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180" windowHeight="9450"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5" sheetId="17" r:id="rId17"/>
    <sheet name="2-14"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'2-1'!$A$1:$N$54</definedName>
    <definedName name="_xlnm.Print_Area" localSheetId="11">'2-9'!$A$1:$X$58</definedName>
    <definedName name="_xlnm.Print_Area" localSheetId="0">'目次'!$A$1:$N$38</definedName>
  </definedNames>
  <calcPr fullCalcOnLoad="1"/>
</workbook>
</file>

<file path=xl/sharedStrings.xml><?xml version="1.0" encoding="utf-8"?>
<sst xmlns="http://schemas.openxmlformats.org/spreadsheetml/2006/main" count="4946" uniqueCount="1082">
  <si>
    <t>（1）総数</t>
  </si>
  <si>
    <t>従業上の地位
雇用形態
所得</t>
  </si>
  <si>
    <t>Ａ</t>
  </si>
  <si>
    <t>Ｂ</t>
  </si>
  <si>
    <t>Ｃ</t>
  </si>
  <si>
    <t>Ｄ</t>
  </si>
  <si>
    <t>Ｅ</t>
  </si>
  <si>
    <t>Ｆ</t>
  </si>
  <si>
    <t>Ｇ</t>
  </si>
  <si>
    <t>Ｈ</t>
  </si>
  <si>
    <t>Ｉ</t>
  </si>
  <si>
    <t>Ｊ</t>
  </si>
  <si>
    <t>Ｋ</t>
  </si>
  <si>
    <t>Ｌ</t>
  </si>
  <si>
    <t>Ｍ</t>
  </si>
  <si>
    <t>Ｎ</t>
  </si>
  <si>
    <t>Ｏ</t>
  </si>
  <si>
    <t>Ｐ</t>
  </si>
  <si>
    <t>Ｑ</t>
  </si>
  <si>
    <t>Ｒ</t>
  </si>
  <si>
    <t>Ｓ</t>
  </si>
  <si>
    <t>電気・
ガス・
熱供給・
水道業</t>
  </si>
  <si>
    <t>情　報
通信業</t>
  </si>
  <si>
    <t>卸売・
小売業</t>
  </si>
  <si>
    <t>金融・
保険業</t>
  </si>
  <si>
    <t>飲食店，
宿泊業</t>
  </si>
  <si>
    <t>医療，
福祉</t>
  </si>
  <si>
    <t>教育，
学習
支援業</t>
  </si>
  <si>
    <t>複合
サー
ビス
事業</t>
  </si>
  <si>
    <t>サービス業（他に分類されないもの）</t>
  </si>
  <si>
    <t>公務（他に分類されないもの）</t>
  </si>
  <si>
    <t>分類
不能の産業</t>
  </si>
  <si>
    <t>50万円未満</t>
  </si>
  <si>
    <t>50 ～  99万円</t>
  </si>
  <si>
    <t>100 ～ 149万円</t>
  </si>
  <si>
    <t>150 ～ 199万円</t>
  </si>
  <si>
    <t>200 ～ 249万円</t>
  </si>
  <si>
    <t>250 ～ 299万円</t>
  </si>
  <si>
    <t>300 ～ 399万円</t>
  </si>
  <si>
    <t>400 ～ 499万円</t>
  </si>
  <si>
    <t>うち自営業主</t>
  </si>
  <si>
    <t>うち雇用者</t>
  </si>
  <si>
    <t>うち正規職員</t>
  </si>
  <si>
    <t>-</t>
  </si>
  <si>
    <t>500万円以上</t>
  </si>
  <si>
    <t>注：「家族従業者」を含む。</t>
  </si>
  <si>
    <t>（２）男性</t>
  </si>
  <si>
    <t>（３）女性</t>
  </si>
  <si>
    <t>男女
求職活動の有無
年齢</t>
  </si>
  <si>
    <t>総　数</t>
  </si>
  <si>
    <t>一時的についた仕事だから</t>
  </si>
  <si>
    <t>収入が
少ない</t>
  </si>
  <si>
    <t>事業不振や先行き不安</t>
  </si>
  <si>
    <t>定年又は雇用契約の満了に備えて</t>
  </si>
  <si>
    <t>時間的・肉体的に負担が
大きい</t>
  </si>
  <si>
    <t>知識や
技能を
生かし
たい</t>
  </si>
  <si>
    <t>余暇を
増やし
たい</t>
  </si>
  <si>
    <t>家事の
都　合</t>
  </si>
  <si>
    <t>その他</t>
  </si>
  <si>
    <t>　　　15 ～ 24　歳</t>
  </si>
  <si>
    <t>　　　65 歳 以 上</t>
  </si>
  <si>
    <t>　男</t>
  </si>
  <si>
    <t>　女</t>
  </si>
  <si>
    <t>うち求職者</t>
  </si>
  <si>
    <t>前職の
離職時期　　　　　　　　　　年齢</t>
  </si>
  <si>
    <t>人員整
理・勧
奨退職
のため</t>
  </si>
  <si>
    <t>会社倒産
・事業所
閉鎖の
ため</t>
  </si>
  <si>
    <t>事業不振
や先行き
不安</t>
  </si>
  <si>
    <t>一時的に
ついた
仕事
だから</t>
  </si>
  <si>
    <t>収入が
少なか
った</t>
  </si>
  <si>
    <t>労働条
件が悪
かった</t>
  </si>
  <si>
    <t>自分に
向かない
仕事
だった</t>
  </si>
  <si>
    <t>家族の転職
・転勤又は
事業所の
移転のため</t>
  </si>
  <si>
    <t>定年又は
雇用契約
の満了の
ため</t>
  </si>
  <si>
    <t>病気・
高齢の
ため</t>
  </si>
  <si>
    <t>結婚の
ため</t>
  </si>
  <si>
    <t>育児の
ため</t>
  </si>
  <si>
    <t>家族の
介護・
看護の
ため</t>
  </si>
  <si>
    <t xml:space="preserve">総数 </t>
  </si>
  <si>
    <t>15～24歳</t>
  </si>
  <si>
    <t>25～34歳</t>
  </si>
  <si>
    <t>35～44歳</t>
  </si>
  <si>
    <t>45～54歳</t>
  </si>
  <si>
    <t>55～64歳</t>
  </si>
  <si>
    <t>65歳以上</t>
  </si>
  <si>
    <t>注：平成９年10月以降前職を辞めた者について集計したものである。</t>
  </si>
  <si>
    <t>産            業</t>
  </si>
  <si>
    <t>総 数</t>
  </si>
  <si>
    <t>１年未満</t>
  </si>
  <si>
    <t>１～２年</t>
  </si>
  <si>
    <t>３～４年</t>
  </si>
  <si>
    <t>５～９年</t>
  </si>
  <si>
    <t>10～14年</t>
  </si>
  <si>
    <t>15～19年</t>
  </si>
  <si>
    <t>20年以上</t>
  </si>
  <si>
    <t>平均継続就業期間</t>
  </si>
  <si>
    <t>運輸業</t>
  </si>
  <si>
    <t>　　　　　就業希望意識、求職活動の有無別有業者数（平成14年）</t>
  </si>
  <si>
    <t>男女の別
年間就業日数
就業の規則性
週間就業時間</t>
  </si>
  <si>
    <t>総　　　　　　数</t>
  </si>
  <si>
    <t>う　ち　雇　用　者</t>
  </si>
  <si>
    <t>継続
就業
希望者</t>
  </si>
  <si>
    <t>追加
就業
希望者</t>
  </si>
  <si>
    <t>転　職
希望者</t>
  </si>
  <si>
    <t>就業
休止
希望者</t>
  </si>
  <si>
    <t>転職
希望者</t>
  </si>
  <si>
    <t>うち
求職者</t>
  </si>
  <si>
    <t>規則的就業</t>
  </si>
  <si>
    <t>不規則的就業</t>
  </si>
  <si>
    <t>季節的就業</t>
  </si>
  <si>
    <t>200 ～ 249日就業者</t>
  </si>
  <si>
    <t>35 時 間 未 満</t>
  </si>
  <si>
    <t>35 ～ 42　時間</t>
  </si>
  <si>
    <t>43 ～ 45　時間</t>
  </si>
  <si>
    <t>46 ～ 48　時間</t>
  </si>
  <si>
    <t>49 ～ 59　時間</t>
  </si>
  <si>
    <t>60 時 間 以 上</t>
  </si>
  <si>
    <t>250日以上就業者</t>
  </si>
  <si>
    <t>世帯員数</t>
  </si>
  <si>
    <t>世帯人員</t>
  </si>
  <si>
    <t>１人</t>
  </si>
  <si>
    <t>２人</t>
  </si>
  <si>
    <t>３人</t>
  </si>
  <si>
    <t>４人</t>
  </si>
  <si>
    <t>５人</t>
  </si>
  <si>
    <t>６人</t>
  </si>
  <si>
    <t>７人</t>
  </si>
  <si>
    <t>８人</t>
  </si>
  <si>
    <t>９人</t>
  </si>
  <si>
    <t>その他</t>
  </si>
  <si>
    <t>世帯</t>
  </si>
  <si>
    <t>１世帯当たり人員</t>
  </si>
  <si>
    <t>寮･寄宿舎
の学生・
生徒</t>
  </si>
  <si>
    <t>病院･
療養所の
入院者</t>
  </si>
  <si>
    <t>社会施設
の入所者</t>
  </si>
  <si>
    <t>自衛隊
営舎内
住居者</t>
  </si>
  <si>
    <t>矯正施設
の入所者</t>
  </si>
  <si>
    <t>総数</t>
  </si>
  <si>
    <t>町村部</t>
  </si>
  <si>
    <t>置賜地域</t>
  </si>
  <si>
    <t>三川町</t>
  </si>
  <si>
    <t>資料：総務省統計局「国勢調査報告」</t>
  </si>
  <si>
    <t>一般世帯数</t>
  </si>
  <si>
    <t>一般世帯人員</t>
  </si>
  <si>
    <t>親族人員</t>
  </si>
  <si>
    <t>１世帯当たり     親族人員</t>
  </si>
  <si>
    <t>夫婦のみの世帯</t>
  </si>
  <si>
    <t>夫婦と子供から成る世帯</t>
  </si>
  <si>
    <t>男親と子供から成る世帯</t>
  </si>
  <si>
    <t>女親と子供から成る世帯</t>
  </si>
  <si>
    <t>夫婦と両親から成る世帯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</si>
  <si>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</si>
  <si>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</si>
  <si>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</si>
  <si>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</si>
  <si>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</si>
  <si>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</si>
  <si>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</si>
  <si>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</si>
  <si>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10月1日現在  単位：人、世帯</t>
  </si>
  <si>
    <t>世帯の家族類型別</t>
  </si>
  <si>
    <t>（再掲）
3世代世帯数</t>
  </si>
  <si>
    <t>総          数</t>
  </si>
  <si>
    <t>親  族  世  帯</t>
  </si>
  <si>
    <t>核 家 族 世 帯</t>
  </si>
  <si>
    <t>その他の親族世帯</t>
  </si>
  <si>
    <t>非 親 族 世 帯</t>
  </si>
  <si>
    <t>単  独  世  帯</t>
  </si>
  <si>
    <t>資料 ： 総務省統計局 「国勢調査報告」</t>
  </si>
  <si>
    <t>1世帯当たり人員</t>
  </si>
  <si>
    <t>一般世帯</t>
  </si>
  <si>
    <t>住宅に住む一般世帯</t>
  </si>
  <si>
    <t>住宅以外に住む一般世帯</t>
  </si>
  <si>
    <t>住居の種類
住宅の所有の関係（７区分）</t>
  </si>
  <si>
    <t>1世帯当たり 延べ面積(㎡)</t>
  </si>
  <si>
    <t>1人当たり   延べ面積(㎡)</t>
  </si>
  <si>
    <t>主世帯</t>
  </si>
  <si>
    <t>持ち家</t>
  </si>
  <si>
    <t>公営の借家</t>
  </si>
  <si>
    <t>都市機構・公社の借家</t>
  </si>
  <si>
    <t>従業地・通学地</t>
  </si>
  <si>
    <t>実数</t>
  </si>
  <si>
    <t>割合</t>
  </si>
  <si>
    <t>総</t>
  </si>
  <si>
    <t>数</t>
  </si>
  <si>
    <t>自宅</t>
  </si>
  <si>
    <t>自宅外</t>
  </si>
  <si>
    <t>計</t>
  </si>
  <si>
    <t>県内</t>
  </si>
  <si>
    <t>他県</t>
  </si>
  <si>
    <t>通勤者</t>
  </si>
  <si>
    <t>通学者</t>
  </si>
  <si>
    <t>通勤・</t>
  </si>
  <si>
    <t>面積</t>
  </si>
  <si>
    <t>実    数</t>
  </si>
  <si>
    <t>　率　（%）</t>
  </si>
  <si>
    <t>各年10月1日現在  単位：人</t>
  </si>
  <si>
    <t>寒 河 江 市</t>
  </si>
  <si>
    <t>資料：総務省統計局｢国勢調査報告｣</t>
  </si>
  <si>
    <t>市   町   村   別</t>
  </si>
  <si>
    <t>国    籍    別</t>
  </si>
  <si>
    <t>中国</t>
  </si>
  <si>
    <t>韓国又は朝鮮</t>
  </si>
  <si>
    <t>フィリピン</t>
  </si>
  <si>
    <t>ブラジル</t>
  </si>
  <si>
    <t>米国</t>
  </si>
  <si>
    <t>タイ</t>
  </si>
  <si>
    <t>インドネシア</t>
  </si>
  <si>
    <t>英国</t>
  </si>
  <si>
    <t>オーストラリア</t>
  </si>
  <si>
    <t>ペルー</t>
  </si>
  <si>
    <t>ルーマニア</t>
  </si>
  <si>
    <t>ロシア</t>
  </si>
  <si>
    <t>モンゴル</t>
  </si>
  <si>
    <t>平成18年12月末現在  単位：人</t>
  </si>
  <si>
    <t>計</t>
  </si>
  <si>
    <t>資料：県県民文化課</t>
  </si>
  <si>
    <t>…</t>
  </si>
  <si>
    <t>　  ４</t>
  </si>
  <si>
    <t>　  ５</t>
  </si>
  <si>
    <t>　  ６</t>
  </si>
  <si>
    <t>　  ７</t>
  </si>
  <si>
    <t>　  ８</t>
  </si>
  <si>
    <t>　  13</t>
  </si>
  <si>
    <t>　  14</t>
  </si>
  <si>
    <t>　  16</t>
  </si>
  <si>
    <t>　  18</t>
  </si>
  <si>
    <t>単位：年</t>
  </si>
  <si>
    <t>年別</t>
  </si>
  <si>
    <t>昭和22年</t>
  </si>
  <si>
    <t>　　25～27年</t>
  </si>
  <si>
    <t>資料：全国…厚生労働省大臣官房統計情報部「日本人の平均余命」</t>
  </si>
  <si>
    <r>
      <t>　</t>
    </r>
    <r>
      <rPr>
        <sz val="9"/>
        <rFont val="ＭＳ Ｐ明朝"/>
        <family val="1"/>
      </rPr>
      <t>　　　　県…厚生労働省大臣官房統計情報部「都道府県別生命表の概況」</t>
    </r>
  </si>
  <si>
    <t>第２章　人口</t>
  </si>
  <si>
    <t>２－１. 人口と世帯数の推移（大正９～平成18年）</t>
  </si>
  <si>
    <t>２－２．市町村別の人口・世帯数の推移（平成14～18年）</t>
  </si>
  <si>
    <t>２－３. 市町村別の人口動態（平成17、18年）</t>
  </si>
  <si>
    <t>２－４．年齢（各歳）、男女別人口（平成18年）</t>
  </si>
  <si>
    <t>２－５．市町村別の年齢（５歳階級）別人口（平成18年）</t>
  </si>
  <si>
    <t>２－６．人口の移動（平成16～18年）</t>
  </si>
  <si>
    <t>２－７．市町村別の出生、死亡、死産、婚姻、離婚数及び合計特殊出生率（平成17、18年）</t>
  </si>
  <si>
    <t>２－８．市町村別の従業地、通学地による人口（昼間人口）(平成17年）</t>
  </si>
  <si>
    <t>２－９．市町村別の産業大分類別就業者数（15歳以上）(平成17年)</t>
  </si>
  <si>
    <t>２－１．人口と世帯数の推移（大正９～平成18年）</t>
  </si>
  <si>
    <t>年 月 別</t>
  </si>
  <si>
    <t>人口</t>
  </si>
  <si>
    <t xml:space="preserve">    人   口   増   加（△減）</t>
  </si>
  <si>
    <t>大正 9  年</t>
  </si>
  <si>
    <t>昭和 5  年</t>
  </si>
  <si>
    <t xml:space="preserve">- </t>
  </si>
  <si>
    <t xml:space="preserve">平成元年 </t>
  </si>
  <si>
    <t>　　２） 人口増加は、当該年月の人口とその上の行の年月の人口との比較である。</t>
  </si>
  <si>
    <t>　　４） 昭和15年の年齢別人口は外国人を含まず、昭和30年及び50年以降の総数には年齢不詳を含むので年齢別人口の計と一致しない。</t>
  </si>
  <si>
    <t>　　５） 県の推計人口は総数及び男女別人口を補正してあるので、年齢別人口の計と一致しない。</t>
  </si>
  <si>
    <t>２－２．市町村別の人口・世帯数の推移（平成14～18年）</t>
  </si>
  <si>
    <t>平成14年</t>
  </si>
  <si>
    <t>平成15年</t>
  </si>
  <si>
    <t>平成16年</t>
  </si>
  <si>
    <t>平成17年 *</t>
  </si>
  <si>
    <t xml:space="preserve">平成18年 </t>
  </si>
  <si>
    <t>平成17年10月  ～  平成18年9月　増減の内訳</t>
  </si>
  <si>
    <t>平成14年</t>
  </si>
  <si>
    <t>平成15年</t>
  </si>
  <si>
    <t>平成16年</t>
  </si>
  <si>
    <t>平成17年*</t>
  </si>
  <si>
    <t>平成18年</t>
  </si>
  <si>
    <t>転 　　入</t>
  </si>
  <si>
    <t>転　　出</t>
  </si>
  <si>
    <t>県  内</t>
  </si>
  <si>
    <t>県  外</t>
  </si>
  <si>
    <t>分  離</t>
  </si>
  <si>
    <t>-</t>
  </si>
  <si>
    <t>-</t>
  </si>
  <si>
    <t>２－３．市町村別の人口動態（平成17、18年）</t>
  </si>
  <si>
    <t>平成17年10月１日</t>
  </si>
  <si>
    <t>人口動態（平成17年10月～平成18年9月）</t>
  </si>
  <si>
    <t>人口</t>
  </si>
  <si>
    <t>-</t>
  </si>
  <si>
    <t>-</t>
  </si>
  <si>
    <t>-</t>
  </si>
  <si>
    <t>-</t>
  </si>
  <si>
    <t>-</t>
  </si>
  <si>
    <t>山形市</t>
  </si>
  <si>
    <t>２－４．年齢（各歳）、男女別人口（平成18年）</t>
  </si>
  <si>
    <t>10月１日現在   単位：人</t>
  </si>
  <si>
    <t>　０～４歳</t>
  </si>
  <si>
    <t>　４５～４９歳</t>
  </si>
  <si>
    <t>２－５．市町村別の年齢（５歳階級）別人口（平成18年）</t>
  </si>
  <si>
    <t>10月1日現在</t>
  </si>
  <si>
    <t>総  数</t>
  </si>
  <si>
    <t>5～9</t>
  </si>
  <si>
    <t>10～14</t>
  </si>
  <si>
    <t>15～19</t>
  </si>
  <si>
    <t>20～24</t>
  </si>
  <si>
    <t>25～29</t>
  </si>
  <si>
    <t>２－６．人口の移動（平成16～18年）</t>
  </si>
  <si>
    <t>他市町村からの転入者数</t>
  </si>
  <si>
    <t>他市町村への転出者数</t>
  </si>
  <si>
    <t>転入超過（△転出超過）</t>
  </si>
  <si>
    <t>平成17年</t>
  </si>
  <si>
    <t>平成18年</t>
  </si>
  <si>
    <t>総数</t>
  </si>
  <si>
    <t>市部</t>
  </si>
  <si>
    <t>村山地域</t>
  </si>
  <si>
    <t>最上地域</t>
  </si>
  <si>
    <t>置賜地域</t>
  </si>
  <si>
    <t>庄内地域</t>
  </si>
  <si>
    <t>他県への転出者数</t>
  </si>
  <si>
    <t>２-７．市町村別の出生、死亡、死産、婚姻、離婚数及び合計特殊出生率（平成17、18年）</t>
  </si>
  <si>
    <t>各年末　　単位：人</t>
  </si>
  <si>
    <t>婚姻数
(件）</t>
  </si>
  <si>
    <t>離婚数
（件）</t>
  </si>
  <si>
    <t>人口1,000人につき</t>
  </si>
  <si>
    <t>出生1,000人につき</t>
  </si>
  <si>
    <t>出産1,000
人につき</t>
  </si>
  <si>
    <t>（八幡町）</t>
  </si>
  <si>
    <t>（松山町）</t>
  </si>
  <si>
    <t>（平田町）</t>
  </si>
  <si>
    <t>級別の女性の総人口を用いた。</t>
  </si>
  <si>
    <t>２－８．市町村別の従業地、通学地による人口（昼間人口）(平成17年）</t>
  </si>
  <si>
    <t>通　勤 ・ 通　学　者　数
 (15歳未満の通学者も含む）</t>
  </si>
  <si>
    <t>通勤・通学者数
  （15歳以上）</t>
  </si>
  <si>
    <t>(夜間人口)</t>
  </si>
  <si>
    <t>(昼間人口)</t>
  </si>
  <si>
    <t>(△流出超過)</t>
  </si>
  <si>
    <t>流出</t>
  </si>
  <si>
    <t>２－９．市町村別の産業大分類別就業者数（15歳以上）(平成17年)</t>
  </si>
  <si>
    <t>単位 ： 人</t>
  </si>
  <si>
    <t>Ｏ</t>
  </si>
  <si>
    <t>Ｐ</t>
  </si>
  <si>
    <t>Ｑ</t>
  </si>
  <si>
    <t>Ｒ</t>
  </si>
  <si>
    <t>Ｓ</t>
  </si>
  <si>
    <t>再掲</t>
  </si>
  <si>
    <t>第1次産業
Ａ～Ｃ</t>
  </si>
  <si>
    <t>第2次産業
Ｄ～Ｆ</t>
  </si>
  <si>
    <t>第3次産業
Ｇ～Ｒ</t>
  </si>
  <si>
    <t>２－１０.  労働力状態、産業（大分類）、年齢（5歳階級）、男女別15歳以上人口（平成17年）</t>
  </si>
  <si>
    <t>15～
  19歳</t>
  </si>
  <si>
    <t>20～
  24歳</t>
  </si>
  <si>
    <t>25～
  29歳</t>
  </si>
  <si>
    <t>30～
  34歳</t>
  </si>
  <si>
    <t>35～
  39歳</t>
  </si>
  <si>
    <t>40～
  44歳</t>
  </si>
  <si>
    <t>45～
  49歳</t>
  </si>
  <si>
    <t>50～
  54歳</t>
  </si>
  <si>
    <t>55～
  59歳</t>
  </si>
  <si>
    <t>60～
  64歳</t>
  </si>
  <si>
    <t>65歳
以上</t>
  </si>
  <si>
    <t>総数</t>
  </si>
  <si>
    <t>労働力人口</t>
  </si>
  <si>
    <t>就業者</t>
  </si>
  <si>
    <t>農業</t>
  </si>
  <si>
    <t>林業</t>
  </si>
  <si>
    <t>漁業</t>
  </si>
  <si>
    <t>鉱業</t>
  </si>
  <si>
    <t>建設業</t>
  </si>
  <si>
    <t>製造業</t>
  </si>
  <si>
    <t>電気・ガス・熱供給・水道業</t>
  </si>
  <si>
    <t>運輸業</t>
  </si>
  <si>
    <t>卸売・小売業</t>
  </si>
  <si>
    <t>金融・保険業</t>
  </si>
  <si>
    <t>不動産業</t>
  </si>
  <si>
    <t>サービス業(他に分類されないもの)</t>
  </si>
  <si>
    <t>公務(他に分類されないもの)</t>
  </si>
  <si>
    <t>完全失業者</t>
  </si>
  <si>
    <t>非労働力人口</t>
  </si>
  <si>
    <t>農業</t>
  </si>
  <si>
    <t>林業</t>
  </si>
  <si>
    <t>漁業</t>
  </si>
  <si>
    <t>鉱業</t>
  </si>
  <si>
    <t>建設業</t>
  </si>
  <si>
    <t>製造業</t>
  </si>
  <si>
    <t>電気・ガス・熱供給・水道業</t>
  </si>
  <si>
    <t>注:総数には､労働力状態｢不詳｣を含む。</t>
  </si>
  <si>
    <t>注：総数には、労働力人口「不詳」を含む。</t>
  </si>
  <si>
    <t>単位：人</t>
  </si>
  <si>
    <t>総　　数</t>
  </si>
  <si>
    <t>雇 用 者</t>
  </si>
  <si>
    <t>役　　員</t>
  </si>
  <si>
    <t>家　　族
従 業 者</t>
  </si>
  <si>
    <t>家　　庭
内 職 者</t>
  </si>
  <si>
    <t>注：総数には、従業上の地位「不詳」を含む。</t>
  </si>
  <si>
    <t>総数</t>
  </si>
  <si>
    <t>総数</t>
  </si>
  <si>
    <t xml:space="preserve">総数 </t>
  </si>
  <si>
    <t>15～19歳</t>
  </si>
  <si>
    <t>20～24歳</t>
  </si>
  <si>
    <t>25～29歳</t>
  </si>
  <si>
    <t>30～34歳</t>
  </si>
  <si>
    <t>-</t>
  </si>
  <si>
    <t>35～39歳</t>
  </si>
  <si>
    <t>40～44歳</t>
  </si>
  <si>
    <t>45～49歳</t>
  </si>
  <si>
    <t>50～54歳</t>
  </si>
  <si>
    <t>55～59歳</t>
  </si>
  <si>
    <t>60～64歳</t>
  </si>
  <si>
    <t>65～69歳</t>
  </si>
  <si>
    <t>70～74歳</t>
  </si>
  <si>
    <t>75歳以上</t>
  </si>
  <si>
    <t>男</t>
  </si>
  <si>
    <t>女</t>
  </si>
  <si>
    <t>雇用者</t>
  </si>
  <si>
    <t>うちパート・
アルバイト</t>
  </si>
  <si>
    <t>-</t>
  </si>
  <si>
    <t>　　　うちパート・アルバイト</t>
  </si>
  <si>
    <t>-</t>
  </si>
  <si>
    <t>-</t>
  </si>
  <si>
    <t>-</t>
  </si>
  <si>
    <t>500 ～ 699万円</t>
  </si>
  <si>
    <t>700 ～ 999万円</t>
  </si>
  <si>
    <t>1000万円以上</t>
  </si>
  <si>
    <t>-</t>
  </si>
  <si>
    <t>うちパート・
アルバイト</t>
  </si>
  <si>
    <t>うち労働者派遣事
業所の派遣社員</t>
  </si>
  <si>
    <t>　　　25 ～ 34</t>
  </si>
  <si>
    <t>　　　35 ～ 44</t>
  </si>
  <si>
    <t>　　　45 ～ 54</t>
  </si>
  <si>
    <t>　　　55 ～ 64</t>
  </si>
  <si>
    <t>-</t>
  </si>
  <si>
    <t>-</t>
  </si>
  <si>
    <t>Ａ</t>
  </si>
  <si>
    <t>Ｂ</t>
  </si>
  <si>
    <t>-</t>
  </si>
  <si>
    <t>Ｃ</t>
  </si>
  <si>
    <t>Ｄ</t>
  </si>
  <si>
    <t>-</t>
  </si>
  <si>
    <t>Ｅ</t>
  </si>
  <si>
    <t>Ｆ</t>
  </si>
  <si>
    <t>Ｇ</t>
  </si>
  <si>
    <t>-</t>
  </si>
  <si>
    <t>Ｈ</t>
  </si>
  <si>
    <t>Ｊ</t>
  </si>
  <si>
    <t>Ｋ</t>
  </si>
  <si>
    <t>Ｌ</t>
  </si>
  <si>
    <t>Ｍ</t>
  </si>
  <si>
    <t>Ｎ</t>
  </si>
  <si>
    <t>Ｏ</t>
  </si>
  <si>
    <t>Ｐ</t>
  </si>
  <si>
    <t>Ｑ</t>
  </si>
  <si>
    <t>Ｒ</t>
  </si>
  <si>
    <t>Ｓ</t>
  </si>
  <si>
    <t>-</t>
  </si>
  <si>
    <t>一般</t>
  </si>
  <si>
    <t>施設等の世帯</t>
  </si>
  <si>
    <t>世帯数</t>
  </si>
  <si>
    <t>　　　　　世帯数</t>
  </si>
  <si>
    <t>世帯数</t>
  </si>
  <si>
    <t>10人
以上</t>
  </si>
  <si>
    <t>注：総数には、世帯の種類「不詳」を含む。</t>
  </si>
  <si>
    <t>夫婦とひとり親から成る世帯</t>
  </si>
  <si>
    <t xml:space="preserve">          当たり人員、１世帯当たり延べ面積及び１人当たり延べ面積（平成17年）</t>
  </si>
  <si>
    <t>民営の借家</t>
  </si>
  <si>
    <t>給与住宅</t>
  </si>
  <si>
    <t>間借り</t>
  </si>
  <si>
    <t>各年10月1日現在</t>
  </si>
  <si>
    <t>単位：人、％</t>
  </si>
  <si>
    <t>15歳以上就業者・通学者</t>
  </si>
  <si>
    <t>増 加 数</t>
  </si>
  <si>
    <t>増加率(％)</t>
  </si>
  <si>
    <t>平成12年</t>
  </si>
  <si>
    <t>平成17年</t>
  </si>
  <si>
    <t>平成12</t>
  </si>
  <si>
    <t>実数</t>
  </si>
  <si>
    <t>割合</t>
  </si>
  <si>
    <t>～平成17年</t>
  </si>
  <si>
    <t>自市町村</t>
  </si>
  <si>
    <t>総　数</t>
  </si>
  <si>
    <t>他市町村</t>
  </si>
  <si>
    <t>自宅外(A)</t>
  </si>
  <si>
    <t>　　計(B)</t>
  </si>
  <si>
    <t>(C)＝</t>
  </si>
  <si>
    <t>(A)＋(B)</t>
  </si>
  <si>
    <t>再　掲</t>
  </si>
  <si>
    <t>　　　(D)</t>
  </si>
  <si>
    <t>(C)＋(D)</t>
  </si>
  <si>
    <t>地域</t>
  </si>
  <si>
    <t>人口</t>
  </si>
  <si>
    <t>平成12年～平成17年の人口増減
（△は減少）</t>
  </si>
  <si>
    <r>
      <t>人口密度
（1km</t>
    </r>
    <r>
      <rPr>
        <vertAlign val="superscript"/>
        <sz val="10"/>
        <rFont val="ＭＳ 明朝"/>
        <family val="1"/>
      </rPr>
      <t>2</t>
    </r>
    <r>
      <rPr>
        <sz val="10"/>
        <rFont val="ＭＳ 明朝"/>
        <family val="1"/>
      </rPr>
      <t>当たり)</t>
    </r>
  </si>
  <si>
    <t>平成17年</t>
  </si>
  <si>
    <t>平成12年(組替)</t>
  </si>
  <si>
    <r>
      <t>（km</t>
    </r>
    <r>
      <rPr>
        <vertAlign val="superscript"/>
        <sz val="10"/>
        <rFont val="ＭＳ 明朝"/>
        <family val="1"/>
      </rPr>
      <t>2</t>
    </r>
    <r>
      <rPr>
        <sz val="10"/>
        <rFont val="ＭＳ 明朝"/>
        <family val="1"/>
      </rPr>
      <t>）</t>
    </r>
  </si>
  <si>
    <t>平成17年</t>
  </si>
  <si>
    <t>山　　形　　県</t>
  </si>
  <si>
    <t xml:space="preserve">  市　　　　部</t>
  </si>
  <si>
    <t xml:space="preserve">  郡　　　　部</t>
  </si>
  <si>
    <t>山　形　市</t>
  </si>
  <si>
    <t>米　沢　市</t>
  </si>
  <si>
    <t>鶴　岡　市</t>
  </si>
  <si>
    <t>酒　田　市</t>
  </si>
  <si>
    <t>　Ⅰ</t>
  </si>
  <si>
    <t>　Ⅱ</t>
  </si>
  <si>
    <t>新　庄　市</t>
  </si>
  <si>
    <t>上　山　市</t>
  </si>
  <si>
    <t>村　山　市</t>
  </si>
  <si>
    <t>長　井　市</t>
  </si>
  <si>
    <t>天　童　市</t>
  </si>
  <si>
    <t>東　根　市</t>
  </si>
  <si>
    <t>　Ⅰ</t>
  </si>
  <si>
    <t>　Ⅱ</t>
  </si>
  <si>
    <t>南　陽　市</t>
  </si>
  <si>
    <t>山　辺　町</t>
  </si>
  <si>
    <t>河　北　町</t>
  </si>
  <si>
    <t>高　畠　町</t>
  </si>
  <si>
    <t>べトナム</t>
  </si>
  <si>
    <t>カナダ</t>
  </si>
  <si>
    <t>マレイシア</t>
  </si>
  <si>
    <t>バングラデシュ</t>
  </si>
  <si>
    <t>ニュージーランド</t>
  </si>
  <si>
    <t>ドイツ</t>
  </si>
  <si>
    <t>ミャンマー</t>
  </si>
  <si>
    <t>パキスタン</t>
  </si>
  <si>
    <t>ネパール</t>
  </si>
  <si>
    <t>ハンガリー</t>
  </si>
  <si>
    <t>エジプト</t>
  </si>
  <si>
    <t>インド</t>
  </si>
  <si>
    <t>アイルランド</t>
  </si>
  <si>
    <t>その他</t>
  </si>
  <si>
    <t>山形県</t>
  </si>
  <si>
    <t>全国</t>
  </si>
  <si>
    <t>　　30</t>
  </si>
  <si>
    <t>　　35</t>
  </si>
  <si>
    <t>　　40</t>
  </si>
  <si>
    <t>　　45</t>
  </si>
  <si>
    <t>　　50</t>
  </si>
  <si>
    <t>　　55</t>
  </si>
  <si>
    <t>　　60</t>
  </si>
  <si>
    <t>平成２年</t>
  </si>
  <si>
    <t>　  ３</t>
  </si>
  <si>
    <t>　  ９</t>
  </si>
  <si>
    <t>　  10</t>
  </si>
  <si>
    <t>　  11</t>
  </si>
  <si>
    <t>　  12</t>
  </si>
  <si>
    <t>　  15</t>
  </si>
  <si>
    <t>　  17</t>
  </si>
  <si>
    <r>
      <t>　</t>
    </r>
    <r>
      <rPr>
        <sz val="11"/>
        <rFont val="ＭＳ Ｐ明朝"/>
        <family val="1"/>
      </rPr>
      <t>　</t>
    </r>
    <r>
      <rPr>
        <sz val="9"/>
        <rFont val="ＭＳ Ｐ明朝"/>
        <family val="1"/>
      </rPr>
      <t>昭和46年以前は沖縄県を除く値である。</t>
    </r>
  </si>
  <si>
    <t>世帯数</t>
  </si>
  <si>
    <t>総   数</t>
  </si>
  <si>
    <t>男</t>
  </si>
  <si>
    <t>女</t>
  </si>
  <si>
    <t>0～14歳</t>
  </si>
  <si>
    <t>15～64歳</t>
  </si>
  <si>
    <t>65歳以上</t>
  </si>
  <si>
    <t>増加数</t>
  </si>
  <si>
    <t>自然増加</t>
  </si>
  <si>
    <t>社会増加</t>
  </si>
  <si>
    <t>*</t>
  </si>
  <si>
    <t xml:space="preserve">- </t>
  </si>
  <si>
    <t>各年10月1日現在   単位：人、世帯</t>
  </si>
  <si>
    <t>補  間
補正数</t>
  </si>
  <si>
    <t>注：１）＊印は国勢調査人口及び世帯数、その他は本県の推計人口及び世帯数による。</t>
  </si>
  <si>
    <t>　　３） 国勢調査人口の確定により、過去に遡って一部の数値が変動する場合がある。</t>
  </si>
  <si>
    <t>（１）人口の推移</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</si>
  <si>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</si>
  <si>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</si>
  <si>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</si>
  <si>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</si>
  <si>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</si>
  <si>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</si>
  <si>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</si>
  <si>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</si>
  <si>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</si>
  <si>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</si>
  <si>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</si>
  <si>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</si>
  <si>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</si>
  <si>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</si>
  <si>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</si>
  <si>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</si>
  <si>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</si>
  <si>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</si>
  <si>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</si>
  <si>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</si>
  <si>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</si>
  <si>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</si>
  <si>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</si>
  <si>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</si>
  <si>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</si>
  <si>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</si>
  <si>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</si>
  <si>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</si>
  <si>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</si>
  <si>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</si>
  <si>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</si>
  <si>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</si>
  <si>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</si>
  <si>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</si>
  <si>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</si>
  <si>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</si>
  <si>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</si>
  <si>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</si>
  <si>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</si>
  <si>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遊佐町</t>
  </si>
  <si>
    <t>（２）世帯数の推移</t>
  </si>
  <si>
    <t>市町村別</t>
  </si>
  <si>
    <t>自市町村での</t>
  </si>
  <si>
    <t>合併消滅</t>
  </si>
  <si>
    <t>各年10月1日現在 　単位：人</t>
  </si>
  <si>
    <t>市町村別</t>
  </si>
  <si>
    <t>旧 鶴 岡 市</t>
  </si>
  <si>
    <t>旧 藤 島 町</t>
  </si>
  <si>
    <t>旧 羽 黒 町</t>
  </si>
  <si>
    <t>旧 櫛 引 町</t>
  </si>
  <si>
    <t>旧 朝 日 村</t>
  </si>
  <si>
    <t>-</t>
  </si>
  <si>
    <t>旧 温 海 町</t>
  </si>
  <si>
    <t>旧 酒 田 市</t>
  </si>
  <si>
    <t>-</t>
  </si>
  <si>
    <t>旧 八 幡 町</t>
  </si>
  <si>
    <t>旧 松 山 町</t>
  </si>
  <si>
    <t>旧 平 田 町</t>
  </si>
  <si>
    <t>三川町</t>
  </si>
  <si>
    <t>庄内町</t>
  </si>
  <si>
    <t>旧 立 川 町</t>
  </si>
  <si>
    <t>旧 余 目 町</t>
  </si>
  <si>
    <t>資料：総務省統計局｢国勢調査報告｣、県統計企画課｢山形県社会的移動人口調査結果報告書｣</t>
  </si>
  <si>
    <t>補間</t>
  </si>
  <si>
    <t>補正数</t>
  </si>
  <si>
    <t>旧鶴岡市</t>
  </si>
  <si>
    <t>旧藤島町</t>
  </si>
  <si>
    <t>旧羽黒町</t>
  </si>
  <si>
    <t>旧櫛引町</t>
  </si>
  <si>
    <t>-</t>
  </si>
  <si>
    <t>旧朝日村</t>
  </si>
  <si>
    <t>旧温海町</t>
  </si>
  <si>
    <t>旧酒田市</t>
  </si>
  <si>
    <t>旧八幡町</t>
  </si>
  <si>
    <t>旧松山町</t>
  </si>
  <si>
    <t>旧平田町</t>
  </si>
  <si>
    <t>旧立川町</t>
  </si>
  <si>
    <t>旧余目町</t>
  </si>
  <si>
    <t>注：１）旧立川町及び旧余目町の平成17年の数値は、平成16年10月より平成17年6月までのものである。</t>
  </si>
  <si>
    <t>　　２）*印は国勢調査世帯数、その他は本県の推計世帯数による。</t>
  </si>
  <si>
    <t>単位 ： 人</t>
  </si>
  <si>
    <t>増      減</t>
  </si>
  <si>
    <t>市町村別</t>
  </si>
  <si>
    <t>補間補正数</t>
  </si>
  <si>
    <t>総数</t>
  </si>
  <si>
    <t>市部</t>
  </si>
  <si>
    <t>町村部</t>
  </si>
  <si>
    <t>村山地域</t>
  </si>
  <si>
    <t>最上地域</t>
  </si>
  <si>
    <t>置賜地域</t>
  </si>
  <si>
    <t>庄内地域</t>
  </si>
  <si>
    <t>旧藤島町</t>
  </si>
  <si>
    <t>旧酒田市</t>
  </si>
  <si>
    <t>旧八幡町</t>
  </si>
  <si>
    <t>資料 ： 県統計企画課 「山形県社会的移動人口調査結果報告書」</t>
  </si>
  <si>
    <t>年齢別</t>
  </si>
  <si>
    <t>５０</t>
  </si>
  <si>
    <t>年少人口</t>
  </si>
  <si>
    <t>５１</t>
  </si>
  <si>
    <t>生産年齢人口</t>
  </si>
  <si>
    <t>５２</t>
  </si>
  <si>
    <t>老年人口</t>
  </si>
  <si>
    <t>５３</t>
  </si>
  <si>
    <t>５４</t>
  </si>
  <si>
    <t>５５～５９</t>
  </si>
  <si>
    <t>０</t>
  </si>
  <si>
    <t>５５</t>
  </si>
  <si>
    <t>１</t>
  </si>
  <si>
    <t>５６</t>
  </si>
  <si>
    <t>２</t>
  </si>
  <si>
    <t>５７</t>
  </si>
  <si>
    <t>３</t>
  </si>
  <si>
    <t>５８</t>
  </si>
  <si>
    <t>４</t>
  </si>
  <si>
    <t>５９</t>
  </si>
  <si>
    <t>５～９</t>
  </si>
  <si>
    <t>６０～６４</t>
  </si>
  <si>
    <t>５</t>
  </si>
  <si>
    <t>６０</t>
  </si>
  <si>
    <t>６</t>
  </si>
  <si>
    <t>６１</t>
  </si>
  <si>
    <t>７</t>
  </si>
  <si>
    <t>６２</t>
  </si>
  <si>
    <t>８</t>
  </si>
  <si>
    <t>６３</t>
  </si>
  <si>
    <t>９</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</si>
  <si>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</si>
  <si>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</si>
  <si>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</si>
  <si>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</si>
  <si>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</si>
  <si>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</si>
  <si>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</si>
  <si>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</si>
  <si>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</si>
  <si>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</si>
  <si>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</si>
  <si>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</si>
  <si>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</si>
  <si>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</si>
  <si>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</si>
  <si>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</si>
  <si>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</si>
  <si>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</si>
  <si>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</si>
  <si>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</si>
  <si>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</si>
  <si>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</si>
  <si>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７３</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</si>
  <si>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</si>
  <si>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</si>
  <si>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</si>
  <si>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</si>
  <si>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</si>
  <si>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</si>
  <si>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</si>
  <si>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</si>
  <si>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</si>
  <si>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</si>
  <si>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</si>
  <si>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</si>
  <si>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</si>
  <si>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</si>
  <si>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</si>
  <si>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</si>
  <si>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</si>
  <si>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</si>
  <si>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</si>
  <si>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</si>
  <si>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</si>
  <si>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</si>
  <si>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</si>
  <si>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</si>
  <si>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</si>
  <si>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</si>
  <si>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</si>
  <si>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</si>
  <si>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</si>
  <si>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</si>
  <si>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</si>
  <si>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</si>
  <si>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</si>
  <si>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</si>
  <si>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</si>
  <si>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</si>
  <si>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</si>
  <si>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</si>
  <si>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</si>
  <si>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</si>
  <si>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</si>
  <si>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</si>
  <si>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</si>
  <si>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</si>
  <si>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</si>
  <si>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</si>
  <si>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</si>
  <si>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</si>
  <si>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</si>
  <si>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</si>
  <si>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</si>
  <si>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</si>
  <si>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</si>
  <si>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</si>
  <si>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</si>
  <si>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</si>
  <si>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</si>
  <si>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</si>
  <si>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</si>
  <si>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</si>
  <si>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</si>
  <si>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</si>
  <si>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４５</t>
  </si>
  <si>
    <t>１００歳以上</t>
  </si>
  <si>
    <t>４６</t>
  </si>
  <si>
    <t>４７</t>
  </si>
  <si>
    <t>年齢不詳</t>
  </si>
  <si>
    <t>４８</t>
  </si>
  <si>
    <t>４９</t>
  </si>
  <si>
    <t>５０～５４歳</t>
  </si>
  <si>
    <t>資料：県統計企画課「山形県の人口と世帯数」</t>
  </si>
  <si>
    <t>30～34</t>
  </si>
  <si>
    <t>35～39</t>
  </si>
  <si>
    <t>40～44</t>
  </si>
  <si>
    <t>45～49</t>
  </si>
  <si>
    <t>50～54</t>
  </si>
  <si>
    <t>55～59</t>
  </si>
  <si>
    <t>60～64</t>
  </si>
  <si>
    <t>65～69</t>
  </si>
  <si>
    <t>70～74</t>
  </si>
  <si>
    <t>75～79</t>
  </si>
  <si>
    <t>80～84</t>
  </si>
  <si>
    <t>85～89</t>
  </si>
  <si>
    <t>資料：県統計企画課「山形県社会的移動人口調査結果報告書」</t>
  </si>
  <si>
    <t>0～4歳</t>
  </si>
  <si>
    <t>90歳以上</t>
  </si>
  <si>
    <t>総数</t>
  </si>
  <si>
    <t>市部</t>
  </si>
  <si>
    <t>町村部</t>
  </si>
  <si>
    <t>村山地域</t>
  </si>
  <si>
    <t>最上地域</t>
  </si>
  <si>
    <t>置賜地域</t>
  </si>
  <si>
    <t>庄内地域</t>
  </si>
  <si>
    <t>庄内町</t>
  </si>
  <si>
    <t>（１）県内移動（各前年１０月～当年９月）</t>
  </si>
  <si>
    <t>（２）県外移動（各前年１０月～当年９月）</t>
  </si>
  <si>
    <t>他県からの転入者数</t>
  </si>
  <si>
    <t>三川町</t>
  </si>
  <si>
    <t>総数</t>
  </si>
  <si>
    <t>町村部</t>
  </si>
  <si>
    <t>資料：県統計企画課「山形県社会的移動人口調査結果報告書」</t>
  </si>
  <si>
    <t>旧鶴岡市</t>
  </si>
  <si>
    <t>旧藤島町</t>
  </si>
  <si>
    <t>旧羽黒町</t>
  </si>
  <si>
    <t>旧櫛引町</t>
  </si>
  <si>
    <t>旧朝日村</t>
  </si>
  <si>
    <t>旧温海町</t>
  </si>
  <si>
    <t xml:space="preserve"> </t>
  </si>
  <si>
    <t>市町村別</t>
  </si>
  <si>
    <t>出生数</t>
  </si>
  <si>
    <t>死亡数</t>
  </si>
  <si>
    <t>乳　児 
死亡数</t>
  </si>
  <si>
    <t>死産数</t>
  </si>
  <si>
    <t>合計特殊
出 生 率</t>
  </si>
  <si>
    <t>出生</t>
  </si>
  <si>
    <t>死亡</t>
  </si>
  <si>
    <t>婚姻</t>
  </si>
  <si>
    <t>離婚</t>
  </si>
  <si>
    <t>乳児死亡</t>
  </si>
  <si>
    <t>死産</t>
  </si>
  <si>
    <t>平 成 17 年</t>
  </si>
  <si>
    <t>平 成 18 年</t>
  </si>
  <si>
    <t>市　　　部</t>
  </si>
  <si>
    <t>町　村　部</t>
  </si>
  <si>
    <t>女性の総人口を用いた。ただし、山形県総数には、総務省統計局「平成18年10月1日現在推計人口」による5歳階</t>
  </si>
  <si>
    <t xml:space="preserve">資料：県健康福祉企画課 </t>
  </si>
  <si>
    <t>注：１）平成18年の人口千対の率算出には、県統計企画課「平成18年山形県の人口と世帯数」の総人口を用いた。</t>
  </si>
  <si>
    <t xml:space="preserve">  ただし、山形県総数には、総務省統計局「平成18年10月1日現在推計人口」（日本人人口）を用いた。</t>
  </si>
  <si>
    <t>常住地人口</t>
  </si>
  <si>
    <t>従業地・通学地による人口</t>
  </si>
  <si>
    <t>流入超過</t>
  </si>
  <si>
    <t xml:space="preserve">夜 間 人 口
100人当たり  </t>
  </si>
  <si>
    <t>流入</t>
  </si>
  <si>
    <t>流出</t>
  </si>
  <si>
    <t>昼間人口(%)</t>
  </si>
  <si>
    <t>八幡町</t>
  </si>
  <si>
    <t>松山町</t>
  </si>
  <si>
    <t>平田町</t>
  </si>
  <si>
    <t>注：常住地人口には、年齢不詳の者を含まない。</t>
  </si>
  <si>
    <t>10月1日現在</t>
  </si>
  <si>
    <t>庄内町</t>
  </si>
  <si>
    <t>資料：総務省統計局「国勢調査報告」</t>
  </si>
  <si>
    <t>Ａ</t>
  </si>
  <si>
    <t>Ｂ</t>
  </si>
  <si>
    <t>Ｃ</t>
  </si>
  <si>
    <t>Ｄ</t>
  </si>
  <si>
    <t>Ｅ</t>
  </si>
  <si>
    <t>Ｆ</t>
  </si>
  <si>
    <t>Ｇ</t>
  </si>
  <si>
    <t>Ｈ</t>
  </si>
  <si>
    <t>Ｉ</t>
  </si>
  <si>
    <t>Ｊ</t>
  </si>
  <si>
    <t>Ｋ</t>
  </si>
  <si>
    <t>Ｌ</t>
  </si>
  <si>
    <t>Ｍ</t>
  </si>
  <si>
    <t>Ｎ</t>
  </si>
  <si>
    <t>農業</t>
  </si>
  <si>
    <t>林業</t>
  </si>
  <si>
    <t>漁業</t>
  </si>
  <si>
    <t>鉱業</t>
  </si>
  <si>
    <t>建設業</t>
  </si>
  <si>
    <t>製造業</t>
  </si>
  <si>
    <t>電気ガス   熱供給     水道業</t>
  </si>
  <si>
    <t xml:space="preserve">農業    </t>
  </si>
  <si>
    <t xml:space="preserve">林業    </t>
  </si>
  <si>
    <t xml:space="preserve">漁業    </t>
  </si>
  <si>
    <t xml:space="preserve">鉱業    </t>
  </si>
  <si>
    <t xml:space="preserve">建設業    </t>
  </si>
  <si>
    <t xml:space="preserve">製造業    </t>
  </si>
  <si>
    <t xml:space="preserve">電気・ガス・熱供給・水道業 </t>
  </si>
  <si>
    <t xml:space="preserve">運輸業    </t>
  </si>
  <si>
    <t xml:space="preserve">卸売・小売業    </t>
  </si>
  <si>
    <t xml:space="preserve">金融・保険業    </t>
  </si>
  <si>
    <t xml:space="preserve">不動産業    </t>
  </si>
  <si>
    <t>Ｏ</t>
  </si>
  <si>
    <t>Ｐ</t>
  </si>
  <si>
    <t>Ｑ</t>
  </si>
  <si>
    <t xml:space="preserve">サービス業（他に分類されないもの）    </t>
  </si>
  <si>
    <t>Ｒ</t>
  </si>
  <si>
    <t xml:space="preserve">公務（他に分類されないもの）    </t>
  </si>
  <si>
    <t>Ｓ</t>
  </si>
  <si>
    <t xml:space="preserve">分類不能の産業    </t>
  </si>
  <si>
    <t xml:space="preserve">（再掲）    </t>
  </si>
  <si>
    <t>(Recount)</t>
  </si>
  <si>
    <t>Ａ～Ｃ</t>
  </si>
  <si>
    <t xml:space="preserve">第1次産業    </t>
  </si>
  <si>
    <t>Primary industry</t>
  </si>
  <si>
    <t>Ｄ～Ｆ</t>
  </si>
  <si>
    <t xml:space="preserve">第2次産業    </t>
  </si>
  <si>
    <t>Secondary industry</t>
  </si>
  <si>
    <t>Ｇ～Ｒ</t>
  </si>
  <si>
    <t xml:space="preserve">第3次産業    </t>
  </si>
  <si>
    <t>Tertiary industry</t>
  </si>
  <si>
    <t>情報
通信業</t>
  </si>
  <si>
    <t>運輸業</t>
  </si>
  <si>
    <t>卸売・
小売業</t>
  </si>
  <si>
    <t>金融・
保険業</t>
  </si>
  <si>
    <t>不動産業</t>
  </si>
  <si>
    <t>飲食店,
宿泊業</t>
  </si>
  <si>
    <t>医療,
福祉</t>
  </si>
  <si>
    <t>教育,学習
支援業</t>
  </si>
  <si>
    <t>複合サービス事業</t>
  </si>
  <si>
    <t>サービス業(他に分類されないもの)</t>
  </si>
  <si>
    <t>公務(他に分類されないもの)</t>
  </si>
  <si>
    <t>分類不能の産業</t>
  </si>
  <si>
    <t>産業大分類（日本産業標準分類第11次改訂）</t>
  </si>
  <si>
    <t xml:space="preserve">情報通信業    </t>
  </si>
  <si>
    <t xml:space="preserve">飲食店，宿泊業    </t>
  </si>
  <si>
    <t>医療，福祉</t>
  </si>
  <si>
    <t>教育，学習支援業</t>
  </si>
  <si>
    <t>複合サービス事業</t>
  </si>
  <si>
    <t>資料：総務省統計局 「国勢調査報告」</t>
  </si>
  <si>
    <t>10月1日現在  単位:人</t>
  </si>
  <si>
    <t>総  数</t>
  </si>
  <si>
    <t/>
  </si>
  <si>
    <t>労働力人口</t>
  </si>
  <si>
    <t>就業者</t>
  </si>
  <si>
    <t>完全失業者</t>
  </si>
  <si>
    <t>非労働力人口</t>
  </si>
  <si>
    <t>区分</t>
  </si>
  <si>
    <t>情報通信業</t>
  </si>
  <si>
    <t>飲食店，宿泊業</t>
  </si>
  <si>
    <t>医療，福祉</t>
  </si>
  <si>
    <t>教育，学習支援業</t>
  </si>
  <si>
    <t>複合サービス事業</t>
  </si>
  <si>
    <t>資料：総務省統計局「国勢調査報告」</t>
  </si>
  <si>
    <t>10月 1日現在  単位 ：人</t>
  </si>
  <si>
    <t>総　　　　　数</t>
  </si>
  <si>
    <t>総　　　数</t>
  </si>
  <si>
    <t>就　業　者</t>
  </si>
  <si>
    <t>労働力人口</t>
  </si>
  <si>
    <t>非労働力
人口</t>
  </si>
  <si>
    <t xml:space="preserve">産       業       別                            男       女       別  </t>
  </si>
  <si>
    <t>雇 人 の
ある業主</t>
  </si>
  <si>
    <t>雇 人 の
ない業主</t>
  </si>
  <si>
    <t xml:space="preserve">情報通信業    </t>
  </si>
  <si>
    <t xml:space="preserve">飲食店，宿泊業    </t>
  </si>
  <si>
    <t>医療，福祉</t>
  </si>
  <si>
    <t>教育，学習支援業</t>
  </si>
  <si>
    <t>複合サービス事業</t>
  </si>
  <si>
    <t>-</t>
  </si>
  <si>
    <t>10月1日現在　単位：百人</t>
  </si>
  <si>
    <t>男女別
年齢別</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</si>
  <si>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</si>
  <si>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</si>
  <si>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</si>
  <si>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</si>
  <si>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</si>
  <si>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</si>
  <si>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</si>
  <si>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</si>
  <si>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</si>
  <si>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</si>
  <si>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</si>
  <si>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注：百人未満を四捨五入しているため総数と内訳とが一致しない場合がある。</t>
  </si>
  <si>
    <t>資料：総務省統計局「就業構造基本調査」</t>
  </si>
  <si>
    <t>注：百人未満を四捨五入しているため総数と内訳とが一致しない場合がある。</t>
  </si>
  <si>
    <t>資料：総務省統計局「就業構造基本調査」</t>
  </si>
  <si>
    <t>10月1日現在　　単位：百人</t>
  </si>
  <si>
    <t>男　　女　　別　　　　　　　　　　　　　　　産　　業　　別</t>
  </si>
  <si>
    <t>総　数</t>
  </si>
  <si>
    <t>自　営
業　主</t>
  </si>
  <si>
    <t>家　族
従業者</t>
  </si>
  <si>
    <t>うち会社
などの役員</t>
  </si>
  <si>
    <t>うち正規の
職員・従業員</t>
  </si>
  <si>
    <t>うち労働者派遣事業所の派遣社員</t>
  </si>
  <si>
    <t>総数</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</si>
  <si>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</si>
  <si>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</si>
  <si>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</si>
  <si>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</si>
  <si>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</si>
  <si>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</si>
  <si>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</si>
  <si>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</si>
  <si>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</si>
  <si>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</si>
  <si>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</si>
  <si>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</si>
  <si>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</si>
  <si>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</si>
  <si>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</si>
  <si>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</si>
  <si>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</si>
  <si>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公務(他に分類されないもの)</t>
  </si>
  <si>
    <t>分類不能の産業</t>
  </si>
  <si>
    <t>男</t>
  </si>
  <si>
    <t>女</t>
  </si>
  <si>
    <t>10月1日現在　単位：百人</t>
  </si>
  <si>
    <t>男　　　　　　　女</t>
  </si>
  <si>
    <t>１か月未満</t>
  </si>
  <si>
    <t>１か月～
    ６か月</t>
  </si>
  <si>
    <t>７か月～
     11か月</t>
  </si>
  <si>
    <t>１年～
 １年11か月</t>
  </si>
  <si>
    <t>２年以上</t>
  </si>
  <si>
    <t>前　職　の　産　業</t>
  </si>
  <si>
    <t>金融・保険業</t>
  </si>
  <si>
    <t>複合サービス事業</t>
  </si>
  <si>
    <t>サービス業(他に分類されないもの)</t>
  </si>
  <si>
    <t>公務(他に分類されないもの)</t>
  </si>
  <si>
    <r>
      <t>注：</t>
    </r>
    <r>
      <rPr>
        <sz val="11"/>
        <rFont val="ＭＳ Ｐ明朝"/>
        <family val="1"/>
      </rPr>
      <t>1</t>
    </r>
    <r>
      <rPr>
        <sz val="9"/>
        <rFont val="ＭＳ Ｐ明朝"/>
        <family val="1"/>
      </rPr>
      <t>) 前職の離職時期が昭和47年以前の者を含む。　  2) 百人未満を四捨五入しているため総数と内訳とが一致しない場合がある。</t>
    </r>
  </si>
  <si>
    <t>資料：総務省統計局「就業構造基本調査」</t>
  </si>
  <si>
    <t>男女
産業
従業上の地位
雇用形態</t>
  </si>
  <si>
    <t>総数</t>
  </si>
  <si>
    <t>200日未満就業者</t>
  </si>
  <si>
    <t>200　　～　　　249日　就業者</t>
  </si>
  <si>
    <t>250日　以上就業者</t>
  </si>
  <si>
    <t>規則的
就業</t>
  </si>
  <si>
    <t>不規則
的就業</t>
  </si>
  <si>
    <t>季節的
就業</t>
  </si>
  <si>
    <t>35時間
未満</t>
  </si>
  <si>
    <t>35
～
42時間</t>
  </si>
  <si>
    <t>43
～
45時間</t>
  </si>
  <si>
    <t>46
～
48時間</t>
  </si>
  <si>
    <t>49
～
59時間</t>
  </si>
  <si>
    <t>60時間
以上</t>
  </si>
  <si>
    <t>　第１次産業</t>
  </si>
  <si>
    <t>　第２次産業</t>
  </si>
  <si>
    <t>　　自営業主</t>
  </si>
  <si>
    <t>　　家族従業者</t>
  </si>
  <si>
    <t>　　雇用者</t>
  </si>
  <si>
    <t>　　　うち会社などの役員</t>
  </si>
  <si>
    <t>　　　うち正規の職員・従業員</t>
  </si>
  <si>
    <t>　　　うち労働者派遣事業所の派遣社員</t>
  </si>
  <si>
    <t>　第３次産業</t>
  </si>
  <si>
    <t>男　</t>
  </si>
  <si>
    <t>女　</t>
  </si>
  <si>
    <t>２－11．市町村別の労働力状態、男女別１５歳以上人口（平成17年）</t>
  </si>
  <si>
    <t>２－12．産業（大分類）、従業上の地位、男女別15歳以上就業者数（平成17年)</t>
  </si>
  <si>
    <t>２－13．男女、就業状態、年齢（5歳階級）別15歳以上人口（平成14年）</t>
  </si>
  <si>
    <t>２－14．男女、産業、従業上の地位、雇用形態別有業者数（平成14年）</t>
  </si>
  <si>
    <t>２－15．男女、前職の産業、求職期間別離職非就業者数（求職者）(平成14年）</t>
  </si>
  <si>
    <t>２－16．男女、産業、従業上の地位、雇用形態、年間就業日数、就業の規則性、週間就業時間別有業者数（平成14年）</t>
  </si>
  <si>
    <t>２－17．男女、従業上の地位、雇用形態、所得、産業（大分類）別有業者数（平成14年）</t>
  </si>
  <si>
    <t>２－18．男女、求職活動の有無、年齢、転職希望理由別転職希望者数（平成14年）</t>
  </si>
  <si>
    <t>２－19．男女、年齢、前職の離職理由別15歳以上人口 (平成14年）</t>
  </si>
  <si>
    <t>２－20．産業、継続就業期間別有業者数（平成14年）</t>
  </si>
  <si>
    <t>２－21．男女、年間就業日数、就業の規則性、週間就業時間、従業上の地位、</t>
  </si>
  <si>
    <t>２－22．市町村別の世帯の種類、世帯人員別世帯数及び世帯人員(平成17年)</t>
  </si>
  <si>
    <t>２－23．世帯の家族類型（16区分）別一般世帯数、一般世帯人員及び親族人員（平成17年）</t>
  </si>
  <si>
    <t>２－24．住居の種類・住宅の所有の関係（7区分）別一般世帯数、一般世帯人員、１世帯</t>
  </si>
  <si>
    <t>２－25．従業地・通学地別15歳以上就業者・通学者の推移(平成12､17年)</t>
  </si>
  <si>
    <t>２－26．人口集中地区（平成12、17年）</t>
  </si>
  <si>
    <t>２－27．外国人登録人員</t>
  </si>
  <si>
    <t>２－28．平均寿命</t>
  </si>
  <si>
    <t>２－10. 労働力状態、産業（大分類）、年齢（5歳階級）、男女別15歳以上人口（平成17年）</t>
  </si>
  <si>
    <t>２－11．市町村別の労働力状態、男女別15歳以上人口（平成17年）</t>
  </si>
  <si>
    <t>２－15．男女、前職の産業、求職期間別離職非就業者数（求職者）　(平成14年）</t>
  </si>
  <si>
    <t>２－21．男女、年間就業日数、就業の規則性、週間就業時間、従業上の地位、就業希望意識、求職活動の有無別有業者数（平成14年）　　　　　　　　　　　　　　　　　　　　　　　　　　　　　　　　　　　　　　　　　　　　　　　　　　　　　　　　　　　　　</t>
  </si>
  <si>
    <t>２－25．従業地・通学地別15歳以上就業者・通学者の推移(平成12､17年)</t>
  </si>
  <si>
    <t>２－26．人口集中地区（平成12年、17年）</t>
  </si>
  <si>
    <t>２－28．平均寿命</t>
  </si>
  <si>
    <t>２－24．住居の種類・住宅の所有の関係（7区分）別一般世帯数、一般世帯人員、１世帯当たり人員、１世帯当たり延べ面積及び一人当たり延べ面積(平成17年）</t>
  </si>
  <si>
    <t>資料：県統計企画課 「山形県社会的移動人口調査結果報告書」</t>
  </si>
  <si>
    <t>注：１)*印は国勢調査人口、その他は本県の推計人口による。</t>
  </si>
  <si>
    <t>　　２)人口と世帯数は、平成17年国勢調査概数速報値を基に平成13年から平成16年の数値を補正しているが、</t>
  </si>
  <si>
    <t>　　平成17年７月以降の移動報告は庄内町としての報告となり、立川町と余目町を分けた数値がないことから、</t>
  </si>
  <si>
    <t>　　各年の人口と世帯数とも庄内町の数値を掲載している。</t>
  </si>
  <si>
    <t>各年10月１日現在　　単位：世帯</t>
  </si>
  <si>
    <t>注：１)平成17年10月1日現在の市部・町村部人口は平成18年10月1日現在の市町村の区分による。</t>
  </si>
  <si>
    <t>　　２)旧立川町及び旧余目町の人口動態は平成16年10月より平成17年6月までのものである。</t>
  </si>
  <si>
    <t>　　２)年少人口は0～14歳、生産年齢人口は15～64歳、老年人口は65歳以上。</t>
  </si>
  <si>
    <t>注：１)総数には年齢不詳を含む。</t>
  </si>
  <si>
    <t>（１）県内移動（各前年10月～当年９月）</t>
  </si>
  <si>
    <t>注：１)平成16年及び17年の市部・町村部の区分は平成18年10月1日現在の市町村の区分による。</t>
  </si>
  <si>
    <t>　　２)旧立川町及び旧余目町の平成17年の数値は、平成16年10月より平成17年６月までのものである。</t>
  </si>
  <si>
    <t>（２）県外移動（各前年10月～当年９月）</t>
  </si>
  <si>
    <t xml:space="preserve">    ２）平成18年の合計特殊出生率の算出には、県統計企画課「平成18年山形県の人口と世帯数」による5歳階級別の</t>
  </si>
  <si>
    <t>10月１日現在</t>
  </si>
  <si>
    <t>注：１) 総数、男・女には分類不能の産業を含む。　　　２）百人未満を四捨五入しているため総数と内容とが一致しない場合がある。</t>
  </si>
  <si>
    <t>注：１）継続就業者とは１年前も現在と同じ勤め先（企業）で就業していたものである。</t>
  </si>
  <si>
    <t>　　２）平均就業継続年数は、継続就業年数不詳のものを除いて算出</t>
  </si>
  <si>
    <t>　  ３）百人未満を四捨五入しているため総数と内容が一致しない場合がある。</t>
  </si>
  <si>
    <t>10月１日現在     単位 ： 人</t>
  </si>
  <si>
    <t>注：１)人口欄の｢平成12年(組替)｣は、平成17年10月1日現在の市町村の境域に基づいて組み替えた平成12年の人口を示す。</t>
  </si>
  <si>
    <t xml:space="preserve">    ２)面積は、国土交通省国土地理院｢平成17年全国都道府県市区町村別面積調｣による。</t>
  </si>
  <si>
    <t xml:space="preserve">    ３)市部の「平成12年(組替)」の人口には、平成12年の尾花沢市人口集中地区の人口(5,263人)を含む。</t>
  </si>
  <si>
    <t xml:space="preserve">    ４)東根市人口集中地区のⅠ及びⅡは、それぞれ平成12年の東根市人口集中地区のⅡ及びⅠである。</t>
  </si>
  <si>
    <t>注：全国は、平成２年まで及び平成7、12、17年は完全生命表、その他は簡易生命表、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</si>
</sst>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_ * #,##0.0_ ;_ * \-#,##0.0_ ;_ * &quot;-&quot;?_ ;_ @_ "/>
    <numFmt numFmtId="187" formatCode="0.0_ "/>
    <numFmt numFmtId="188" formatCode="#,##0.0;&quot;△ &quot;#,##0.0"/>
    <numFmt numFmtId="189" formatCode="0.0_);[Red]\(0.0\)"/>
    <numFmt numFmtId="190" formatCode="\ \ \ \ @"/>
    <numFmt numFmtId="191" formatCode="\ \ \ \ \ \ @"/>
    <numFmt numFmtId="192" formatCode="#,###,##0;&quot; -&quot;###,##0"/>
    <numFmt numFmtId="193" formatCode="###,##0.0;&quot;-&quot;##,##0.0"/>
    <numFmt numFmtId="194" formatCode="##,###,###,###,##0;&quot;-&quot;#,###,###,###,##0"/>
    <numFmt numFmtId="195" formatCode="#,###,###,###,##0;&quot; -&quot;###,###,###,##0"/>
    <numFmt numFmtId="196" formatCode="_ * #,##0_ ;_ * &quot;△&quot;#,##0_ ;_ * &quot;-&quot;_ ;_ @_ "/>
    <numFmt numFmtId="197" formatCode="0.0%"/>
    <numFmt numFmtId="198" formatCode="* #,##0;* \-#,##0;* &quot;-&quot;;@"/>
    <numFmt numFmtId="199" formatCode="_ * #,##0.000_ ;_ * \-#,##0.000_ ;_ * &quot;-&quot;??_ ;_ @_ "/>
  </numFmts>
  <fonts count="25">
    <font>
      <sz val="11"/>
      <name val="ＭＳ Ｐゴシック"/>
      <family val="3"/>
    </font>
    <font>
      <sz val="6"/>
      <name val="ＭＳ Ｐゴシック"/>
      <family val="3"/>
    </font>
    <font>
      <sz val="10"/>
      <name val="ＭＳ 明朝"/>
      <family val="1"/>
    </font>
    <font>
      <sz val="12"/>
      <name val="ＭＳ 明朝"/>
      <family val="1"/>
    </font>
    <font>
      <sz val="8"/>
      <name val="ＭＳ 明朝"/>
      <family val="1"/>
    </font>
    <font>
      <sz val="9"/>
      <name val="ＭＳ 明朝"/>
      <family val="1"/>
    </font>
    <font>
      <sz val="10"/>
      <name val="ＭＳ ゴシック"/>
      <family val="3"/>
    </font>
    <font>
      <sz val="9.2"/>
      <name val="ＭＳ 明朝"/>
      <family val="1"/>
    </font>
    <font>
      <sz val="9.2"/>
      <name val="ＭＳ ゴシック"/>
      <family val="3"/>
    </font>
    <font>
      <sz val="9"/>
      <name val="ＭＳ ゴシック"/>
      <family val="3"/>
    </font>
    <font>
      <i/>
      <sz val="10"/>
      <name val="ＭＳ 明朝"/>
      <family val="1"/>
    </font>
    <font>
      <sz val="10"/>
      <name val="ＭＳ Ｐ明朝"/>
      <family val="1"/>
    </font>
    <font>
      <sz val="11"/>
      <name val="ＭＳ 明朝"/>
      <family val="1"/>
    </font>
    <font>
      <u val="single"/>
      <sz val="11"/>
      <color indexed="12"/>
      <name val="ＭＳ Ｐゴシック"/>
      <family val="3"/>
    </font>
    <font>
      <u val="single"/>
      <sz val="11"/>
      <color indexed="36"/>
      <name val="ＭＳ Ｐゴシック"/>
      <family val="3"/>
    </font>
    <font>
      <b/>
      <sz val="10"/>
      <name val="ＭＳ 明朝"/>
      <family val="1"/>
    </font>
    <font>
      <sz val="11"/>
      <color indexed="8"/>
      <name val="ＭＳ Ｐゴシック"/>
      <family val="3"/>
    </font>
    <font>
      <sz val="9"/>
      <color indexed="8"/>
      <name val="ＭＳ 明朝"/>
      <family val="1"/>
    </font>
    <font>
      <sz val="14"/>
      <name val="ＭＳ 明朝"/>
      <family val="1"/>
    </font>
    <font>
      <b/>
      <sz val="11"/>
      <name val="ＭＳ Ｐゴシック"/>
      <family val="3"/>
    </font>
    <font>
      <sz val="6"/>
      <name val="ＭＳ 明朝"/>
      <family val="1"/>
    </font>
    <font>
      <b/>
      <sz val="16"/>
      <name val="ＭＳ 明朝"/>
      <family val="1"/>
    </font>
    <font>
      <sz val="11"/>
      <name val="ＭＳ Ｐ明朝"/>
      <family val="1"/>
    </font>
    <font>
      <sz val="9"/>
      <name val="ＭＳ Ｐ明朝"/>
      <family val="1"/>
    </font>
    <font>
      <vertAlign val="superscript"/>
      <sz val="10"/>
      <name val="ＭＳ 明朝"/>
      <family val="1"/>
    </font>
  </fonts>
  <fills count="2">
    <fill>
      <patternFill/>
    </fill>
    <fill>
      <patternFill patternType="gray125"/>
    </fill>
  </fills>
  <borders count="38">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color indexed="63"/>
      </right>
      <top>
        <color indexed="63"/>
      </top>
      <bottom style="medium"/>
    </border>
    <border>
      <left style="thin"/>
      <right style="thin"/>
      <top style="double"/>
      <bottom>
        <color indexed="63"/>
      </bottom>
    </border>
    <border>
      <left style="thin"/>
      <right>
        <color indexed="63"/>
      </right>
      <top style="double"/>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double"/>
      <right style="thin"/>
      <top style="double"/>
      <bottom style="thin"/>
    </border>
    <border>
      <left style="double"/>
      <right style="thin"/>
      <top>
        <color indexed="63"/>
      </top>
      <bottom>
        <color indexed="63"/>
      </bottom>
    </border>
    <border>
      <left style="double"/>
      <right style="thin"/>
      <top>
        <color indexed="63"/>
      </top>
      <bottom style="medium"/>
    </border>
    <border>
      <left>
        <color indexed="63"/>
      </left>
      <right style="thin"/>
      <top style="thin"/>
      <bottom>
        <color indexed="63"/>
      </bottom>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medium"/>
    </border>
    <border>
      <left>
        <color indexed="63"/>
      </left>
      <right style="hair"/>
      <top>
        <color indexed="63"/>
      </top>
      <bottom style="medium"/>
    </border>
    <border>
      <left>
        <color indexed="63"/>
      </left>
      <right>
        <color indexed="63"/>
      </right>
      <top style="medium"/>
      <bottom>
        <color indexed="63"/>
      </bottom>
    </border>
    <border>
      <left>
        <color indexed="63"/>
      </left>
      <right style="thin"/>
      <top style="double"/>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style="medium"/>
    </border>
    <border>
      <left>
        <color indexed="63"/>
      </left>
      <right style="thin"/>
      <top style="thin"/>
      <bottom style="medium"/>
    </border>
  </borders>
  <cellStyleXfs count="4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1064">
    <xf numFmtId="0" fontId="0" fillId="0" borderId="0" xfId="0" applyAlignment="1">
      <alignment vertical="center"/>
    </xf>
    <xf numFmtId="0" fontId="2" fillId="0" borderId="0" xfId="17" applyNumberFormat="1" applyFont="1" applyFill="1" applyAlignment="1">
      <alignment horizontal="left" vertical="center"/>
    </xf>
    <xf numFmtId="38" fontId="2" fillId="0" borderId="0" xfId="17" applyFont="1" applyFill="1" applyAlignment="1">
      <alignment vertical="center"/>
    </xf>
    <xf numFmtId="0" fontId="3" fillId="0" borderId="0" xfId="17" applyNumberFormat="1" applyFont="1" applyFill="1" applyAlignment="1">
      <alignment horizontal="left" vertical="center"/>
    </xf>
    <xf numFmtId="38" fontId="2" fillId="0" borderId="0" xfId="17" applyFont="1" applyFill="1" applyAlignment="1">
      <alignment horizontal="right" vertical="center"/>
    </xf>
    <xf numFmtId="38" fontId="2" fillId="0" borderId="0" xfId="17" applyFont="1" applyFill="1" applyBorder="1" applyAlignment="1">
      <alignment vertical="center"/>
    </xf>
    <xf numFmtId="38" fontId="2" fillId="0" borderId="1" xfId="17" applyFont="1" applyFill="1" applyBorder="1" applyAlignment="1">
      <alignment vertical="center"/>
    </xf>
    <xf numFmtId="38" fontId="2" fillId="0" borderId="2" xfId="17" applyFont="1" applyFill="1" applyBorder="1" applyAlignment="1">
      <alignment horizontal="center" vertical="center"/>
    </xf>
    <xf numFmtId="38" fontId="2" fillId="0" borderId="3" xfId="17" applyFont="1" applyFill="1" applyBorder="1" applyAlignment="1">
      <alignment horizontal="center" vertical="center"/>
    </xf>
    <xf numFmtId="38" fontId="4" fillId="0" borderId="1" xfId="17" applyFont="1" applyFill="1" applyBorder="1" applyAlignment="1">
      <alignment horizontal="center" vertical="center" wrapText="1"/>
    </xf>
    <xf numFmtId="38" fontId="2" fillId="0" borderId="4" xfId="17" applyFont="1" applyFill="1" applyBorder="1" applyAlignment="1">
      <alignment horizontal="center" vertical="center"/>
    </xf>
    <xf numFmtId="0" fontId="5" fillId="0" borderId="5" xfId="17" applyNumberFormat="1" applyFont="1" applyFill="1" applyBorder="1" applyAlignment="1">
      <alignment horizontal="center"/>
    </xf>
    <xf numFmtId="38" fontId="5" fillId="0" borderId="0" xfId="17" applyFont="1" applyFill="1" applyBorder="1" applyAlignment="1">
      <alignment horizontal="right"/>
    </xf>
    <xf numFmtId="38" fontId="5" fillId="0" borderId="0" xfId="17" applyFont="1" applyFill="1" applyBorder="1" applyAlignment="1">
      <alignment/>
    </xf>
    <xf numFmtId="38" fontId="5" fillId="0" borderId="6" xfId="17" applyFont="1" applyFill="1" applyBorder="1" applyAlignment="1">
      <alignment/>
    </xf>
    <xf numFmtId="38" fontId="5" fillId="0" borderId="6" xfId="17" applyFont="1" applyFill="1" applyBorder="1" applyAlignment="1">
      <alignment horizontal="center"/>
    </xf>
    <xf numFmtId="176" fontId="5" fillId="0" borderId="6" xfId="17" applyNumberFormat="1" applyFont="1" applyFill="1" applyBorder="1" applyAlignment="1">
      <alignment/>
    </xf>
    <xf numFmtId="176" fontId="5" fillId="0" borderId="6" xfId="17" applyNumberFormat="1" applyFont="1" applyFill="1" applyBorder="1" applyAlignment="1">
      <alignment horizontal="center"/>
    </xf>
    <xf numFmtId="176" fontId="5" fillId="0" borderId="6" xfId="17" applyNumberFormat="1" applyFont="1" applyFill="1" applyBorder="1" applyAlignment="1">
      <alignment shrinkToFit="1"/>
    </xf>
    <xf numFmtId="49" fontId="5" fillId="0" borderId="6" xfId="17" applyNumberFormat="1" applyFont="1" applyFill="1" applyBorder="1" applyAlignment="1">
      <alignment horizontal="right"/>
    </xf>
    <xf numFmtId="38" fontId="6" fillId="0" borderId="0" xfId="17" applyFont="1" applyFill="1" applyAlignment="1">
      <alignment vertical="center"/>
    </xf>
    <xf numFmtId="38" fontId="5" fillId="0" borderId="7" xfId="17" applyFont="1" applyFill="1" applyBorder="1" applyAlignment="1">
      <alignment horizontal="right"/>
    </xf>
    <xf numFmtId="38" fontId="7" fillId="0" borderId="0" xfId="17" applyFont="1" applyFill="1" applyBorder="1" applyAlignment="1">
      <alignment horizontal="right"/>
    </xf>
    <xf numFmtId="38" fontId="7" fillId="0" borderId="6" xfId="17" applyFont="1" applyFill="1" applyBorder="1" applyAlignment="1">
      <alignment horizontal="right"/>
    </xf>
    <xf numFmtId="38" fontId="7" fillId="0" borderId="6" xfId="17" applyFont="1" applyFill="1" applyBorder="1" applyAlignment="1">
      <alignment/>
    </xf>
    <xf numFmtId="176" fontId="7" fillId="0" borderId="6" xfId="17" applyNumberFormat="1" applyFont="1" applyFill="1" applyBorder="1" applyAlignment="1">
      <alignment/>
    </xf>
    <xf numFmtId="176" fontId="5" fillId="0" borderId="6" xfId="17" applyNumberFormat="1" applyFont="1" applyFill="1" applyBorder="1" applyAlignment="1">
      <alignment horizontal="right"/>
    </xf>
    <xf numFmtId="38" fontId="7" fillId="0" borderId="0" xfId="17" applyFont="1" applyFill="1" applyBorder="1" applyAlignment="1">
      <alignment/>
    </xf>
    <xf numFmtId="38" fontId="5" fillId="0" borderId="0" xfId="17" applyFont="1" applyFill="1" applyBorder="1" applyAlignment="1">
      <alignment vertical="center"/>
    </xf>
    <xf numFmtId="38" fontId="5" fillId="0" borderId="0" xfId="17" applyFont="1" applyFill="1" applyAlignment="1">
      <alignment vertical="center"/>
    </xf>
    <xf numFmtId="38" fontId="8" fillId="0" borderId="8" xfId="17" applyFont="1" applyFill="1" applyBorder="1" applyAlignment="1">
      <alignment horizontal="right"/>
    </xf>
    <xf numFmtId="38" fontId="8" fillId="0" borderId="9" xfId="17" applyFont="1" applyFill="1" applyBorder="1" applyAlignment="1">
      <alignment horizontal="right"/>
    </xf>
    <xf numFmtId="38" fontId="8" fillId="0" borderId="9" xfId="17" applyFont="1" applyFill="1" applyBorder="1" applyAlignment="1">
      <alignment/>
    </xf>
    <xf numFmtId="176" fontId="8" fillId="0" borderId="9" xfId="17" applyNumberFormat="1" applyFont="1" applyFill="1" applyBorder="1" applyAlignment="1">
      <alignment/>
    </xf>
    <xf numFmtId="176" fontId="9" fillId="0" borderId="9" xfId="17" applyNumberFormat="1" applyFont="1" applyFill="1" applyBorder="1" applyAlignment="1">
      <alignment horizontal="right"/>
    </xf>
    <xf numFmtId="38" fontId="8" fillId="0" borderId="10" xfId="17" applyFont="1" applyFill="1" applyBorder="1" applyAlignment="1">
      <alignment/>
    </xf>
    <xf numFmtId="38" fontId="6" fillId="0" borderId="0" xfId="17" applyFont="1" applyFill="1" applyBorder="1" applyAlignment="1">
      <alignment vertical="center"/>
    </xf>
    <xf numFmtId="0" fontId="5" fillId="0" borderId="0" xfId="17" applyNumberFormat="1" applyFont="1" applyFill="1" applyAlignment="1">
      <alignment horizontal="left" vertical="center"/>
    </xf>
    <xf numFmtId="38" fontId="3" fillId="0" borderId="0" xfId="17" applyFont="1" applyFill="1" applyAlignment="1" applyProtection="1">
      <alignment vertical="center"/>
      <protection locked="0"/>
    </xf>
    <xf numFmtId="0" fontId="2" fillId="0" borderId="0" xfId="31" applyFont="1" applyFill="1" applyAlignment="1">
      <alignment vertical="center"/>
      <protection/>
    </xf>
    <xf numFmtId="38" fontId="2" fillId="0" borderId="11" xfId="17" applyFont="1" applyFill="1" applyBorder="1" applyAlignment="1">
      <alignment horizontal="distributed" vertical="center"/>
    </xf>
    <xf numFmtId="38" fontId="2" fillId="0" borderId="12" xfId="17" applyFont="1" applyFill="1" applyBorder="1" applyAlignment="1" applyProtection="1">
      <alignment horizontal="centerContinuous" vertical="center"/>
      <protection locked="0"/>
    </xf>
    <xf numFmtId="38" fontId="2" fillId="0" borderId="13" xfId="17" applyFont="1" applyFill="1" applyBorder="1" applyAlignment="1" applyProtection="1">
      <alignment horizontal="centerContinuous" vertical="center"/>
      <protection locked="0"/>
    </xf>
    <xf numFmtId="38" fontId="2" fillId="0" borderId="14" xfId="17" applyFont="1" applyFill="1" applyBorder="1" applyAlignment="1" applyProtection="1">
      <alignment horizontal="centerContinuous" vertical="center"/>
      <protection locked="0"/>
    </xf>
    <xf numFmtId="38" fontId="6" fillId="0" borderId="5" xfId="17" applyFont="1" applyFill="1" applyBorder="1" applyAlignment="1">
      <alignment horizontal="distributed"/>
    </xf>
    <xf numFmtId="41" fontId="6" fillId="0" borderId="6" xfId="17" applyNumberFormat="1" applyFont="1" applyFill="1" applyBorder="1" applyAlignment="1">
      <alignment/>
    </xf>
    <xf numFmtId="41" fontId="6" fillId="0" borderId="0" xfId="17" applyNumberFormat="1" applyFont="1" applyFill="1" applyBorder="1" applyAlignment="1">
      <alignment/>
    </xf>
    <xf numFmtId="41" fontId="6" fillId="0" borderId="7" xfId="17" applyNumberFormat="1" applyFont="1" applyFill="1" applyBorder="1" applyAlignment="1">
      <alignment/>
    </xf>
    <xf numFmtId="38" fontId="6" fillId="0" borderId="0" xfId="17" applyFont="1" applyFill="1" applyAlignment="1">
      <alignment/>
    </xf>
    <xf numFmtId="38" fontId="2" fillId="0" borderId="5" xfId="17" applyFont="1" applyFill="1" applyBorder="1" applyAlignment="1">
      <alignment horizontal="distributed"/>
    </xf>
    <xf numFmtId="41" fontId="2" fillId="0" borderId="6" xfId="17" applyNumberFormat="1" applyFont="1" applyFill="1" applyBorder="1" applyAlignment="1">
      <alignment/>
    </xf>
    <xf numFmtId="41" fontId="2" fillId="0" borderId="0" xfId="17" applyNumberFormat="1" applyFont="1" applyFill="1" applyBorder="1" applyAlignment="1">
      <alignment/>
    </xf>
    <xf numFmtId="41" fontId="2" fillId="0" borderId="7" xfId="17" applyNumberFormat="1" applyFont="1" applyFill="1" applyBorder="1" applyAlignment="1">
      <alignment/>
    </xf>
    <xf numFmtId="38" fontId="2" fillId="0" borderId="0" xfId="17" applyFont="1" applyFill="1" applyAlignment="1">
      <alignment/>
    </xf>
    <xf numFmtId="41" fontId="10" fillId="0" borderId="6" xfId="17" applyNumberFormat="1" applyFont="1" applyFill="1" applyBorder="1" applyAlignment="1">
      <alignment/>
    </xf>
    <xf numFmtId="38" fontId="2" fillId="0" borderId="5" xfId="17" applyFont="1" applyFill="1" applyBorder="1" applyAlignment="1">
      <alignment horizontal="right"/>
    </xf>
    <xf numFmtId="41" fontId="2" fillId="0" borderId="7" xfId="17" applyNumberFormat="1" applyFont="1" applyFill="1" applyBorder="1" applyAlignment="1">
      <alignment horizontal="right"/>
    </xf>
    <xf numFmtId="38" fontId="2" fillId="0" borderId="0" xfId="17" applyFont="1" applyFill="1" applyBorder="1" applyAlignment="1">
      <alignment horizontal="right"/>
    </xf>
    <xf numFmtId="38" fontId="2" fillId="0" borderId="8" xfId="17" applyFont="1" applyFill="1" applyBorder="1" applyAlignment="1">
      <alignment horizontal="distributed"/>
    </xf>
    <xf numFmtId="41" fontId="2" fillId="0" borderId="9" xfId="17" applyNumberFormat="1" applyFont="1" applyFill="1" applyBorder="1" applyAlignment="1">
      <alignment/>
    </xf>
    <xf numFmtId="41" fontId="2" fillId="0" borderId="15" xfId="17" applyNumberFormat="1" applyFont="1" applyFill="1" applyBorder="1" applyAlignment="1">
      <alignment/>
    </xf>
    <xf numFmtId="41" fontId="2" fillId="0" borderId="10" xfId="17" applyNumberFormat="1" applyFont="1" applyFill="1" applyBorder="1" applyAlignment="1">
      <alignment/>
    </xf>
    <xf numFmtId="38" fontId="2" fillId="0" borderId="0" xfId="17" applyFont="1" applyFill="1" applyBorder="1" applyAlignment="1">
      <alignment horizontal="left"/>
    </xf>
    <xf numFmtId="176" fontId="2" fillId="0" borderId="0" xfId="31" applyNumberFormat="1" applyFont="1" applyFill="1" applyBorder="1" applyAlignment="1">
      <alignment/>
      <protection/>
    </xf>
    <xf numFmtId="38" fontId="2" fillId="0" borderId="0" xfId="17" applyFont="1" applyFill="1" applyBorder="1" applyAlignment="1">
      <alignment/>
    </xf>
    <xf numFmtId="38" fontId="2" fillId="0" borderId="16" xfId="17" applyFont="1" applyFill="1" applyBorder="1" applyAlignment="1" applyProtection="1">
      <alignment horizontal="centerContinuous" vertical="center"/>
      <protection locked="0"/>
    </xf>
    <xf numFmtId="38" fontId="2" fillId="0" borderId="17" xfId="17" applyFont="1" applyFill="1" applyBorder="1" applyAlignment="1" applyProtection="1">
      <alignment horizontal="centerContinuous" vertical="center"/>
      <protection locked="0"/>
    </xf>
    <xf numFmtId="38" fontId="11" fillId="0" borderId="6" xfId="17" applyFont="1" applyFill="1" applyBorder="1" applyAlignment="1" applyProtection="1">
      <alignment horizontal="center" vertical="center"/>
      <protection locked="0"/>
    </xf>
    <xf numFmtId="38" fontId="2" fillId="0" borderId="3" xfId="17" applyFont="1" applyFill="1" applyBorder="1" applyAlignment="1">
      <alignment horizontal="centerContinuous" vertical="center"/>
    </xf>
    <xf numFmtId="38" fontId="2" fillId="0" borderId="18" xfId="17" applyFont="1" applyFill="1" applyBorder="1" applyAlignment="1">
      <alignment horizontal="center" vertical="center"/>
    </xf>
    <xf numFmtId="38" fontId="2" fillId="0" borderId="19" xfId="17" applyFont="1" applyFill="1" applyBorder="1" applyAlignment="1" applyProtection="1">
      <alignment horizontal="center" vertical="center"/>
      <protection locked="0"/>
    </xf>
    <xf numFmtId="38" fontId="2" fillId="0" borderId="19" xfId="17" applyFont="1" applyFill="1" applyBorder="1" applyAlignment="1">
      <alignment horizontal="center" vertical="center"/>
    </xf>
    <xf numFmtId="41" fontId="6" fillId="0" borderId="6" xfId="17" applyNumberFormat="1" applyFont="1" applyFill="1" applyBorder="1" applyAlignment="1" applyProtection="1">
      <alignment horizontal="right"/>
      <protection locked="0"/>
    </xf>
    <xf numFmtId="41" fontId="6" fillId="0" borderId="20" xfId="17" applyNumberFormat="1" applyFont="1" applyFill="1" applyBorder="1" applyAlignment="1">
      <alignment/>
    </xf>
    <xf numFmtId="176" fontId="6" fillId="0" borderId="7" xfId="17" applyNumberFormat="1" applyFont="1" applyFill="1" applyBorder="1" applyAlignment="1">
      <alignment horizontal="right"/>
    </xf>
    <xf numFmtId="41" fontId="2" fillId="0" borderId="6" xfId="31" applyNumberFormat="1" applyFont="1" applyFill="1" applyBorder="1" applyAlignment="1" applyProtection="1">
      <alignment/>
      <protection locked="0"/>
    </xf>
    <xf numFmtId="41" fontId="2" fillId="0" borderId="6" xfId="17" applyNumberFormat="1" applyFont="1" applyFill="1" applyBorder="1" applyAlignment="1" applyProtection="1">
      <alignment horizontal="right"/>
      <protection locked="0"/>
    </xf>
    <xf numFmtId="41" fontId="10" fillId="0" borderId="6" xfId="31" applyNumberFormat="1" applyFont="1" applyFill="1" applyBorder="1" applyAlignment="1" applyProtection="1">
      <alignment/>
      <protection locked="0"/>
    </xf>
    <xf numFmtId="41" fontId="10" fillId="0" borderId="6" xfId="17" applyNumberFormat="1" applyFont="1" applyFill="1" applyBorder="1" applyAlignment="1" applyProtection="1">
      <alignment horizontal="right"/>
      <protection locked="0"/>
    </xf>
    <xf numFmtId="41" fontId="2" fillId="0" borderId="7" xfId="31" applyNumberFormat="1" applyFont="1" applyFill="1" applyBorder="1" applyAlignment="1" applyProtection="1">
      <alignment/>
      <protection locked="0"/>
    </xf>
    <xf numFmtId="41" fontId="2" fillId="0" borderId="7" xfId="17" applyNumberFormat="1" applyFont="1" applyFill="1" applyBorder="1" applyAlignment="1" applyProtection="1">
      <alignment horizontal="right"/>
      <protection locked="0"/>
    </xf>
    <xf numFmtId="41" fontId="2" fillId="0" borderId="9" xfId="31" applyNumberFormat="1" applyFont="1" applyFill="1" applyBorder="1" applyAlignment="1" applyProtection="1">
      <alignment/>
      <protection locked="0"/>
    </xf>
    <xf numFmtId="41" fontId="2" fillId="0" borderId="9" xfId="17" applyNumberFormat="1" applyFont="1" applyFill="1" applyBorder="1" applyAlignment="1" applyProtection="1">
      <alignment horizontal="right"/>
      <protection locked="0"/>
    </xf>
    <xf numFmtId="176" fontId="6" fillId="0" borderId="10" xfId="17" applyNumberFormat="1" applyFont="1" applyFill="1" applyBorder="1" applyAlignment="1">
      <alignment horizontal="right"/>
    </xf>
    <xf numFmtId="41" fontId="2" fillId="0" borderId="0" xfId="31" applyNumberFormat="1" applyFont="1" applyFill="1" applyBorder="1" applyAlignment="1" applyProtection="1">
      <alignment/>
      <protection locked="0"/>
    </xf>
    <xf numFmtId="41" fontId="2" fillId="0" borderId="0" xfId="17" applyNumberFormat="1" applyFont="1" applyFill="1" applyBorder="1" applyAlignment="1" applyProtection="1">
      <alignment horizontal="right"/>
      <protection locked="0"/>
    </xf>
    <xf numFmtId="176" fontId="2" fillId="0" borderId="0" xfId="31" applyNumberFormat="1" applyFont="1" applyFill="1" applyBorder="1" applyAlignment="1">
      <alignment vertical="center"/>
      <protection/>
    </xf>
    <xf numFmtId="0" fontId="3" fillId="0" borderId="0" xfId="39" applyFont="1" applyFill="1" applyAlignment="1" applyProtection="1">
      <alignment vertical="center"/>
      <protection locked="0"/>
    </xf>
    <xf numFmtId="0" fontId="2" fillId="0" borderId="0" xfId="39" applyFont="1" applyFill="1" applyAlignment="1">
      <alignment vertical="center"/>
      <protection/>
    </xf>
    <xf numFmtId="0" fontId="12" fillId="0" borderId="0" xfId="39" applyFont="1" applyFill="1" applyAlignment="1">
      <alignment vertical="center"/>
      <protection/>
    </xf>
    <xf numFmtId="0" fontId="2" fillId="0" borderId="0" xfId="39" applyFont="1" applyFill="1" applyAlignment="1">
      <alignment horizontal="right" vertical="center"/>
      <protection/>
    </xf>
    <xf numFmtId="49" fontId="11" fillId="0" borderId="16" xfId="39" applyNumberFormat="1" applyFont="1" applyFill="1" applyBorder="1" applyAlignment="1" applyProtection="1">
      <alignment horizontal="distributed" vertical="center"/>
      <protection locked="0"/>
    </xf>
    <xf numFmtId="0" fontId="2" fillId="0" borderId="0" xfId="39" applyFont="1" applyFill="1" applyBorder="1" applyAlignment="1">
      <alignment vertical="center"/>
      <protection/>
    </xf>
    <xf numFmtId="0" fontId="2" fillId="0" borderId="19" xfId="39" applyFont="1" applyFill="1" applyBorder="1" applyAlignment="1">
      <alignment horizontal="distributed" vertical="center"/>
      <protection/>
    </xf>
    <xf numFmtId="0" fontId="5" fillId="0" borderId="3" xfId="39" applyFont="1" applyFill="1" applyBorder="1" applyAlignment="1">
      <alignment horizontal="center" vertical="center"/>
      <protection/>
    </xf>
    <xf numFmtId="0" fontId="2" fillId="0" borderId="3" xfId="39" applyFont="1" applyFill="1" applyBorder="1" applyAlignment="1">
      <alignment horizontal="center" vertical="center"/>
      <protection/>
    </xf>
    <xf numFmtId="0" fontId="2" fillId="0" borderId="1" xfId="39" applyFont="1" applyFill="1" applyBorder="1" applyAlignment="1">
      <alignment horizontal="center" vertical="center"/>
      <protection/>
    </xf>
    <xf numFmtId="0" fontId="6" fillId="0" borderId="21" xfId="39" applyFont="1" applyFill="1" applyBorder="1" applyAlignment="1">
      <alignment horizontal="distributed"/>
      <protection/>
    </xf>
    <xf numFmtId="176" fontId="6" fillId="0" borderId="6" xfId="39" applyNumberFormat="1" applyFont="1" applyFill="1" applyBorder="1" applyAlignment="1">
      <alignment/>
      <protection/>
    </xf>
    <xf numFmtId="176" fontId="6" fillId="0" borderId="6" xfId="39" applyNumberFormat="1" applyFont="1" applyFill="1" applyBorder="1" applyAlignment="1">
      <alignment horizontal="right"/>
      <protection/>
    </xf>
    <xf numFmtId="176" fontId="6" fillId="0" borderId="7" xfId="39" applyNumberFormat="1" applyFont="1" applyFill="1" applyBorder="1" applyAlignment="1">
      <alignment/>
      <protection/>
    </xf>
    <xf numFmtId="41" fontId="6" fillId="0" borderId="6" xfId="39" applyNumberFormat="1" applyFont="1" applyFill="1" applyBorder="1" applyAlignment="1">
      <alignment/>
      <protection/>
    </xf>
    <xf numFmtId="41" fontId="6" fillId="0" borderId="7" xfId="39" applyNumberFormat="1" applyFont="1" applyFill="1" applyBorder="1" applyAlignment="1">
      <alignment/>
      <protection/>
    </xf>
    <xf numFmtId="0" fontId="6" fillId="0" borderId="0" xfId="39" applyFont="1" applyFill="1" applyBorder="1" applyAlignment="1">
      <alignment/>
      <protection/>
    </xf>
    <xf numFmtId="176" fontId="6" fillId="0" borderId="0" xfId="39" applyNumberFormat="1" applyFont="1" applyFill="1" applyAlignment="1">
      <alignment/>
      <protection/>
    </xf>
    <xf numFmtId="41" fontId="6" fillId="0" borderId="0" xfId="39" applyNumberFormat="1" applyFont="1" applyFill="1" applyAlignment="1">
      <alignment/>
      <protection/>
    </xf>
    <xf numFmtId="0" fontId="6" fillId="0" borderId="0" xfId="39" applyFont="1" applyFill="1" applyAlignment="1">
      <alignment/>
      <protection/>
    </xf>
    <xf numFmtId="0" fontId="6" fillId="0" borderId="0" xfId="39" applyFont="1" applyFill="1" applyBorder="1" applyAlignment="1">
      <alignment horizontal="distributed"/>
      <protection/>
    </xf>
    <xf numFmtId="0" fontId="11" fillId="0" borderId="5" xfId="39" applyFont="1" applyFill="1" applyBorder="1" applyAlignment="1">
      <alignment horizontal="distributed"/>
      <protection/>
    </xf>
    <xf numFmtId="176" fontId="2" fillId="0" borderId="6" xfId="39" applyNumberFormat="1" applyFont="1" applyFill="1" applyBorder="1" applyAlignment="1">
      <alignment/>
      <protection/>
    </xf>
    <xf numFmtId="176" fontId="2" fillId="0" borderId="7" xfId="39" applyNumberFormat="1" applyFont="1" applyFill="1" applyBorder="1" applyAlignment="1">
      <alignment/>
      <protection/>
    </xf>
    <xf numFmtId="41" fontId="2" fillId="0" borderId="6" xfId="39" applyNumberFormat="1" applyFont="1" applyFill="1" applyBorder="1" applyAlignment="1">
      <alignment/>
      <protection/>
    </xf>
    <xf numFmtId="41" fontId="2" fillId="0" borderId="7" xfId="39" applyNumberFormat="1" applyFont="1" applyFill="1" applyBorder="1" applyAlignment="1">
      <alignment/>
      <protection/>
    </xf>
    <xf numFmtId="0" fontId="11" fillId="0" borderId="0" xfId="39" applyFont="1" applyFill="1" applyBorder="1" applyAlignment="1">
      <alignment/>
      <protection/>
    </xf>
    <xf numFmtId="0" fontId="11" fillId="0" borderId="0" xfId="39" applyFont="1" applyFill="1" applyAlignment="1">
      <alignment/>
      <protection/>
    </xf>
    <xf numFmtId="0" fontId="11" fillId="0" borderId="5" xfId="39" applyFont="1" applyFill="1" applyBorder="1" applyAlignment="1">
      <alignment horizontal="right"/>
      <protection/>
    </xf>
    <xf numFmtId="176" fontId="2" fillId="0" borderId="6" xfId="39" applyNumberFormat="1" applyFont="1" applyFill="1" applyBorder="1" applyAlignment="1">
      <alignment horizontal="right"/>
      <protection/>
    </xf>
    <xf numFmtId="176" fontId="2" fillId="0" borderId="7" xfId="39" applyNumberFormat="1" applyFont="1" applyFill="1" applyBorder="1" applyAlignment="1">
      <alignment horizontal="right"/>
      <protection/>
    </xf>
    <xf numFmtId="0" fontId="11" fillId="0" borderId="0" xfId="39" applyFont="1" applyFill="1" applyBorder="1" applyAlignment="1">
      <alignment horizontal="right"/>
      <protection/>
    </xf>
    <xf numFmtId="0" fontId="11" fillId="0" borderId="8" xfId="39" applyFont="1" applyFill="1" applyBorder="1" applyAlignment="1">
      <alignment horizontal="distributed"/>
      <protection/>
    </xf>
    <xf numFmtId="176" fontId="2" fillId="0" borderId="9" xfId="39" applyNumberFormat="1" applyFont="1" applyFill="1" applyBorder="1" applyAlignment="1">
      <alignment/>
      <protection/>
    </xf>
    <xf numFmtId="176" fontId="2" fillId="0" borderId="9" xfId="39" applyNumberFormat="1" applyFont="1" applyFill="1" applyBorder="1" applyAlignment="1">
      <alignment horizontal="right"/>
      <protection/>
    </xf>
    <xf numFmtId="176" fontId="6" fillId="0" borderId="9" xfId="39" applyNumberFormat="1" applyFont="1" applyFill="1" applyBorder="1" applyAlignment="1">
      <alignment horizontal="right"/>
      <protection/>
    </xf>
    <xf numFmtId="176" fontId="2" fillId="0" borderId="10" xfId="39" applyNumberFormat="1" applyFont="1" applyFill="1" applyBorder="1" applyAlignment="1">
      <alignment horizontal="right"/>
      <protection/>
    </xf>
    <xf numFmtId="41" fontId="2" fillId="0" borderId="9" xfId="39" applyNumberFormat="1" applyFont="1" applyFill="1" applyBorder="1" applyAlignment="1">
      <alignment/>
      <protection/>
    </xf>
    <xf numFmtId="41" fontId="2" fillId="0" borderId="10" xfId="39" applyNumberFormat="1" applyFont="1" applyFill="1" applyBorder="1" applyAlignment="1">
      <alignment/>
      <protection/>
    </xf>
    <xf numFmtId="41" fontId="11" fillId="0" borderId="0" xfId="39" applyNumberFormat="1" applyFont="1" applyFill="1" applyBorder="1" applyAlignment="1">
      <alignment/>
      <protection/>
    </xf>
    <xf numFmtId="176" fontId="11" fillId="0" borderId="0" xfId="39" applyNumberFormat="1" applyFont="1" applyFill="1" applyBorder="1" applyAlignment="1">
      <alignment/>
      <protection/>
    </xf>
    <xf numFmtId="176" fontId="11" fillId="0" borderId="0" xfId="39" applyNumberFormat="1" applyFont="1" applyFill="1" applyBorder="1" applyAlignment="1">
      <alignment horizontal="right"/>
      <protection/>
    </xf>
    <xf numFmtId="41" fontId="11" fillId="0" borderId="0" xfId="17" applyNumberFormat="1" applyFont="1" applyFill="1" applyBorder="1" applyAlignment="1">
      <alignment/>
    </xf>
    <xf numFmtId="41" fontId="2" fillId="0" borderId="0" xfId="39" applyNumberFormat="1" applyFont="1" applyFill="1" applyBorder="1" applyAlignment="1" applyProtection="1">
      <alignment/>
      <protection locked="0"/>
    </xf>
    <xf numFmtId="0" fontId="2" fillId="0" borderId="0" xfId="39" applyFont="1" applyFill="1" applyAlignment="1">
      <alignment/>
      <protection/>
    </xf>
    <xf numFmtId="0" fontId="3" fillId="0" borderId="0" xfId="40" applyFont="1" applyFill="1" applyAlignment="1" applyProtection="1">
      <alignment vertical="center"/>
      <protection locked="0"/>
    </xf>
    <xf numFmtId="0" fontId="2" fillId="0" borderId="0" xfId="40" applyFont="1" applyFill="1" applyAlignment="1">
      <alignment vertical="center"/>
      <protection/>
    </xf>
    <xf numFmtId="0" fontId="2" fillId="0" borderId="0" xfId="40" applyFont="1" applyFill="1" applyBorder="1" applyAlignment="1">
      <alignment vertical="center"/>
      <protection/>
    </xf>
    <xf numFmtId="0" fontId="2" fillId="0" borderId="0" xfId="40" applyFont="1" applyFill="1" applyAlignment="1">
      <alignment horizontal="right" vertical="center"/>
      <protection/>
    </xf>
    <xf numFmtId="0" fontId="2" fillId="0" borderId="11" xfId="40" applyFont="1" applyFill="1" applyBorder="1" applyAlignment="1">
      <alignment horizontal="center" vertical="center"/>
      <protection/>
    </xf>
    <xf numFmtId="0" fontId="2" fillId="0" borderId="13" xfId="40" applyFont="1" applyFill="1" applyBorder="1" applyAlignment="1">
      <alignment horizontal="center" vertical="center"/>
      <protection/>
    </xf>
    <xf numFmtId="0" fontId="2" fillId="0" borderId="22" xfId="40" applyFont="1" applyFill="1" applyBorder="1" applyAlignment="1">
      <alignment horizontal="center" vertical="center"/>
      <protection/>
    </xf>
    <xf numFmtId="0" fontId="6" fillId="0" borderId="5" xfId="40" applyFont="1" applyFill="1" applyBorder="1" applyAlignment="1">
      <alignment horizontal="distributed"/>
      <protection/>
    </xf>
    <xf numFmtId="0" fontId="2" fillId="0" borderId="23" xfId="40" applyFont="1" applyFill="1" applyBorder="1" applyAlignment="1">
      <alignment horizontal="center"/>
      <protection/>
    </xf>
    <xf numFmtId="0" fontId="2" fillId="0" borderId="0" xfId="40" applyFont="1" applyFill="1" applyBorder="1" applyAlignment="1">
      <alignment/>
      <protection/>
    </xf>
    <xf numFmtId="0" fontId="2" fillId="0" borderId="0" xfId="40" applyFont="1" applyFill="1" applyAlignment="1">
      <alignment/>
      <protection/>
    </xf>
    <xf numFmtId="0" fontId="2" fillId="0" borderId="23" xfId="40" applyFont="1" applyFill="1" applyBorder="1" applyAlignment="1" quotePrefix="1">
      <alignment horizontal="center"/>
      <protection/>
    </xf>
    <xf numFmtId="177" fontId="2" fillId="0" borderId="0" xfId="40" applyNumberFormat="1" applyFont="1" applyFill="1" applyAlignment="1">
      <alignment/>
      <protection/>
    </xf>
    <xf numFmtId="0" fontId="2" fillId="0" borderId="5" xfId="40" applyFont="1" applyFill="1" applyBorder="1" applyAlignment="1">
      <alignment/>
      <protection/>
    </xf>
    <xf numFmtId="0" fontId="2" fillId="0" borderId="5" xfId="40" applyFont="1" applyFill="1" applyBorder="1" applyAlignment="1">
      <alignment horizontal="center"/>
      <protection/>
    </xf>
    <xf numFmtId="0" fontId="2" fillId="0" borderId="5" xfId="40" applyFont="1" applyFill="1" applyBorder="1" applyAlignment="1" quotePrefix="1">
      <alignment horizontal="center"/>
      <protection/>
    </xf>
    <xf numFmtId="3" fontId="2" fillId="0" borderId="0" xfId="40" applyNumberFormat="1" applyFont="1" applyFill="1" applyBorder="1" applyAlignment="1">
      <alignment/>
      <protection/>
    </xf>
    <xf numFmtId="0" fontId="2" fillId="0" borderId="8" xfId="40" applyFont="1" applyFill="1" applyBorder="1" applyAlignment="1" quotePrefix="1">
      <alignment horizontal="center"/>
      <protection/>
    </xf>
    <xf numFmtId="0" fontId="2" fillId="0" borderId="24" xfId="40" applyFont="1" applyFill="1" applyBorder="1" applyAlignment="1">
      <alignment/>
      <protection/>
    </xf>
    <xf numFmtId="3" fontId="2" fillId="0" borderId="15" xfId="40" applyNumberFormat="1" applyFont="1" applyFill="1" applyBorder="1" applyAlignment="1">
      <alignment/>
      <protection/>
    </xf>
    <xf numFmtId="0" fontId="3" fillId="0" borderId="0" xfId="41" applyFont="1" applyFill="1" applyAlignment="1" applyProtection="1">
      <alignment vertical="center"/>
      <protection locked="0"/>
    </xf>
    <xf numFmtId="0" fontId="2" fillId="0" borderId="0" xfId="41" applyFont="1" applyFill="1" applyAlignment="1">
      <alignment vertical="center"/>
      <protection/>
    </xf>
    <xf numFmtId="0" fontId="2" fillId="0" borderId="0" xfId="41" applyFont="1" applyFill="1" applyBorder="1" applyAlignment="1">
      <alignment vertical="center"/>
      <protection/>
    </xf>
    <xf numFmtId="0" fontId="2" fillId="0" borderId="0" xfId="41" applyFont="1" applyFill="1" applyBorder="1" applyAlignment="1">
      <alignment horizontal="centerContinuous" vertical="center"/>
      <protection/>
    </xf>
    <xf numFmtId="0" fontId="2" fillId="0" borderId="0" xfId="41" applyFont="1" applyFill="1" applyAlignment="1">
      <alignment horizontal="right" vertical="center"/>
      <protection/>
    </xf>
    <xf numFmtId="0" fontId="2" fillId="0" borderId="11" xfId="41" applyFont="1" applyFill="1" applyBorder="1" applyAlignment="1">
      <alignment horizontal="distributed" vertical="center"/>
      <protection/>
    </xf>
    <xf numFmtId="0" fontId="2" fillId="0" borderId="12" xfId="41" applyFont="1" applyFill="1" applyBorder="1" applyAlignment="1">
      <alignment horizontal="center" vertical="center"/>
      <protection/>
    </xf>
    <xf numFmtId="0" fontId="2" fillId="0" borderId="14" xfId="41" applyFont="1" applyFill="1" applyBorder="1" applyAlignment="1">
      <alignment horizontal="center" vertical="center"/>
      <protection/>
    </xf>
    <xf numFmtId="0" fontId="6" fillId="0" borderId="25" xfId="41" applyFont="1" applyFill="1" applyBorder="1" applyAlignment="1">
      <alignment horizontal="distributed"/>
      <protection/>
    </xf>
    <xf numFmtId="41" fontId="6" fillId="0" borderId="20" xfId="41" applyNumberFormat="1" applyFont="1" applyFill="1" applyBorder="1" applyAlignment="1">
      <alignment horizontal="right"/>
      <protection/>
    </xf>
    <xf numFmtId="41" fontId="6" fillId="0" borderId="18" xfId="41" applyNumberFormat="1" applyFont="1" applyFill="1" applyBorder="1" applyAlignment="1">
      <alignment horizontal="right"/>
      <protection/>
    </xf>
    <xf numFmtId="0" fontId="6" fillId="0" borderId="0" xfId="41" applyFont="1" applyFill="1" applyAlignment="1">
      <alignment/>
      <protection/>
    </xf>
    <xf numFmtId="41" fontId="6" fillId="0" borderId="6" xfId="17" applyNumberFormat="1" applyFont="1" applyFill="1" applyBorder="1" applyAlignment="1">
      <alignment horizontal="right"/>
    </xf>
    <xf numFmtId="41" fontId="6" fillId="0" borderId="7" xfId="17" applyNumberFormat="1" applyFont="1" applyFill="1" applyBorder="1" applyAlignment="1">
      <alignment horizontal="right"/>
    </xf>
    <xf numFmtId="0" fontId="6" fillId="0" borderId="0" xfId="41" applyFont="1" applyFill="1" applyBorder="1" applyAlignment="1">
      <alignment/>
      <protection/>
    </xf>
    <xf numFmtId="41" fontId="2" fillId="0" borderId="0" xfId="41" applyNumberFormat="1" applyFont="1" applyFill="1" applyAlignment="1">
      <alignment/>
      <protection/>
    </xf>
    <xf numFmtId="0" fontId="2" fillId="0" borderId="0" xfId="41" applyFont="1" applyFill="1" applyAlignment="1">
      <alignment/>
      <protection/>
    </xf>
    <xf numFmtId="41" fontId="6" fillId="0" borderId="9" xfId="17" applyNumberFormat="1" applyFont="1" applyFill="1" applyBorder="1" applyAlignment="1">
      <alignment/>
    </xf>
    <xf numFmtId="0" fontId="2" fillId="0" borderId="0" xfId="41" applyFont="1" applyFill="1" applyBorder="1" applyAlignment="1">
      <alignment/>
      <protection/>
    </xf>
    <xf numFmtId="0" fontId="3" fillId="0" borderId="0" xfId="42" applyFont="1" applyFill="1">
      <alignment/>
      <protection/>
    </xf>
    <xf numFmtId="0" fontId="11" fillId="0" borderId="0" xfId="42" applyFont="1" applyFill="1">
      <alignment/>
      <protection/>
    </xf>
    <xf numFmtId="0" fontId="11" fillId="0" borderId="0" xfId="42" applyFont="1" applyFill="1" applyBorder="1">
      <alignment/>
      <protection/>
    </xf>
    <xf numFmtId="0" fontId="2" fillId="0" borderId="0" xfId="42" applyFont="1" applyFill="1" applyBorder="1">
      <alignment/>
      <protection/>
    </xf>
    <xf numFmtId="0" fontId="2" fillId="0" borderId="0" xfId="42" applyFont="1" applyFill="1">
      <alignment/>
      <protection/>
    </xf>
    <xf numFmtId="0" fontId="2" fillId="0" borderId="0" xfId="42" applyFont="1" applyFill="1" applyAlignment="1">
      <alignment horizontal="right"/>
      <protection/>
    </xf>
    <xf numFmtId="0" fontId="2" fillId="0" borderId="0" xfId="42" applyFont="1" applyFill="1" applyBorder="1" applyAlignment="1">
      <alignment vertical="center"/>
      <protection/>
    </xf>
    <xf numFmtId="0" fontId="2" fillId="0" borderId="0" xfId="42" applyFont="1" applyFill="1" applyAlignment="1">
      <alignment vertical="center"/>
      <protection/>
    </xf>
    <xf numFmtId="0" fontId="2" fillId="0" borderId="3" xfId="42" applyFont="1" applyFill="1" applyBorder="1" applyAlignment="1">
      <alignment horizontal="center" vertical="center"/>
      <protection/>
    </xf>
    <xf numFmtId="0" fontId="2" fillId="0" borderId="1" xfId="42" applyFont="1" applyFill="1" applyBorder="1" applyAlignment="1">
      <alignment horizontal="center" vertical="center"/>
      <protection/>
    </xf>
    <xf numFmtId="0" fontId="6" fillId="0" borderId="25" xfId="42" applyFont="1" applyFill="1" applyBorder="1" applyAlignment="1">
      <alignment horizontal="distributed"/>
      <protection/>
    </xf>
    <xf numFmtId="196" fontId="6" fillId="0" borderId="6" xfId="42" applyNumberFormat="1" applyFont="1" applyFill="1" applyBorder="1" applyAlignment="1">
      <alignment/>
      <protection/>
    </xf>
    <xf numFmtId="196" fontId="6" fillId="0" borderId="6" xfId="42" applyNumberFormat="1" applyFont="1" applyFill="1" applyBorder="1" applyAlignment="1">
      <alignment horizontal="right"/>
      <protection/>
    </xf>
    <xf numFmtId="196" fontId="6" fillId="0" borderId="20" xfId="42" applyNumberFormat="1" applyFont="1" applyFill="1" applyBorder="1" applyAlignment="1">
      <alignment horizontal="right"/>
      <protection/>
    </xf>
    <xf numFmtId="196" fontId="6" fillId="0" borderId="18" xfId="42" applyNumberFormat="1" applyFont="1" applyFill="1" applyBorder="1" applyAlignment="1">
      <alignment horizontal="right"/>
      <protection/>
    </xf>
    <xf numFmtId="0" fontId="2" fillId="0" borderId="0" xfId="42" applyFont="1" applyFill="1" applyBorder="1" applyAlignment="1">
      <alignment/>
      <protection/>
    </xf>
    <xf numFmtId="0" fontId="2" fillId="0" borderId="0" xfId="42" applyFont="1" applyFill="1" applyAlignment="1">
      <alignment/>
      <protection/>
    </xf>
    <xf numFmtId="196" fontId="6" fillId="0" borderId="7" xfId="42" applyNumberFormat="1" applyFont="1" applyFill="1" applyBorder="1" applyAlignment="1">
      <alignment/>
      <protection/>
    </xf>
    <xf numFmtId="0" fontId="2" fillId="0" borderId="5" xfId="42" applyFont="1" applyFill="1" applyBorder="1" applyAlignment="1">
      <alignment horizontal="distributed"/>
      <protection/>
    </xf>
    <xf numFmtId="196" fontId="2" fillId="0" borderId="6" xfId="42" applyNumberFormat="1" applyFont="1" applyFill="1" applyBorder="1" applyAlignment="1">
      <alignment/>
      <protection/>
    </xf>
    <xf numFmtId="196" fontId="2" fillId="0" borderId="7" xfId="42" applyNumberFormat="1" applyFont="1" applyFill="1" applyBorder="1" applyAlignment="1">
      <alignment/>
      <protection/>
    </xf>
    <xf numFmtId="176" fontId="2" fillId="0" borderId="0" xfId="42" applyNumberFormat="1" applyFont="1" applyFill="1" applyBorder="1" applyAlignment="1">
      <alignment/>
      <protection/>
    </xf>
    <xf numFmtId="196" fontId="10" fillId="0" borderId="6" xfId="42" applyNumberFormat="1" applyFont="1" applyFill="1" applyBorder="1" applyAlignment="1">
      <alignment/>
      <protection/>
    </xf>
    <xf numFmtId="0" fontId="2" fillId="0" borderId="5" xfId="42" applyFont="1" applyFill="1" applyBorder="1" applyAlignment="1">
      <alignment horizontal="right"/>
      <protection/>
    </xf>
    <xf numFmtId="196" fontId="2" fillId="0" borderId="6" xfId="42" applyNumberFormat="1" applyFont="1" applyFill="1" applyBorder="1" applyAlignment="1">
      <alignment horizontal="right"/>
      <protection/>
    </xf>
    <xf numFmtId="196" fontId="2" fillId="0" borderId="7" xfId="42" applyNumberFormat="1" applyFont="1" applyFill="1" applyBorder="1" applyAlignment="1">
      <alignment horizontal="right"/>
      <protection/>
    </xf>
    <xf numFmtId="0" fontId="2" fillId="0" borderId="0" xfId="42" applyFont="1" applyFill="1" applyBorder="1" applyAlignment="1">
      <alignment horizontal="right"/>
      <protection/>
    </xf>
    <xf numFmtId="0" fontId="2" fillId="0" borderId="8" xfId="42" applyFont="1" applyFill="1" applyBorder="1" applyAlignment="1">
      <alignment horizontal="distributed"/>
      <protection/>
    </xf>
    <xf numFmtId="196" fontId="2" fillId="0" borderId="9" xfId="42" applyNumberFormat="1" applyFont="1" applyFill="1" applyBorder="1" applyAlignment="1">
      <alignment/>
      <protection/>
    </xf>
    <xf numFmtId="196" fontId="2" fillId="0" borderId="10" xfId="42" applyNumberFormat="1" applyFont="1" applyFill="1" applyBorder="1" applyAlignment="1">
      <alignment/>
      <protection/>
    </xf>
    <xf numFmtId="41" fontId="2" fillId="0" borderId="0" xfId="42" applyNumberFormat="1" applyFont="1" applyFill="1" applyBorder="1" applyAlignment="1">
      <alignment/>
      <protection/>
    </xf>
    <xf numFmtId="176" fontId="2" fillId="0" borderId="0" xfId="42" applyNumberFormat="1" applyFont="1" applyFill="1" applyBorder="1" applyAlignment="1">
      <alignment horizontal="right"/>
      <protection/>
    </xf>
    <xf numFmtId="41" fontId="2" fillId="0" borderId="0" xfId="42" applyNumberFormat="1" applyFont="1" applyFill="1" applyAlignment="1">
      <alignment/>
      <protection/>
    </xf>
    <xf numFmtId="0" fontId="6" fillId="0" borderId="0" xfId="42" applyFont="1" applyFill="1" applyBorder="1" applyAlignment="1">
      <alignment/>
      <protection/>
    </xf>
    <xf numFmtId="0" fontId="6" fillId="0" borderId="0" xfId="42" applyFont="1" applyFill="1" applyAlignment="1">
      <alignment/>
      <protection/>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38" fontId="2" fillId="0" borderId="6" xfId="17" applyFont="1" applyBorder="1" applyAlignment="1">
      <alignment horizontal="right"/>
    </xf>
    <xf numFmtId="179" fontId="2" fillId="0" borderId="6" xfId="17" applyNumberFormat="1" applyFont="1" applyBorder="1" applyAlignment="1">
      <alignment horizontal="right"/>
    </xf>
    <xf numFmtId="40" fontId="2" fillId="0" borderId="6" xfId="17" applyNumberFormat="1" applyFont="1" applyBorder="1" applyAlignment="1">
      <alignment horizontal="right"/>
    </xf>
    <xf numFmtId="186" fontId="2" fillId="0" borderId="6" xfId="17" applyNumberFormat="1" applyFont="1" applyBorder="1" applyAlignment="1">
      <alignment horizontal="right"/>
    </xf>
    <xf numFmtId="40" fontId="2" fillId="0" borderId="0" xfId="17" applyNumberFormat="1" applyFont="1" applyBorder="1" applyAlignment="1">
      <alignment horizontal="right"/>
    </xf>
    <xf numFmtId="38" fontId="6" fillId="0" borderId="6" xfId="17" applyFont="1" applyBorder="1" applyAlignment="1">
      <alignment horizontal="right"/>
    </xf>
    <xf numFmtId="179" fontId="6" fillId="0" borderId="6" xfId="17" applyNumberFormat="1" applyFont="1" applyFill="1" applyBorder="1" applyAlignment="1">
      <alignment horizontal="right"/>
    </xf>
    <xf numFmtId="40" fontId="6" fillId="0" borderId="6" xfId="17" applyNumberFormat="1" applyFont="1" applyFill="1" applyBorder="1" applyAlignment="1">
      <alignment horizontal="right"/>
    </xf>
    <xf numFmtId="186" fontId="6" fillId="0" borderId="6" xfId="17" applyNumberFormat="1" applyFont="1" applyFill="1" applyBorder="1" applyAlignment="1">
      <alignment horizontal="right"/>
    </xf>
    <xf numFmtId="186" fontId="6" fillId="0" borderId="6" xfId="17" applyNumberFormat="1" applyFont="1" applyBorder="1" applyAlignment="1">
      <alignment horizontal="right"/>
    </xf>
    <xf numFmtId="40" fontId="6" fillId="0" borderId="0" xfId="17" applyNumberFormat="1" applyFont="1" applyBorder="1" applyAlignment="1">
      <alignment horizontal="right"/>
    </xf>
    <xf numFmtId="179" fontId="6" fillId="0" borderId="6" xfId="17" applyNumberFormat="1" applyFont="1" applyBorder="1" applyAlignment="1">
      <alignment horizontal="right"/>
    </xf>
    <xf numFmtId="40" fontId="6" fillId="0" borderId="6" xfId="17" applyNumberFormat="1" applyFont="1" applyBorder="1" applyAlignment="1">
      <alignment horizontal="right"/>
    </xf>
    <xf numFmtId="0" fontId="2" fillId="0" borderId="0" xfId="0" applyFont="1" applyBorder="1" applyAlignment="1">
      <alignment/>
    </xf>
    <xf numFmtId="0" fontId="2" fillId="0" borderId="5" xfId="0" applyFont="1" applyBorder="1" applyAlignment="1">
      <alignment horizontal="distributed"/>
    </xf>
    <xf numFmtId="41" fontId="2" fillId="0" borderId="6" xfId="17" applyNumberFormat="1" applyFont="1" applyBorder="1" applyAlignment="1">
      <alignment horizontal="right"/>
    </xf>
    <xf numFmtId="0" fontId="2" fillId="0" borderId="15" xfId="0" applyFont="1" applyBorder="1" applyAlignment="1">
      <alignment/>
    </xf>
    <xf numFmtId="0" fontId="2" fillId="0" borderId="8" xfId="0" applyFont="1" applyBorder="1" applyAlignment="1">
      <alignment horizontal="distributed"/>
    </xf>
    <xf numFmtId="38" fontId="2" fillId="0" borderId="9" xfId="17" applyFont="1" applyBorder="1" applyAlignment="1">
      <alignment horizontal="right"/>
    </xf>
    <xf numFmtId="41" fontId="2" fillId="0" borderId="9" xfId="17" applyNumberFormat="1" applyFont="1" applyBorder="1" applyAlignment="1">
      <alignment horizontal="right"/>
    </xf>
    <xf numFmtId="179" fontId="2" fillId="0" borderId="9" xfId="17" applyNumberFormat="1" applyFont="1" applyBorder="1" applyAlignment="1">
      <alignment horizontal="right"/>
    </xf>
    <xf numFmtId="40" fontId="2" fillId="0" borderId="9" xfId="17" applyNumberFormat="1" applyFont="1" applyBorder="1" applyAlignment="1">
      <alignment horizontal="right"/>
    </xf>
    <xf numFmtId="186" fontId="2" fillId="0" borderId="9" xfId="17" applyNumberFormat="1" applyFont="1" applyBorder="1" applyAlignment="1">
      <alignment horizontal="right"/>
    </xf>
    <xf numFmtId="40" fontId="2" fillId="0" borderId="15" xfId="17" applyNumberFormat="1" applyFont="1" applyBorder="1" applyAlignment="1">
      <alignment horizontal="right"/>
    </xf>
    <xf numFmtId="0" fontId="11" fillId="0" borderId="5" xfId="0" applyFont="1" applyFill="1" applyBorder="1" applyAlignment="1" applyProtection="1">
      <alignment horizontal="distributed"/>
      <protection/>
    </xf>
    <xf numFmtId="38" fontId="2" fillId="0" borderId="0" xfId="17" applyFont="1" applyBorder="1" applyAlignment="1">
      <alignment horizontal="right"/>
    </xf>
    <xf numFmtId="38" fontId="2" fillId="0" borderId="26" xfId="17" applyFont="1" applyBorder="1" applyAlignment="1">
      <alignment horizontal="right"/>
    </xf>
    <xf numFmtId="179" fontId="2" fillId="0" borderId="27" xfId="17" applyNumberFormat="1" applyFont="1" applyBorder="1" applyAlignment="1">
      <alignment horizontal="right"/>
    </xf>
    <xf numFmtId="40" fontId="2" fillId="0" borderId="27" xfId="17" applyNumberFormat="1" applyFont="1" applyBorder="1" applyAlignment="1">
      <alignment horizontal="right"/>
    </xf>
    <xf numFmtId="0" fontId="5" fillId="0" borderId="0" xfId="0" applyFont="1" applyFill="1" applyAlignment="1">
      <alignment/>
    </xf>
    <xf numFmtId="0" fontId="11" fillId="0" borderId="8" xfId="0" applyFont="1" applyFill="1" applyBorder="1" applyAlignment="1" applyProtection="1">
      <alignment horizontal="distributed"/>
      <protection/>
    </xf>
    <xf numFmtId="38" fontId="2" fillId="0" borderId="15" xfId="17" applyFont="1" applyBorder="1" applyAlignment="1">
      <alignment horizontal="right"/>
    </xf>
    <xf numFmtId="38" fontId="2" fillId="0" borderId="28" xfId="17" applyFont="1" applyBorder="1" applyAlignment="1">
      <alignment horizontal="right"/>
    </xf>
    <xf numFmtId="179" fontId="2" fillId="0" borderId="29" xfId="17" applyNumberFormat="1" applyFont="1" applyBorder="1" applyAlignment="1">
      <alignment horizontal="right"/>
    </xf>
    <xf numFmtId="40" fontId="2" fillId="0" borderId="29" xfId="17" applyNumberFormat="1" applyFont="1" applyBorder="1" applyAlignment="1">
      <alignment horizontal="right"/>
    </xf>
    <xf numFmtId="179" fontId="2" fillId="0" borderId="28" xfId="17" applyNumberFormat="1" applyFont="1" applyBorder="1" applyAlignment="1">
      <alignment horizontal="right"/>
    </xf>
    <xf numFmtId="0" fontId="11" fillId="0" borderId="0" xfId="0" applyFont="1" applyFill="1" applyAlignment="1">
      <alignment/>
    </xf>
    <xf numFmtId="176" fontId="5" fillId="0" borderId="0" xfId="0" applyNumberFormat="1" applyFont="1" applyFill="1" applyBorder="1" applyAlignment="1">
      <alignment/>
    </xf>
    <xf numFmtId="0" fontId="5" fillId="0" borderId="0" xfId="0" applyFont="1" applyFill="1" applyBorder="1" applyAlignment="1">
      <alignment/>
    </xf>
    <xf numFmtId="0" fontId="2" fillId="0" borderId="0" xfId="0" applyFont="1" applyFill="1" applyAlignment="1">
      <alignment/>
    </xf>
    <xf numFmtId="0" fontId="3" fillId="0" borderId="0" xfId="44" applyFont="1" applyFill="1">
      <alignment/>
      <protection/>
    </xf>
    <xf numFmtId="0" fontId="2" fillId="0" borderId="0" xfId="44" applyFont="1" applyFill="1">
      <alignment/>
      <protection/>
    </xf>
    <xf numFmtId="0" fontId="2" fillId="0" borderId="0" xfId="44" applyFont="1" applyFill="1" applyBorder="1">
      <alignment/>
      <protection/>
    </xf>
    <xf numFmtId="0" fontId="2" fillId="0" borderId="0" xfId="44" applyFont="1" applyFill="1" applyAlignment="1">
      <alignment horizontal="right"/>
      <protection/>
    </xf>
    <xf numFmtId="0" fontId="2" fillId="0" borderId="16" xfId="44" applyFont="1" applyFill="1" applyBorder="1" applyAlignment="1">
      <alignment horizontal="center" vertical="center"/>
      <protection/>
    </xf>
    <xf numFmtId="0" fontId="2" fillId="0" borderId="16" xfId="44" applyFont="1" applyFill="1" applyBorder="1" applyAlignment="1">
      <alignment vertical="center" wrapText="1"/>
      <protection/>
    </xf>
    <xf numFmtId="0" fontId="5" fillId="0" borderId="13" xfId="44" applyFont="1" applyFill="1" applyBorder="1" applyAlignment="1">
      <alignment horizontal="centerContinuous" vertical="center" wrapText="1"/>
      <protection/>
    </xf>
    <xf numFmtId="0" fontId="2" fillId="0" borderId="11" xfId="44" applyFont="1" applyFill="1" applyBorder="1" applyAlignment="1">
      <alignment horizontal="centerContinuous" vertical="center" wrapText="1"/>
      <protection/>
    </xf>
    <xf numFmtId="0" fontId="2" fillId="0" borderId="13" xfId="44" applyFont="1" applyFill="1" applyBorder="1" applyAlignment="1">
      <alignment horizontal="centerContinuous" vertical="center" wrapText="1"/>
      <protection/>
    </xf>
    <xf numFmtId="0" fontId="2" fillId="0" borderId="17" xfId="44" applyFont="1" applyFill="1" applyBorder="1" applyAlignment="1">
      <alignment horizontal="center" vertical="center" wrapText="1"/>
      <protection/>
    </xf>
    <xf numFmtId="0" fontId="2" fillId="0" borderId="0" xfId="44" applyFont="1" applyFill="1" applyBorder="1" applyAlignment="1">
      <alignment/>
      <protection/>
    </xf>
    <xf numFmtId="0" fontId="2" fillId="0" borderId="19" xfId="44" applyFont="1" applyFill="1" applyBorder="1" applyAlignment="1">
      <alignment horizontal="center" vertical="center"/>
      <protection/>
    </xf>
    <xf numFmtId="0" fontId="2" fillId="0" borderId="19" xfId="44" applyFont="1" applyFill="1" applyBorder="1" applyAlignment="1">
      <alignment horizontal="distributed" vertical="center"/>
      <protection/>
    </xf>
    <xf numFmtId="0" fontId="2" fillId="0" borderId="4" xfId="44" applyFont="1" applyFill="1" applyBorder="1" applyAlignment="1">
      <alignment horizontal="center" vertical="center"/>
      <protection/>
    </xf>
    <xf numFmtId="38" fontId="6" fillId="0" borderId="0" xfId="17" applyFont="1" applyFill="1" applyBorder="1" applyAlignment="1">
      <alignment horizontal="distributed" vertical="center"/>
    </xf>
    <xf numFmtId="176" fontId="6" fillId="0" borderId="6" xfId="44" applyNumberFormat="1" applyFont="1" applyFill="1" applyBorder="1" applyAlignment="1">
      <alignment vertical="center"/>
      <protection/>
    </xf>
    <xf numFmtId="189" fontId="6" fillId="0" borderId="0" xfId="44" applyNumberFormat="1" applyFont="1" applyFill="1">
      <alignment/>
      <protection/>
    </xf>
    <xf numFmtId="182" fontId="6" fillId="0" borderId="0" xfId="44" applyNumberFormat="1" applyFont="1" applyFill="1" applyBorder="1" applyAlignment="1">
      <alignment horizontal="right"/>
      <protection/>
    </xf>
    <xf numFmtId="0" fontId="6" fillId="0" borderId="0" xfId="44" applyFont="1" applyFill="1">
      <alignment/>
      <protection/>
    </xf>
    <xf numFmtId="197" fontId="6" fillId="0" borderId="0" xfId="44" applyNumberFormat="1" applyFont="1" applyFill="1">
      <alignment/>
      <protection/>
    </xf>
    <xf numFmtId="176" fontId="6" fillId="0" borderId="6" xfId="44" applyNumberFormat="1" applyFont="1" applyFill="1" applyBorder="1">
      <alignment/>
      <protection/>
    </xf>
    <xf numFmtId="182" fontId="6" fillId="0" borderId="0" xfId="44" applyNumberFormat="1" applyFont="1" applyFill="1" applyBorder="1">
      <alignment/>
      <protection/>
    </xf>
    <xf numFmtId="176" fontId="2" fillId="0" borderId="6" xfId="44" applyNumberFormat="1" applyFont="1" applyFill="1" applyBorder="1" applyAlignment="1">
      <alignment vertical="center"/>
      <protection/>
    </xf>
    <xf numFmtId="189" fontId="15" fillId="0" borderId="0" xfId="44" applyNumberFormat="1" applyFont="1" applyFill="1">
      <alignment/>
      <protection/>
    </xf>
    <xf numFmtId="182" fontId="2" fillId="0" borderId="0" xfId="44" applyNumberFormat="1" applyFont="1" applyFill="1" applyBorder="1">
      <alignment/>
      <protection/>
    </xf>
    <xf numFmtId="38" fontId="2" fillId="0" borderId="0" xfId="17" applyFont="1" applyFill="1" applyBorder="1" applyAlignment="1">
      <alignment horizontal="distributed" vertical="center"/>
    </xf>
    <xf numFmtId="176" fontId="2" fillId="0" borderId="6" xfId="17" applyNumberFormat="1" applyFont="1" applyFill="1" applyBorder="1" applyAlignment="1">
      <alignment vertical="center"/>
    </xf>
    <xf numFmtId="189" fontId="2" fillId="0" borderId="0" xfId="44" applyNumberFormat="1" applyFont="1" applyFill="1">
      <alignment/>
      <protection/>
    </xf>
    <xf numFmtId="38" fontId="2" fillId="0" borderId="15" xfId="17" applyFont="1" applyFill="1" applyBorder="1" applyAlignment="1">
      <alignment horizontal="distributed" vertical="center"/>
    </xf>
    <xf numFmtId="176" fontId="2" fillId="0" borderId="9" xfId="44" applyNumberFormat="1" applyFont="1" applyFill="1" applyBorder="1" applyAlignment="1">
      <alignment vertical="center"/>
      <protection/>
    </xf>
    <xf numFmtId="176" fontId="2" fillId="0" borderId="0" xfId="44" applyNumberFormat="1" applyFont="1" applyFill="1" applyBorder="1">
      <alignment/>
      <protection/>
    </xf>
    <xf numFmtId="178" fontId="2" fillId="0" borderId="30" xfId="44" applyNumberFormat="1" applyFont="1" applyFill="1" applyBorder="1">
      <alignment/>
      <protection/>
    </xf>
    <xf numFmtId="178" fontId="2" fillId="0" borderId="0" xfId="44" applyNumberFormat="1" applyFont="1" applyFill="1" applyBorder="1">
      <alignment/>
      <protection/>
    </xf>
    <xf numFmtId="0" fontId="3" fillId="0" borderId="0" xfId="45" applyFont="1" applyAlignment="1">
      <alignment vertical="center"/>
      <protection/>
    </xf>
    <xf numFmtId="0" fontId="2" fillId="0" borderId="0" xfId="45" applyFont="1">
      <alignment/>
      <protection/>
    </xf>
    <xf numFmtId="0" fontId="2" fillId="0" borderId="0" xfId="45" applyFont="1" applyAlignment="1">
      <alignment vertical="center"/>
      <protection/>
    </xf>
    <xf numFmtId="0" fontId="2" fillId="0" borderId="0" xfId="45" applyFont="1" applyBorder="1">
      <alignment/>
      <protection/>
    </xf>
    <xf numFmtId="0" fontId="2" fillId="0" borderId="0" xfId="45" applyFont="1" applyFill="1" applyAlignment="1">
      <alignment/>
      <protection/>
    </xf>
    <xf numFmtId="0" fontId="2" fillId="0" borderId="0" xfId="45" applyFont="1" applyAlignment="1">
      <alignment horizontal="right"/>
      <protection/>
    </xf>
    <xf numFmtId="0" fontId="2" fillId="0" borderId="16" xfId="45" applyFont="1" applyBorder="1" applyAlignment="1">
      <alignment vertical="center"/>
      <protection/>
    </xf>
    <xf numFmtId="0" fontId="2" fillId="0" borderId="0" xfId="45" applyFont="1" applyAlignment="1">
      <alignment horizontal="right" vertical="center"/>
      <protection/>
    </xf>
    <xf numFmtId="0" fontId="2" fillId="0" borderId="19" xfId="45" applyFont="1" applyBorder="1" applyAlignment="1">
      <alignment horizontal="distributed" vertical="center"/>
      <protection/>
    </xf>
    <xf numFmtId="0" fontId="2" fillId="0" borderId="19" xfId="45" applyFont="1" applyBorder="1" applyAlignment="1">
      <alignment horizontal="distributed" vertical="center" wrapText="1"/>
      <protection/>
    </xf>
    <xf numFmtId="0" fontId="2" fillId="0" borderId="0" xfId="45" applyFont="1" applyAlignment="1">
      <alignment horizontal="left" vertical="center"/>
      <protection/>
    </xf>
    <xf numFmtId="0" fontId="6" fillId="0" borderId="5" xfId="45" applyFont="1" applyBorder="1" applyAlignment="1">
      <alignment horizontal="distributed"/>
      <protection/>
    </xf>
    <xf numFmtId="196" fontId="6" fillId="0" borderId="6" xfId="45" applyNumberFormat="1" applyFont="1" applyBorder="1" applyAlignment="1">
      <alignment shrinkToFit="1"/>
      <protection/>
    </xf>
    <xf numFmtId="196" fontId="6" fillId="0" borderId="7" xfId="45" applyNumberFormat="1" applyFont="1" applyBorder="1" applyAlignment="1">
      <alignment shrinkToFit="1"/>
      <protection/>
    </xf>
    <xf numFmtId="0" fontId="6" fillId="0" borderId="0" xfId="45" applyFont="1" applyAlignment="1">
      <alignment/>
      <protection/>
    </xf>
    <xf numFmtId="0" fontId="6" fillId="0" borderId="0" xfId="45" applyFont="1" applyAlignment="1">
      <alignment horizontal="right"/>
      <protection/>
    </xf>
    <xf numFmtId="0" fontId="2" fillId="0" borderId="5" xfId="45" applyFont="1" applyBorder="1" applyAlignment="1">
      <alignment horizontal="distributed"/>
      <protection/>
    </xf>
    <xf numFmtId="196" fontId="2" fillId="0" borderId="6" xfId="17" applyNumberFormat="1" applyFont="1" applyBorder="1" applyAlignment="1">
      <alignment shrinkToFit="1"/>
    </xf>
    <xf numFmtId="196" fontId="2" fillId="0" borderId="6" xfId="45" applyNumberFormat="1" applyFont="1" applyBorder="1" applyAlignment="1">
      <alignment shrinkToFit="1"/>
      <protection/>
    </xf>
    <xf numFmtId="196" fontId="2" fillId="0" borderId="7" xfId="45" applyNumberFormat="1" applyFont="1" applyBorder="1" applyAlignment="1">
      <alignment shrinkToFit="1"/>
      <protection/>
    </xf>
    <xf numFmtId="0" fontId="2" fillId="0" borderId="0" xfId="45" applyFont="1" applyAlignment="1">
      <alignment/>
      <protection/>
    </xf>
    <xf numFmtId="0" fontId="2" fillId="0" borderId="0" xfId="45" applyFont="1" applyAlignment="1">
      <alignment horizontal="left"/>
      <protection/>
    </xf>
    <xf numFmtId="0" fontId="15" fillId="0" borderId="0" xfId="45" applyFont="1" applyAlignment="1">
      <alignment/>
      <protection/>
    </xf>
    <xf numFmtId="0" fontId="2" fillId="0" borderId="5" xfId="45" applyFont="1" applyBorder="1" applyAlignment="1">
      <alignment horizontal="right"/>
      <protection/>
    </xf>
    <xf numFmtId="0" fontId="2" fillId="0" borderId="8" xfId="45" applyFont="1" applyBorder="1" applyAlignment="1">
      <alignment horizontal="distributed"/>
      <protection/>
    </xf>
    <xf numFmtId="196" fontId="2" fillId="0" borderId="9" xfId="17" applyNumberFormat="1" applyFont="1" applyBorder="1" applyAlignment="1">
      <alignment shrinkToFit="1"/>
    </xf>
    <xf numFmtId="196" fontId="2" fillId="0" borderId="9" xfId="45" applyNumberFormat="1" applyFont="1" applyBorder="1" applyAlignment="1">
      <alignment shrinkToFit="1"/>
      <protection/>
    </xf>
    <xf numFmtId="196" fontId="2" fillId="0" borderId="10" xfId="45" applyNumberFormat="1" applyFont="1" applyBorder="1" applyAlignment="1">
      <alignment shrinkToFit="1"/>
      <protection/>
    </xf>
    <xf numFmtId="0" fontId="2" fillId="0" borderId="0" xfId="45" applyFont="1" applyBorder="1" applyAlignment="1">
      <alignment/>
      <protection/>
    </xf>
    <xf numFmtId="0" fontId="2" fillId="0" borderId="0" xfId="21" applyFont="1" applyAlignment="1">
      <alignment vertical="center"/>
      <protection/>
    </xf>
    <xf numFmtId="0" fontId="2" fillId="0" borderId="0" xfId="21" applyFont="1" applyFill="1" applyAlignment="1">
      <alignment/>
      <protection/>
    </xf>
    <xf numFmtId="0" fontId="2" fillId="0" borderId="0" xfId="21" applyFont="1" applyFill="1" applyAlignment="1">
      <alignment vertical="center"/>
      <protection/>
    </xf>
    <xf numFmtId="0" fontId="3" fillId="0" borderId="0" xfId="22" applyFont="1" applyAlignment="1">
      <alignment vertical="center"/>
      <protection/>
    </xf>
    <xf numFmtId="0" fontId="2" fillId="0" borderId="0" xfId="22" applyFont="1" applyAlignment="1">
      <alignment vertical="center"/>
      <protection/>
    </xf>
    <xf numFmtId="0" fontId="2" fillId="0" borderId="0" xfId="22" applyFont="1" applyBorder="1" applyAlignment="1">
      <alignment vertical="center"/>
      <protection/>
    </xf>
    <xf numFmtId="0" fontId="2" fillId="0" borderId="0" xfId="22" applyFont="1" applyAlignment="1">
      <alignment horizontal="right" vertical="center"/>
      <protection/>
    </xf>
    <xf numFmtId="0" fontId="2" fillId="0" borderId="31" xfId="22" applyFont="1" applyBorder="1" applyAlignment="1">
      <alignment horizontal="distributed" vertical="center"/>
      <protection/>
    </xf>
    <xf numFmtId="0" fontId="2" fillId="0" borderId="5" xfId="22" applyFont="1" applyBorder="1" applyAlignment="1">
      <alignment horizontal="center" vertical="center"/>
      <protection/>
    </xf>
    <xf numFmtId="0" fontId="2" fillId="0" borderId="1" xfId="22" applyFont="1" applyBorder="1" applyAlignment="1">
      <alignment horizontal="centerContinuous" vertical="center"/>
      <protection/>
    </xf>
    <xf numFmtId="0" fontId="2" fillId="0" borderId="2" xfId="22" applyFont="1" applyBorder="1" applyAlignment="1">
      <alignment horizontal="centerContinuous" vertical="center"/>
      <protection/>
    </xf>
    <xf numFmtId="0" fontId="2" fillId="0" borderId="32" xfId="22" applyFont="1" applyBorder="1" applyAlignment="1">
      <alignment horizontal="centerContinuous" vertical="center"/>
      <protection/>
    </xf>
    <xf numFmtId="0" fontId="2" fillId="0" borderId="33" xfId="22" applyFont="1" applyBorder="1" applyAlignment="1">
      <alignment horizontal="distributed" vertical="center"/>
      <protection/>
    </xf>
    <xf numFmtId="0" fontId="2" fillId="0" borderId="3" xfId="22" applyFont="1" applyBorder="1" applyAlignment="1">
      <alignment horizontal="center" vertical="center"/>
      <protection/>
    </xf>
    <xf numFmtId="0" fontId="6" fillId="0" borderId="5" xfId="22" applyFont="1" applyBorder="1" applyAlignment="1">
      <alignment horizontal="distributed"/>
      <protection/>
    </xf>
    <xf numFmtId="198" fontId="6" fillId="0" borderId="6" xfId="17" applyNumberFormat="1" applyFont="1" applyBorder="1" applyAlignment="1">
      <alignment/>
    </xf>
    <xf numFmtId="198" fontId="6" fillId="0" borderId="20" xfId="17" applyNumberFormat="1" applyFont="1" applyBorder="1" applyAlignment="1">
      <alignment/>
    </xf>
    <xf numFmtId="198" fontId="6" fillId="0" borderId="0" xfId="17" applyNumberFormat="1" applyFont="1" applyBorder="1" applyAlignment="1">
      <alignment/>
    </xf>
    <xf numFmtId="0" fontId="6" fillId="0" borderId="0" xfId="22" applyFont="1" applyAlignment="1">
      <alignment/>
      <protection/>
    </xf>
    <xf numFmtId="0" fontId="2" fillId="0" borderId="5" xfId="22" applyFont="1" applyBorder="1" applyAlignment="1">
      <alignment horizontal="distributed"/>
      <protection/>
    </xf>
    <xf numFmtId="198" fontId="2" fillId="0" borderId="6" xfId="17" applyNumberFormat="1" applyFont="1" applyBorder="1" applyAlignment="1">
      <alignment/>
    </xf>
    <xf numFmtId="198" fontId="2" fillId="0" borderId="0" xfId="17" applyNumberFormat="1" applyFont="1" applyBorder="1" applyAlignment="1">
      <alignment/>
    </xf>
    <xf numFmtId="0" fontId="2" fillId="0" borderId="0" xfId="22" applyFont="1" applyAlignment="1">
      <alignment/>
      <protection/>
    </xf>
    <xf numFmtId="0" fontId="2" fillId="0" borderId="5" xfId="22" applyFont="1" applyBorder="1" applyAlignment="1">
      <alignment horizontal="right"/>
      <protection/>
    </xf>
    <xf numFmtId="0" fontId="2" fillId="0" borderId="8" xfId="22" applyFont="1" applyBorder="1" applyAlignment="1">
      <alignment horizontal="distributed"/>
      <protection/>
    </xf>
    <xf numFmtId="198" fontId="2" fillId="0" borderId="9" xfId="17" applyNumberFormat="1" applyFont="1" applyBorder="1" applyAlignment="1">
      <alignment/>
    </xf>
    <xf numFmtId="198" fontId="2" fillId="0" borderId="15" xfId="17" applyNumberFormat="1" applyFont="1" applyBorder="1" applyAlignment="1">
      <alignment/>
    </xf>
    <xf numFmtId="0" fontId="3" fillId="0" borderId="0" xfId="23" applyFont="1" applyAlignment="1">
      <alignment vertical="center"/>
      <protection/>
    </xf>
    <xf numFmtId="0" fontId="2" fillId="0" borderId="0" xfId="23" applyFont="1" applyAlignment="1">
      <alignment vertical="center"/>
      <protection/>
    </xf>
    <xf numFmtId="0" fontId="2" fillId="0" borderId="0" xfId="23" applyFont="1" applyAlignment="1">
      <alignment horizontal="right" vertical="center"/>
      <protection/>
    </xf>
    <xf numFmtId="0" fontId="2" fillId="0" borderId="13" xfId="23" applyFont="1" applyBorder="1" applyAlignment="1">
      <alignment horizontal="center" vertical="center" wrapText="1"/>
      <protection/>
    </xf>
    <xf numFmtId="0" fontId="2" fillId="0" borderId="12" xfId="23" applyFont="1" applyBorder="1" applyAlignment="1">
      <alignment horizontal="center" vertical="center"/>
      <protection/>
    </xf>
    <xf numFmtId="0" fontId="2" fillId="0" borderId="12" xfId="23" applyFont="1" applyBorder="1" applyAlignment="1">
      <alignment horizontal="center" vertical="center" wrapText="1"/>
      <protection/>
    </xf>
    <xf numFmtId="0" fontId="2" fillId="0" borderId="0" xfId="23" applyFont="1" applyBorder="1" applyAlignment="1">
      <alignment vertical="center"/>
      <protection/>
    </xf>
    <xf numFmtId="41" fontId="6" fillId="0" borderId="6" xfId="17" applyNumberFormat="1" applyFont="1" applyBorder="1" applyAlignment="1">
      <alignment/>
    </xf>
    <xf numFmtId="41" fontId="6" fillId="0" borderId="0" xfId="17" applyNumberFormat="1" applyFont="1" applyBorder="1" applyAlignment="1">
      <alignment/>
    </xf>
    <xf numFmtId="0" fontId="6" fillId="0" borderId="0" xfId="23" applyFont="1" applyBorder="1" applyAlignment="1">
      <alignment vertical="center"/>
      <protection/>
    </xf>
    <xf numFmtId="0" fontId="6" fillId="0" borderId="0" xfId="23" applyFont="1" applyAlignment="1">
      <alignment vertical="center"/>
      <protection/>
    </xf>
    <xf numFmtId="0" fontId="2" fillId="0" borderId="0" xfId="23" applyFont="1" applyBorder="1" applyAlignment="1">
      <alignment/>
      <protection/>
    </xf>
    <xf numFmtId="0" fontId="2" fillId="0" borderId="5" xfId="23" applyFont="1" applyBorder="1" applyAlignment="1">
      <alignment horizontal="distributed"/>
      <protection/>
    </xf>
    <xf numFmtId="41" fontId="2" fillId="0" borderId="6" xfId="17" applyNumberFormat="1" applyFont="1" applyBorder="1" applyAlignment="1">
      <alignment/>
    </xf>
    <xf numFmtId="41" fontId="2" fillId="0" borderId="0" xfId="17" applyNumberFormat="1" applyFont="1" applyBorder="1" applyAlignment="1">
      <alignment horizontal="right"/>
    </xf>
    <xf numFmtId="41" fontId="2" fillId="0" borderId="0" xfId="17" applyNumberFormat="1" applyFont="1" applyBorder="1" applyAlignment="1">
      <alignment/>
    </xf>
    <xf numFmtId="41" fontId="2" fillId="0" borderId="9" xfId="17" applyNumberFormat="1" applyFont="1" applyBorder="1" applyAlignment="1">
      <alignment/>
    </xf>
    <xf numFmtId="41" fontId="2" fillId="0" borderId="15" xfId="17" applyNumberFormat="1" applyFont="1" applyBorder="1" applyAlignment="1">
      <alignment horizontal="right"/>
    </xf>
    <xf numFmtId="0" fontId="2" fillId="0" borderId="0" xfId="47" applyFont="1" applyFill="1" applyAlignment="1">
      <alignment horizontal="right"/>
      <protection/>
    </xf>
    <xf numFmtId="192" fontId="6" fillId="0" borderId="20" xfId="24" applyNumberFormat="1" applyFont="1" applyFill="1" applyBorder="1" applyAlignment="1">
      <alignment horizontal="right"/>
      <protection/>
    </xf>
    <xf numFmtId="192" fontId="6" fillId="0" borderId="18" xfId="24" applyNumberFormat="1" applyFont="1" applyFill="1" applyBorder="1" applyAlignment="1">
      <alignment horizontal="right"/>
      <protection/>
    </xf>
    <xf numFmtId="0" fontId="19" fillId="0" borderId="0" xfId="47" applyFont="1" applyFill="1">
      <alignment/>
      <protection/>
    </xf>
    <xf numFmtId="0" fontId="19" fillId="0" borderId="0" xfId="24" applyFont="1" applyFill="1">
      <alignment/>
      <protection/>
    </xf>
    <xf numFmtId="192" fontId="2" fillId="0" borderId="6" xfId="24" applyNumberFormat="1" applyFont="1" applyFill="1" applyBorder="1" applyAlignment="1">
      <alignment horizontal="right"/>
      <protection/>
    </xf>
    <xf numFmtId="192" fontId="2" fillId="0" borderId="7" xfId="24" applyNumberFormat="1" applyFont="1" applyFill="1" applyBorder="1" applyAlignment="1">
      <alignment horizontal="right"/>
      <protection/>
    </xf>
    <xf numFmtId="192" fontId="6" fillId="0" borderId="6" xfId="24" applyNumberFormat="1" applyFont="1" applyFill="1" applyBorder="1" applyAlignment="1">
      <alignment horizontal="right"/>
      <protection/>
    </xf>
    <xf numFmtId="192" fontId="6" fillId="0" borderId="7" xfId="24" applyNumberFormat="1" applyFont="1" applyFill="1" applyBorder="1" applyAlignment="1">
      <alignment horizontal="right"/>
      <protection/>
    </xf>
    <xf numFmtId="192" fontId="2" fillId="0" borderId="9" xfId="24" applyNumberFormat="1" applyFont="1" applyFill="1" applyBorder="1" applyAlignment="1">
      <alignment horizontal="right"/>
      <protection/>
    </xf>
    <xf numFmtId="192" fontId="2" fillId="0" borderId="10" xfId="24" applyNumberFormat="1" applyFont="1" applyFill="1" applyBorder="1" applyAlignment="1">
      <alignment horizontal="right"/>
      <protection/>
    </xf>
    <xf numFmtId="0" fontId="2" fillId="0" borderId="0" xfId="47" applyFont="1" applyFill="1">
      <alignment/>
      <protection/>
    </xf>
    <xf numFmtId="0" fontId="3" fillId="0" borderId="0" xfId="25" applyFont="1" applyFill="1" applyAlignment="1">
      <alignment vertical="center"/>
      <protection/>
    </xf>
    <xf numFmtId="49" fontId="3" fillId="0" borderId="0" xfId="25" applyNumberFormat="1" applyFont="1" applyFill="1" applyAlignment="1">
      <alignment vertical="center"/>
      <protection/>
    </xf>
    <xf numFmtId="0" fontId="2" fillId="0" borderId="0" xfId="25" applyFont="1" applyFill="1" applyAlignment="1">
      <alignment horizontal="right"/>
      <protection/>
    </xf>
    <xf numFmtId="0" fontId="2" fillId="0" borderId="0" xfId="25" applyFont="1" applyFill="1" applyBorder="1" applyAlignment="1">
      <alignment vertical="top"/>
      <protection/>
    </xf>
    <xf numFmtId="0" fontId="2" fillId="0" borderId="0" xfId="25" applyFont="1" applyFill="1" applyAlignment="1">
      <alignment vertical="top"/>
      <protection/>
    </xf>
    <xf numFmtId="0" fontId="2" fillId="0" borderId="19" xfId="25" applyFont="1" applyFill="1" applyBorder="1" applyAlignment="1">
      <alignment horizontal="distributed" vertical="center" wrapText="1"/>
      <protection/>
    </xf>
    <xf numFmtId="0" fontId="2" fillId="0" borderId="3" xfId="25" applyFont="1" applyFill="1" applyBorder="1" applyAlignment="1">
      <alignment horizontal="distributed" vertical="center" wrapText="1"/>
      <protection/>
    </xf>
    <xf numFmtId="0" fontId="11" fillId="0" borderId="3" xfId="25" applyFont="1" applyFill="1" applyBorder="1" applyAlignment="1">
      <alignment horizontal="distributed" vertical="center" wrapText="1"/>
      <protection/>
    </xf>
    <xf numFmtId="0" fontId="2" fillId="0" borderId="1" xfId="25" applyFont="1" applyFill="1" applyBorder="1" applyAlignment="1">
      <alignment horizontal="distributed" vertical="center" wrapText="1"/>
      <protection/>
    </xf>
    <xf numFmtId="192" fontId="6" fillId="0" borderId="20" xfId="25" applyNumberFormat="1" applyFont="1" applyFill="1" applyBorder="1" applyAlignment="1">
      <alignment horizontal="right"/>
      <protection/>
    </xf>
    <xf numFmtId="192" fontId="6" fillId="0" borderId="18" xfId="25" applyNumberFormat="1" applyFont="1" applyFill="1" applyBorder="1" applyAlignment="1">
      <alignment horizontal="right"/>
      <protection/>
    </xf>
    <xf numFmtId="0" fontId="19" fillId="0" borderId="0" xfId="25" applyFont="1" applyFill="1" applyBorder="1" applyAlignment="1">
      <alignment/>
      <protection/>
    </xf>
    <xf numFmtId="0" fontId="19" fillId="0" borderId="0" xfId="25" applyFont="1" applyFill="1" applyAlignment="1">
      <alignment/>
      <protection/>
    </xf>
    <xf numFmtId="49" fontId="5" fillId="0" borderId="0" xfId="25" applyNumberFormat="1" applyFont="1" applyFill="1" applyBorder="1" applyAlignment="1">
      <alignment horizontal="right"/>
      <protection/>
    </xf>
    <xf numFmtId="0" fontId="2" fillId="0" borderId="5" xfId="25" applyFont="1" applyFill="1" applyBorder="1" applyAlignment="1">
      <alignment horizontal="distributed"/>
      <protection/>
    </xf>
    <xf numFmtId="192" fontId="2" fillId="0" borderId="6" xfId="25" applyNumberFormat="1" applyFont="1" applyFill="1" applyBorder="1" applyAlignment="1">
      <alignment horizontal="right"/>
      <protection/>
    </xf>
    <xf numFmtId="192" fontId="2" fillId="0" borderId="7" xfId="25" applyNumberFormat="1" applyFont="1" applyFill="1" applyBorder="1" applyAlignment="1">
      <alignment horizontal="right"/>
      <protection/>
    </xf>
    <xf numFmtId="192" fontId="6" fillId="0" borderId="6" xfId="25" applyNumberFormat="1" applyFont="1" applyFill="1" applyBorder="1" applyAlignment="1">
      <alignment horizontal="right"/>
      <protection/>
    </xf>
    <xf numFmtId="192" fontId="6" fillId="0" borderId="7" xfId="25" applyNumberFormat="1" applyFont="1" applyFill="1" applyBorder="1" applyAlignment="1">
      <alignment horizontal="right"/>
      <protection/>
    </xf>
    <xf numFmtId="49" fontId="5" fillId="0" borderId="15" xfId="25" applyNumberFormat="1" applyFont="1" applyFill="1" applyBorder="1" applyAlignment="1">
      <alignment horizontal="right"/>
      <protection/>
    </xf>
    <xf numFmtId="0" fontId="2" fillId="0" borderId="8" xfId="25" applyFont="1" applyFill="1" applyBorder="1" applyAlignment="1">
      <alignment horizontal="distributed"/>
      <protection/>
    </xf>
    <xf numFmtId="192" fontId="2" fillId="0" borderId="9" xfId="25" applyNumberFormat="1" applyFont="1" applyFill="1" applyBorder="1" applyAlignment="1">
      <alignment horizontal="right"/>
      <protection/>
    </xf>
    <xf numFmtId="192" fontId="2" fillId="0" borderId="10" xfId="25" applyNumberFormat="1" applyFont="1" applyFill="1" applyBorder="1" applyAlignment="1">
      <alignment horizontal="right"/>
      <protection/>
    </xf>
    <xf numFmtId="0" fontId="2" fillId="0" borderId="0" xfId="25" applyFont="1" applyFill="1" applyAlignment="1">
      <alignment/>
      <protection/>
    </xf>
    <xf numFmtId="0" fontId="3" fillId="0" borderId="0" xfId="26" applyFont="1" applyFill="1" applyAlignment="1">
      <alignment horizontal="left" vertical="center"/>
      <protection/>
    </xf>
    <xf numFmtId="0" fontId="21" fillId="0" borderId="0" xfId="26" applyFont="1" applyFill="1" applyAlignment="1">
      <alignment vertical="top"/>
      <protection/>
    </xf>
    <xf numFmtId="0" fontId="3" fillId="0" borderId="0" xfId="26" applyFont="1" applyFill="1" applyAlignment="1">
      <alignment vertical="center"/>
      <protection/>
    </xf>
    <xf numFmtId="0" fontId="5" fillId="0" borderId="0" xfId="26" applyFont="1" applyFill="1" applyAlignment="1">
      <alignment horizontal="right" vertical="center"/>
      <protection/>
    </xf>
    <xf numFmtId="0" fontId="2" fillId="0" borderId="0" xfId="26" applyFont="1" applyFill="1" applyBorder="1" applyAlignment="1">
      <alignment vertical="center"/>
      <protection/>
    </xf>
    <xf numFmtId="0" fontId="2" fillId="0" borderId="0" xfId="26" applyFont="1" applyFill="1" applyAlignment="1">
      <alignment vertical="center"/>
      <protection/>
    </xf>
    <xf numFmtId="192" fontId="6" fillId="0" borderId="6" xfId="26" applyNumberFormat="1" applyFont="1" applyFill="1" applyBorder="1" applyAlignment="1">
      <alignment horizontal="right"/>
      <protection/>
    </xf>
    <xf numFmtId="192" fontId="6" fillId="0" borderId="7" xfId="26" applyNumberFormat="1" applyFont="1" applyFill="1" applyBorder="1" applyAlignment="1">
      <alignment horizontal="right"/>
      <protection/>
    </xf>
    <xf numFmtId="0" fontId="19" fillId="0" borderId="0" xfId="26" applyFont="1" applyFill="1" applyBorder="1" applyAlignment="1">
      <alignment/>
      <protection/>
    </xf>
    <xf numFmtId="0" fontId="19" fillId="0" borderId="0" xfId="26" applyFont="1" applyFill="1" applyAlignment="1">
      <alignment/>
      <protection/>
    </xf>
    <xf numFmtId="0" fontId="2" fillId="0" borderId="0" xfId="26" applyFont="1" applyFill="1" applyAlignment="1">
      <alignment horizontal="right"/>
      <protection/>
    </xf>
    <xf numFmtId="0" fontId="2" fillId="0" borderId="5" xfId="26" applyFont="1" applyFill="1" applyBorder="1" applyAlignment="1">
      <alignment horizontal="distributed"/>
      <protection/>
    </xf>
    <xf numFmtId="192" fontId="2" fillId="0" borderId="6" xfId="26" applyNumberFormat="1" applyFont="1" applyFill="1" applyBorder="1" applyAlignment="1">
      <alignment horizontal="right"/>
      <protection/>
    </xf>
    <xf numFmtId="192" fontId="2" fillId="0" borderId="7" xfId="26" applyNumberFormat="1" applyFont="1" applyFill="1" applyBorder="1" applyAlignment="1">
      <alignment horizontal="right"/>
      <protection/>
    </xf>
    <xf numFmtId="0" fontId="11" fillId="0" borderId="5" xfId="26" applyFont="1" applyFill="1" applyBorder="1" applyAlignment="1">
      <alignment horizontal="distributed"/>
      <protection/>
    </xf>
    <xf numFmtId="0" fontId="2" fillId="0" borderId="0" xfId="26" applyFont="1" applyFill="1" applyBorder="1" applyAlignment="1">
      <alignment horizontal="right"/>
      <protection/>
    </xf>
    <xf numFmtId="0" fontId="2" fillId="0" borderId="15" xfId="26" applyFont="1" applyFill="1" applyBorder="1" applyAlignment="1">
      <alignment horizontal="right"/>
      <protection/>
    </xf>
    <xf numFmtId="0" fontId="2" fillId="0" borderId="8" xfId="26" applyFont="1" applyFill="1" applyBorder="1" applyAlignment="1">
      <alignment horizontal="distributed"/>
      <protection/>
    </xf>
    <xf numFmtId="192" fontId="2" fillId="0" borderId="9" xfId="26" applyNumberFormat="1" applyFont="1" applyFill="1" applyBorder="1" applyAlignment="1">
      <alignment horizontal="right"/>
      <protection/>
    </xf>
    <xf numFmtId="192" fontId="2" fillId="0" borderId="10" xfId="26" applyNumberFormat="1" applyFont="1" applyFill="1" applyBorder="1" applyAlignment="1">
      <alignment horizontal="right"/>
      <protection/>
    </xf>
    <xf numFmtId="0" fontId="22" fillId="0" borderId="0" xfId="26" applyFont="1" applyFill="1" applyAlignment="1">
      <alignment/>
      <protection/>
    </xf>
    <xf numFmtId="0" fontId="23" fillId="0" borderId="0" xfId="26" applyFont="1" applyFill="1" applyAlignment="1">
      <alignment/>
      <protection/>
    </xf>
    <xf numFmtId="0" fontId="5" fillId="0" borderId="0" xfId="26" applyFont="1" applyFill="1" applyBorder="1" applyAlignment="1">
      <alignment/>
      <protection/>
    </xf>
    <xf numFmtId="0" fontId="3" fillId="0" borderId="0" xfId="27" applyFont="1" applyFill="1" applyAlignment="1">
      <alignment vertical="center"/>
      <protection/>
    </xf>
    <xf numFmtId="0" fontId="21" fillId="0" borderId="0" xfId="27" applyFont="1" applyFill="1" applyAlignment="1">
      <alignment vertical="top"/>
      <protection/>
    </xf>
    <xf numFmtId="0" fontId="2" fillId="0" borderId="0" xfId="27" applyFont="1" applyFill="1" applyAlignment="1">
      <alignment vertical="center"/>
      <protection/>
    </xf>
    <xf numFmtId="0" fontId="2" fillId="0" borderId="0" xfId="27" applyFont="1" applyFill="1" applyAlignment="1">
      <alignment horizontal="right"/>
      <protection/>
    </xf>
    <xf numFmtId="0" fontId="2" fillId="0" borderId="0" xfId="27" applyFont="1" applyFill="1" applyAlignment="1">
      <alignment vertical="top"/>
      <protection/>
    </xf>
    <xf numFmtId="0" fontId="6" fillId="0" borderId="0" xfId="27" applyFont="1" applyFill="1" applyBorder="1" applyAlignment="1">
      <alignment/>
      <protection/>
    </xf>
    <xf numFmtId="192" fontId="6" fillId="0" borderId="7" xfId="27" applyNumberFormat="1" applyFont="1" applyFill="1" applyBorder="1" applyAlignment="1">
      <alignment horizontal="right"/>
      <protection/>
    </xf>
    <xf numFmtId="192" fontId="6" fillId="0" borderId="0" xfId="27" applyNumberFormat="1" applyFont="1" applyFill="1" applyBorder="1" applyAlignment="1">
      <alignment horizontal="right"/>
      <protection/>
    </xf>
    <xf numFmtId="0" fontId="19" fillId="0" borderId="0" xfId="27" applyFont="1" applyFill="1" applyAlignment="1">
      <alignment/>
      <protection/>
    </xf>
    <xf numFmtId="0" fontId="2" fillId="0" borderId="0" xfId="27" applyFont="1" applyFill="1" applyBorder="1" applyAlignment="1">
      <alignment/>
      <protection/>
    </xf>
    <xf numFmtId="192" fontId="2" fillId="0" borderId="7" xfId="27" applyNumberFormat="1" applyFont="1" applyFill="1" applyBorder="1" applyAlignment="1">
      <alignment horizontal="right"/>
      <protection/>
    </xf>
    <xf numFmtId="192" fontId="2" fillId="0" borderId="0" xfId="27" applyNumberFormat="1" applyFont="1" applyFill="1" applyBorder="1" applyAlignment="1">
      <alignment horizontal="right"/>
      <protection/>
    </xf>
    <xf numFmtId="0" fontId="2" fillId="0" borderId="15" xfId="27" applyFont="1" applyFill="1" applyBorder="1" applyAlignment="1">
      <alignment/>
      <protection/>
    </xf>
    <xf numFmtId="192" fontId="2" fillId="0" borderId="10" xfId="27" applyNumberFormat="1" applyFont="1" applyFill="1" applyBorder="1" applyAlignment="1">
      <alignment horizontal="right"/>
      <protection/>
    </xf>
    <xf numFmtId="192" fontId="2" fillId="0" borderId="15" xfId="27" applyNumberFormat="1" applyFont="1" applyFill="1" applyBorder="1" applyAlignment="1">
      <alignment horizontal="right"/>
      <protection/>
    </xf>
    <xf numFmtId="0" fontId="2" fillId="0" borderId="0" xfId="27" applyFont="1" applyFill="1" applyAlignment="1">
      <alignment/>
      <protection/>
    </xf>
    <xf numFmtId="0" fontId="3" fillId="0" borderId="0" xfId="28" applyNumberFormat="1" applyFont="1" applyFill="1" applyAlignment="1">
      <alignment vertical="center"/>
      <protection/>
    </xf>
    <xf numFmtId="0" fontId="21" fillId="0" borderId="0" xfId="28" applyNumberFormat="1" applyFont="1" applyFill="1" applyBorder="1" applyAlignment="1">
      <alignment vertical="top"/>
      <protection/>
    </xf>
    <xf numFmtId="0" fontId="21" fillId="0" borderId="0" xfId="28" applyNumberFormat="1" applyFont="1" applyFill="1" applyAlignment="1">
      <alignment vertical="top"/>
      <protection/>
    </xf>
    <xf numFmtId="0" fontId="2" fillId="0" borderId="0" xfId="28" applyNumberFormat="1" applyFont="1" applyFill="1" applyAlignment="1">
      <alignment/>
      <protection/>
    </xf>
    <xf numFmtId="0" fontId="2" fillId="0" borderId="0" xfId="28" applyNumberFormat="1" applyFont="1" applyFill="1" applyAlignment="1">
      <alignment horizontal="right"/>
      <protection/>
    </xf>
    <xf numFmtId="0" fontId="2" fillId="0" borderId="16" xfId="28" applyFont="1" applyFill="1" applyBorder="1" applyAlignment="1">
      <alignment vertical="center" wrapText="1"/>
      <protection/>
    </xf>
    <xf numFmtId="0" fontId="2" fillId="0" borderId="16" xfId="28" applyFont="1" applyFill="1" applyBorder="1" applyAlignment="1">
      <alignment horizontal="center" wrapText="1"/>
      <protection/>
    </xf>
    <xf numFmtId="0" fontId="2" fillId="0" borderId="17" xfId="28" applyFont="1" applyFill="1" applyBorder="1" applyAlignment="1">
      <alignment horizontal="center" wrapText="1"/>
      <protection/>
    </xf>
    <xf numFmtId="0" fontId="2" fillId="0" borderId="0" xfId="28" applyFont="1" applyFill="1" applyBorder="1" applyAlignment="1">
      <alignment vertical="center"/>
      <protection/>
    </xf>
    <xf numFmtId="0" fontId="2" fillId="0" borderId="0" xfId="28" applyFont="1" applyFill="1" applyAlignment="1">
      <alignment vertical="center"/>
      <protection/>
    </xf>
    <xf numFmtId="0" fontId="6" fillId="0" borderId="5" xfId="28" applyFont="1" applyFill="1" applyBorder="1" applyAlignment="1">
      <alignment horizontal="distributed"/>
      <protection/>
    </xf>
    <xf numFmtId="192" fontId="6" fillId="0" borderId="6" xfId="28" applyNumberFormat="1" applyFont="1" applyFill="1" applyBorder="1" applyAlignment="1">
      <alignment horizontal="right"/>
      <protection/>
    </xf>
    <xf numFmtId="192" fontId="6" fillId="0" borderId="7" xfId="28" applyNumberFormat="1" applyFont="1" applyFill="1" applyBorder="1" applyAlignment="1">
      <alignment horizontal="right"/>
      <protection/>
    </xf>
    <xf numFmtId="0" fontId="19" fillId="0" borderId="0" xfId="28" applyFont="1" applyFill="1" applyBorder="1" applyAlignment="1">
      <alignment/>
      <protection/>
    </xf>
    <xf numFmtId="0" fontId="19" fillId="0" borderId="0" xfId="28" applyFont="1" applyFill="1" applyAlignment="1">
      <alignment/>
      <protection/>
    </xf>
    <xf numFmtId="0" fontId="2" fillId="0" borderId="5" xfId="28" applyFont="1" applyFill="1" applyBorder="1" applyAlignment="1">
      <alignment horizontal="right"/>
      <protection/>
    </xf>
    <xf numFmtId="192" fontId="2" fillId="0" borderId="6" xfId="28" applyNumberFormat="1" applyFont="1" applyFill="1" applyBorder="1" applyAlignment="1">
      <alignment horizontal="right"/>
      <protection/>
    </xf>
    <xf numFmtId="192" fontId="2" fillId="0" borderId="7" xfId="28" applyNumberFormat="1" applyFont="1" applyFill="1" applyBorder="1" applyAlignment="1">
      <alignment horizontal="right"/>
      <protection/>
    </xf>
    <xf numFmtId="192" fontId="2" fillId="0" borderId="0" xfId="28" applyNumberFormat="1" applyFont="1" applyFill="1" applyBorder="1" applyAlignment="1">
      <alignment horizontal="right"/>
      <protection/>
    </xf>
    <xf numFmtId="0" fontId="6" fillId="0" borderId="5" xfId="28" applyFont="1" applyFill="1" applyBorder="1" applyAlignment="1">
      <alignment horizontal="distributed" wrapText="1"/>
      <protection/>
    </xf>
    <xf numFmtId="0" fontId="2" fillId="0" borderId="8" xfId="28" applyFont="1" applyFill="1" applyBorder="1" applyAlignment="1">
      <alignment horizontal="right"/>
      <protection/>
    </xf>
    <xf numFmtId="192" fontId="2" fillId="0" borderId="9" xfId="28" applyNumberFormat="1" applyFont="1" applyFill="1" applyBorder="1" applyAlignment="1">
      <alignment horizontal="right"/>
      <protection/>
    </xf>
    <xf numFmtId="192" fontId="2" fillId="0" borderId="10" xfId="28" applyNumberFormat="1" applyFont="1" applyFill="1" applyBorder="1" applyAlignment="1">
      <alignment horizontal="right"/>
      <protection/>
    </xf>
    <xf numFmtId="0" fontId="2" fillId="0" borderId="0" xfId="28" applyFont="1" applyFill="1" applyAlignment="1">
      <alignment/>
      <protection/>
    </xf>
    <xf numFmtId="0" fontId="2" fillId="0" borderId="16" xfId="28" applyFont="1" applyFill="1" applyBorder="1" applyAlignment="1">
      <alignment horizontal="center" vertical="center" wrapText="1"/>
      <protection/>
    </xf>
    <xf numFmtId="0" fontId="2" fillId="0" borderId="17" xfId="28" applyFont="1" applyFill="1" applyBorder="1" applyAlignment="1">
      <alignment horizontal="center" vertical="center" wrapText="1"/>
      <protection/>
    </xf>
    <xf numFmtId="0" fontId="2" fillId="0" borderId="0" xfId="28" applyFont="1" applyFill="1" applyBorder="1" applyAlignment="1">
      <alignment/>
      <protection/>
    </xf>
    <xf numFmtId="192" fontId="2" fillId="0" borderId="0" xfId="28" applyNumberFormat="1" applyFont="1" applyFill="1" applyBorder="1" applyAlignment="1">
      <alignment/>
      <protection/>
    </xf>
    <xf numFmtId="192" fontId="2" fillId="0" borderId="6" xfId="28" applyNumberFormat="1" applyFont="1" applyFill="1" applyBorder="1" applyAlignment="1">
      <alignment/>
      <protection/>
    </xf>
    <xf numFmtId="0" fontId="3" fillId="0" borderId="0" xfId="29" applyFont="1" applyFill="1" applyAlignment="1">
      <alignment vertical="center"/>
      <protection/>
    </xf>
    <xf numFmtId="0" fontId="21" fillId="0" borderId="0" xfId="29" applyFont="1" applyAlignment="1">
      <alignment vertical="top"/>
      <protection/>
    </xf>
    <xf numFmtId="0" fontId="2" fillId="0" borderId="0" xfId="29" applyFont="1" applyFill="1" applyAlignment="1">
      <alignment horizontal="right"/>
      <protection/>
    </xf>
    <xf numFmtId="0" fontId="3" fillId="0" borderId="0" xfId="29" applyFont="1" applyAlignment="1">
      <alignment vertical="center"/>
      <protection/>
    </xf>
    <xf numFmtId="0" fontId="2" fillId="0" borderId="0" xfId="29" applyFont="1" applyBorder="1" applyAlignment="1">
      <alignment vertical="center"/>
      <protection/>
    </xf>
    <xf numFmtId="0" fontId="2" fillId="0" borderId="0" xfId="29" applyFont="1" applyAlignment="1">
      <alignment vertical="center"/>
      <protection/>
    </xf>
    <xf numFmtId="0" fontId="6" fillId="0" borderId="0" xfId="29" applyFont="1" applyFill="1" applyBorder="1" applyAlignment="1">
      <alignment horizontal="distributed"/>
      <protection/>
    </xf>
    <xf numFmtId="192" fontId="6" fillId="0" borderId="7" xfId="29" applyNumberFormat="1" applyFont="1" applyFill="1" applyBorder="1" applyAlignment="1">
      <alignment horizontal="right"/>
      <protection/>
    </xf>
    <xf numFmtId="0" fontId="19" fillId="0" borderId="0" xfId="29" applyFont="1" applyAlignment="1">
      <alignment/>
      <protection/>
    </xf>
    <xf numFmtId="0" fontId="2" fillId="0" borderId="0" xfId="29" applyFont="1" applyFill="1" applyBorder="1" applyAlignment="1">
      <alignment/>
      <protection/>
    </xf>
    <xf numFmtId="192" fontId="2" fillId="0" borderId="7" xfId="29" applyNumberFormat="1" applyFont="1" applyFill="1" applyBorder="1" applyAlignment="1">
      <alignment horizontal="right"/>
      <protection/>
    </xf>
    <xf numFmtId="0" fontId="6" fillId="0" borderId="0" xfId="29" applyFont="1" applyFill="1" applyBorder="1" applyAlignment="1">
      <alignment horizontal="center"/>
      <protection/>
    </xf>
    <xf numFmtId="0" fontId="2" fillId="0" borderId="15" xfId="29" applyFont="1" applyFill="1" applyBorder="1" applyAlignment="1">
      <alignment/>
      <protection/>
    </xf>
    <xf numFmtId="192" fontId="2" fillId="0" borderId="10" xfId="29" applyNumberFormat="1" applyFont="1" applyFill="1" applyBorder="1" applyAlignment="1">
      <alignment horizontal="right"/>
      <protection/>
    </xf>
    <xf numFmtId="0" fontId="3" fillId="0" borderId="0" xfId="30" applyFont="1" applyFill="1" applyAlignment="1">
      <alignment vertical="center"/>
      <protection/>
    </xf>
    <xf numFmtId="0" fontId="21" fillId="0" borderId="0" xfId="30" applyFont="1" applyFill="1" applyAlignment="1">
      <alignment vertical="top"/>
      <protection/>
    </xf>
    <xf numFmtId="0" fontId="2" fillId="0" borderId="0" xfId="30" applyFont="1" applyFill="1" applyAlignment="1">
      <alignment horizontal="right"/>
      <protection/>
    </xf>
    <xf numFmtId="0" fontId="2" fillId="0" borderId="11" xfId="30" applyFont="1" applyFill="1" applyBorder="1" applyAlignment="1">
      <alignment horizontal="distributed" vertical="center" wrapText="1"/>
      <protection/>
    </xf>
    <xf numFmtId="0" fontId="2" fillId="0" borderId="12" xfId="30" applyFont="1" applyFill="1" applyBorder="1" applyAlignment="1">
      <alignment horizontal="distributed" vertical="center" wrapText="1"/>
      <protection/>
    </xf>
    <xf numFmtId="0" fontId="2" fillId="0" borderId="14" xfId="30" applyFont="1" applyFill="1" applyBorder="1" applyAlignment="1">
      <alignment horizontal="distributed" vertical="center" wrapText="1"/>
      <protection/>
    </xf>
    <xf numFmtId="0" fontId="2" fillId="0" borderId="0" xfId="30" applyFont="1" applyFill="1" applyBorder="1" applyAlignment="1">
      <alignment vertical="center"/>
      <protection/>
    </xf>
    <xf numFmtId="0" fontId="2" fillId="0" borderId="0" xfId="30" applyFont="1" applyFill="1" applyAlignment="1">
      <alignment vertical="center"/>
      <protection/>
    </xf>
    <xf numFmtId="0" fontId="6" fillId="0" borderId="0" xfId="30" applyFont="1" applyFill="1" applyBorder="1" applyAlignment="1">
      <alignment horizontal="distributed"/>
      <protection/>
    </xf>
    <xf numFmtId="192" fontId="6" fillId="0" borderId="7" xfId="30" applyNumberFormat="1" applyFont="1" applyFill="1" applyBorder="1" applyAlignment="1">
      <alignment horizontal="right"/>
      <protection/>
    </xf>
    <xf numFmtId="0" fontId="19" fillId="0" borderId="0" xfId="30" applyFont="1" applyFill="1" applyBorder="1" applyAlignment="1">
      <alignment/>
      <protection/>
    </xf>
    <xf numFmtId="0" fontId="19" fillId="0" borderId="0" xfId="30" applyFont="1" applyFill="1" applyAlignment="1">
      <alignment/>
      <protection/>
    </xf>
    <xf numFmtId="0" fontId="2" fillId="0" borderId="0" xfId="30" applyFont="1" applyFill="1" applyBorder="1" applyAlignment="1">
      <alignment horizontal="right"/>
      <protection/>
    </xf>
    <xf numFmtId="192" fontId="2" fillId="0" borderId="7" xfId="30" applyNumberFormat="1" applyFont="1" applyFill="1" applyBorder="1" applyAlignment="1">
      <alignment horizontal="right"/>
      <protection/>
    </xf>
    <xf numFmtId="0" fontId="6" fillId="0" borderId="0" xfId="30" applyFont="1" applyFill="1" applyBorder="1" applyAlignment="1">
      <alignment horizontal="center"/>
      <protection/>
    </xf>
    <xf numFmtId="0" fontId="2" fillId="0" borderId="8" xfId="30" applyFont="1" applyFill="1" applyBorder="1" applyAlignment="1">
      <alignment horizontal="right"/>
      <protection/>
    </xf>
    <xf numFmtId="192" fontId="2" fillId="0" borderId="10" xfId="30" applyNumberFormat="1" applyFont="1" applyFill="1" applyBorder="1" applyAlignment="1">
      <alignment horizontal="right"/>
      <protection/>
    </xf>
    <xf numFmtId="0" fontId="2" fillId="0" borderId="0" xfId="30" applyFont="1" applyFill="1" applyBorder="1" applyAlignment="1">
      <alignment/>
      <protection/>
    </xf>
    <xf numFmtId="0" fontId="3" fillId="0" borderId="0" xfId="32" applyNumberFormat="1" applyFont="1" applyFill="1" applyAlignment="1">
      <alignment vertical="center"/>
      <protection/>
    </xf>
    <xf numFmtId="0" fontId="21" fillId="0" borderId="0" xfId="32" applyNumberFormat="1" applyFont="1" applyAlignment="1">
      <alignment vertical="top"/>
      <protection/>
    </xf>
    <xf numFmtId="0" fontId="3" fillId="0" borderId="0" xfId="32" applyFont="1" applyAlignment="1">
      <alignment vertical="center"/>
      <protection/>
    </xf>
    <xf numFmtId="0" fontId="3" fillId="0" borderId="0" xfId="32" applyFont="1" applyFill="1" applyAlignment="1">
      <alignment vertical="center"/>
      <protection/>
    </xf>
    <xf numFmtId="0" fontId="2" fillId="0" borderId="0" xfId="32" applyFont="1" applyFill="1" applyAlignment="1">
      <alignment horizontal="right"/>
      <protection/>
    </xf>
    <xf numFmtId="0" fontId="2" fillId="0" borderId="11" xfId="32" applyFont="1" applyFill="1" applyBorder="1" applyAlignment="1">
      <alignment horizontal="centerContinuous" vertical="top"/>
      <protection/>
    </xf>
    <xf numFmtId="0" fontId="2" fillId="0" borderId="0" xfId="32" applyFont="1" applyAlignment="1">
      <alignment vertical="center"/>
      <protection/>
    </xf>
    <xf numFmtId="0" fontId="2" fillId="0" borderId="20" xfId="32" applyFont="1" applyFill="1" applyBorder="1" applyAlignment="1">
      <alignment horizontal="center" vertical="center" wrapText="1"/>
      <protection/>
    </xf>
    <xf numFmtId="0" fontId="2" fillId="0" borderId="0" xfId="32" applyFont="1" applyAlignment="1">
      <alignment vertical="top"/>
      <protection/>
    </xf>
    <xf numFmtId="192" fontId="6" fillId="0" borderId="20" xfId="32" applyNumberFormat="1" applyFont="1" applyFill="1" applyBorder="1" applyAlignment="1">
      <alignment horizontal="right"/>
      <protection/>
    </xf>
    <xf numFmtId="193" fontId="6" fillId="0" borderId="20" xfId="32" applyNumberFormat="1" applyFont="1" applyFill="1" applyBorder="1" applyAlignment="1">
      <alignment horizontal="right"/>
      <protection/>
    </xf>
    <xf numFmtId="192" fontId="6" fillId="0" borderId="18" xfId="32" applyNumberFormat="1" applyFont="1" applyFill="1" applyBorder="1" applyAlignment="1">
      <alignment horizontal="right"/>
      <protection/>
    </xf>
    <xf numFmtId="0" fontId="19" fillId="0" borderId="0" xfId="32" applyFont="1" applyAlignment="1">
      <alignment/>
      <protection/>
    </xf>
    <xf numFmtId="0" fontId="2" fillId="0" borderId="0" xfId="32" applyFont="1" applyAlignment="1">
      <alignment horizontal="right"/>
      <protection/>
    </xf>
    <xf numFmtId="0" fontId="2" fillId="0" borderId="5" xfId="32" applyNumberFormat="1" applyFont="1" applyFill="1" applyBorder="1" applyAlignment="1">
      <alignment horizontal="distributed" vertical="center"/>
      <protection/>
    </xf>
    <xf numFmtId="192" fontId="2" fillId="0" borderId="6" xfId="32" applyNumberFormat="1" applyFont="1" applyFill="1" applyBorder="1" applyAlignment="1">
      <alignment horizontal="right"/>
      <protection/>
    </xf>
    <xf numFmtId="193" fontId="2" fillId="0" borderId="6" xfId="32" applyNumberFormat="1" applyFont="1" applyFill="1" applyBorder="1" applyAlignment="1">
      <alignment horizontal="right"/>
      <protection/>
    </xf>
    <xf numFmtId="192" fontId="2" fillId="0" borderId="7" xfId="32" applyNumberFormat="1" applyFont="1" applyFill="1" applyBorder="1" applyAlignment="1">
      <alignment horizontal="right"/>
      <protection/>
    </xf>
    <xf numFmtId="0" fontId="11" fillId="0" borderId="5" xfId="32" applyNumberFormat="1" applyFont="1" applyFill="1" applyBorder="1" applyAlignment="1">
      <alignment horizontal="distributed" vertical="center"/>
      <protection/>
    </xf>
    <xf numFmtId="0" fontId="2" fillId="0" borderId="15" xfId="32" applyFont="1" applyBorder="1" applyAlignment="1">
      <alignment horizontal="right"/>
      <protection/>
    </xf>
    <xf numFmtId="0" fontId="2" fillId="0" borderId="8" xfId="32" applyNumberFormat="1" applyFont="1" applyFill="1" applyBorder="1" applyAlignment="1">
      <alignment horizontal="distributed" vertical="center"/>
      <protection/>
    </xf>
    <xf numFmtId="192" fontId="2" fillId="0" borderId="9" xfId="32" applyNumberFormat="1" applyFont="1" applyFill="1" applyBorder="1" applyAlignment="1">
      <alignment horizontal="right"/>
      <protection/>
    </xf>
    <xf numFmtId="193" fontId="2" fillId="0" borderId="9" xfId="32" applyNumberFormat="1" applyFont="1" applyFill="1" applyBorder="1" applyAlignment="1">
      <alignment horizontal="right"/>
      <protection/>
    </xf>
    <xf numFmtId="192" fontId="2" fillId="0" borderId="10" xfId="32" applyNumberFormat="1" applyFont="1" applyFill="1" applyBorder="1" applyAlignment="1">
      <alignment horizontal="right"/>
      <protection/>
    </xf>
    <xf numFmtId="0" fontId="2" fillId="0" borderId="5" xfId="32" applyNumberFormat="1" applyFont="1" applyFill="1" applyBorder="1" applyAlignment="1">
      <alignment horizontal="left" vertical="center"/>
      <protection/>
    </xf>
    <xf numFmtId="192" fontId="2" fillId="0" borderId="0" xfId="32" applyNumberFormat="1" applyFont="1" applyAlignment="1">
      <alignment/>
      <protection/>
    </xf>
    <xf numFmtId="0" fontId="2" fillId="0" borderId="0" xfId="32" applyFont="1" applyAlignment="1">
      <alignment/>
      <protection/>
    </xf>
    <xf numFmtId="0" fontId="2" fillId="0" borderId="0" xfId="32" applyFont="1" applyAlignment="1">
      <alignment horizontal="left"/>
      <protection/>
    </xf>
    <xf numFmtId="0" fontId="3" fillId="0" borderId="0" xfId="33" applyFont="1" applyFill="1" applyAlignment="1">
      <alignment vertical="center"/>
      <protection/>
    </xf>
    <xf numFmtId="0" fontId="3" fillId="0" borderId="0" xfId="33" applyFont="1" applyFill="1" applyAlignment="1">
      <alignment vertical="center" wrapText="1"/>
      <protection/>
    </xf>
    <xf numFmtId="0" fontId="21" fillId="0" borderId="0" xfId="33" applyFont="1" applyFill="1" applyBorder="1" applyAlignment="1">
      <alignment vertical="top"/>
      <protection/>
    </xf>
    <xf numFmtId="0" fontId="21" fillId="0" borderId="0" xfId="33" applyFont="1" applyFill="1" applyAlignment="1">
      <alignment vertical="top"/>
      <protection/>
    </xf>
    <xf numFmtId="0" fontId="2" fillId="0" borderId="0" xfId="33" applyFont="1" applyFill="1" applyAlignment="1">
      <alignment horizontal="right"/>
      <protection/>
    </xf>
    <xf numFmtId="0" fontId="3" fillId="0" borderId="0" xfId="33" applyFont="1" applyFill="1" applyBorder="1" applyAlignment="1">
      <alignment vertical="center"/>
      <protection/>
    </xf>
    <xf numFmtId="0" fontId="2" fillId="0" borderId="0" xfId="33" applyFont="1" applyFill="1" applyBorder="1" applyAlignment="1">
      <alignment vertical="top"/>
      <protection/>
    </xf>
    <xf numFmtId="0" fontId="2" fillId="0" borderId="0" xfId="33" applyFont="1" applyFill="1" applyAlignment="1">
      <alignment vertical="top"/>
      <protection/>
    </xf>
    <xf numFmtId="0" fontId="2" fillId="0" borderId="25" xfId="33" applyFont="1" applyFill="1" applyBorder="1" applyAlignment="1">
      <alignment vertical="center" wrapText="1"/>
      <protection/>
    </xf>
    <xf numFmtId="0" fontId="2" fillId="0" borderId="3" xfId="33" applyFont="1" applyFill="1" applyBorder="1" applyAlignment="1">
      <alignment horizontal="distributed" vertical="center" wrapText="1"/>
      <protection/>
    </xf>
    <xf numFmtId="0" fontId="6" fillId="0" borderId="5" xfId="33" applyFont="1" applyFill="1" applyBorder="1" applyAlignment="1">
      <alignment horizontal="distributed" shrinkToFit="1"/>
      <protection/>
    </xf>
    <xf numFmtId="192" fontId="6" fillId="0" borderId="6" xfId="33" applyNumberFormat="1" applyFont="1" applyFill="1" applyBorder="1" applyAlignment="1">
      <alignment horizontal="right"/>
      <protection/>
    </xf>
    <xf numFmtId="192" fontId="6" fillId="0" borderId="7" xfId="33" applyNumberFormat="1" applyFont="1" applyFill="1" applyBorder="1" applyAlignment="1">
      <alignment horizontal="right"/>
      <protection/>
    </xf>
    <xf numFmtId="0" fontId="19" fillId="0" borderId="0" xfId="33" applyFont="1" applyFill="1" applyBorder="1" applyAlignment="1">
      <alignment/>
      <protection/>
    </xf>
    <xf numFmtId="0" fontId="19" fillId="0" borderId="0" xfId="33" applyFont="1" applyFill="1" applyAlignment="1">
      <alignment/>
      <protection/>
    </xf>
    <xf numFmtId="0" fontId="2" fillId="0" borderId="5" xfId="33" applyFont="1" applyFill="1" applyBorder="1" applyAlignment="1">
      <alignment/>
      <protection/>
    </xf>
    <xf numFmtId="192" fontId="2" fillId="0" borderId="6" xfId="33" applyNumberFormat="1" applyFont="1" applyFill="1" applyBorder="1" applyAlignment="1">
      <alignment horizontal="right"/>
      <protection/>
    </xf>
    <xf numFmtId="192" fontId="2" fillId="0" borderId="7" xfId="33" applyNumberFormat="1" applyFont="1" applyFill="1" applyBorder="1" applyAlignment="1">
      <alignment horizontal="right"/>
      <protection/>
    </xf>
    <xf numFmtId="0" fontId="2" fillId="0" borderId="5" xfId="33" applyFont="1" applyFill="1" applyBorder="1" applyAlignment="1">
      <alignment horizontal="left" indent="1"/>
      <protection/>
    </xf>
    <xf numFmtId="0" fontId="6" fillId="0" borderId="5" xfId="33" applyFont="1" applyFill="1" applyBorder="1" applyAlignment="1">
      <alignment horizontal="center"/>
      <protection/>
    </xf>
    <xf numFmtId="0" fontId="2" fillId="0" borderId="8" xfId="33" applyFont="1" applyFill="1" applyBorder="1" applyAlignment="1">
      <alignment horizontal="left" indent="1"/>
      <protection/>
    </xf>
    <xf numFmtId="192" fontId="2" fillId="0" borderId="9" xfId="33" applyNumberFormat="1" applyFont="1" applyFill="1" applyBorder="1" applyAlignment="1">
      <alignment horizontal="right"/>
      <protection/>
    </xf>
    <xf numFmtId="192" fontId="2" fillId="0" borderId="10" xfId="33" applyNumberFormat="1" applyFont="1" applyFill="1" applyBorder="1" applyAlignment="1">
      <alignment horizontal="right"/>
      <protection/>
    </xf>
    <xf numFmtId="0" fontId="2" fillId="0" borderId="0" xfId="33" applyFont="1" applyFill="1" applyBorder="1" applyAlignment="1">
      <alignment/>
      <protection/>
    </xf>
    <xf numFmtId="38" fontId="3" fillId="0" borderId="0" xfId="17" applyFont="1" applyAlignment="1">
      <alignment vertical="center"/>
    </xf>
    <xf numFmtId="38" fontId="2" fillId="0" borderId="0" xfId="17" applyFont="1" applyAlignment="1">
      <alignment vertical="center"/>
    </xf>
    <xf numFmtId="40" fontId="2" fillId="0" borderId="0" xfId="17" applyNumberFormat="1" applyFont="1" applyAlignment="1">
      <alignment vertical="center"/>
    </xf>
    <xf numFmtId="38" fontId="2" fillId="0" borderId="0" xfId="17" applyFont="1" applyAlignment="1">
      <alignment horizontal="right" vertical="center"/>
    </xf>
    <xf numFmtId="38" fontId="2" fillId="0" borderId="0" xfId="17" applyFont="1" applyAlignment="1">
      <alignment horizontal="distributed" vertical="center"/>
    </xf>
    <xf numFmtId="38" fontId="2" fillId="0" borderId="3" xfId="17" applyFont="1" applyBorder="1" applyAlignment="1">
      <alignment horizontal="distributed" vertical="center"/>
    </xf>
    <xf numFmtId="38" fontId="6" fillId="0" borderId="25" xfId="17" applyFont="1" applyBorder="1" applyAlignment="1">
      <alignment horizontal="distributed"/>
    </xf>
    <xf numFmtId="41" fontId="6" fillId="0" borderId="7" xfId="17" applyNumberFormat="1" applyFont="1" applyBorder="1" applyAlignment="1">
      <alignment shrinkToFit="1"/>
    </xf>
    <xf numFmtId="41" fontId="6" fillId="0" borderId="6" xfId="17" applyNumberFormat="1" applyFont="1" applyBorder="1" applyAlignment="1">
      <alignment shrinkToFit="1"/>
    </xf>
    <xf numFmtId="43" fontId="6" fillId="0" borderId="6" xfId="17" applyNumberFormat="1" applyFont="1" applyBorder="1" applyAlignment="1">
      <alignment shrinkToFit="1"/>
    </xf>
    <xf numFmtId="41" fontId="6" fillId="0" borderId="0" xfId="17" applyNumberFormat="1" applyFont="1" applyBorder="1" applyAlignment="1">
      <alignment shrinkToFit="1"/>
    </xf>
    <xf numFmtId="38" fontId="6" fillId="0" borderId="0" xfId="17" applyFont="1" applyAlignment="1">
      <alignment/>
    </xf>
    <xf numFmtId="38" fontId="6" fillId="0" borderId="5" xfId="17" applyFont="1" applyBorder="1" applyAlignment="1">
      <alignment horizontal="distributed"/>
    </xf>
    <xf numFmtId="41" fontId="6" fillId="0" borderId="6" xfId="17" applyNumberFormat="1" applyFont="1" applyBorder="1" applyAlignment="1">
      <alignment horizontal="right" shrinkToFit="1"/>
    </xf>
    <xf numFmtId="38" fontId="2" fillId="0" borderId="5" xfId="17" applyFont="1" applyBorder="1" applyAlignment="1">
      <alignment horizontal="distributed"/>
    </xf>
    <xf numFmtId="41" fontId="2" fillId="0" borderId="7" xfId="17" applyNumberFormat="1" applyFont="1" applyBorder="1" applyAlignment="1">
      <alignment shrinkToFit="1"/>
    </xf>
    <xf numFmtId="41" fontId="2" fillId="0" borderId="6" xfId="17" applyNumberFormat="1" applyFont="1" applyBorder="1" applyAlignment="1">
      <alignment shrinkToFit="1"/>
    </xf>
    <xf numFmtId="43" fontId="2" fillId="0" borderId="6" xfId="17" applyNumberFormat="1" applyFont="1" applyBorder="1" applyAlignment="1">
      <alignment shrinkToFit="1"/>
    </xf>
    <xf numFmtId="41" fontId="2" fillId="0" borderId="0" xfId="17" applyNumberFormat="1" applyFont="1" applyBorder="1" applyAlignment="1">
      <alignment shrinkToFit="1"/>
    </xf>
    <xf numFmtId="38" fontId="2" fillId="0" borderId="0" xfId="17" applyFont="1" applyAlignment="1">
      <alignment/>
    </xf>
    <xf numFmtId="41" fontId="2" fillId="0" borderId="6" xfId="17" applyNumberFormat="1" applyFont="1" applyBorder="1" applyAlignment="1">
      <alignment horizontal="right" shrinkToFit="1"/>
    </xf>
    <xf numFmtId="41" fontId="2" fillId="0" borderId="0" xfId="17" applyNumberFormat="1" applyFont="1" applyBorder="1" applyAlignment="1">
      <alignment horizontal="right" shrinkToFit="1"/>
    </xf>
    <xf numFmtId="38" fontId="2" fillId="0" borderId="8" xfId="17" applyFont="1" applyBorder="1" applyAlignment="1">
      <alignment horizontal="distributed"/>
    </xf>
    <xf numFmtId="41" fontId="2" fillId="0" borderId="10" xfId="17" applyNumberFormat="1" applyFont="1" applyBorder="1" applyAlignment="1">
      <alignment shrinkToFit="1"/>
    </xf>
    <xf numFmtId="41" fontId="2" fillId="0" borderId="9" xfId="17" applyNumberFormat="1" applyFont="1" applyBorder="1" applyAlignment="1">
      <alignment shrinkToFit="1"/>
    </xf>
    <xf numFmtId="43" fontId="2" fillId="0" borderId="9" xfId="17" applyNumberFormat="1" applyFont="1" applyBorder="1" applyAlignment="1">
      <alignment shrinkToFit="1"/>
    </xf>
    <xf numFmtId="41" fontId="2" fillId="0" borderId="15" xfId="17" applyNumberFormat="1" applyFont="1" applyBorder="1" applyAlignment="1">
      <alignment shrinkToFit="1"/>
    </xf>
    <xf numFmtId="0" fontId="3" fillId="0" borderId="0" xfId="35" applyFont="1" applyAlignment="1">
      <alignment vertical="center"/>
      <protection/>
    </xf>
    <xf numFmtId="0" fontId="2" fillId="0" borderId="0" xfId="35" applyFont="1" applyAlignment="1">
      <alignment vertical="center"/>
      <protection/>
    </xf>
    <xf numFmtId="0" fontId="2" fillId="0" borderId="0" xfId="35" applyFont="1" applyAlignment="1">
      <alignment horizontal="right" vertical="center"/>
      <protection/>
    </xf>
    <xf numFmtId="0" fontId="2" fillId="0" borderId="12" xfId="35" applyFont="1" applyBorder="1" applyAlignment="1">
      <alignment horizontal="center" vertical="center"/>
      <protection/>
    </xf>
    <xf numFmtId="0" fontId="2" fillId="0" borderId="12" xfId="35" applyFont="1" applyBorder="1" applyAlignment="1">
      <alignment horizontal="center" vertical="center" wrapText="1"/>
      <protection/>
    </xf>
    <xf numFmtId="0" fontId="6" fillId="0" borderId="0" xfId="35" applyFont="1" applyBorder="1" applyAlignment="1">
      <alignment horizontal="left"/>
      <protection/>
    </xf>
    <xf numFmtId="0" fontId="6" fillId="0" borderId="0" xfId="35" applyFont="1" applyAlignment="1">
      <alignment horizontal="centerContinuous"/>
      <protection/>
    </xf>
    <xf numFmtId="0" fontId="6" fillId="0" borderId="5" xfId="35" applyFont="1" applyBorder="1" applyAlignment="1">
      <alignment horizontal="centerContinuous"/>
      <protection/>
    </xf>
    <xf numFmtId="41" fontId="6" fillId="0" borderId="6" xfId="35" applyNumberFormat="1" applyFont="1" applyBorder="1" applyAlignment="1">
      <alignment/>
      <protection/>
    </xf>
    <xf numFmtId="43" fontId="6" fillId="0" borderId="20" xfId="35" applyNumberFormat="1" applyFont="1" applyBorder="1" applyAlignment="1">
      <alignment/>
      <protection/>
    </xf>
    <xf numFmtId="41" fontId="6" fillId="0" borderId="7" xfId="35" applyNumberFormat="1" applyFont="1" applyBorder="1" applyAlignment="1">
      <alignment/>
      <protection/>
    </xf>
    <xf numFmtId="0" fontId="2" fillId="0" borderId="0" xfId="35" applyFont="1" applyAlignment="1">
      <alignment/>
      <protection/>
    </xf>
    <xf numFmtId="0" fontId="2" fillId="0" borderId="0" xfId="35" applyFont="1" applyBorder="1" applyAlignment="1">
      <alignment horizontal="left"/>
      <protection/>
    </xf>
    <xf numFmtId="0" fontId="2" fillId="0" borderId="0" xfId="35" applyFont="1" applyAlignment="1">
      <alignment horizontal="centerContinuous"/>
      <protection/>
    </xf>
    <xf numFmtId="0" fontId="2" fillId="0" borderId="5" xfId="35" applyFont="1" applyBorder="1" applyAlignment="1">
      <alignment horizontal="centerContinuous"/>
      <protection/>
    </xf>
    <xf numFmtId="41" fontId="2" fillId="0" borderId="6" xfId="35" applyNumberFormat="1" applyFont="1" applyBorder="1" applyAlignment="1">
      <alignment/>
      <protection/>
    </xf>
    <xf numFmtId="43" fontId="2" fillId="0" borderId="6" xfId="35" applyNumberFormat="1" applyFont="1" applyBorder="1" applyAlignment="1">
      <alignment/>
      <protection/>
    </xf>
    <xf numFmtId="41" fontId="2" fillId="0" borderId="7" xfId="35" applyNumberFormat="1" applyFont="1" applyBorder="1" applyAlignment="1">
      <alignment/>
      <protection/>
    </xf>
    <xf numFmtId="0" fontId="2" fillId="0" borderId="0" xfId="35" applyFont="1" applyAlignment="1">
      <alignment horizontal="left"/>
      <protection/>
    </xf>
    <xf numFmtId="0" fontId="2" fillId="0" borderId="0" xfId="35" applyFont="1" applyBorder="1" applyAlignment="1">
      <alignment/>
      <protection/>
    </xf>
    <xf numFmtId="0" fontId="2" fillId="0" borderId="5" xfId="35" applyFont="1" applyBorder="1" applyAlignment="1">
      <alignment horizontal="distributed"/>
      <protection/>
    </xf>
    <xf numFmtId="0" fontId="2" fillId="0" borderId="5" xfId="35" applyFont="1" applyBorder="1" applyAlignment="1">
      <alignment horizontal="left"/>
      <protection/>
    </xf>
    <xf numFmtId="0" fontId="11" fillId="0" borderId="5" xfId="35" applyFont="1" applyBorder="1" applyAlignment="1">
      <alignment horizontal="distributed" shrinkToFit="1"/>
      <protection/>
    </xf>
    <xf numFmtId="0" fontId="2" fillId="0" borderId="15" xfId="35" applyFont="1" applyBorder="1" applyAlignment="1">
      <alignment horizontal="left"/>
      <protection/>
    </xf>
    <xf numFmtId="0" fontId="2" fillId="0" borderId="15" xfId="35" applyFont="1" applyBorder="1" applyAlignment="1">
      <alignment horizontal="centerContinuous"/>
      <protection/>
    </xf>
    <xf numFmtId="0" fontId="2" fillId="0" borderId="8" xfId="35" applyFont="1" applyBorder="1" applyAlignment="1">
      <alignment horizontal="centerContinuous"/>
      <protection/>
    </xf>
    <xf numFmtId="41" fontId="2" fillId="0" borderId="9" xfId="35" applyNumberFormat="1" applyFont="1" applyBorder="1" applyAlignment="1">
      <alignment/>
      <protection/>
    </xf>
    <xf numFmtId="43" fontId="2" fillId="0" borderId="9" xfId="35" applyNumberFormat="1" applyFont="1" applyBorder="1" applyAlignment="1">
      <alignment/>
      <protection/>
    </xf>
    <xf numFmtId="41" fontId="2" fillId="0" borderId="10" xfId="35" applyNumberFormat="1" applyFont="1" applyBorder="1" applyAlignment="1">
      <alignment/>
      <protection/>
    </xf>
    <xf numFmtId="0" fontId="3" fillId="0" borderId="0" xfId="36" applyFont="1" applyAlignment="1">
      <alignment vertical="center"/>
      <protection/>
    </xf>
    <xf numFmtId="0" fontId="2" fillId="0" borderId="0" xfId="36" applyFont="1" applyAlignment="1">
      <alignment vertical="center"/>
      <protection/>
    </xf>
    <xf numFmtId="0" fontId="2" fillId="0" borderId="0" xfId="36" applyFont="1" applyAlignment="1">
      <alignment horizontal="right" vertical="center"/>
      <protection/>
    </xf>
    <xf numFmtId="0" fontId="2" fillId="0" borderId="12" xfId="36" applyFont="1" applyBorder="1" applyAlignment="1">
      <alignment horizontal="distributed" vertical="center"/>
      <protection/>
    </xf>
    <xf numFmtId="0" fontId="2" fillId="0" borderId="12" xfId="36" applyFont="1" applyBorder="1" applyAlignment="1">
      <alignment horizontal="distributed" vertical="center" wrapText="1"/>
      <protection/>
    </xf>
    <xf numFmtId="0" fontId="2" fillId="0" borderId="13" xfId="36" applyFont="1" applyBorder="1" applyAlignment="1">
      <alignment horizontal="distributed" vertical="center" wrapText="1"/>
      <protection/>
    </xf>
    <xf numFmtId="0" fontId="2" fillId="0" borderId="0" xfId="36" applyFont="1" applyBorder="1" applyAlignment="1">
      <alignment vertical="center"/>
      <protection/>
    </xf>
    <xf numFmtId="41" fontId="6" fillId="0" borderId="20" xfId="36" applyNumberFormat="1" applyFont="1" applyBorder="1" applyAlignment="1">
      <alignment/>
      <protection/>
    </xf>
    <xf numFmtId="43" fontId="6" fillId="0" borderId="20" xfId="36" applyNumberFormat="1" applyFont="1" applyBorder="1" applyAlignment="1">
      <alignment horizontal="right"/>
      <protection/>
    </xf>
    <xf numFmtId="186" fontId="6" fillId="0" borderId="20" xfId="36" applyNumberFormat="1" applyFont="1" applyBorder="1" applyAlignment="1">
      <alignment horizontal="right"/>
      <protection/>
    </xf>
    <xf numFmtId="186" fontId="6" fillId="0" borderId="21" xfId="36" applyNumberFormat="1" applyFont="1" applyBorder="1" applyAlignment="1">
      <alignment horizontal="right"/>
      <protection/>
    </xf>
    <xf numFmtId="0" fontId="6" fillId="0" borderId="0" xfId="36" applyFont="1" applyBorder="1" applyAlignment="1">
      <alignment/>
      <protection/>
    </xf>
    <xf numFmtId="0" fontId="6" fillId="0" borderId="0" xfId="36" applyFont="1" applyAlignment="1">
      <alignment/>
      <protection/>
    </xf>
    <xf numFmtId="0" fontId="2" fillId="0" borderId="0" xfId="36" applyFont="1" applyBorder="1" applyAlignment="1">
      <alignment horizontal="distributed"/>
      <protection/>
    </xf>
    <xf numFmtId="0" fontId="2" fillId="0" borderId="5" xfId="36" applyFont="1" applyBorder="1" applyAlignment="1">
      <alignment horizontal="distributed"/>
      <protection/>
    </xf>
    <xf numFmtId="41" fontId="2" fillId="0" borderId="6" xfId="36" applyNumberFormat="1" applyFont="1" applyBorder="1" applyAlignment="1">
      <alignment/>
      <protection/>
    </xf>
    <xf numFmtId="43" fontId="2" fillId="0" borderId="6" xfId="36" applyNumberFormat="1" applyFont="1" applyBorder="1" applyAlignment="1">
      <alignment horizontal="right"/>
      <protection/>
    </xf>
    <xf numFmtId="186" fontId="2" fillId="0" borderId="6" xfId="36" applyNumberFormat="1" applyFont="1" applyBorder="1" applyAlignment="1">
      <alignment horizontal="right"/>
      <protection/>
    </xf>
    <xf numFmtId="186" fontId="2" fillId="0" borderId="0" xfId="36" applyNumberFormat="1" applyFont="1" applyBorder="1" applyAlignment="1">
      <alignment horizontal="right"/>
      <protection/>
    </xf>
    <xf numFmtId="0" fontId="2" fillId="0" borderId="0" xfId="36" applyFont="1" applyBorder="1" applyAlignment="1">
      <alignment/>
      <protection/>
    </xf>
    <xf numFmtId="0" fontId="2" fillId="0" borderId="0" xfId="36" applyFont="1" applyAlignment="1">
      <alignment/>
      <protection/>
    </xf>
    <xf numFmtId="0" fontId="2" fillId="0" borderId="15" xfId="36" applyFont="1" applyBorder="1" applyAlignment="1">
      <alignment horizontal="distributed"/>
      <protection/>
    </xf>
    <xf numFmtId="41" fontId="2" fillId="0" borderId="9" xfId="36" applyNumberFormat="1" applyFont="1" applyBorder="1" applyAlignment="1">
      <alignment/>
      <protection/>
    </xf>
    <xf numFmtId="43" fontId="2" fillId="0" borderId="9" xfId="36" applyNumberFormat="1" applyFont="1" applyBorder="1" applyAlignment="1">
      <alignment horizontal="right"/>
      <protection/>
    </xf>
    <xf numFmtId="186" fontId="2" fillId="0" borderId="9" xfId="36" applyNumberFormat="1" applyFont="1" applyBorder="1" applyAlignment="1">
      <alignment horizontal="right"/>
      <protection/>
    </xf>
    <xf numFmtId="186" fontId="2" fillId="0" borderId="15" xfId="36" applyNumberFormat="1" applyFont="1" applyBorder="1" applyAlignment="1">
      <alignment horizontal="right"/>
      <protection/>
    </xf>
    <xf numFmtId="38" fontId="3" fillId="0" borderId="0" xfId="17" applyFont="1" applyFill="1" applyAlignment="1">
      <alignment/>
    </xf>
    <xf numFmtId="38" fontId="2" fillId="0" borderId="0" xfId="17" applyFont="1" applyFill="1" applyAlignment="1">
      <alignment/>
    </xf>
    <xf numFmtId="38" fontId="2" fillId="0" borderId="0" xfId="17" applyFont="1" applyFill="1" applyAlignment="1">
      <alignment horizontal="right"/>
    </xf>
    <xf numFmtId="38" fontId="2" fillId="0" borderId="12" xfId="17" applyFont="1" applyFill="1" applyBorder="1" applyAlignment="1">
      <alignment horizontal="center" vertical="center"/>
    </xf>
    <xf numFmtId="38" fontId="2" fillId="0" borderId="14" xfId="17" applyFont="1" applyFill="1" applyBorder="1" applyAlignment="1">
      <alignment horizontal="center" vertical="center"/>
    </xf>
    <xf numFmtId="38" fontId="2" fillId="0" borderId="0" xfId="17" applyFont="1" applyFill="1" applyBorder="1" applyAlignment="1">
      <alignment/>
    </xf>
    <xf numFmtId="38" fontId="2" fillId="0" borderId="3" xfId="17" applyFont="1" applyFill="1" applyBorder="1" applyAlignment="1">
      <alignment horizontal="distributed" vertical="center"/>
    </xf>
    <xf numFmtId="38" fontId="6" fillId="0" borderId="0" xfId="17" applyFont="1" applyFill="1" applyBorder="1" applyAlignment="1">
      <alignment/>
    </xf>
    <xf numFmtId="38" fontId="6" fillId="0" borderId="5" xfId="17" applyFont="1" applyFill="1" applyBorder="1" applyAlignment="1">
      <alignment horizontal="right"/>
    </xf>
    <xf numFmtId="38" fontId="6" fillId="0" borderId="6" xfId="17" applyFont="1" applyFill="1" applyBorder="1" applyAlignment="1">
      <alignment/>
    </xf>
    <xf numFmtId="179" fontId="6" fillId="0" borderId="6" xfId="17" applyNumberFormat="1" applyFont="1" applyFill="1" applyBorder="1" applyAlignment="1">
      <alignment/>
    </xf>
    <xf numFmtId="176" fontId="6" fillId="0" borderId="6" xfId="17" applyNumberFormat="1" applyFont="1" applyFill="1" applyBorder="1" applyAlignment="1">
      <alignment/>
    </xf>
    <xf numFmtId="183" fontId="6" fillId="0" borderId="0" xfId="17" applyNumberFormat="1" applyFont="1" applyFill="1" applyBorder="1" applyAlignment="1">
      <alignment/>
    </xf>
    <xf numFmtId="187" fontId="2" fillId="0" borderId="0" xfId="17" applyNumberFormat="1" applyFont="1" applyFill="1" applyBorder="1" applyAlignment="1">
      <alignment/>
    </xf>
    <xf numFmtId="38" fontId="11" fillId="0" borderId="5" xfId="17" applyFont="1" applyFill="1" applyBorder="1" applyAlignment="1">
      <alignment horizontal="distributed"/>
    </xf>
    <xf numFmtId="38" fontId="2" fillId="0" borderId="6" xfId="17" applyFont="1" applyFill="1" applyBorder="1" applyAlignment="1">
      <alignment/>
    </xf>
    <xf numFmtId="179" fontId="2" fillId="0" borderId="6" xfId="17" applyNumberFormat="1" applyFont="1" applyFill="1" applyBorder="1" applyAlignment="1">
      <alignment/>
    </xf>
    <xf numFmtId="176" fontId="2" fillId="0" borderId="6" xfId="17" applyNumberFormat="1" applyFont="1" applyFill="1" applyBorder="1" applyAlignment="1">
      <alignment/>
    </xf>
    <xf numFmtId="183" fontId="2" fillId="0" borderId="0" xfId="17" applyNumberFormat="1" applyFont="1" applyFill="1" applyBorder="1" applyAlignment="1">
      <alignment/>
    </xf>
    <xf numFmtId="188" fontId="2" fillId="0" borderId="0" xfId="17" applyNumberFormat="1" applyFont="1" applyFill="1" applyBorder="1" applyAlignment="1">
      <alignment/>
    </xf>
    <xf numFmtId="38" fontId="2" fillId="0" borderId="0" xfId="17" applyFont="1" applyFill="1" applyBorder="1" applyAlignment="1">
      <alignment horizontal="center" vertical="center"/>
    </xf>
    <xf numFmtId="38" fontId="2" fillId="0" borderId="0" xfId="17" applyFont="1" applyFill="1" applyBorder="1" applyAlignment="1">
      <alignment horizontal="left" vertical="center"/>
    </xf>
    <xf numFmtId="38" fontId="2" fillId="0" borderId="0" xfId="17" applyFont="1" applyFill="1" applyBorder="1" applyAlignment="1">
      <alignment horizontal="center"/>
    </xf>
    <xf numFmtId="38" fontId="11" fillId="0" borderId="0" xfId="17" applyFont="1" applyFill="1" applyBorder="1" applyAlignment="1">
      <alignment horizontal="left"/>
    </xf>
    <xf numFmtId="38" fontId="11" fillId="0" borderId="5" xfId="17" applyFont="1" applyFill="1" applyBorder="1" applyAlignment="1">
      <alignment/>
    </xf>
    <xf numFmtId="38" fontId="2" fillId="0" borderId="0" xfId="17" applyFont="1" applyFill="1" applyBorder="1" applyAlignment="1">
      <alignment horizontal="distributed"/>
    </xf>
    <xf numFmtId="38" fontId="11" fillId="0" borderId="0" xfId="17" applyFont="1" applyFill="1" applyBorder="1" applyAlignment="1">
      <alignment vertical="top"/>
    </xf>
    <xf numFmtId="38" fontId="23" fillId="0" borderId="0" xfId="17" applyFont="1" applyFill="1" applyBorder="1" applyAlignment="1">
      <alignment horizontal="left" vertical="top"/>
    </xf>
    <xf numFmtId="38" fontId="2" fillId="0" borderId="15" xfId="17" applyFont="1" applyFill="1" applyBorder="1" applyAlignment="1">
      <alignment/>
    </xf>
    <xf numFmtId="38" fontId="11" fillId="0" borderId="8" xfId="17" applyFont="1" applyFill="1" applyBorder="1" applyAlignment="1">
      <alignment horizontal="distributed"/>
    </xf>
    <xf numFmtId="38" fontId="2" fillId="0" borderId="9" xfId="17" applyFont="1" applyFill="1" applyBorder="1" applyAlignment="1">
      <alignment/>
    </xf>
    <xf numFmtId="179" fontId="2" fillId="0" borderId="9" xfId="17" applyNumberFormat="1" applyFont="1" applyFill="1" applyBorder="1" applyAlignment="1">
      <alignment/>
    </xf>
    <xf numFmtId="176" fontId="2" fillId="0" borderId="9" xfId="17" applyNumberFormat="1" applyFont="1" applyFill="1" applyBorder="1" applyAlignment="1">
      <alignment/>
    </xf>
    <xf numFmtId="183" fontId="2" fillId="0" borderId="15" xfId="17" applyNumberFormat="1" applyFont="1" applyFill="1" applyBorder="1" applyAlignment="1">
      <alignment/>
    </xf>
    <xf numFmtId="0" fontId="3" fillId="0" borderId="0" xfId="37" applyFont="1" applyAlignment="1">
      <alignment vertical="center"/>
      <protection/>
    </xf>
    <xf numFmtId="0" fontId="2" fillId="0" borderId="0" xfId="37" applyFont="1" applyAlignment="1">
      <alignment vertical="center"/>
      <protection/>
    </xf>
    <xf numFmtId="0" fontId="12" fillId="0" borderId="0" xfId="37" applyFont="1" applyAlignment="1">
      <alignment vertical="center"/>
      <protection/>
    </xf>
    <xf numFmtId="0" fontId="2" fillId="0" borderId="0" xfId="37" applyFont="1" applyAlignment="1">
      <alignment horizontal="right" vertical="center"/>
      <protection/>
    </xf>
    <xf numFmtId="0" fontId="2" fillId="0" borderId="16" xfId="37" applyFont="1" applyBorder="1" applyAlignment="1">
      <alignment horizontal="distributed" vertical="center"/>
      <protection/>
    </xf>
    <xf numFmtId="0" fontId="2" fillId="0" borderId="34" xfId="37" applyFont="1" applyBorder="1" applyAlignment="1">
      <alignment horizontal="distributed" vertical="center" wrapText="1"/>
      <protection/>
    </xf>
    <xf numFmtId="0" fontId="2" fillId="0" borderId="0" xfId="37" applyFont="1" applyBorder="1" applyAlignment="1">
      <alignment vertical="center"/>
      <protection/>
    </xf>
    <xf numFmtId="0" fontId="2" fillId="0" borderId="3" xfId="37" applyFont="1" applyBorder="1" applyAlignment="1">
      <alignment horizontal="distributed" vertical="center" wrapText="1"/>
      <protection/>
    </xf>
    <xf numFmtId="0" fontId="2" fillId="0" borderId="19" xfId="37" applyFont="1" applyBorder="1" applyAlignment="1">
      <alignment horizontal="distributed" vertical="center" wrapText="1"/>
      <protection/>
    </xf>
    <xf numFmtId="0" fontId="2" fillId="0" borderId="35" xfId="37" applyFont="1" applyBorder="1" applyAlignment="1">
      <alignment horizontal="distributed" vertical="center" wrapText="1"/>
      <protection/>
    </xf>
    <xf numFmtId="0" fontId="2" fillId="0" borderId="5" xfId="37" applyFont="1" applyBorder="1" applyAlignment="1">
      <alignment horizontal="left" vertical="center"/>
      <protection/>
    </xf>
    <xf numFmtId="176" fontId="2" fillId="0" borderId="6" xfId="37" applyNumberFormat="1" applyFont="1" applyBorder="1" applyAlignment="1">
      <alignment horizontal="right" vertical="center"/>
      <protection/>
    </xf>
    <xf numFmtId="188" fontId="2" fillId="0" borderId="6" xfId="37" applyNumberFormat="1" applyFont="1" applyBorder="1" applyAlignment="1">
      <alignment horizontal="right" vertical="center"/>
      <protection/>
    </xf>
    <xf numFmtId="189" fontId="2" fillId="0" borderId="6" xfId="37" applyNumberFormat="1" applyFont="1" applyBorder="1" applyAlignment="1">
      <alignment horizontal="right" vertical="center"/>
      <protection/>
    </xf>
    <xf numFmtId="188" fontId="2" fillId="0" borderId="0" xfId="37" applyNumberFormat="1" applyFont="1" applyBorder="1" applyAlignment="1">
      <alignment horizontal="right" vertical="center"/>
      <protection/>
    </xf>
    <xf numFmtId="190" fontId="2" fillId="0" borderId="5" xfId="37" applyNumberFormat="1" applyFont="1" applyBorder="1" applyAlignment="1">
      <alignment horizontal="left" vertical="center"/>
      <protection/>
    </xf>
    <xf numFmtId="191" fontId="2" fillId="0" borderId="5" xfId="37" applyNumberFormat="1" applyFont="1" applyBorder="1" applyAlignment="1">
      <alignment horizontal="left" vertical="center"/>
      <protection/>
    </xf>
    <xf numFmtId="190" fontId="2" fillId="0" borderId="0" xfId="37" applyNumberFormat="1" applyFont="1" applyBorder="1" applyAlignment="1">
      <alignment horizontal="left" vertical="center"/>
      <protection/>
    </xf>
    <xf numFmtId="190" fontId="2" fillId="0" borderId="15" xfId="37" applyNumberFormat="1" applyFont="1" applyBorder="1" applyAlignment="1">
      <alignment horizontal="left" vertical="center"/>
      <protection/>
    </xf>
    <xf numFmtId="176" fontId="2" fillId="0" borderId="9" xfId="37" applyNumberFormat="1" applyFont="1" applyBorder="1" applyAlignment="1">
      <alignment horizontal="right" vertical="center"/>
      <protection/>
    </xf>
    <xf numFmtId="188" fontId="2" fillId="0" borderId="9" xfId="37" applyNumberFormat="1" applyFont="1" applyBorder="1" applyAlignment="1">
      <alignment horizontal="right" vertical="center"/>
      <protection/>
    </xf>
    <xf numFmtId="189" fontId="2" fillId="0" borderId="9" xfId="37" applyNumberFormat="1" applyFont="1" applyBorder="1" applyAlignment="1">
      <alignment horizontal="right" vertical="center"/>
      <protection/>
    </xf>
    <xf numFmtId="188" fontId="2" fillId="0" borderId="15" xfId="37" applyNumberFormat="1" applyFont="1" applyBorder="1" applyAlignment="1">
      <alignment horizontal="right" vertical="center"/>
      <protection/>
    </xf>
    <xf numFmtId="38" fontId="3" fillId="0" borderId="0" xfId="17" applyFont="1" applyFill="1" applyAlignment="1">
      <alignment vertical="center"/>
    </xf>
    <xf numFmtId="38" fontId="2" fillId="0" borderId="13" xfId="17" applyFont="1" applyBorder="1" applyAlignment="1">
      <alignment horizontal="centerContinuous" vertical="center"/>
    </xf>
    <xf numFmtId="38" fontId="2" fillId="0" borderId="11" xfId="17" applyFont="1" applyBorder="1" applyAlignment="1">
      <alignment horizontal="centerContinuous" vertical="center"/>
    </xf>
    <xf numFmtId="38" fontId="2" fillId="0" borderId="0" xfId="17" applyFont="1" applyBorder="1" applyAlignment="1">
      <alignment horizontal="centerContinuous" vertical="center"/>
    </xf>
    <xf numFmtId="38" fontId="2" fillId="0" borderId="25" xfId="17" applyFont="1" applyBorder="1" applyAlignment="1">
      <alignment horizontal="distributed" vertical="center"/>
    </xf>
    <xf numFmtId="38" fontId="2" fillId="0" borderId="20" xfId="17" applyFont="1" applyBorder="1" applyAlignment="1">
      <alignment horizontal="distributed" vertical="center"/>
    </xf>
    <xf numFmtId="38" fontId="2" fillId="0" borderId="5" xfId="17" applyFont="1" applyBorder="1" applyAlignment="1">
      <alignment horizontal="distributed" vertical="center"/>
    </xf>
    <xf numFmtId="38" fontId="2" fillId="0" borderId="6" xfId="17" applyFont="1" applyBorder="1" applyAlignment="1">
      <alignment horizontal="distributed" vertical="center"/>
    </xf>
    <xf numFmtId="38" fontId="2" fillId="0" borderId="6" xfId="17" applyFont="1" applyBorder="1" applyAlignment="1">
      <alignment vertical="center"/>
    </xf>
    <xf numFmtId="38" fontId="5" fillId="0" borderId="6" xfId="17" applyFont="1" applyBorder="1" applyAlignment="1">
      <alignment horizontal="distributed" vertical="center"/>
    </xf>
    <xf numFmtId="38" fontId="2" fillId="0" borderId="6" xfId="17" applyFont="1" applyBorder="1" applyAlignment="1">
      <alignment horizontal="center" vertical="center" shrinkToFit="1"/>
    </xf>
    <xf numFmtId="38" fontId="2" fillId="0" borderId="33" xfId="17" applyFont="1" applyBorder="1" applyAlignment="1">
      <alignment horizontal="distributed" vertical="center"/>
    </xf>
    <xf numFmtId="38" fontId="2" fillId="0" borderId="19" xfId="17" applyFont="1" applyBorder="1" applyAlignment="1">
      <alignment horizontal="distributed" vertical="center"/>
    </xf>
    <xf numFmtId="38" fontId="2" fillId="0" borderId="19" xfId="17" applyFont="1" applyBorder="1" applyAlignment="1">
      <alignment vertical="center"/>
    </xf>
    <xf numFmtId="38" fontId="2" fillId="0" borderId="9" xfId="17" applyFont="1" applyBorder="1" applyAlignment="1">
      <alignment horizontal="center" vertical="center"/>
    </xf>
    <xf numFmtId="38" fontId="2" fillId="0" borderId="0" xfId="17" applyFont="1" applyAlignment="1">
      <alignment horizontal="center" vertical="center"/>
    </xf>
    <xf numFmtId="38" fontId="2" fillId="0" borderId="0" xfId="17" applyFont="1" applyBorder="1" applyAlignment="1">
      <alignment horizontal="distributed"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3" fontId="2" fillId="0" borderId="5" xfId="0" applyNumberFormat="1" applyFont="1" applyBorder="1" applyAlignment="1">
      <alignment/>
    </xf>
    <xf numFmtId="185" fontId="2" fillId="0" borderId="6" xfId="0" applyNumberFormat="1" applyFont="1" applyBorder="1" applyAlignment="1">
      <alignment horizontal="right"/>
    </xf>
    <xf numFmtId="185" fontId="2" fillId="0" borderId="20" xfId="0" applyNumberFormat="1" applyFont="1" applyBorder="1" applyAlignment="1">
      <alignment horizontal="right"/>
    </xf>
    <xf numFmtId="185" fontId="2" fillId="0" borderId="0" xfId="0" applyNumberFormat="1" applyFont="1" applyBorder="1" applyAlignment="1">
      <alignment horizontal="right"/>
    </xf>
    <xf numFmtId="0" fontId="2" fillId="0" borderId="0" xfId="0" applyFont="1" applyAlignment="1">
      <alignment/>
    </xf>
    <xf numFmtId="3" fontId="2" fillId="0" borderId="5" xfId="0" applyNumberFormat="1" applyFont="1" applyBorder="1" applyAlignment="1" quotePrefix="1">
      <alignment/>
    </xf>
    <xf numFmtId="3" fontId="2" fillId="0" borderId="33" xfId="0" applyNumberFormat="1" applyFont="1" applyBorder="1" applyAlignment="1" quotePrefix="1">
      <alignment/>
    </xf>
    <xf numFmtId="185" fontId="2" fillId="0" borderId="19" xfId="0" applyNumberFormat="1" applyFont="1" applyBorder="1" applyAlignment="1">
      <alignment horizontal="right"/>
    </xf>
    <xf numFmtId="185" fontId="2" fillId="0" borderId="35" xfId="0" applyNumberFormat="1" applyFont="1" applyBorder="1" applyAlignment="1">
      <alignment horizontal="right"/>
    </xf>
    <xf numFmtId="185" fontId="2" fillId="0" borderId="6" xfId="0" applyNumberFormat="1" applyFont="1" applyFill="1" applyBorder="1" applyAlignment="1">
      <alignment horizontal="right"/>
    </xf>
    <xf numFmtId="185" fontId="2" fillId="0" borderId="0" xfId="0" applyNumberFormat="1" applyFont="1" applyFill="1" applyBorder="1" applyAlignment="1">
      <alignment horizontal="right"/>
    </xf>
    <xf numFmtId="3" fontId="2" fillId="0" borderId="5" xfId="0" applyNumberFormat="1" applyFont="1" applyFill="1" applyBorder="1" applyAlignment="1" quotePrefix="1">
      <alignment/>
    </xf>
    <xf numFmtId="185" fontId="2" fillId="0" borderId="9" xfId="0" applyNumberFormat="1" applyFont="1" applyFill="1" applyBorder="1" applyAlignment="1">
      <alignment horizontal="right"/>
    </xf>
    <xf numFmtId="0" fontId="2" fillId="0" borderId="0" xfId="0" applyFont="1" applyFill="1" applyBorder="1" applyAlignment="1">
      <alignment/>
    </xf>
    <xf numFmtId="3" fontId="23" fillId="0" borderId="0" xfId="0" applyNumberFormat="1" applyFont="1" applyFill="1" applyAlignment="1">
      <alignment/>
    </xf>
    <xf numFmtId="0" fontId="23" fillId="0" borderId="0" xfId="0" applyFont="1" applyFill="1" applyAlignment="1">
      <alignment/>
    </xf>
    <xf numFmtId="0" fontId="22" fillId="0" borderId="0" xfId="0" applyFont="1" applyFill="1" applyAlignment="1">
      <alignment/>
    </xf>
    <xf numFmtId="0" fontId="22" fillId="0" borderId="0" xfId="0" applyFont="1" applyFill="1" applyAlignment="1">
      <alignment vertical="center"/>
    </xf>
    <xf numFmtId="0" fontId="22" fillId="0" borderId="0" xfId="17" applyNumberFormat="1" applyFont="1" applyFill="1" applyAlignment="1">
      <alignment horizontal="left" vertical="center"/>
    </xf>
    <xf numFmtId="38" fontId="22" fillId="0" borderId="0" xfId="17" applyFont="1" applyFill="1" applyAlignment="1" applyProtection="1">
      <alignment vertical="center"/>
      <protection locked="0"/>
    </xf>
    <xf numFmtId="38" fontId="22" fillId="0" borderId="0" xfId="17" applyFont="1" applyFill="1" applyAlignment="1">
      <alignment vertical="center"/>
    </xf>
    <xf numFmtId="0" fontId="22" fillId="0" borderId="0" xfId="0" applyFont="1" applyFill="1" applyAlignment="1" applyProtection="1">
      <alignment vertical="center"/>
      <protection locked="0"/>
    </xf>
    <xf numFmtId="0" fontId="22" fillId="0" borderId="0" xfId="0" applyFont="1" applyFill="1" applyBorder="1" applyAlignment="1">
      <alignment vertical="center"/>
    </xf>
    <xf numFmtId="0" fontId="22" fillId="0" borderId="0" xfId="43" applyFont="1" applyFill="1">
      <alignment vertical="center"/>
      <protection/>
    </xf>
    <xf numFmtId="0" fontId="22" fillId="0" borderId="0" xfId="0" applyNumberFormat="1" applyFont="1" applyFill="1" applyAlignment="1">
      <alignment vertical="center"/>
    </xf>
    <xf numFmtId="0" fontId="22" fillId="0" borderId="0" xfId="0" applyNumberFormat="1" applyFont="1" applyFill="1" applyAlignment="1">
      <alignment vertical="center"/>
    </xf>
    <xf numFmtId="0" fontId="22" fillId="0" borderId="0" xfId="0" applyFont="1" applyFill="1" applyAlignment="1">
      <alignment vertical="center"/>
    </xf>
    <xf numFmtId="0" fontId="22" fillId="0" borderId="0" xfId="0" applyNumberFormat="1" applyFont="1" applyFill="1" applyAlignment="1">
      <alignment horizontal="left" vertical="center"/>
    </xf>
    <xf numFmtId="0" fontId="22" fillId="0" borderId="0" xfId="0" applyNumberFormat="1" applyFont="1" applyFill="1" applyAlignment="1">
      <alignment/>
    </xf>
    <xf numFmtId="0" fontId="22" fillId="0" borderId="0" xfId="0" applyNumberFormat="1" applyFont="1" applyFill="1" applyAlignment="1">
      <alignment horizontal="center" vertical="center"/>
    </xf>
    <xf numFmtId="0" fontId="22" fillId="0" borderId="0" xfId="17" applyNumberFormat="1" applyFont="1" applyFill="1" applyAlignment="1">
      <alignment vertical="center"/>
    </xf>
    <xf numFmtId="38" fontId="22" fillId="0" borderId="0" xfId="17" applyFont="1" applyFill="1" applyAlignment="1">
      <alignment/>
    </xf>
    <xf numFmtId="0" fontId="22" fillId="0" borderId="0" xfId="38" applyFont="1" applyFill="1" applyAlignment="1">
      <alignment vertical="center"/>
      <protection/>
    </xf>
    <xf numFmtId="0" fontId="2" fillId="0" borderId="12" xfId="40" applyFont="1" applyFill="1" applyBorder="1" applyAlignment="1">
      <alignment horizontal="center" vertical="center"/>
      <protection/>
    </xf>
    <xf numFmtId="3" fontId="2" fillId="0" borderId="6" xfId="40" applyNumberFormat="1" applyFont="1" applyFill="1" applyBorder="1" applyAlignment="1">
      <alignment/>
      <protection/>
    </xf>
    <xf numFmtId="3" fontId="2" fillId="0" borderId="9" xfId="40" applyNumberFormat="1" applyFont="1" applyFill="1" applyBorder="1" applyAlignment="1">
      <alignment/>
      <protection/>
    </xf>
    <xf numFmtId="0" fontId="9" fillId="0" borderId="8" xfId="17" applyNumberFormat="1" applyFont="1" applyFill="1" applyBorder="1" applyAlignment="1">
      <alignment horizontal="center"/>
    </xf>
    <xf numFmtId="38" fontId="9" fillId="0" borderId="10" xfId="17" applyFont="1" applyFill="1" applyBorder="1" applyAlignment="1">
      <alignment horizontal="right"/>
    </xf>
    <xf numFmtId="0" fontId="2" fillId="0" borderId="0" xfId="31" applyFont="1" applyFill="1" applyBorder="1" applyAlignment="1">
      <alignment/>
      <protection/>
    </xf>
    <xf numFmtId="41" fontId="10" fillId="0" borderId="0" xfId="39" applyNumberFormat="1" applyFont="1" applyFill="1" applyAlignment="1">
      <alignment/>
      <protection/>
    </xf>
    <xf numFmtId="177" fontId="6" fillId="0" borderId="0" xfId="40" applyNumberFormat="1" applyFont="1" applyFill="1" applyBorder="1" applyAlignment="1">
      <alignment/>
      <protection/>
    </xf>
    <xf numFmtId="177" fontId="6" fillId="0" borderId="6" xfId="40" applyNumberFormat="1" applyFont="1" applyFill="1" applyBorder="1" applyAlignment="1">
      <alignment/>
      <protection/>
    </xf>
    <xf numFmtId="177" fontId="6" fillId="0" borderId="27" xfId="40" applyNumberFormat="1" applyFont="1" applyFill="1" applyBorder="1" applyAlignment="1">
      <alignment/>
      <protection/>
    </xf>
    <xf numFmtId="177" fontId="2" fillId="0" borderId="18" xfId="40" applyNumberFormat="1" applyFont="1" applyFill="1" applyBorder="1" applyAlignment="1">
      <alignment/>
      <protection/>
    </xf>
    <xf numFmtId="177" fontId="2" fillId="0" borderId="20" xfId="40" applyNumberFormat="1" applyFont="1" applyFill="1" applyBorder="1" applyAlignment="1">
      <alignment/>
      <protection/>
    </xf>
    <xf numFmtId="177" fontId="2" fillId="0" borderId="21" xfId="40" applyNumberFormat="1" applyFont="1" applyFill="1" applyBorder="1" applyAlignment="1">
      <alignment/>
      <protection/>
    </xf>
    <xf numFmtId="177" fontId="2" fillId="0" borderId="7" xfId="40" applyNumberFormat="1" applyFont="1" applyFill="1" applyBorder="1" applyAlignment="1">
      <alignment/>
      <protection/>
    </xf>
    <xf numFmtId="177" fontId="2" fillId="0" borderId="6" xfId="40" applyNumberFormat="1" applyFont="1" applyFill="1" applyBorder="1" applyAlignment="1">
      <alignment/>
      <protection/>
    </xf>
    <xf numFmtId="177" fontId="2" fillId="0" borderId="0" xfId="40" applyNumberFormat="1" applyFont="1" applyFill="1" applyBorder="1" applyAlignment="1">
      <alignment/>
      <protection/>
    </xf>
    <xf numFmtId="177" fontId="2" fillId="0" borderId="27" xfId="40" applyNumberFormat="1" applyFont="1" applyFill="1" applyBorder="1" applyAlignment="1">
      <alignment/>
      <protection/>
    </xf>
    <xf numFmtId="0" fontId="2" fillId="0" borderId="7" xfId="40" applyFont="1" applyFill="1" applyBorder="1" applyAlignment="1">
      <alignment/>
      <protection/>
    </xf>
    <xf numFmtId="0" fontId="2" fillId="0" borderId="6" xfId="40" applyFont="1" applyFill="1" applyBorder="1" applyAlignment="1">
      <alignment/>
      <protection/>
    </xf>
    <xf numFmtId="177" fontId="2" fillId="0" borderId="15" xfId="40" applyNumberFormat="1" applyFont="1" applyFill="1" applyBorder="1" applyAlignment="1">
      <alignment/>
      <protection/>
    </xf>
    <xf numFmtId="177" fontId="2" fillId="0" borderId="9" xfId="40" applyNumberFormat="1" applyFont="1" applyFill="1" applyBorder="1" applyAlignment="1">
      <alignment/>
      <protection/>
    </xf>
    <xf numFmtId="177" fontId="2" fillId="0" borderId="29" xfId="40" applyNumberFormat="1" applyFont="1" applyFill="1" applyBorder="1" applyAlignment="1">
      <alignment/>
      <protection/>
    </xf>
    <xf numFmtId="0" fontId="2" fillId="0" borderId="0" xfId="41" applyFont="1" applyFill="1" applyAlignment="1">
      <alignment horizontal="center" vertical="center"/>
      <protection/>
    </xf>
    <xf numFmtId="0" fontId="0" fillId="0" borderId="0" xfId="0" applyFont="1" applyAlignment="1">
      <alignment vertical="center"/>
    </xf>
    <xf numFmtId="0" fontId="2" fillId="0" borderId="3" xfId="45" applyFont="1" applyBorder="1" applyAlignment="1">
      <alignment horizontal="distributed" vertical="center" wrapText="1"/>
      <protection/>
    </xf>
    <xf numFmtId="0" fontId="2" fillId="0" borderId="1" xfId="45" applyFont="1" applyBorder="1" applyAlignment="1">
      <alignment horizontal="distributed" vertical="center" wrapText="1"/>
      <protection/>
    </xf>
    <xf numFmtId="0" fontId="3" fillId="0" borderId="0" xfId="46" applyNumberFormat="1" applyFont="1" applyFill="1" applyBorder="1" applyAlignment="1">
      <alignment vertical="center"/>
      <protection/>
    </xf>
    <xf numFmtId="0" fontId="2" fillId="0" borderId="0" xfId="46" applyNumberFormat="1" applyFont="1" applyFill="1" applyBorder="1" applyAlignment="1">
      <alignment vertical="center"/>
      <protection/>
    </xf>
    <xf numFmtId="0" fontId="2" fillId="0" borderId="0" xfId="46" applyNumberFormat="1" applyFont="1" applyFill="1" applyBorder="1" applyAlignment="1">
      <alignment horizontal="center" vertical="center"/>
      <protection/>
    </xf>
    <xf numFmtId="49" fontId="2" fillId="0" borderId="0" xfId="46" applyNumberFormat="1" applyFont="1" applyFill="1" applyBorder="1" applyAlignment="1">
      <alignment vertical="center"/>
      <protection/>
    </xf>
    <xf numFmtId="49" fontId="2" fillId="0" borderId="0" xfId="46" applyNumberFormat="1" applyFont="1" applyFill="1" applyAlignment="1">
      <alignment vertical="center"/>
      <protection/>
    </xf>
    <xf numFmtId="49" fontId="2" fillId="0" borderId="12" xfId="46" applyNumberFormat="1" applyFont="1" applyFill="1" applyBorder="1" applyAlignment="1">
      <alignment horizontal="center" vertical="center" wrapText="1"/>
      <protection/>
    </xf>
    <xf numFmtId="49" fontId="2" fillId="0" borderId="13" xfId="46" applyNumberFormat="1" applyFont="1" applyFill="1" applyBorder="1" applyAlignment="1">
      <alignment horizontal="center" vertical="center" wrapText="1"/>
      <protection/>
    </xf>
    <xf numFmtId="198" fontId="6" fillId="0" borderId="6" xfId="46" applyNumberFormat="1" applyFont="1" applyFill="1" applyBorder="1" applyAlignment="1">
      <alignment/>
      <protection/>
    </xf>
    <xf numFmtId="198" fontId="6" fillId="0" borderId="0" xfId="46" applyNumberFormat="1" applyFont="1" applyFill="1" applyBorder="1" applyAlignment="1">
      <alignment/>
      <protection/>
    </xf>
    <xf numFmtId="49" fontId="6" fillId="0" borderId="0" xfId="46" applyNumberFormat="1" applyFont="1" applyFill="1" applyAlignment="1">
      <alignment/>
      <protection/>
    </xf>
    <xf numFmtId="49" fontId="5" fillId="0" borderId="0" xfId="46" applyNumberFormat="1" applyFont="1" applyFill="1" applyBorder="1" applyAlignment="1">
      <alignment horizontal="distributed"/>
      <protection/>
    </xf>
    <xf numFmtId="198" fontId="2" fillId="0" borderId="6" xfId="46" applyNumberFormat="1" applyFont="1" applyFill="1" applyBorder="1" applyAlignment="1">
      <alignment/>
      <protection/>
    </xf>
    <xf numFmtId="198" fontId="2" fillId="0" borderId="0" xfId="46" applyNumberFormat="1" applyFont="1" applyFill="1" applyBorder="1" applyAlignment="1">
      <alignment/>
      <protection/>
    </xf>
    <xf numFmtId="49" fontId="2" fillId="0" borderId="0" xfId="46" applyNumberFormat="1" applyFont="1" applyFill="1" applyAlignment="1">
      <alignment/>
      <protection/>
    </xf>
    <xf numFmtId="49" fontId="5" fillId="0" borderId="0" xfId="46" applyNumberFormat="1" applyFont="1" applyFill="1" applyBorder="1" applyAlignment="1">
      <alignment/>
      <protection/>
    </xf>
    <xf numFmtId="49" fontId="23" fillId="0" borderId="0" xfId="46" applyNumberFormat="1" applyFont="1" applyFill="1" applyBorder="1" applyAlignment="1">
      <alignment horizontal="distributed"/>
      <protection/>
    </xf>
    <xf numFmtId="198" fontId="2" fillId="0" borderId="9" xfId="46" applyNumberFormat="1" applyFont="1" applyFill="1" applyBorder="1" applyAlignment="1">
      <alignment/>
      <protection/>
    </xf>
    <xf numFmtId="198" fontId="2" fillId="0" borderId="15" xfId="46" applyNumberFormat="1" applyFont="1" applyFill="1" applyBorder="1" applyAlignment="1">
      <alignment/>
      <protection/>
    </xf>
    <xf numFmtId="0" fontId="11" fillId="0" borderId="5" xfId="23" applyFont="1" applyBorder="1" applyAlignment="1">
      <alignment horizontal="distributed"/>
      <protection/>
    </xf>
    <xf numFmtId="0" fontId="2" fillId="0" borderId="15" xfId="23" applyFont="1" applyBorder="1" applyAlignment="1">
      <alignment/>
      <protection/>
    </xf>
    <xf numFmtId="0" fontId="2" fillId="0" borderId="8" xfId="23" applyFont="1" applyBorder="1" applyAlignment="1">
      <alignment horizontal="distributed"/>
      <protection/>
    </xf>
    <xf numFmtId="0" fontId="0" fillId="0" borderId="0" xfId="47" applyFont="1" applyFill="1">
      <alignment/>
      <protection/>
    </xf>
    <xf numFmtId="0" fontId="0" fillId="0" borderId="0" xfId="24" applyFont="1" applyFill="1">
      <alignment/>
      <protection/>
    </xf>
    <xf numFmtId="49" fontId="5" fillId="0" borderId="0" xfId="47" applyNumberFormat="1" applyFont="1" applyFill="1" applyAlignment="1">
      <alignment vertical="center"/>
      <protection/>
    </xf>
    <xf numFmtId="0" fontId="2" fillId="0" borderId="19" xfId="47" applyFont="1" applyFill="1" applyBorder="1" applyAlignment="1">
      <alignment horizontal="distributed" vertical="center"/>
      <protection/>
    </xf>
    <xf numFmtId="0" fontId="2" fillId="0" borderId="3" xfId="47" applyFont="1" applyFill="1" applyBorder="1" applyAlignment="1">
      <alignment horizontal="distributed" vertical="center" wrapText="1" shrinkToFit="1"/>
      <protection/>
    </xf>
    <xf numFmtId="0" fontId="2" fillId="0" borderId="3" xfId="47" applyFont="1" applyFill="1" applyBorder="1" applyAlignment="1">
      <alignment horizontal="distributed" vertical="center" wrapText="1"/>
      <protection/>
    </xf>
    <xf numFmtId="0" fontId="5" fillId="0" borderId="3" xfId="47" applyFont="1" applyFill="1" applyBorder="1" applyAlignment="1">
      <alignment horizontal="distributed" vertical="center" wrapText="1"/>
      <protection/>
    </xf>
    <xf numFmtId="49" fontId="6" fillId="0" borderId="25" xfId="47" applyNumberFormat="1" applyFont="1" applyFill="1" applyBorder="1" applyAlignment="1">
      <alignment horizontal="left" vertical="center"/>
      <protection/>
    </xf>
    <xf numFmtId="49" fontId="2" fillId="0" borderId="5" xfId="47" applyNumberFormat="1" applyFont="1" applyFill="1" applyBorder="1" applyAlignment="1">
      <alignment horizontal="distributed" vertical="center" indent="1"/>
      <protection/>
    </xf>
    <xf numFmtId="49" fontId="2" fillId="0" borderId="5" xfId="47" applyNumberFormat="1" applyFont="1" applyFill="1" applyBorder="1" applyAlignment="1">
      <alignment horizontal="distributed" indent="1"/>
      <protection/>
    </xf>
    <xf numFmtId="49" fontId="6" fillId="0" borderId="5" xfId="47" applyNumberFormat="1" applyFont="1" applyFill="1" applyBorder="1" applyAlignment="1">
      <alignment horizontal="left"/>
      <protection/>
    </xf>
    <xf numFmtId="49" fontId="2" fillId="0" borderId="8" xfId="47" applyNumberFormat="1" applyFont="1" applyFill="1" applyBorder="1" applyAlignment="1">
      <alignment horizontal="distributed" indent="1"/>
      <protection/>
    </xf>
    <xf numFmtId="189" fontId="0" fillId="0" borderId="0" xfId="47" applyNumberFormat="1" applyFont="1" applyFill="1">
      <alignment/>
      <protection/>
    </xf>
    <xf numFmtId="49" fontId="2" fillId="0" borderId="0" xfId="47" applyNumberFormat="1" applyFont="1" applyFill="1" applyAlignment="1">
      <alignment vertical="center"/>
      <protection/>
    </xf>
    <xf numFmtId="0" fontId="0" fillId="0" borderId="0" xfId="25" applyFont="1" applyFill="1">
      <alignment/>
      <protection/>
    </xf>
    <xf numFmtId="0" fontId="0" fillId="0" borderId="0" xfId="25" applyFont="1" applyFill="1" applyBorder="1" applyAlignment="1">
      <alignment/>
      <protection/>
    </xf>
    <xf numFmtId="0" fontId="0" fillId="0" borderId="0" xfId="25" applyFont="1" applyFill="1" applyAlignment="1">
      <alignment/>
      <protection/>
    </xf>
    <xf numFmtId="49" fontId="0" fillId="0" borderId="0" xfId="25" applyNumberFormat="1" applyFont="1" applyFill="1" applyAlignment="1">
      <alignment/>
      <protection/>
    </xf>
    <xf numFmtId="49" fontId="0" fillId="0" borderId="0" xfId="25" applyNumberFormat="1" applyFont="1" applyFill="1">
      <alignment/>
      <protection/>
    </xf>
    <xf numFmtId="0" fontId="0" fillId="0" borderId="0" xfId="26" applyFont="1" applyFill="1" applyBorder="1" applyAlignment="1">
      <alignment/>
      <protection/>
    </xf>
    <xf numFmtId="0" fontId="0" fillId="0" borderId="0" xfId="26" applyFont="1" applyFill="1" applyAlignment="1">
      <alignment/>
      <protection/>
    </xf>
    <xf numFmtId="0" fontId="0" fillId="0" borderId="0" xfId="26" applyFont="1" applyFill="1">
      <alignment/>
      <protection/>
    </xf>
    <xf numFmtId="0" fontId="0" fillId="0" borderId="0" xfId="26" applyFont="1" applyFill="1" applyAlignment="1">
      <alignment vertical="top"/>
      <protection/>
    </xf>
    <xf numFmtId="0" fontId="0" fillId="0" borderId="0" xfId="27" applyFont="1" applyFill="1" applyAlignment="1">
      <alignment/>
      <protection/>
    </xf>
    <xf numFmtId="0" fontId="0" fillId="0" borderId="0" xfId="27" applyFont="1" applyFill="1">
      <alignment/>
      <protection/>
    </xf>
    <xf numFmtId="0" fontId="0" fillId="0" borderId="0" xfId="28" applyFont="1" applyFill="1" applyBorder="1" applyAlignment="1">
      <alignment/>
      <protection/>
    </xf>
    <xf numFmtId="0" fontId="0" fillId="0" borderId="0" xfId="28" applyFont="1" applyFill="1" applyAlignment="1">
      <alignment/>
      <protection/>
    </xf>
    <xf numFmtId="192" fontId="0" fillId="0" borderId="0" xfId="28" applyNumberFormat="1" applyFont="1" applyFill="1" applyBorder="1" applyAlignment="1">
      <alignment horizontal="right"/>
      <protection/>
    </xf>
    <xf numFmtId="0" fontId="0" fillId="0" borderId="0" xfId="28" applyFont="1" applyFill="1">
      <alignment/>
      <protection/>
    </xf>
    <xf numFmtId="0" fontId="0" fillId="0" borderId="0" xfId="28" applyFont="1" applyFill="1" applyBorder="1">
      <alignment/>
      <protection/>
    </xf>
    <xf numFmtId="0" fontId="0" fillId="0" borderId="0" xfId="29" applyFont="1" applyAlignment="1">
      <alignment/>
      <protection/>
    </xf>
    <xf numFmtId="0" fontId="0" fillId="0" borderId="0" xfId="29" applyFont="1" applyFill="1" applyAlignment="1">
      <alignment/>
      <protection/>
    </xf>
    <xf numFmtId="0" fontId="0" fillId="0" borderId="0" xfId="29" applyFont="1">
      <alignment/>
      <protection/>
    </xf>
    <xf numFmtId="0" fontId="0" fillId="0" borderId="0" xfId="30" applyFont="1" applyFill="1" applyBorder="1" applyAlignment="1">
      <alignment/>
      <protection/>
    </xf>
    <xf numFmtId="0" fontId="0" fillId="0" borderId="0" xfId="30" applyFont="1" applyFill="1" applyAlignment="1">
      <alignment/>
      <protection/>
    </xf>
    <xf numFmtId="0" fontId="0" fillId="0" borderId="0" xfId="30" applyFont="1" applyFill="1">
      <alignment/>
      <protection/>
    </xf>
    <xf numFmtId="0" fontId="0" fillId="0" borderId="0" xfId="32" applyFont="1" applyAlignment="1">
      <alignment/>
      <protection/>
    </xf>
    <xf numFmtId="0" fontId="0" fillId="0" borderId="0" xfId="32" applyFont="1">
      <alignment/>
      <protection/>
    </xf>
    <xf numFmtId="0" fontId="0" fillId="0" borderId="0" xfId="33" applyFont="1" applyFill="1" applyBorder="1" applyAlignment="1">
      <alignment/>
      <protection/>
    </xf>
    <xf numFmtId="0" fontId="0" fillId="0" borderId="0" xfId="33" applyFont="1" applyFill="1" applyAlignment="1">
      <alignment/>
      <protection/>
    </xf>
    <xf numFmtId="0" fontId="0" fillId="0" borderId="0" xfId="33" applyFont="1" applyFill="1">
      <alignment/>
      <protection/>
    </xf>
    <xf numFmtId="192" fontId="0" fillId="0" borderId="0" xfId="33" applyNumberFormat="1" applyFont="1" applyFill="1">
      <alignment/>
      <protection/>
    </xf>
    <xf numFmtId="0" fontId="2" fillId="0" borderId="14" xfId="35" applyFont="1" applyBorder="1" applyAlignment="1" quotePrefix="1">
      <alignment horizontal="center" vertical="center" wrapText="1"/>
      <protection/>
    </xf>
    <xf numFmtId="38" fontId="2" fillId="0" borderId="20" xfId="17" applyFont="1" applyFill="1" applyBorder="1" applyAlignment="1">
      <alignment horizontal="left" vertical="center"/>
    </xf>
    <xf numFmtId="38" fontId="2" fillId="0" borderId="18" xfId="17" applyFont="1" applyFill="1" applyBorder="1" applyAlignment="1">
      <alignment horizontal="left" vertical="center"/>
    </xf>
    <xf numFmtId="38" fontId="2" fillId="0" borderId="19" xfId="17" applyFont="1" applyFill="1" applyBorder="1" applyAlignment="1">
      <alignment horizontal="right" vertical="center"/>
    </xf>
    <xf numFmtId="38" fontId="2" fillId="0" borderId="4" xfId="17" applyFont="1" applyFill="1" applyBorder="1" applyAlignment="1">
      <alignment horizontal="right" vertical="center"/>
    </xf>
    <xf numFmtId="38" fontId="2" fillId="0" borderId="20" xfId="17" applyFont="1" applyBorder="1" applyAlignment="1">
      <alignment vertical="center"/>
    </xf>
    <xf numFmtId="38" fontId="2" fillId="0" borderId="0" xfId="17" applyFont="1" applyBorder="1" applyAlignment="1">
      <alignment vertical="center"/>
    </xf>
    <xf numFmtId="38" fontId="2" fillId="0" borderId="35" xfId="17" applyFont="1" applyBorder="1" applyAlignment="1">
      <alignment vertical="center"/>
    </xf>
    <xf numFmtId="38" fontId="2" fillId="0" borderId="36" xfId="17" applyFont="1" applyBorder="1" applyAlignment="1">
      <alignment vertical="center"/>
    </xf>
    <xf numFmtId="38" fontId="2" fillId="0" borderId="15" xfId="17" applyFont="1" applyBorder="1" applyAlignment="1">
      <alignment vertical="center"/>
    </xf>
    <xf numFmtId="3" fontId="2" fillId="0" borderId="8" xfId="0" applyNumberFormat="1" applyFont="1" applyFill="1" applyBorder="1" applyAlignment="1" quotePrefix="1">
      <alignment/>
    </xf>
    <xf numFmtId="185" fontId="2" fillId="0" borderId="15" xfId="0" applyNumberFormat="1" applyFont="1" applyFill="1" applyBorder="1" applyAlignment="1">
      <alignment horizontal="right"/>
    </xf>
    <xf numFmtId="0" fontId="2" fillId="0" borderId="16" xfId="39" applyFont="1" applyFill="1" applyBorder="1" applyAlignment="1" applyProtection="1">
      <alignment horizontal="center" vertical="center"/>
      <protection locked="0"/>
    </xf>
    <xf numFmtId="0" fontId="2" fillId="0" borderId="17" xfId="39" applyFont="1" applyFill="1" applyBorder="1" applyAlignment="1" applyProtection="1">
      <alignment horizontal="center" vertical="center"/>
      <protection locked="0"/>
    </xf>
    <xf numFmtId="0" fontId="2" fillId="0" borderId="31" xfId="39" applyFont="1" applyFill="1" applyBorder="1" applyAlignment="1">
      <alignment horizontal="distributed" vertical="center"/>
      <protection/>
    </xf>
    <xf numFmtId="0" fontId="2" fillId="0" borderId="16" xfId="39" applyFont="1" applyFill="1" applyBorder="1" applyAlignment="1" applyProtection="1">
      <alignment horizontal="center" vertical="center" shrinkToFit="1"/>
      <protection locked="0"/>
    </xf>
    <xf numFmtId="58" fontId="2" fillId="0" borderId="16" xfId="39" applyNumberFormat="1" applyFont="1" applyFill="1" applyBorder="1" applyAlignment="1" applyProtection="1">
      <alignment horizontal="center" vertical="center"/>
      <protection locked="0"/>
    </xf>
    <xf numFmtId="38" fontId="2" fillId="0" borderId="33" xfId="17" applyFont="1" applyFill="1" applyBorder="1" applyAlignment="1">
      <alignment horizontal="center" vertical="center"/>
    </xf>
    <xf numFmtId="38" fontId="2" fillId="0" borderId="5" xfId="17" applyFont="1" applyFill="1" applyBorder="1" applyAlignment="1">
      <alignment horizontal="center" vertical="center"/>
    </xf>
    <xf numFmtId="38" fontId="2" fillId="0" borderId="17" xfId="17" applyFont="1" applyFill="1" applyBorder="1" applyAlignment="1">
      <alignment horizontal="center" vertical="center"/>
    </xf>
    <xf numFmtId="38" fontId="2" fillId="0" borderId="34" xfId="17" applyFont="1" applyFill="1" applyBorder="1" applyAlignment="1">
      <alignment horizontal="center" vertical="center"/>
    </xf>
    <xf numFmtId="38" fontId="2" fillId="0" borderId="4" xfId="17" applyFont="1" applyFill="1" applyBorder="1" applyAlignment="1">
      <alignment horizontal="center" vertical="center"/>
    </xf>
    <xf numFmtId="38" fontId="2" fillId="0" borderId="31" xfId="17" applyFont="1" applyFill="1" applyBorder="1" applyAlignment="1">
      <alignment horizontal="center" vertical="center"/>
    </xf>
    <xf numFmtId="0" fontId="22" fillId="0" borderId="0" xfId="0" applyNumberFormat="1" applyFont="1" applyFill="1" applyAlignment="1">
      <alignment horizontal="left" vertical="center"/>
    </xf>
    <xf numFmtId="0" fontId="22" fillId="0" borderId="0" xfId="46" applyNumberFormat="1" applyFont="1" applyFill="1" applyBorder="1" applyAlignment="1">
      <alignment vertical="center"/>
      <protection/>
    </xf>
    <xf numFmtId="0" fontId="22" fillId="0" borderId="0" xfId="0" applyFont="1" applyFill="1" applyAlignment="1">
      <alignment vertical="center"/>
    </xf>
    <xf numFmtId="0" fontId="22" fillId="0" borderId="0" xfId="47" applyNumberFormat="1" applyFont="1" applyFill="1" applyAlignment="1">
      <alignment horizontal="left" vertical="center"/>
      <protection/>
    </xf>
    <xf numFmtId="0" fontId="2" fillId="0" borderId="31" xfId="17" applyNumberFormat="1" applyFont="1" applyFill="1" applyBorder="1" applyAlignment="1">
      <alignment horizontal="center" vertical="center"/>
    </xf>
    <xf numFmtId="0" fontId="2" fillId="0" borderId="33" xfId="17" applyNumberFormat="1" applyFont="1" applyFill="1" applyBorder="1" applyAlignment="1">
      <alignment horizontal="center" vertical="center"/>
    </xf>
    <xf numFmtId="38" fontId="2" fillId="0" borderId="17" xfId="17" applyFont="1" applyFill="1" applyBorder="1" applyAlignment="1">
      <alignment horizontal="distributed" vertical="center" indent="5"/>
    </xf>
    <xf numFmtId="38" fontId="2" fillId="0" borderId="34" xfId="17" applyFont="1" applyFill="1" applyBorder="1" applyAlignment="1">
      <alignment horizontal="distributed" vertical="center" indent="5"/>
    </xf>
    <xf numFmtId="38" fontId="2" fillId="0" borderId="31" xfId="17" applyFont="1" applyFill="1" applyBorder="1" applyAlignment="1">
      <alignment horizontal="distributed" vertical="center" indent="5"/>
    </xf>
    <xf numFmtId="0" fontId="2" fillId="0" borderId="33" xfId="39" applyFont="1" applyFill="1" applyBorder="1" applyAlignment="1">
      <alignment horizontal="distributed" vertical="center"/>
      <protection/>
    </xf>
    <xf numFmtId="0" fontId="2" fillId="0" borderId="31" xfId="42" applyFont="1" applyFill="1" applyBorder="1" applyAlignment="1">
      <alignment horizontal="center" vertical="center"/>
      <protection/>
    </xf>
    <xf numFmtId="0" fontId="2" fillId="0" borderId="33" xfId="42" applyFont="1" applyFill="1" applyBorder="1" applyAlignment="1">
      <alignment horizontal="center" vertical="center"/>
      <protection/>
    </xf>
    <xf numFmtId="0" fontId="2" fillId="0" borderId="12" xfId="42" applyFont="1" applyFill="1" applyBorder="1" applyAlignment="1">
      <alignment horizontal="distributed" vertical="center"/>
      <protection/>
    </xf>
    <xf numFmtId="0" fontId="2" fillId="0" borderId="14" xfId="42" applyFont="1" applyFill="1" applyBorder="1" applyAlignment="1">
      <alignment horizontal="distributed" vertical="center"/>
      <protection/>
    </xf>
    <xf numFmtId="0" fontId="6" fillId="0" borderId="0" xfId="0" applyFont="1" applyBorder="1" applyAlignment="1">
      <alignment horizontal="distributed"/>
    </xf>
    <xf numFmtId="0" fontId="6" fillId="0" borderId="5" xfId="0" applyFont="1" applyBorder="1" applyAlignment="1">
      <alignment horizontal="distributed"/>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wrapText="1"/>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1" xfId="0" applyFont="1" applyBorder="1" applyAlignment="1">
      <alignment horizontal="distributed"/>
    </xf>
    <xf numFmtId="0" fontId="2" fillId="0" borderId="25" xfId="0" applyFont="1" applyBorder="1" applyAlignment="1">
      <alignment horizontal="distributed"/>
    </xf>
    <xf numFmtId="0" fontId="2" fillId="0" borderId="31" xfId="44" applyFont="1" applyFill="1" applyBorder="1" applyAlignment="1">
      <alignment horizontal="center" vertical="center"/>
      <protection/>
    </xf>
    <xf numFmtId="0" fontId="2" fillId="0" borderId="33" xfId="44" applyFont="1" applyFill="1" applyBorder="1" applyAlignment="1">
      <alignment horizontal="center" vertical="center"/>
      <protection/>
    </xf>
    <xf numFmtId="0" fontId="2" fillId="0" borderId="31" xfId="45" applyFont="1" applyBorder="1" applyAlignment="1">
      <alignment horizontal="center" vertical="center"/>
      <protection/>
    </xf>
    <xf numFmtId="0" fontId="2" fillId="0" borderId="33" xfId="45" applyFont="1" applyBorder="1" applyAlignment="1">
      <alignment horizontal="center" vertical="center"/>
      <protection/>
    </xf>
    <xf numFmtId="0" fontId="2" fillId="0" borderId="16" xfId="45" applyFont="1" applyBorder="1" applyAlignment="1">
      <alignment horizontal="distributed" vertical="center"/>
      <protection/>
    </xf>
    <xf numFmtId="0" fontId="2" fillId="0" borderId="17" xfId="45" applyFont="1" applyBorder="1" applyAlignment="1">
      <alignment horizontal="distributed" vertical="center"/>
      <protection/>
    </xf>
    <xf numFmtId="49" fontId="5" fillId="0" borderId="0" xfId="46" applyNumberFormat="1" applyFont="1" applyFill="1" applyBorder="1" applyAlignment="1">
      <alignment horizontal="distributed"/>
      <protection/>
    </xf>
    <xf numFmtId="0" fontId="5" fillId="0" borderId="0" xfId="21" applyFont="1" applyFill="1" applyBorder="1" applyAlignment="1">
      <alignment horizontal="distributed"/>
      <protection/>
    </xf>
    <xf numFmtId="49" fontId="5" fillId="0" borderId="15" xfId="46" applyNumberFormat="1" applyFont="1" applyFill="1" applyBorder="1" applyAlignment="1">
      <alignment horizontal="distributed"/>
      <protection/>
    </xf>
    <xf numFmtId="49" fontId="9" fillId="0" borderId="0" xfId="46" applyNumberFormat="1" applyFont="1" applyFill="1" applyBorder="1" applyAlignment="1">
      <alignment horizontal="center"/>
      <protection/>
    </xf>
    <xf numFmtId="49" fontId="9" fillId="0" borderId="0" xfId="46" applyNumberFormat="1" applyFont="1" applyFill="1" applyBorder="1" applyAlignment="1">
      <alignment horizontal="distributed"/>
      <protection/>
    </xf>
    <xf numFmtId="49" fontId="2" fillId="0" borderId="13" xfId="46" applyNumberFormat="1" applyFont="1" applyFill="1" applyBorder="1" applyAlignment="1">
      <alignment horizontal="distributed" vertical="center"/>
      <protection/>
    </xf>
    <xf numFmtId="49" fontId="2" fillId="0" borderId="11" xfId="46" applyNumberFormat="1" applyFont="1" applyFill="1" applyBorder="1" applyAlignment="1">
      <alignment horizontal="distributed" vertical="center"/>
      <protection/>
    </xf>
    <xf numFmtId="184" fontId="2" fillId="0" borderId="17" xfId="22" applyNumberFormat="1" applyFont="1" applyBorder="1" applyAlignment="1">
      <alignment horizontal="distributed" vertical="center"/>
      <protection/>
    </xf>
    <xf numFmtId="184" fontId="2" fillId="0" borderId="34" xfId="22" applyNumberFormat="1" applyFont="1" applyBorder="1" applyAlignment="1">
      <alignment horizontal="distributed" vertical="center"/>
      <protection/>
    </xf>
    <xf numFmtId="184" fontId="2" fillId="0" borderId="31" xfId="22" applyNumberFormat="1" applyFont="1" applyBorder="1" applyAlignment="1">
      <alignment horizontal="distributed" vertical="center"/>
      <protection/>
    </xf>
    <xf numFmtId="0" fontId="2" fillId="0" borderId="17" xfId="22" applyFont="1" applyBorder="1" applyAlignment="1">
      <alignment horizontal="center" vertical="center"/>
      <protection/>
    </xf>
    <xf numFmtId="0" fontId="2" fillId="0" borderId="34" xfId="22" applyFont="1" applyBorder="1" applyAlignment="1">
      <alignment horizontal="center" vertical="center"/>
      <protection/>
    </xf>
    <xf numFmtId="0" fontId="2" fillId="0" borderId="7" xfId="22" applyFont="1" applyBorder="1" applyAlignment="1">
      <alignment horizontal="center" vertical="center"/>
      <protection/>
    </xf>
    <xf numFmtId="0" fontId="2" fillId="0" borderId="0" xfId="22" applyFont="1" applyBorder="1" applyAlignment="1">
      <alignment horizontal="center" vertical="center"/>
      <protection/>
    </xf>
    <xf numFmtId="0" fontId="2" fillId="0" borderId="34" xfId="22" applyFont="1" applyBorder="1" applyAlignment="1">
      <alignment horizontal="distributed" vertical="center" wrapText="1"/>
      <protection/>
    </xf>
    <xf numFmtId="0" fontId="2" fillId="0" borderId="0" xfId="22" applyFont="1" applyBorder="1" applyAlignment="1">
      <alignment horizontal="distributed" vertical="center"/>
      <protection/>
    </xf>
    <xf numFmtId="0" fontId="2" fillId="0" borderId="35" xfId="22" applyFont="1" applyBorder="1" applyAlignment="1">
      <alignment horizontal="distributed" vertical="center"/>
      <protection/>
    </xf>
    <xf numFmtId="0" fontId="2" fillId="0" borderId="13" xfId="23" applyFont="1" applyBorder="1" applyAlignment="1">
      <alignment horizontal="center" vertical="center" wrapText="1"/>
      <protection/>
    </xf>
    <xf numFmtId="0" fontId="2" fillId="0" borderId="11" xfId="23" applyFont="1" applyBorder="1" applyAlignment="1">
      <alignment horizontal="center" vertical="center" wrapText="1"/>
      <protection/>
    </xf>
    <xf numFmtId="0" fontId="6" fillId="0" borderId="21" xfId="23" applyFont="1" applyBorder="1" applyAlignment="1">
      <alignment horizontal="distributed"/>
      <protection/>
    </xf>
    <xf numFmtId="0" fontId="6" fillId="0" borderId="25" xfId="23" applyFont="1" applyBorder="1" applyAlignment="1">
      <alignment horizontal="distributed"/>
      <protection/>
    </xf>
    <xf numFmtId="0" fontId="6" fillId="0" borderId="0" xfId="23" applyFont="1" applyBorder="1" applyAlignment="1">
      <alignment horizontal="center"/>
      <protection/>
    </xf>
    <xf numFmtId="0" fontId="6" fillId="0" borderId="5" xfId="23" applyFont="1" applyBorder="1" applyAlignment="1">
      <alignment horizontal="center"/>
      <protection/>
    </xf>
    <xf numFmtId="0" fontId="2" fillId="0" borderId="6" xfId="47" applyFont="1" applyFill="1" applyBorder="1" applyAlignment="1">
      <alignment horizontal="distributed" vertical="center"/>
      <protection/>
    </xf>
    <xf numFmtId="0" fontId="2" fillId="0" borderId="19" xfId="47" applyFont="1" applyFill="1" applyBorder="1" applyAlignment="1">
      <alignment horizontal="distributed" vertical="center"/>
      <protection/>
    </xf>
    <xf numFmtId="49" fontId="11" fillId="0" borderId="20" xfId="47" applyNumberFormat="1" applyFont="1" applyFill="1" applyBorder="1" applyAlignment="1">
      <alignment horizontal="distributed" vertical="center" wrapText="1"/>
      <protection/>
    </xf>
    <xf numFmtId="49" fontId="11" fillId="0" borderId="19" xfId="47" applyNumberFormat="1" applyFont="1" applyFill="1" applyBorder="1" applyAlignment="1">
      <alignment horizontal="distributed" vertical="center" wrapText="1"/>
      <protection/>
    </xf>
    <xf numFmtId="49" fontId="2" fillId="0" borderId="18" xfId="47" applyNumberFormat="1" applyFont="1" applyFill="1" applyBorder="1" applyAlignment="1">
      <alignment horizontal="distributed" vertical="center" wrapText="1"/>
      <protection/>
    </xf>
    <xf numFmtId="49" fontId="2" fillId="0" borderId="4" xfId="47" applyNumberFormat="1" applyFont="1" applyFill="1" applyBorder="1" applyAlignment="1">
      <alignment horizontal="distributed" vertical="center" wrapText="1"/>
      <protection/>
    </xf>
    <xf numFmtId="49" fontId="2" fillId="0" borderId="31" xfId="47" applyNumberFormat="1" applyFont="1" applyFill="1" applyBorder="1" applyAlignment="1">
      <alignment horizontal="distributed" vertical="center" wrapText="1"/>
      <protection/>
    </xf>
    <xf numFmtId="49" fontId="2" fillId="0" borderId="5" xfId="47" applyNumberFormat="1" applyFont="1" applyFill="1" applyBorder="1" applyAlignment="1">
      <alignment horizontal="distributed" vertical="center"/>
      <protection/>
    </xf>
    <xf numFmtId="49" fontId="2" fillId="0" borderId="33" xfId="47" applyNumberFormat="1" applyFont="1" applyFill="1" applyBorder="1" applyAlignment="1">
      <alignment horizontal="distributed" vertical="center"/>
      <protection/>
    </xf>
    <xf numFmtId="49" fontId="3" fillId="0" borderId="0" xfId="47" applyNumberFormat="1" applyFont="1" applyFill="1" applyAlignment="1">
      <alignment vertical="center"/>
      <protection/>
    </xf>
    <xf numFmtId="49" fontId="2" fillId="0" borderId="16" xfId="47" applyNumberFormat="1" applyFont="1" applyFill="1" applyBorder="1" applyAlignment="1">
      <alignment horizontal="distributed" vertical="center" wrapText="1"/>
      <protection/>
    </xf>
    <xf numFmtId="49" fontId="2" fillId="0" borderId="6" xfId="47" applyNumberFormat="1" applyFont="1" applyFill="1" applyBorder="1" applyAlignment="1">
      <alignment horizontal="distributed" vertical="center" wrapText="1"/>
      <protection/>
    </xf>
    <xf numFmtId="49" fontId="2" fillId="0" borderId="19" xfId="47" applyNumberFormat="1" applyFont="1" applyFill="1" applyBorder="1" applyAlignment="1">
      <alignment horizontal="distributed" vertical="center" wrapText="1"/>
      <protection/>
    </xf>
    <xf numFmtId="0" fontId="2" fillId="0" borderId="17" xfId="47" applyFont="1" applyFill="1" applyBorder="1" applyAlignment="1">
      <alignment horizontal="distributed" vertical="center"/>
      <protection/>
    </xf>
    <xf numFmtId="0" fontId="2" fillId="0" borderId="34" xfId="47" applyFont="1" applyFill="1" applyBorder="1" applyAlignment="1">
      <alignment horizontal="distributed" vertical="center"/>
      <protection/>
    </xf>
    <xf numFmtId="0" fontId="2" fillId="0" borderId="31" xfId="47" applyFont="1" applyFill="1" applyBorder="1" applyAlignment="1">
      <alignment horizontal="distributed" vertical="center"/>
      <protection/>
    </xf>
    <xf numFmtId="49" fontId="2" fillId="0" borderId="6" xfId="47" applyNumberFormat="1" applyFont="1" applyFill="1" applyBorder="1" applyAlignment="1">
      <alignment horizontal="distributed" vertical="center"/>
      <protection/>
    </xf>
    <xf numFmtId="49" fontId="2" fillId="0" borderId="19" xfId="47" applyNumberFormat="1" applyFont="1" applyFill="1" applyBorder="1" applyAlignment="1">
      <alignment horizontal="distributed" vertical="center"/>
      <protection/>
    </xf>
    <xf numFmtId="49" fontId="2" fillId="0" borderId="20" xfId="47" applyNumberFormat="1" applyFont="1" applyFill="1" applyBorder="1" applyAlignment="1">
      <alignment horizontal="distributed" vertical="center" wrapText="1"/>
      <protection/>
    </xf>
    <xf numFmtId="0" fontId="2" fillId="0" borderId="18" xfId="47" applyFont="1" applyFill="1" applyBorder="1" applyAlignment="1">
      <alignment horizontal="distributed" vertical="center" indent="2"/>
      <protection/>
    </xf>
    <xf numFmtId="0" fontId="2" fillId="0" borderId="2" xfId="47" applyFont="1" applyFill="1" applyBorder="1" applyAlignment="1">
      <alignment horizontal="distributed" vertical="center" indent="2"/>
      <protection/>
    </xf>
    <xf numFmtId="0" fontId="2" fillId="0" borderId="32" xfId="47" applyFont="1" applyFill="1" applyBorder="1" applyAlignment="1">
      <alignment horizontal="distributed" vertical="center" indent="2"/>
      <protection/>
    </xf>
    <xf numFmtId="0" fontId="6" fillId="0" borderId="0" xfId="26" applyFont="1" applyFill="1" applyBorder="1" applyAlignment="1">
      <alignment horizontal="center"/>
      <protection/>
    </xf>
    <xf numFmtId="0" fontId="6" fillId="0" borderId="5" xfId="26" applyFont="1" applyFill="1" applyBorder="1" applyAlignment="1">
      <alignment horizontal="center"/>
      <protection/>
    </xf>
    <xf numFmtId="0" fontId="2" fillId="0" borderId="34" xfId="26" applyFont="1" applyFill="1" applyBorder="1" applyAlignment="1">
      <alignment horizontal="center" vertical="center"/>
      <protection/>
    </xf>
    <xf numFmtId="0" fontId="2" fillId="0" borderId="31" xfId="26" applyFont="1" applyFill="1" applyBorder="1" applyAlignment="1">
      <alignment horizontal="center" vertical="center"/>
      <protection/>
    </xf>
    <xf numFmtId="0" fontId="2" fillId="0" borderId="35" xfId="26" applyFont="1" applyFill="1" applyBorder="1" applyAlignment="1">
      <alignment horizontal="center" vertical="center"/>
      <protection/>
    </xf>
    <xf numFmtId="0" fontId="2" fillId="0" borderId="33" xfId="26" applyFont="1" applyFill="1" applyBorder="1" applyAlignment="1">
      <alignment horizontal="center" vertical="center"/>
      <protection/>
    </xf>
    <xf numFmtId="0" fontId="6" fillId="0" borderId="21" xfId="26" applyFont="1" applyFill="1" applyBorder="1" applyAlignment="1">
      <alignment horizontal="distributed"/>
      <protection/>
    </xf>
    <xf numFmtId="0" fontId="6" fillId="0" borderId="25" xfId="26" applyFont="1" applyFill="1" applyBorder="1" applyAlignment="1">
      <alignment horizontal="distributed"/>
      <protection/>
    </xf>
    <xf numFmtId="0" fontId="2" fillId="0" borderId="16" xfId="26" applyFont="1" applyFill="1" applyBorder="1" applyAlignment="1">
      <alignment horizontal="left" vertical="center" wrapText="1"/>
      <protection/>
    </xf>
    <xf numFmtId="0" fontId="2" fillId="0" borderId="19" xfId="26" applyFont="1" applyFill="1" applyBorder="1" applyAlignment="1">
      <alignment horizontal="left" vertical="center" wrapText="1"/>
      <protection/>
    </xf>
    <xf numFmtId="0" fontId="2" fillId="0" borderId="17" xfId="26" applyFont="1" applyFill="1" applyBorder="1" applyAlignment="1">
      <alignment horizontal="center" vertical="center" wrapText="1"/>
      <protection/>
    </xf>
    <xf numFmtId="0" fontId="2" fillId="0" borderId="4" xfId="26" applyFont="1" applyFill="1" applyBorder="1" applyAlignment="1">
      <alignment horizontal="center" vertical="center" wrapText="1"/>
      <protection/>
    </xf>
    <xf numFmtId="0" fontId="2" fillId="0" borderId="16" xfId="26" applyFont="1" applyFill="1" applyBorder="1" applyAlignment="1">
      <alignment horizontal="center" vertical="center" wrapText="1"/>
      <protection/>
    </xf>
    <xf numFmtId="0" fontId="2" fillId="0" borderId="19" xfId="26" applyFont="1" applyFill="1" applyBorder="1" applyAlignment="1">
      <alignment horizontal="center" vertical="center" wrapText="1"/>
      <protection/>
    </xf>
    <xf numFmtId="0" fontId="2" fillId="0" borderId="16" xfId="25" applyFont="1" applyFill="1" applyBorder="1" applyAlignment="1">
      <alignment horizontal="distributed" vertical="center" wrapText="1"/>
      <protection/>
    </xf>
    <xf numFmtId="0" fontId="2" fillId="0" borderId="19" xfId="25" applyFont="1" applyFill="1" applyBorder="1" applyAlignment="1">
      <alignment horizontal="distributed" vertical="center" wrapText="1"/>
      <protection/>
    </xf>
    <xf numFmtId="0" fontId="2" fillId="0" borderId="17" xfId="25" applyFont="1" applyFill="1" applyBorder="1" applyAlignment="1">
      <alignment horizontal="distributed" vertical="center"/>
      <protection/>
    </xf>
    <xf numFmtId="0" fontId="2" fillId="0" borderId="34" xfId="25" applyFont="1" applyFill="1" applyBorder="1" applyAlignment="1">
      <alignment horizontal="distributed" vertical="center"/>
      <protection/>
    </xf>
    <xf numFmtId="0" fontId="2" fillId="0" borderId="34" xfId="25" applyFont="1" applyFill="1" applyBorder="1" applyAlignment="1">
      <alignment horizontal="distributed" vertical="center" wrapText="1"/>
      <protection/>
    </xf>
    <xf numFmtId="0" fontId="2" fillId="0" borderId="31" xfId="25" applyFont="1" applyFill="1" applyBorder="1" applyAlignment="1">
      <alignment horizontal="distributed" vertical="center" wrapText="1"/>
      <protection/>
    </xf>
    <xf numFmtId="0" fontId="2" fillId="0" borderId="35" xfId="25" applyFont="1" applyFill="1" applyBorder="1" applyAlignment="1">
      <alignment horizontal="distributed" vertical="center" wrapText="1"/>
      <protection/>
    </xf>
    <xf numFmtId="0" fontId="2" fillId="0" borderId="33" xfId="25" applyFont="1" applyFill="1" applyBorder="1" applyAlignment="1">
      <alignment horizontal="distributed" vertical="center" wrapText="1"/>
      <protection/>
    </xf>
    <xf numFmtId="0" fontId="6" fillId="0" borderId="21" xfId="25" applyFont="1" applyFill="1" applyBorder="1" applyAlignment="1">
      <alignment horizontal="distributed"/>
      <protection/>
    </xf>
    <xf numFmtId="0" fontId="6" fillId="0" borderId="25" xfId="25" applyFont="1" applyFill="1" applyBorder="1" applyAlignment="1">
      <alignment horizontal="distributed"/>
      <protection/>
    </xf>
    <xf numFmtId="0" fontId="6" fillId="0" borderId="0" xfId="25" applyFont="1" applyFill="1" applyBorder="1" applyAlignment="1">
      <alignment horizontal="center"/>
      <protection/>
    </xf>
    <xf numFmtId="0" fontId="6" fillId="0" borderId="5" xfId="25" applyFont="1" applyFill="1" applyBorder="1" applyAlignment="1">
      <alignment horizontal="center"/>
      <protection/>
    </xf>
    <xf numFmtId="0" fontId="2" fillId="0" borderId="31" xfId="27" applyFont="1" applyFill="1" applyBorder="1" applyAlignment="1">
      <alignment horizontal="distributed" vertical="center" wrapText="1" indent="1"/>
      <protection/>
    </xf>
    <xf numFmtId="0" fontId="2" fillId="0" borderId="5" xfId="27" applyFont="1" applyFill="1" applyBorder="1" applyAlignment="1">
      <alignment horizontal="distributed" vertical="center" wrapText="1" indent="1"/>
      <protection/>
    </xf>
    <xf numFmtId="0" fontId="2" fillId="0" borderId="33" xfId="27" applyFont="1" applyFill="1" applyBorder="1" applyAlignment="1">
      <alignment horizontal="distributed" vertical="center" wrapText="1" indent="1"/>
      <protection/>
    </xf>
    <xf numFmtId="0" fontId="2" fillId="0" borderId="14" xfId="27" applyFont="1" applyFill="1" applyBorder="1" applyAlignment="1">
      <alignment horizontal="distributed" vertical="center"/>
      <protection/>
    </xf>
    <xf numFmtId="0" fontId="2" fillId="0" borderId="13" xfId="27" applyFont="1" applyFill="1" applyBorder="1" applyAlignment="1">
      <alignment horizontal="distributed" vertical="center"/>
      <protection/>
    </xf>
    <xf numFmtId="0" fontId="2" fillId="0" borderId="11" xfId="27" applyFont="1" applyFill="1" applyBorder="1" applyAlignment="1">
      <alignment horizontal="distributed" vertical="center"/>
      <protection/>
    </xf>
    <xf numFmtId="0" fontId="2" fillId="0" borderId="20" xfId="27" applyFont="1" applyFill="1" applyBorder="1" applyAlignment="1">
      <alignment horizontal="distributed" vertical="center" wrapText="1"/>
      <protection/>
    </xf>
    <xf numFmtId="0" fontId="2" fillId="0" borderId="6" xfId="27" applyFont="1" applyFill="1" applyBorder="1" applyAlignment="1">
      <alignment horizontal="distributed" vertical="center" wrapText="1"/>
      <protection/>
    </xf>
    <xf numFmtId="0" fontId="2" fillId="0" borderId="19" xfId="27" applyFont="1" applyFill="1" applyBorder="1" applyAlignment="1">
      <alignment horizontal="distributed" vertical="center" wrapText="1"/>
      <protection/>
    </xf>
    <xf numFmtId="0" fontId="2" fillId="0" borderId="18" xfId="27" applyFont="1" applyFill="1" applyBorder="1" applyAlignment="1">
      <alignment horizontal="distributed" vertical="center" wrapText="1"/>
      <protection/>
    </xf>
    <xf numFmtId="0" fontId="2" fillId="0" borderId="7" xfId="27" applyFont="1" applyFill="1" applyBorder="1" applyAlignment="1">
      <alignment horizontal="distributed" vertical="center" wrapText="1"/>
      <protection/>
    </xf>
    <xf numFmtId="0" fontId="2" fillId="0" borderId="4" xfId="27" applyFont="1" applyFill="1" applyBorder="1" applyAlignment="1">
      <alignment horizontal="distributed" vertical="center" wrapText="1"/>
      <protection/>
    </xf>
    <xf numFmtId="0" fontId="2" fillId="0" borderId="25" xfId="27" applyFont="1" applyFill="1" applyBorder="1" applyAlignment="1">
      <alignment horizontal="distributed" vertical="center" wrapText="1"/>
      <protection/>
    </xf>
    <xf numFmtId="0" fontId="2" fillId="0" borderId="5" xfId="27" applyFont="1" applyFill="1" applyBorder="1" applyAlignment="1">
      <alignment horizontal="distributed" vertical="center" wrapText="1"/>
      <protection/>
    </xf>
    <xf numFmtId="0" fontId="2" fillId="0" borderId="33" xfId="27" applyFont="1" applyFill="1" applyBorder="1" applyAlignment="1">
      <alignment horizontal="distributed" vertical="center" wrapText="1"/>
      <protection/>
    </xf>
    <xf numFmtId="0" fontId="2" fillId="0" borderId="16" xfId="27" applyFont="1" applyFill="1" applyBorder="1" applyAlignment="1">
      <alignment horizontal="distributed" vertical="center"/>
      <protection/>
    </xf>
    <xf numFmtId="0" fontId="2" fillId="0" borderId="6" xfId="27" applyFont="1" applyFill="1" applyBorder="1" applyAlignment="1">
      <alignment horizontal="distributed" vertical="center"/>
      <protection/>
    </xf>
    <xf numFmtId="0" fontId="2" fillId="0" borderId="19" xfId="27" applyFont="1" applyFill="1" applyBorder="1" applyAlignment="1">
      <alignment horizontal="distributed" vertical="center"/>
      <protection/>
    </xf>
    <xf numFmtId="0" fontId="2" fillId="0" borderId="31" xfId="28" applyFont="1" applyFill="1" applyBorder="1" applyAlignment="1">
      <alignment horizontal="distributed" vertical="center" wrapText="1"/>
      <protection/>
    </xf>
    <xf numFmtId="0" fontId="2" fillId="0" borderId="5" xfId="28" applyFont="1" applyFill="1" applyBorder="1" applyAlignment="1">
      <alignment horizontal="distributed" vertical="center" wrapText="1"/>
      <protection/>
    </xf>
    <xf numFmtId="0" fontId="2" fillId="0" borderId="33" xfId="28" applyFont="1" applyFill="1" applyBorder="1" applyAlignment="1">
      <alignment horizontal="distributed" vertical="center" wrapText="1"/>
      <protection/>
    </xf>
    <xf numFmtId="0" fontId="2" fillId="0" borderId="6" xfId="28" applyFont="1" applyFill="1" applyBorder="1" applyAlignment="1">
      <alignment horizontal="center" vertical="center" wrapText="1"/>
      <protection/>
    </xf>
    <xf numFmtId="0" fontId="2" fillId="0" borderId="19" xfId="28" applyFont="1" applyFill="1" applyBorder="1" applyAlignment="1">
      <alignment horizontal="center" vertical="center" wrapText="1"/>
      <protection/>
    </xf>
    <xf numFmtId="0" fontId="2" fillId="0" borderId="6" xfId="28" applyFont="1" applyFill="1" applyBorder="1" applyAlignment="1">
      <alignment horizontal="center" vertical="center" textRotation="255" wrapText="1"/>
      <protection/>
    </xf>
    <xf numFmtId="0" fontId="2" fillId="0" borderId="19" xfId="28" applyFont="1" applyFill="1" applyBorder="1" applyAlignment="1">
      <alignment horizontal="center" vertical="center" textRotation="255" wrapText="1"/>
      <protection/>
    </xf>
    <xf numFmtId="0" fontId="11" fillId="0" borderId="6" xfId="28" applyFont="1" applyFill="1" applyBorder="1" applyAlignment="1">
      <alignment horizontal="center" vertical="center" wrapText="1"/>
      <protection/>
    </xf>
    <xf numFmtId="0" fontId="11" fillId="0" borderId="19" xfId="28" applyFont="1" applyFill="1" applyBorder="1" applyAlignment="1">
      <alignment horizontal="center" vertical="center" wrapText="1"/>
      <protection/>
    </xf>
    <xf numFmtId="0" fontId="2" fillId="0" borderId="7" xfId="28" applyFont="1" applyFill="1" applyBorder="1" applyAlignment="1">
      <alignment horizontal="center" vertical="center" wrapText="1"/>
      <protection/>
    </xf>
    <xf numFmtId="0" fontId="2" fillId="0" borderId="4" xfId="28" applyFont="1" applyFill="1" applyBorder="1" applyAlignment="1">
      <alignment horizontal="center" vertical="center" wrapText="1"/>
      <protection/>
    </xf>
    <xf numFmtId="0" fontId="2" fillId="0" borderId="16" xfId="29" applyFont="1" applyFill="1" applyBorder="1" applyAlignment="1">
      <alignment horizontal="distributed" vertical="center" wrapText="1"/>
      <protection/>
    </xf>
    <xf numFmtId="0" fontId="2" fillId="0" borderId="6" xfId="29" applyFont="1" applyFill="1" applyBorder="1" applyAlignment="1">
      <alignment horizontal="distributed" vertical="center" wrapText="1"/>
      <protection/>
    </xf>
    <xf numFmtId="0" fontId="2" fillId="0" borderId="19" xfId="29" applyFont="1" applyFill="1" applyBorder="1" applyAlignment="1">
      <alignment horizontal="distributed" vertical="center" wrapText="1"/>
      <protection/>
    </xf>
    <xf numFmtId="0" fontId="2" fillId="0" borderId="31" xfId="29" applyFont="1" applyFill="1" applyBorder="1" applyAlignment="1">
      <alignment horizontal="distributed" vertical="center" wrapText="1"/>
      <protection/>
    </xf>
    <xf numFmtId="0" fontId="2" fillId="0" borderId="5" xfId="29" applyFont="1" applyFill="1" applyBorder="1" applyAlignment="1">
      <alignment horizontal="distributed" vertical="center" wrapText="1"/>
      <protection/>
    </xf>
    <xf numFmtId="0" fontId="2" fillId="0" borderId="33" xfId="29" applyFont="1" applyFill="1" applyBorder="1" applyAlignment="1">
      <alignment horizontal="distributed" vertical="center" wrapText="1"/>
      <protection/>
    </xf>
    <xf numFmtId="0" fontId="2" fillId="0" borderId="17" xfId="29" applyFont="1" applyFill="1" applyBorder="1" applyAlignment="1">
      <alignment horizontal="distributed" vertical="center" wrapText="1"/>
      <protection/>
    </xf>
    <xf numFmtId="0" fontId="2" fillId="0" borderId="7" xfId="29" applyFont="1" applyFill="1" applyBorder="1" applyAlignment="1">
      <alignment horizontal="distributed" vertical="center" wrapText="1"/>
      <protection/>
    </xf>
    <xf numFmtId="0" fontId="2" fillId="0" borderId="4" xfId="29" applyFont="1" applyFill="1" applyBorder="1" applyAlignment="1">
      <alignment horizontal="distributed" vertical="center" wrapText="1"/>
      <protection/>
    </xf>
    <xf numFmtId="0" fontId="2" fillId="0" borderId="17" xfId="32" applyFont="1" applyFill="1" applyBorder="1" applyAlignment="1">
      <alignment horizontal="center" vertical="center" wrapText="1"/>
      <protection/>
    </xf>
    <xf numFmtId="0" fontId="2" fillId="0" borderId="4" xfId="32" applyFont="1" applyFill="1" applyBorder="1" applyAlignment="1">
      <alignment horizontal="center" vertical="center" wrapText="1"/>
      <protection/>
    </xf>
    <xf numFmtId="0" fontId="6" fillId="0" borderId="21" xfId="32" applyNumberFormat="1" applyFont="1" applyFill="1" applyBorder="1" applyAlignment="1">
      <alignment horizontal="distributed" vertical="center"/>
      <protection/>
    </xf>
    <xf numFmtId="0" fontId="6" fillId="0" borderId="25" xfId="32" applyNumberFormat="1" applyFont="1" applyFill="1" applyBorder="1" applyAlignment="1">
      <alignment horizontal="distributed" vertical="center"/>
      <protection/>
    </xf>
    <xf numFmtId="0" fontId="2" fillId="0" borderId="34" xfId="32" applyFont="1" applyFill="1" applyBorder="1" applyAlignment="1">
      <alignment horizontal="center" vertical="center"/>
      <protection/>
    </xf>
    <xf numFmtId="0" fontId="2" fillId="0" borderId="31" xfId="32" applyFont="1" applyFill="1" applyBorder="1" applyAlignment="1">
      <alignment horizontal="center" vertical="center"/>
      <protection/>
    </xf>
    <xf numFmtId="0" fontId="2" fillId="0" borderId="35" xfId="32" applyFont="1" applyFill="1" applyBorder="1" applyAlignment="1">
      <alignment horizontal="center" vertical="center"/>
      <protection/>
    </xf>
    <xf numFmtId="0" fontId="2" fillId="0" borderId="33" xfId="32" applyFont="1" applyFill="1" applyBorder="1" applyAlignment="1">
      <alignment horizontal="center" vertical="center"/>
      <protection/>
    </xf>
    <xf numFmtId="0" fontId="2" fillId="0" borderId="16" xfId="32" applyFont="1" applyFill="1" applyBorder="1" applyAlignment="1">
      <alignment horizontal="center" vertical="center" wrapText="1"/>
      <protection/>
    </xf>
    <xf numFmtId="0" fontId="2" fillId="0" borderId="19" xfId="32" applyFont="1" applyFill="1" applyBorder="1" applyAlignment="1">
      <alignment horizontal="center" vertical="center" wrapText="1"/>
      <protection/>
    </xf>
    <xf numFmtId="0" fontId="2" fillId="0" borderId="20" xfId="33" applyFont="1" applyFill="1" applyBorder="1" applyAlignment="1">
      <alignment horizontal="distributed" vertical="center" wrapText="1"/>
      <protection/>
    </xf>
    <xf numFmtId="0" fontId="2" fillId="0" borderId="19" xfId="33" applyFont="1" applyFill="1" applyBorder="1" applyAlignment="1">
      <alignment horizontal="distributed" vertical="center" wrapText="1"/>
      <protection/>
    </xf>
    <xf numFmtId="0" fontId="2" fillId="0" borderId="18" xfId="33" applyFont="1" applyFill="1" applyBorder="1" applyAlignment="1">
      <alignment horizontal="center" vertical="center" wrapText="1"/>
      <protection/>
    </xf>
    <xf numFmtId="0" fontId="2" fillId="0" borderId="4" xfId="33" applyFont="1" applyFill="1" applyBorder="1" applyAlignment="1">
      <alignment horizontal="center" vertical="center" wrapText="1"/>
      <protection/>
    </xf>
    <xf numFmtId="0" fontId="2" fillId="0" borderId="18" xfId="33" applyFont="1" applyFill="1" applyBorder="1" applyAlignment="1">
      <alignment horizontal="distributed" vertical="center" wrapText="1"/>
      <protection/>
    </xf>
    <xf numFmtId="0" fontId="2" fillId="0" borderId="4" xfId="33" applyFont="1" applyFill="1" applyBorder="1" applyAlignment="1">
      <alignment horizontal="distributed" vertical="center" wrapText="1"/>
      <protection/>
    </xf>
    <xf numFmtId="0" fontId="2" fillId="0" borderId="14" xfId="33" applyFont="1" applyFill="1" applyBorder="1" applyAlignment="1">
      <alignment horizontal="center" vertical="center" wrapText="1"/>
      <protection/>
    </xf>
    <xf numFmtId="0" fontId="2" fillId="0" borderId="13" xfId="33" applyFont="1" applyFill="1" applyBorder="1" applyAlignment="1">
      <alignment horizontal="center" vertical="center" wrapText="1"/>
      <protection/>
    </xf>
    <xf numFmtId="0" fontId="2" fillId="0" borderId="11" xfId="33" applyFont="1" applyFill="1" applyBorder="1" applyAlignment="1">
      <alignment horizontal="center" vertical="center" wrapText="1"/>
      <protection/>
    </xf>
    <xf numFmtId="0" fontId="2" fillId="0" borderId="31" xfId="33" applyFont="1" applyFill="1" applyBorder="1" applyAlignment="1">
      <alignment horizontal="distributed" vertical="center" wrapText="1"/>
      <protection/>
    </xf>
    <xf numFmtId="0" fontId="2" fillId="0" borderId="5" xfId="33" applyFont="1" applyFill="1" applyBorder="1" applyAlignment="1">
      <alignment horizontal="distributed" vertical="center"/>
      <protection/>
    </xf>
    <xf numFmtId="0" fontId="2" fillId="0" borderId="33" xfId="33" applyFont="1" applyFill="1" applyBorder="1" applyAlignment="1">
      <alignment horizontal="distributed" vertical="center"/>
      <protection/>
    </xf>
    <xf numFmtId="38" fontId="2" fillId="0" borderId="12" xfId="17" applyFont="1" applyBorder="1" applyAlignment="1">
      <alignment horizontal="distributed" vertical="center"/>
    </xf>
    <xf numFmtId="0" fontId="0" fillId="0" borderId="12" xfId="34" applyFont="1" applyBorder="1" applyAlignment="1">
      <alignment horizontal="distributed" vertical="center"/>
      <protection/>
    </xf>
    <xf numFmtId="0" fontId="0" fillId="0" borderId="14" xfId="34" applyFont="1" applyBorder="1" applyAlignment="1">
      <alignment horizontal="distributed" vertical="center"/>
      <protection/>
    </xf>
    <xf numFmtId="38" fontId="2" fillId="0" borderId="3" xfId="17" applyFont="1" applyBorder="1" applyAlignment="1">
      <alignment horizontal="distributed" vertical="center"/>
    </xf>
    <xf numFmtId="38" fontId="2" fillId="0" borderId="3" xfId="17" applyFont="1" applyBorder="1" applyAlignment="1">
      <alignment horizontal="distributed" vertical="center" wrapText="1"/>
    </xf>
    <xf numFmtId="38" fontId="2" fillId="0" borderId="3" xfId="17" applyFont="1" applyBorder="1" applyAlignment="1">
      <alignment horizontal="distributed" vertical="center"/>
    </xf>
    <xf numFmtId="0" fontId="0" fillId="0" borderId="3" xfId="34" applyFont="1" applyBorder="1" applyAlignment="1">
      <alignment horizontal="distributed" vertical="center"/>
      <protection/>
    </xf>
    <xf numFmtId="38" fontId="11" fillId="0" borderId="3" xfId="17" applyFont="1" applyBorder="1" applyAlignment="1">
      <alignment horizontal="distributed" vertical="center" wrapText="1"/>
    </xf>
    <xf numFmtId="38" fontId="2" fillId="0" borderId="1" xfId="17" applyFont="1" applyBorder="1" applyAlignment="1">
      <alignment horizontal="distributed" vertical="center"/>
    </xf>
    <xf numFmtId="38" fontId="11" fillId="0" borderId="3" xfId="17" applyFont="1" applyBorder="1" applyAlignment="1">
      <alignment horizontal="distributed" vertical="center" wrapText="1"/>
    </xf>
    <xf numFmtId="38" fontId="11" fillId="0" borderId="3" xfId="17" applyFont="1" applyBorder="1" applyAlignment="1">
      <alignment horizontal="distributed" vertical="center"/>
    </xf>
    <xf numFmtId="38" fontId="2" fillId="0" borderId="31" xfId="17" applyFont="1" applyBorder="1" applyAlignment="1">
      <alignment horizontal="distributed" vertical="center" wrapText="1"/>
    </xf>
    <xf numFmtId="38" fontId="2" fillId="0" borderId="5" xfId="17" applyFont="1" applyBorder="1" applyAlignment="1">
      <alignment horizontal="distributed" vertical="center" wrapText="1"/>
    </xf>
    <xf numFmtId="38" fontId="2" fillId="0" borderId="33" xfId="17" applyFont="1" applyBorder="1" applyAlignment="1">
      <alignment horizontal="distributed" vertical="center" wrapText="1"/>
    </xf>
    <xf numFmtId="0" fontId="2" fillId="0" borderId="13" xfId="35" applyFont="1" applyBorder="1" applyAlignment="1">
      <alignment horizontal="distributed" vertical="center" indent="2"/>
      <protection/>
    </xf>
    <xf numFmtId="0" fontId="2" fillId="0" borderId="11" xfId="35" applyFont="1" applyBorder="1" applyAlignment="1">
      <alignment horizontal="distributed" vertical="center" indent="2"/>
      <protection/>
    </xf>
    <xf numFmtId="0" fontId="2" fillId="0" borderId="0" xfId="36" applyFont="1" applyBorder="1" applyAlignment="1">
      <alignment horizontal="distributed"/>
      <protection/>
    </xf>
    <xf numFmtId="0" fontId="2" fillId="0" borderId="5" xfId="36" applyFont="1" applyBorder="1" applyAlignment="1">
      <alignment horizontal="distributed"/>
      <protection/>
    </xf>
    <xf numFmtId="0" fontId="2" fillId="0" borderId="15" xfId="36" applyFont="1" applyBorder="1" applyAlignment="1">
      <alignment horizontal="distributed"/>
      <protection/>
    </xf>
    <xf numFmtId="0" fontId="2" fillId="0" borderId="8" xfId="36" applyFont="1" applyBorder="1" applyAlignment="1">
      <alignment horizontal="distributed"/>
      <protection/>
    </xf>
    <xf numFmtId="0" fontId="2" fillId="0" borderId="13" xfId="36" applyFont="1" applyBorder="1" applyAlignment="1">
      <alignment horizontal="distributed" vertical="center" wrapText="1" indent="1"/>
      <protection/>
    </xf>
    <xf numFmtId="0" fontId="2" fillId="0" borderId="11" xfId="36" applyFont="1" applyBorder="1" applyAlignment="1">
      <alignment horizontal="distributed" vertical="center" wrapText="1" indent="1"/>
      <protection/>
    </xf>
    <xf numFmtId="0" fontId="6" fillId="0" borderId="21" xfId="36" applyFont="1" applyBorder="1" applyAlignment="1">
      <alignment horizontal="distributed"/>
      <protection/>
    </xf>
    <xf numFmtId="0" fontId="6" fillId="0" borderId="25" xfId="36" applyFont="1" applyBorder="1" applyAlignment="1">
      <alignment horizontal="distributed"/>
      <protection/>
    </xf>
    <xf numFmtId="38" fontId="2" fillId="0" borderId="34" xfId="17" applyFont="1" applyFill="1" applyBorder="1" applyAlignment="1">
      <alignment horizontal="distributed" vertical="center"/>
    </xf>
    <xf numFmtId="38" fontId="2" fillId="0" borderId="31" xfId="17" applyFont="1" applyFill="1" applyBorder="1" applyAlignment="1">
      <alignment horizontal="distributed" vertical="center"/>
    </xf>
    <xf numFmtId="38" fontId="2" fillId="0" borderId="0" xfId="17" applyFont="1" applyFill="1" applyBorder="1" applyAlignment="1">
      <alignment horizontal="distributed" vertical="center"/>
    </xf>
    <xf numFmtId="38" fontId="2" fillId="0" borderId="5" xfId="17" applyFont="1" applyFill="1" applyBorder="1" applyAlignment="1">
      <alignment horizontal="distributed" vertical="center"/>
    </xf>
    <xf numFmtId="38" fontId="2" fillId="0" borderId="35" xfId="17" applyFont="1" applyFill="1" applyBorder="1" applyAlignment="1">
      <alignment horizontal="distributed" vertical="center"/>
    </xf>
    <xf numFmtId="38" fontId="2" fillId="0" borderId="33" xfId="17" applyFont="1" applyFill="1" applyBorder="1" applyAlignment="1">
      <alignment horizontal="distributed" vertical="center"/>
    </xf>
    <xf numFmtId="38" fontId="2" fillId="0" borderId="12" xfId="17" applyFont="1" applyFill="1" applyBorder="1" applyAlignment="1">
      <alignment horizontal="distributed" vertical="center" indent="1"/>
    </xf>
    <xf numFmtId="38" fontId="2" fillId="0" borderId="3" xfId="17" applyFont="1" applyFill="1" applyBorder="1" applyAlignment="1">
      <alignment horizontal="distributed" vertical="center" wrapText="1"/>
    </xf>
    <xf numFmtId="38" fontId="2" fillId="0" borderId="3" xfId="17" applyFont="1" applyFill="1" applyBorder="1" applyAlignment="1">
      <alignment horizontal="distributed" vertical="center"/>
    </xf>
    <xf numFmtId="0" fontId="2" fillId="0" borderId="31" xfId="37" applyFont="1" applyBorder="1" applyAlignment="1">
      <alignment horizontal="distributed" vertical="center" indent="1"/>
      <protection/>
    </xf>
    <xf numFmtId="0" fontId="2" fillId="0" borderId="33" xfId="37" applyFont="1" applyBorder="1" applyAlignment="1">
      <alignment horizontal="distributed" vertical="center" indent="1"/>
      <protection/>
    </xf>
    <xf numFmtId="0" fontId="2" fillId="0" borderId="12" xfId="37" applyFont="1" applyBorder="1" applyAlignment="1">
      <alignment horizontal="distributed" vertical="center"/>
      <protection/>
    </xf>
    <xf numFmtId="0" fontId="23" fillId="0" borderId="12" xfId="37" applyFont="1" applyBorder="1" applyAlignment="1">
      <alignment horizontal="center" vertical="center" wrapText="1"/>
      <protection/>
    </xf>
    <xf numFmtId="38" fontId="2" fillId="0" borderId="37" xfId="17" applyFont="1" applyBorder="1" applyAlignment="1">
      <alignment horizontal="center" vertical="center"/>
    </xf>
    <xf numFmtId="38" fontId="2" fillId="0" borderId="36" xfId="17" applyFont="1" applyBorder="1" applyAlignment="1">
      <alignment horizontal="center" vertical="center"/>
    </xf>
    <xf numFmtId="0" fontId="2" fillId="0" borderId="31" xfId="0" applyFont="1" applyBorder="1" applyAlignment="1">
      <alignment horizontal="distributed" vertical="center"/>
    </xf>
    <xf numFmtId="0" fontId="0" fillId="0" borderId="33" xfId="0" applyFont="1" applyBorder="1" applyAlignment="1">
      <alignment horizontal="distributed" vertical="center"/>
    </xf>
    <xf numFmtId="0" fontId="2" fillId="0" borderId="17" xfId="0" applyFont="1" applyBorder="1" applyAlignment="1">
      <alignment horizontal="distributed" vertical="center"/>
    </xf>
    <xf numFmtId="0" fontId="2" fillId="0" borderId="34" xfId="0" applyFont="1" applyBorder="1" applyAlignment="1">
      <alignment horizontal="distributed" vertical="center"/>
    </xf>
    <xf numFmtId="0" fontId="2" fillId="0" borderId="14" xfId="0" applyFont="1" applyBorder="1" applyAlignment="1">
      <alignment horizontal="distributed" vertical="center"/>
    </xf>
    <xf numFmtId="0" fontId="2" fillId="0" borderId="13" xfId="0" applyFont="1" applyBorder="1" applyAlignment="1">
      <alignment horizontal="distributed" vertical="center"/>
    </xf>
  </cellXfs>
  <cellStyles count="35">
    <cellStyle name="Normal" xfId="0"/>
    <cellStyle name="Percent" xfId="15"/>
    <cellStyle name="Hyperlink" xfId="16"/>
    <cellStyle name="Comma [0]" xfId="17"/>
    <cellStyle name="Comma" xfId="18"/>
    <cellStyle name="Currency [0]" xfId="19"/>
    <cellStyle name="Currency" xfId="20"/>
    <cellStyle name="標準_２－１０" xfId="21"/>
    <cellStyle name="標準_２－１１" xfId="22"/>
    <cellStyle name="標準_２－１２" xfId="23"/>
    <cellStyle name="標準_２－１３" xfId="24"/>
    <cellStyle name="標準_２－１４" xfId="25"/>
    <cellStyle name="標準_２－１５" xfId="26"/>
    <cellStyle name="標準_２－１６" xfId="27"/>
    <cellStyle name="標準_２－１７" xfId="28"/>
    <cellStyle name="標準_２－１８" xfId="29"/>
    <cellStyle name="標準_２－１９" xfId="30"/>
    <cellStyle name="標準_２－２" xfId="31"/>
    <cellStyle name="標準_２－２０" xfId="32"/>
    <cellStyle name="標準_２－２１" xfId="33"/>
    <cellStyle name="標準_２－２２" xfId="34"/>
    <cellStyle name="標準_２－２３" xfId="35"/>
    <cellStyle name="標準_２－２４" xfId="36"/>
    <cellStyle name="標準_２－２６" xfId="37"/>
    <cellStyle name="標準_２－２８平均寿命" xfId="38"/>
    <cellStyle name="標準_２－３" xfId="39"/>
    <cellStyle name="標準_２－４" xfId="40"/>
    <cellStyle name="標準_２－５" xfId="41"/>
    <cellStyle name="標準_２－６" xfId="42"/>
    <cellStyle name="標準_２－７市町村別出生、死亡、婚姻、離婚数、合計特殊出生率" xfId="43"/>
    <cellStyle name="標準_２－８" xfId="44"/>
    <cellStyle name="標準_２－９" xfId="45"/>
    <cellStyle name="標準_JB16_１０ 労働力状態、産業（大分類）、年齢（５歳階級）" xfId="46"/>
    <cellStyle name="標準_Sheet3" xfId="47"/>
    <cellStyle name="Followed Hyperlink"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5</xdr:row>
      <xdr:rowOff>47625</xdr:rowOff>
    </xdr:from>
    <xdr:to>
      <xdr:col>1</xdr:col>
      <xdr:colOff>19050</xdr:colOff>
      <xdr:row>12</xdr:row>
      <xdr:rowOff>0</xdr:rowOff>
    </xdr:to>
    <xdr:sp>
      <xdr:nvSpPr>
        <xdr:cNvPr id="1" name="AutoShape 1"/>
        <xdr:cNvSpPr>
          <a:spLocks/>
        </xdr:cNvSpPr>
      </xdr:nvSpPr>
      <xdr:spPr>
        <a:xfrm>
          <a:off x="485775" y="1028700"/>
          <a:ext cx="76200" cy="1285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13</xdr:row>
      <xdr:rowOff>28575</xdr:rowOff>
    </xdr:from>
    <xdr:to>
      <xdr:col>1</xdr:col>
      <xdr:colOff>19050</xdr:colOff>
      <xdr:row>19</xdr:row>
      <xdr:rowOff>171450</xdr:rowOff>
    </xdr:to>
    <xdr:sp>
      <xdr:nvSpPr>
        <xdr:cNvPr id="2" name="AutoShape 2"/>
        <xdr:cNvSpPr>
          <a:spLocks/>
        </xdr:cNvSpPr>
      </xdr:nvSpPr>
      <xdr:spPr>
        <a:xfrm>
          <a:off x="485775" y="2438400"/>
          <a:ext cx="76200" cy="1285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21</xdr:row>
      <xdr:rowOff>38100</xdr:rowOff>
    </xdr:from>
    <xdr:to>
      <xdr:col>1</xdr:col>
      <xdr:colOff>19050</xdr:colOff>
      <xdr:row>27</xdr:row>
      <xdr:rowOff>180975</xdr:rowOff>
    </xdr:to>
    <xdr:sp>
      <xdr:nvSpPr>
        <xdr:cNvPr id="3" name="AutoShape 3"/>
        <xdr:cNvSpPr>
          <a:spLocks/>
        </xdr:cNvSpPr>
      </xdr:nvSpPr>
      <xdr:spPr>
        <a:xfrm>
          <a:off x="485775" y="3876675"/>
          <a:ext cx="76200" cy="1285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29</xdr:row>
      <xdr:rowOff>19050</xdr:rowOff>
    </xdr:from>
    <xdr:to>
      <xdr:col>1</xdr:col>
      <xdr:colOff>28575</xdr:colOff>
      <xdr:row>33</xdr:row>
      <xdr:rowOff>180975</xdr:rowOff>
    </xdr:to>
    <xdr:sp>
      <xdr:nvSpPr>
        <xdr:cNvPr id="4" name="AutoShape 4"/>
        <xdr:cNvSpPr>
          <a:spLocks/>
        </xdr:cNvSpPr>
      </xdr:nvSpPr>
      <xdr:spPr>
        <a:xfrm>
          <a:off x="476250" y="5286375"/>
          <a:ext cx="95250" cy="923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35</xdr:row>
      <xdr:rowOff>9525</xdr:rowOff>
    </xdr:from>
    <xdr:to>
      <xdr:col>1</xdr:col>
      <xdr:colOff>28575</xdr:colOff>
      <xdr:row>39</xdr:row>
      <xdr:rowOff>171450</xdr:rowOff>
    </xdr:to>
    <xdr:sp>
      <xdr:nvSpPr>
        <xdr:cNvPr id="5" name="AutoShape 5"/>
        <xdr:cNvSpPr>
          <a:spLocks/>
        </xdr:cNvSpPr>
      </xdr:nvSpPr>
      <xdr:spPr>
        <a:xfrm>
          <a:off x="476250" y="6324600"/>
          <a:ext cx="95250" cy="923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6</xdr:row>
      <xdr:rowOff>28575</xdr:rowOff>
    </xdr:from>
    <xdr:to>
      <xdr:col>2</xdr:col>
      <xdr:colOff>0</xdr:colOff>
      <xdr:row>8</xdr:row>
      <xdr:rowOff>171450</xdr:rowOff>
    </xdr:to>
    <xdr:sp>
      <xdr:nvSpPr>
        <xdr:cNvPr id="6" name="AutoShape 6"/>
        <xdr:cNvSpPr>
          <a:spLocks/>
        </xdr:cNvSpPr>
      </xdr:nvSpPr>
      <xdr:spPr>
        <a:xfrm>
          <a:off x="1190625" y="1200150"/>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37</xdr:row>
      <xdr:rowOff>28575</xdr:rowOff>
    </xdr:from>
    <xdr:to>
      <xdr:col>1</xdr:col>
      <xdr:colOff>723900</xdr:colOff>
      <xdr:row>39</xdr:row>
      <xdr:rowOff>171450</xdr:rowOff>
    </xdr:to>
    <xdr:sp>
      <xdr:nvSpPr>
        <xdr:cNvPr id="7" name="AutoShape 7"/>
        <xdr:cNvSpPr>
          <a:spLocks/>
        </xdr:cNvSpPr>
      </xdr:nvSpPr>
      <xdr:spPr>
        <a:xfrm>
          <a:off x="1181100" y="6724650"/>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14</xdr:row>
      <xdr:rowOff>28575</xdr:rowOff>
    </xdr:from>
    <xdr:to>
      <xdr:col>1</xdr:col>
      <xdr:colOff>723900</xdr:colOff>
      <xdr:row>16</xdr:row>
      <xdr:rowOff>171450</xdr:rowOff>
    </xdr:to>
    <xdr:sp>
      <xdr:nvSpPr>
        <xdr:cNvPr id="8" name="AutoShape 8"/>
        <xdr:cNvSpPr>
          <a:spLocks/>
        </xdr:cNvSpPr>
      </xdr:nvSpPr>
      <xdr:spPr>
        <a:xfrm>
          <a:off x="1181100" y="2628900"/>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17</xdr:row>
      <xdr:rowOff>38100</xdr:rowOff>
    </xdr:from>
    <xdr:to>
      <xdr:col>1</xdr:col>
      <xdr:colOff>723900</xdr:colOff>
      <xdr:row>19</xdr:row>
      <xdr:rowOff>180975</xdr:rowOff>
    </xdr:to>
    <xdr:sp>
      <xdr:nvSpPr>
        <xdr:cNvPr id="9" name="AutoShape 9"/>
        <xdr:cNvSpPr>
          <a:spLocks/>
        </xdr:cNvSpPr>
      </xdr:nvSpPr>
      <xdr:spPr>
        <a:xfrm>
          <a:off x="1181100" y="320992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31</xdr:row>
      <xdr:rowOff>28575</xdr:rowOff>
    </xdr:from>
    <xdr:to>
      <xdr:col>2</xdr:col>
      <xdr:colOff>0</xdr:colOff>
      <xdr:row>33</xdr:row>
      <xdr:rowOff>171450</xdr:rowOff>
    </xdr:to>
    <xdr:sp>
      <xdr:nvSpPr>
        <xdr:cNvPr id="10" name="AutoShape 10"/>
        <xdr:cNvSpPr>
          <a:spLocks/>
        </xdr:cNvSpPr>
      </xdr:nvSpPr>
      <xdr:spPr>
        <a:xfrm>
          <a:off x="1190625" y="5676900"/>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25</xdr:row>
      <xdr:rowOff>28575</xdr:rowOff>
    </xdr:from>
    <xdr:to>
      <xdr:col>2</xdr:col>
      <xdr:colOff>0</xdr:colOff>
      <xdr:row>27</xdr:row>
      <xdr:rowOff>171450</xdr:rowOff>
    </xdr:to>
    <xdr:sp>
      <xdr:nvSpPr>
        <xdr:cNvPr id="11" name="AutoShape 11"/>
        <xdr:cNvSpPr>
          <a:spLocks/>
        </xdr:cNvSpPr>
      </xdr:nvSpPr>
      <xdr:spPr>
        <a:xfrm>
          <a:off x="1190625" y="4629150"/>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9</xdr:row>
      <xdr:rowOff>28575</xdr:rowOff>
    </xdr:from>
    <xdr:to>
      <xdr:col>2</xdr:col>
      <xdr:colOff>0</xdr:colOff>
      <xdr:row>11</xdr:row>
      <xdr:rowOff>171450</xdr:rowOff>
    </xdr:to>
    <xdr:sp>
      <xdr:nvSpPr>
        <xdr:cNvPr id="12" name="AutoShape 12"/>
        <xdr:cNvSpPr>
          <a:spLocks/>
        </xdr:cNvSpPr>
      </xdr:nvSpPr>
      <xdr:spPr>
        <a:xfrm>
          <a:off x="1190625" y="1771650"/>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8"/>
  <sheetViews>
    <sheetView tabSelected="1" workbookViewId="0" topLeftCell="A1">
      <selection activeCell="A1" sqref="A1"/>
    </sheetView>
  </sheetViews>
  <sheetFormatPr defaultColWidth="9.00390625" defaultRowHeight="13.5"/>
  <cols>
    <col min="1" max="9" width="9.00390625" style="726" customWidth="1"/>
    <col min="10" max="10" width="10.25390625" style="726" customWidth="1"/>
    <col min="11" max="13" width="9.00390625" style="726" customWidth="1"/>
    <col min="14" max="14" width="14.125" style="726" customWidth="1"/>
    <col min="15" max="16384" width="9.00390625" style="726" customWidth="1"/>
  </cols>
  <sheetData>
    <row r="1" ht="13.5">
      <c r="A1" s="726" t="s">
        <v>233</v>
      </c>
    </row>
    <row r="4" ht="13.5">
      <c r="A4" s="727" t="s">
        <v>234</v>
      </c>
    </row>
    <row r="5" ht="13.5">
      <c r="A5" s="728" t="s">
        <v>235</v>
      </c>
    </row>
    <row r="6" spans="1:2" ht="13.5">
      <c r="A6" s="728"/>
      <c r="B6" s="729" t="s">
        <v>553</v>
      </c>
    </row>
    <row r="7" spans="1:2" ht="13.5">
      <c r="A7" s="728"/>
      <c r="B7" s="729" t="s">
        <v>594</v>
      </c>
    </row>
    <row r="8" ht="13.5">
      <c r="A8" s="730" t="s">
        <v>236</v>
      </c>
    </row>
    <row r="9" ht="13.5">
      <c r="A9" s="730" t="s">
        <v>237</v>
      </c>
    </row>
    <row r="10" ht="13.5">
      <c r="A10" s="730" t="s">
        <v>238</v>
      </c>
    </row>
    <row r="11" ht="13.5">
      <c r="A11" s="726" t="s">
        <v>239</v>
      </c>
    </row>
    <row r="12" ht="13.5">
      <c r="B12" s="731" t="s">
        <v>797</v>
      </c>
    </row>
    <row r="13" ht="13.5">
      <c r="B13" s="731" t="s">
        <v>798</v>
      </c>
    </row>
    <row r="14" ht="13.5">
      <c r="A14" s="732" t="s">
        <v>240</v>
      </c>
    </row>
    <row r="15" ht="13.5">
      <c r="A15" s="726" t="s">
        <v>241</v>
      </c>
    </row>
    <row r="16" spans="1:21" ht="13.5">
      <c r="A16" s="733" t="s">
        <v>242</v>
      </c>
      <c r="B16" s="734"/>
      <c r="C16" s="734"/>
      <c r="D16" s="734"/>
      <c r="E16" s="734"/>
      <c r="F16" s="734"/>
      <c r="G16" s="734"/>
      <c r="H16" s="734"/>
      <c r="I16" s="734"/>
      <c r="J16" s="734"/>
      <c r="K16" s="734"/>
      <c r="L16" s="734"/>
      <c r="M16" s="734"/>
      <c r="N16" s="734"/>
      <c r="O16" s="734"/>
      <c r="P16" s="734"/>
      <c r="Q16" s="734"/>
      <c r="R16" s="734"/>
      <c r="S16" s="734"/>
      <c r="T16" s="734"/>
      <c r="U16" s="734"/>
    </row>
    <row r="17" spans="1:21" ht="13.5">
      <c r="A17" s="855" t="s">
        <v>1048</v>
      </c>
      <c r="B17" s="855"/>
      <c r="C17" s="855"/>
      <c r="D17" s="855"/>
      <c r="E17" s="855"/>
      <c r="F17" s="855"/>
      <c r="G17" s="855"/>
      <c r="H17" s="855"/>
      <c r="I17" s="855"/>
      <c r="J17" s="855"/>
      <c r="K17" s="855"/>
      <c r="L17" s="855"/>
      <c r="M17" s="855"/>
      <c r="N17" s="855"/>
      <c r="O17" s="856"/>
      <c r="P17" s="856"/>
      <c r="Q17" s="856"/>
      <c r="R17" s="734"/>
      <c r="S17" s="734"/>
      <c r="T17" s="734"/>
      <c r="U17" s="734"/>
    </row>
    <row r="18" spans="1:21" ht="13.5">
      <c r="A18" s="733" t="s">
        <v>1049</v>
      </c>
      <c r="B18" s="734"/>
      <c r="C18" s="734"/>
      <c r="D18" s="734"/>
      <c r="E18" s="734"/>
      <c r="F18" s="734"/>
      <c r="G18" s="734"/>
      <c r="H18" s="734"/>
      <c r="I18" s="734"/>
      <c r="J18" s="734"/>
      <c r="K18" s="734"/>
      <c r="L18" s="734"/>
      <c r="M18" s="734"/>
      <c r="N18" s="734"/>
      <c r="O18" s="734"/>
      <c r="P18" s="734"/>
      <c r="Q18" s="734"/>
      <c r="R18" s="734"/>
      <c r="S18" s="734"/>
      <c r="T18" s="734"/>
      <c r="U18" s="734"/>
    </row>
    <row r="19" spans="1:21" ht="13.5">
      <c r="A19" s="733" t="s">
        <v>1031</v>
      </c>
      <c r="B19" s="734"/>
      <c r="C19" s="734"/>
      <c r="D19" s="734"/>
      <c r="E19" s="734"/>
      <c r="F19" s="734"/>
      <c r="G19" s="734"/>
      <c r="H19" s="734"/>
      <c r="I19" s="734"/>
      <c r="J19" s="734"/>
      <c r="K19" s="734"/>
      <c r="L19" s="734"/>
      <c r="M19" s="734"/>
      <c r="N19" s="734"/>
      <c r="O19" s="734"/>
      <c r="P19" s="734"/>
      <c r="Q19" s="734"/>
      <c r="R19" s="734"/>
      <c r="S19" s="734"/>
      <c r="T19" s="734"/>
      <c r="U19" s="734"/>
    </row>
    <row r="20" spans="1:21" ht="13.5">
      <c r="A20" s="857" t="s">
        <v>1032</v>
      </c>
      <c r="B20" s="857"/>
      <c r="C20" s="857"/>
      <c r="D20" s="857"/>
      <c r="E20" s="857"/>
      <c r="F20" s="857"/>
      <c r="G20" s="857"/>
      <c r="H20" s="857"/>
      <c r="I20" s="857"/>
      <c r="J20" s="857"/>
      <c r="K20" s="857"/>
      <c r="L20" s="857"/>
      <c r="M20" s="734"/>
      <c r="N20" s="734"/>
      <c r="O20" s="734"/>
      <c r="P20" s="734"/>
      <c r="Q20" s="734"/>
      <c r="R20" s="734"/>
      <c r="S20" s="734"/>
      <c r="T20" s="734"/>
      <c r="U20" s="734"/>
    </row>
    <row r="21" spans="1:21" ht="13.5">
      <c r="A21" s="854" t="s">
        <v>1033</v>
      </c>
      <c r="B21" s="854"/>
      <c r="C21" s="854"/>
      <c r="D21" s="854"/>
      <c r="E21" s="854"/>
      <c r="F21" s="854"/>
      <c r="G21" s="854"/>
      <c r="H21" s="854"/>
      <c r="I21" s="854"/>
      <c r="J21" s="734"/>
      <c r="K21" s="734"/>
      <c r="L21" s="734"/>
      <c r="M21" s="734"/>
      <c r="N21" s="734"/>
      <c r="O21" s="734"/>
      <c r="P21" s="734"/>
      <c r="Q21" s="734"/>
      <c r="R21" s="734"/>
      <c r="S21" s="734"/>
      <c r="T21" s="734"/>
      <c r="U21" s="734"/>
    </row>
    <row r="22" spans="1:21" ht="13.5">
      <c r="A22" s="733" t="s">
        <v>1050</v>
      </c>
      <c r="B22" s="734"/>
      <c r="C22" s="734"/>
      <c r="D22" s="734"/>
      <c r="E22" s="734"/>
      <c r="F22" s="734"/>
      <c r="G22" s="734"/>
      <c r="H22" s="734"/>
      <c r="I22" s="734"/>
      <c r="J22" s="734"/>
      <c r="K22" s="734"/>
      <c r="L22" s="734"/>
      <c r="M22" s="734"/>
      <c r="N22" s="734"/>
      <c r="O22" s="734"/>
      <c r="P22" s="734"/>
      <c r="Q22" s="734"/>
      <c r="R22" s="734"/>
      <c r="S22" s="734"/>
      <c r="T22" s="734"/>
      <c r="U22" s="734"/>
    </row>
    <row r="23" spans="1:21" ht="13.5">
      <c r="A23" s="733" t="s">
        <v>1035</v>
      </c>
      <c r="B23" s="734"/>
      <c r="C23" s="734"/>
      <c r="D23" s="734"/>
      <c r="E23" s="734"/>
      <c r="F23" s="734"/>
      <c r="G23" s="734"/>
      <c r="H23" s="734"/>
      <c r="I23" s="734"/>
      <c r="J23" s="734"/>
      <c r="K23" s="734"/>
      <c r="L23" s="734"/>
      <c r="M23" s="734"/>
      <c r="N23" s="734"/>
      <c r="O23" s="734"/>
      <c r="P23" s="734"/>
      <c r="Q23" s="734"/>
      <c r="R23" s="734"/>
      <c r="S23" s="734"/>
      <c r="T23" s="734"/>
      <c r="U23" s="734"/>
    </row>
    <row r="24" spans="1:21" ht="13.5">
      <c r="A24" s="854" t="s">
        <v>1036</v>
      </c>
      <c r="B24" s="854"/>
      <c r="C24" s="854"/>
      <c r="D24" s="854"/>
      <c r="E24" s="854"/>
      <c r="F24" s="854"/>
      <c r="G24" s="854"/>
      <c r="H24" s="854"/>
      <c r="I24" s="854"/>
      <c r="J24" s="854"/>
      <c r="K24" s="854"/>
      <c r="L24" s="854"/>
      <c r="M24" s="854"/>
      <c r="N24" s="854"/>
      <c r="O24" s="854"/>
      <c r="P24" s="854"/>
      <c r="Q24" s="854"/>
      <c r="R24" s="854"/>
      <c r="S24" s="854"/>
      <c r="T24" s="854"/>
      <c r="U24" s="854"/>
    </row>
    <row r="25" spans="1:21" ht="13.5">
      <c r="A25" s="736"/>
      <c r="B25" s="737" t="s">
        <v>0</v>
      </c>
      <c r="C25" s="736"/>
      <c r="D25" s="736"/>
      <c r="E25" s="736"/>
      <c r="F25" s="736"/>
      <c r="G25" s="736"/>
      <c r="H25" s="736"/>
      <c r="I25" s="736"/>
      <c r="J25" s="736"/>
      <c r="K25" s="736"/>
      <c r="L25" s="736"/>
      <c r="M25" s="736"/>
      <c r="N25" s="736"/>
      <c r="O25" s="736"/>
      <c r="P25" s="736"/>
      <c r="Q25" s="736"/>
      <c r="R25" s="736"/>
      <c r="S25" s="736"/>
      <c r="T25" s="736"/>
      <c r="U25" s="736"/>
    </row>
    <row r="26" spans="1:21" ht="13.5">
      <c r="A26" s="736"/>
      <c r="B26" s="737" t="s">
        <v>46</v>
      </c>
      <c r="C26" s="736"/>
      <c r="D26" s="736"/>
      <c r="E26" s="736"/>
      <c r="F26" s="736"/>
      <c r="G26" s="736"/>
      <c r="H26" s="736"/>
      <c r="I26" s="736"/>
      <c r="J26" s="736"/>
      <c r="K26" s="736"/>
      <c r="L26" s="736"/>
      <c r="M26" s="736"/>
      <c r="N26" s="736"/>
      <c r="O26" s="736"/>
      <c r="P26" s="736"/>
      <c r="Q26" s="736"/>
      <c r="R26" s="736"/>
      <c r="S26" s="736"/>
      <c r="T26" s="736"/>
      <c r="U26" s="736"/>
    </row>
    <row r="27" spans="1:21" ht="13.5">
      <c r="A27" s="736"/>
      <c r="B27" s="737" t="s">
        <v>47</v>
      </c>
      <c r="C27" s="736"/>
      <c r="D27" s="736"/>
      <c r="E27" s="736"/>
      <c r="F27" s="736"/>
      <c r="G27" s="736"/>
      <c r="H27" s="736"/>
      <c r="I27" s="736"/>
      <c r="J27" s="736"/>
      <c r="K27" s="736"/>
      <c r="L27" s="736"/>
      <c r="M27" s="736"/>
      <c r="N27" s="736"/>
      <c r="O27" s="736"/>
      <c r="P27" s="736"/>
      <c r="Q27" s="736"/>
      <c r="R27" s="736"/>
      <c r="S27" s="736"/>
      <c r="T27" s="736"/>
      <c r="U27" s="736"/>
    </row>
    <row r="28" spans="1:21" ht="13.5">
      <c r="A28" s="854" t="s">
        <v>1037</v>
      </c>
      <c r="B28" s="854"/>
      <c r="C28" s="854"/>
      <c r="D28" s="854"/>
      <c r="E28" s="854"/>
      <c r="F28" s="854"/>
      <c r="G28" s="854"/>
      <c r="H28" s="854"/>
      <c r="I28" s="854"/>
      <c r="J28" s="854"/>
      <c r="K28" s="854"/>
      <c r="L28" s="734"/>
      <c r="M28" s="734"/>
      <c r="N28" s="734"/>
      <c r="O28" s="734"/>
      <c r="P28" s="734"/>
      <c r="Q28" s="734"/>
      <c r="R28" s="734"/>
      <c r="S28" s="734"/>
      <c r="T28" s="734"/>
      <c r="U28" s="734"/>
    </row>
    <row r="29" spans="1:21" ht="13.5">
      <c r="A29" s="854" t="s">
        <v>1038</v>
      </c>
      <c r="B29" s="854"/>
      <c r="C29" s="854"/>
      <c r="D29" s="854"/>
      <c r="E29" s="854"/>
      <c r="F29" s="854"/>
      <c r="G29" s="854"/>
      <c r="H29" s="854"/>
      <c r="I29" s="854"/>
      <c r="J29" s="854"/>
      <c r="K29" s="854"/>
      <c r="L29" s="854"/>
      <c r="M29" s="854"/>
      <c r="N29" s="854"/>
      <c r="O29" s="854"/>
      <c r="P29" s="854"/>
      <c r="Q29" s="734"/>
      <c r="R29" s="734"/>
      <c r="S29" s="734"/>
      <c r="T29" s="734"/>
      <c r="U29" s="734"/>
    </row>
    <row r="30" spans="1:21" ht="13.5">
      <c r="A30" s="854" t="s">
        <v>1039</v>
      </c>
      <c r="B30" s="854"/>
      <c r="C30" s="854"/>
      <c r="D30" s="854"/>
      <c r="E30" s="854"/>
      <c r="F30" s="854"/>
      <c r="G30" s="854"/>
      <c r="H30" s="854"/>
      <c r="I30" s="854"/>
      <c r="J30" s="854"/>
      <c r="K30" s="734"/>
      <c r="L30" s="734"/>
      <c r="M30" s="734"/>
      <c r="N30" s="734"/>
      <c r="O30" s="734"/>
      <c r="P30" s="734"/>
      <c r="Q30" s="734"/>
      <c r="R30" s="734"/>
      <c r="S30" s="734"/>
      <c r="T30" s="734"/>
      <c r="U30" s="734"/>
    </row>
    <row r="31" spans="1:21" ht="13.5">
      <c r="A31" s="736" t="s">
        <v>1051</v>
      </c>
      <c r="B31" s="738"/>
      <c r="C31" s="738"/>
      <c r="D31" s="738"/>
      <c r="E31" s="738"/>
      <c r="F31" s="738"/>
      <c r="G31" s="738"/>
      <c r="H31" s="738"/>
      <c r="I31" s="738"/>
      <c r="J31" s="738"/>
      <c r="K31" s="738"/>
      <c r="L31" s="738"/>
      <c r="M31" s="738"/>
      <c r="N31" s="734"/>
      <c r="O31" s="734"/>
      <c r="P31" s="734"/>
      <c r="Q31" s="734"/>
      <c r="R31" s="734"/>
      <c r="S31" s="734"/>
      <c r="T31" s="734"/>
      <c r="U31" s="734"/>
    </row>
    <row r="32" spans="1:21" ht="13.5">
      <c r="A32" s="739" t="s">
        <v>1041</v>
      </c>
      <c r="B32" s="734"/>
      <c r="C32" s="734"/>
      <c r="D32" s="734"/>
      <c r="E32" s="734"/>
      <c r="F32" s="734"/>
      <c r="G32" s="734"/>
      <c r="H32" s="734"/>
      <c r="I32" s="734"/>
      <c r="J32" s="734"/>
      <c r="K32" s="734"/>
      <c r="L32" s="734"/>
      <c r="M32" s="734"/>
      <c r="N32" s="734"/>
      <c r="O32" s="734"/>
      <c r="P32" s="734"/>
      <c r="Q32" s="734"/>
      <c r="R32" s="734"/>
      <c r="S32" s="734"/>
      <c r="T32" s="734"/>
      <c r="U32" s="734"/>
    </row>
    <row r="33" spans="1:21" ht="13.5">
      <c r="A33" s="733" t="s">
        <v>1042</v>
      </c>
      <c r="B33" s="734"/>
      <c r="C33" s="734"/>
      <c r="D33" s="734"/>
      <c r="E33" s="734"/>
      <c r="F33" s="734"/>
      <c r="G33" s="734"/>
      <c r="H33" s="734"/>
      <c r="I33" s="734"/>
      <c r="J33" s="734"/>
      <c r="K33" s="734"/>
      <c r="L33" s="734"/>
      <c r="M33" s="734"/>
      <c r="N33" s="734"/>
      <c r="O33" s="734"/>
      <c r="P33" s="734"/>
      <c r="Q33" s="734"/>
      <c r="R33" s="734"/>
      <c r="S33" s="734"/>
      <c r="T33" s="734"/>
      <c r="U33" s="734"/>
    </row>
    <row r="34" spans="1:21" ht="13.5">
      <c r="A34" s="735" t="s">
        <v>1055</v>
      </c>
      <c r="B34" s="734"/>
      <c r="C34" s="734"/>
      <c r="D34" s="734"/>
      <c r="E34" s="734"/>
      <c r="F34" s="734"/>
      <c r="G34" s="734"/>
      <c r="H34" s="734"/>
      <c r="I34" s="734"/>
      <c r="J34" s="734"/>
      <c r="K34" s="734"/>
      <c r="L34" s="734"/>
      <c r="M34" s="734"/>
      <c r="N34" s="734"/>
      <c r="O34" s="734"/>
      <c r="P34" s="734"/>
      <c r="Q34" s="734"/>
      <c r="R34" s="734"/>
      <c r="S34" s="734"/>
      <c r="T34" s="734"/>
      <c r="U34" s="734"/>
    </row>
    <row r="35" spans="1:21" ht="13.5">
      <c r="A35" s="740" t="s">
        <v>1052</v>
      </c>
      <c r="B35" s="734"/>
      <c r="C35" s="734"/>
      <c r="D35" s="734"/>
      <c r="E35" s="734"/>
      <c r="F35" s="734"/>
      <c r="G35" s="734"/>
      <c r="H35" s="734"/>
      <c r="I35" s="734"/>
      <c r="J35" s="734"/>
      <c r="K35" s="734"/>
      <c r="L35" s="734"/>
      <c r="M35" s="734"/>
      <c r="N35" s="734"/>
      <c r="O35" s="734"/>
      <c r="P35" s="734"/>
      <c r="Q35" s="734"/>
      <c r="R35" s="734"/>
      <c r="S35" s="734"/>
      <c r="T35" s="734"/>
      <c r="U35" s="734"/>
    </row>
    <row r="36" spans="1:21" ht="13.5">
      <c r="A36" s="735" t="s">
        <v>1053</v>
      </c>
      <c r="B36" s="734"/>
      <c r="C36" s="734"/>
      <c r="D36" s="734"/>
      <c r="E36" s="734"/>
      <c r="F36" s="734"/>
      <c r="G36" s="734"/>
      <c r="H36" s="734"/>
      <c r="I36" s="734"/>
      <c r="J36" s="734"/>
      <c r="K36" s="734"/>
      <c r="L36" s="734"/>
      <c r="M36" s="734"/>
      <c r="N36" s="734"/>
      <c r="O36" s="734"/>
      <c r="P36" s="734"/>
      <c r="Q36" s="734"/>
      <c r="R36" s="734"/>
      <c r="S36" s="734"/>
      <c r="T36" s="734"/>
      <c r="U36" s="734"/>
    </row>
    <row r="37" ht="13.5">
      <c r="A37" s="729" t="s">
        <v>1046</v>
      </c>
    </row>
    <row r="38" ht="13.5">
      <c r="A38" s="741" t="s">
        <v>1054</v>
      </c>
    </row>
  </sheetData>
  <mergeCells count="7">
    <mergeCell ref="A28:K28"/>
    <mergeCell ref="A29:P29"/>
    <mergeCell ref="A30:J30"/>
    <mergeCell ref="A17:Q17"/>
    <mergeCell ref="A20:L20"/>
    <mergeCell ref="A21:I21"/>
    <mergeCell ref="A24:U24"/>
  </mergeCells>
  <printOptions/>
  <pageMargins left="0.51" right="0.17" top="1" bottom="1" header="0.512" footer="0.512"/>
  <pageSetup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sheetPr codeName="Sheet9"/>
  <dimension ref="A1:O56"/>
  <sheetViews>
    <sheetView workbookViewId="0" topLeftCell="A1">
      <selection activeCell="A1" sqref="A1"/>
    </sheetView>
  </sheetViews>
  <sheetFormatPr defaultColWidth="9.00390625" defaultRowHeight="13.5"/>
  <cols>
    <col min="1" max="1" width="3.125" style="765" customWidth="1"/>
    <col min="2" max="16384" width="9.00390625" style="765" customWidth="1"/>
  </cols>
  <sheetData>
    <row r="1" spans="1:15" ht="14.25">
      <c r="A1" s="206" t="s">
        <v>308</v>
      </c>
      <c r="B1" s="207"/>
      <c r="C1" s="207"/>
      <c r="D1" s="207"/>
      <c r="E1" s="207"/>
      <c r="F1" s="207"/>
      <c r="G1" s="207"/>
      <c r="H1" s="207"/>
      <c r="I1" s="207"/>
      <c r="J1" s="207"/>
      <c r="K1" s="207"/>
      <c r="L1" s="207"/>
      <c r="M1" s="207"/>
      <c r="N1" s="207"/>
      <c r="O1" s="208"/>
    </row>
    <row r="2" spans="1:15" ht="14.25" thickBot="1">
      <c r="A2" s="208"/>
      <c r="B2" s="208" t="s">
        <v>810</v>
      </c>
      <c r="C2" s="208"/>
      <c r="D2" s="208"/>
      <c r="E2" s="208"/>
      <c r="F2" s="209"/>
      <c r="G2" s="208"/>
      <c r="H2" s="208"/>
      <c r="I2" s="208"/>
      <c r="J2" s="208"/>
      <c r="K2" s="208"/>
      <c r="L2" s="208"/>
      <c r="M2" s="208"/>
      <c r="N2" s="208"/>
      <c r="O2" s="210" t="s">
        <v>309</v>
      </c>
    </row>
    <row r="3" spans="1:15" ht="24.75" thickTop="1">
      <c r="A3" s="873" t="s">
        <v>811</v>
      </c>
      <c r="B3" s="874"/>
      <c r="C3" s="870" t="s">
        <v>812</v>
      </c>
      <c r="D3" s="870" t="s">
        <v>813</v>
      </c>
      <c r="E3" s="872" t="s">
        <v>814</v>
      </c>
      <c r="F3" s="870" t="s">
        <v>815</v>
      </c>
      <c r="G3" s="872" t="s">
        <v>310</v>
      </c>
      <c r="H3" s="872" t="s">
        <v>311</v>
      </c>
      <c r="I3" s="870" t="s">
        <v>312</v>
      </c>
      <c r="J3" s="870"/>
      <c r="K3" s="870"/>
      <c r="L3" s="870"/>
      <c r="M3" s="211" t="s">
        <v>313</v>
      </c>
      <c r="N3" s="211" t="s">
        <v>314</v>
      </c>
      <c r="O3" s="878" t="s">
        <v>816</v>
      </c>
    </row>
    <row r="4" spans="1:15" ht="13.5">
      <c r="A4" s="875"/>
      <c r="B4" s="876"/>
      <c r="C4" s="871"/>
      <c r="D4" s="871"/>
      <c r="E4" s="877"/>
      <c r="F4" s="871"/>
      <c r="G4" s="871"/>
      <c r="H4" s="871"/>
      <c r="I4" s="212" t="s">
        <v>817</v>
      </c>
      <c r="J4" s="212" t="s">
        <v>818</v>
      </c>
      <c r="K4" s="212" t="s">
        <v>819</v>
      </c>
      <c r="L4" s="212" t="s">
        <v>820</v>
      </c>
      <c r="M4" s="213" t="s">
        <v>821</v>
      </c>
      <c r="N4" s="213" t="s">
        <v>822</v>
      </c>
      <c r="O4" s="879"/>
    </row>
    <row r="5" spans="1:15" ht="13.5">
      <c r="A5" s="880" t="s">
        <v>823</v>
      </c>
      <c r="B5" s="881"/>
      <c r="C5" s="214">
        <v>9357</v>
      </c>
      <c r="D5" s="214">
        <v>13255</v>
      </c>
      <c r="E5" s="214">
        <v>18</v>
      </c>
      <c r="F5" s="214">
        <v>274</v>
      </c>
      <c r="G5" s="214">
        <v>5729</v>
      </c>
      <c r="H5" s="214">
        <v>2048</v>
      </c>
      <c r="I5" s="215">
        <v>7.734368219409074</v>
      </c>
      <c r="J5" s="215">
        <v>10.956401704420996</v>
      </c>
      <c r="K5" s="215">
        <v>4.735513041465703</v>
      </c>
      <c r="L5" s="216">
        <v>1.6928487884310979</v>
      </c>
      <c r="M5" s="217">
        <v>1.9236934915036872</v>
      </c>
      <c r="N5" s="217">
        <v>28.449797528813207</v>
      </c>
      <c r="O5" s="218">
        <v>1.45</v>
      </c>
    </row>
    <row r="6" spans="1:15" ht="13.5">
      <c r="A6" s="868" t="s">
        <v>824</v>
      </c>
      <c r="B6" s="869"/>
      <c r="C6" s="219">
        <f aca="true" t="shared" si="0" ref="C6:H6">C7+C8</f>
        <v>9513</v>
      </c>
      <c r="D6" s="219">
        <f t="shared" si="0"/>
        <v>13231</v>
      </c>
      <c r="E6" s="219">
        <f t="shared" si="0"/>
        <v>31</v>
      </c>
      <c r="F6" s="219">
        <f t="shared" si="0"/>
        <v>267</v>
      </c>
      <c r="G6" s="219">
        <f t="shared" si="0"/>
        <v>5661</v>
      </c>
      <c r="H6" s="219">
        <f t="shared" si="0"/>
        <v>2036</v>
      </c>
      <c r="I6" s="220">
        <v>7.92089925062448</v>
      </c>
      <c r="J6" s="220">
        <v>11.016652789342215</v>
      </c>
      <c r="K6" s="220">
        <v>4.713572023313905</v>
      </c>
      <c r="L6" s="221">
        <v>1.6952539550374688</v>
      </c>
      <c r="M6" s="222">
        <v>3.2586986229370334</v>
      </c>
      <c r="N6" s="223">
        <v>27.300613496932513</v>
      </c>
      <c r="O6" s="224">
        <v>1.45</v>
      </c>
    </row>
    <row r="7" spans="1:15" ht="13.5">
      <c r="A7" s="868" t="s">
        <v>825</v>
      </c>
      <c r="B7" s="869"/>
      <c r="C7" s="219">
        <f aca="true" t="shared" si="1" ref="C7:H7">SUM(C13:C25)</f>
        <v>7783</v>
      </c>
      <c r="D7" s="219">
        <f t="shared" si="1"/>
        <v>9884</v>
      </c>
      <c r="E7" s="219">
        <f t="shared" si="1"/>
        <v>25</v>
      </c>
      <c r="F7" s="219">
        <f t="shared" si="1"/>
        <v>222</v>
      </c>
      <c r="G7" s="219">
        <f t="shared" si="1"/>
        <v>4605</v>
      </c>
      <c r="H7" s="219">
        <f t="shared" si="1"/>
        <v>1670</v>
      </c>
      <c r="I7" s="225">
        <v>8.204082751292857</v>
      </c>
      <c r="J7" s="225">
        <v>10.418752911959219</v>
      </c>
      <c r="K7" s="225">
        <v>4.854143783849879</v>
      </c>
      <c r="L7" s="226">
        <v>1.7603518173787833</v>
      </c>
      <c r="M7" s="223">
        <v>3.212128999100604</v>
      </c>
      <c r="N7" s="223">
        <v>27.73266708307308</v>
      </c>
      <c r="O7" s="224">
        <v>1.46</v>
      </c>
    </row>
    <row r="8" spans="1:15" ht="13.5">
      <c r="A8" s="868" t="s">
        <v>826</v>
      </c>
      <c r="B8" s="869"/>
      <c r="C8" s="219">
        <f aca="true" t="shared" si="2" ref="C8:H8">SUM(C26:C50)</f>
        <v>1730</v>
      </c>
      <c r="D8" s="219">
        <f t="shared" si="2"/>
        <v>3347</v>
      </c>
      <c r="E8" s="219">
        <f t="shared" si="2"/>
        <v>6</v>
      </c>
      <c r="F8" s="219">
        <f t="shared" si="2"/>
        <v>45</v>
      </c>
      <c r="G8" s="219">
        <f t="shared" si="2"/>
        <v>1056</v>
      </c>
      <c r="H8" s="219">
        <f t="shared" si="2"/>
        <v>366</v>
      </c>
      <c r="I8" s="225">
        <v>6.683691406627286</v>
      </c>
      <c r="J8" s="225">
        <v>12.930817998833252</v>
      </c>
      <c r="K8" s="225">
        <v>4.079756141848795</v>
      </c>
      <c r="L8" s="226">
        <v>1.4140063900725934</v>
      </c>
      <c r="M8" s="223">
        <v>3.468208092485549</v>
      </c>
      <c r="N8" s="223">
        <v>25.35211267605634</v>
      </c>
      <c r="O8" s="224">
        <v>1.52</v>
      </c>
    </row>
    <row r="9" spans="1:15" ht="13.5">
      <c r="A9" s="868" t="s">
        <v>557</v>
      </c>
      <c r="B9" s="869"/>
      <c r="C9" s="219">
        <f aca="true" t="shared" si="3" ref="C9:H9">C13+C18+C19+C20+C22+C23+C24+C26+C27+C28+C29+C30+C31+C32</f>
        <v>4643</v>
      </c>
      <c r="D9" s="219">
        <f t="shared" si="3"/>
        <v>5745</v>
      </c>
      <c r="E9" s="219">
        <f t="shared" si="3"/>
        <v>13</v>
      </c>
      <c r="F9" s="219">
        <f t="shared" si="3"/>
        <v>121</v>
      </c>
      <c r="G9" s="219">
        <f t="shared" si="3"/>
        <v>2820</v>
      </c>
      <c r="H9" s="219">
        <f t="shared" si="3"/>
        <v>916</v>
      </c>
      <c r="I9" s="225">
        <v>8.078294910830795</v>
      </c>
      <c r="J9" s="225">
        <v>9.995650282731622</v>
      </c>
      <c r="K9" s="225">
        <v>4.9064810787298825</v>
      </c>
      <c r="L9" s="226">
        <v>1.5937364071335365</v>
      </c>
      <c r="M9" s="223">
        <v>2.7999138488046524</v>
      </c>
      <c r="N9" s="223">
        <v>25.398824517212425</v>
      </c>
      <c r="O9" s="224">
        <v>1.384</v>
      </c>
    </row>
    <row r="10" spans="1:15" ht="13.5">
      <c r="A10" s="868" t="s">
        <v>558</v>
      </c>
      <c r="B10" s="869"/>
      <c r="C10" s="219">
        <f aca="true" t="shared" si="4" ref="C10:H10">C17+C33+C34+C35+C36+C37+C38+C39</f>
        <v>680</v>
      </c>
      <c r="D10" s="219">
        <f t="shared" si="4"/>
        <v>1134</v>
      </c>
      <c r="E10" s="219">
        <f t="shared" si="4"/>
        <v>3</v>
      </c>
      <c r="F10" s="219">
        <f t="shared" si="4"/>
        <v>21</v>
      </c>
      <c r="G10" s="219">
        <f t="shared" si="4"/>
        <v>363</v>
      </c>
      <c r="H10" s="219">
        <f t="shared" si="4"/>
        <v>172</v>
      </c>
      <c r="I10" s="225">
        <v>7.592251437503489</v>
      </c>
      <c r="J10" s="225">
        <v>12.661195779601407</v>
      </c>
      <c r="K10" s="225">
        <v>4.0529224585496575</v>
      </c>
      <c r="L10" s="226">
        <v>1.9203930106626472</v>
      </c>
      <c r="M10" s="223">
        <v>4.411764705882353</v>
      </c>
      <c r="N10" s="223">
        <v>29.957203994293863</v>
      </c>
      <c r="O10" s="224">
        <v>1.673</v>
      </c>
    </row>
    <row r="11" spans="1:15" ht="13.5">
      <c r="A11" s="868" t="s">
        <v>559</v>
      </c>
      <c r="B11" s="869"/>
      <c r="C11" s="219">
        <f aca="true" t="shared" si="5" ref="C11:H11">C14+C21+C25+C40+C41+C42+C43+C44</f>
        <v>1823</v>
      </c>
      <c r="D11" s="219">
        <f t="shared" si="5"/>
        <v>2751</v>
      </c>
      <c r="E11" s="219">
        <f t="shared" si="5"/>
        <v>7</v>
      </c>
      <c r="F11" s="219">
        <f t="shared" si="5"/>
        <v>48</v>
      </c>
      <c r="G11" s="219">
        <f t="shared" si="5"/>
        <v>1171</v>
      </c>
      <c r="H11" s="219">
        <f t="shared" si="5"/>
        <v>433</v>
      </c>
      <c r="I11" s="225">
        <v>7.712484663874434</v>
      </c>
      <c r="J11" s="225">
        <v>11.638532808732073</v>
      </c>
      <c r="K11" s="225">
        <v>4.954097389685662</v>
      </c>
      <c r="L11" s="226">
        <v>1.8318737572449972</v>
      </c>
      <c r="M11" s="223">
        <v>3.8398244651673066</v>
      </c>
      <c r="N11" s="223">
        <v>25.654730090860504</v>
      </c>
      <c r="O11" s="224">
        <v>1.544</v>
      </c>
    </row>
    <row r="12" spans="1:15" ht="13.5">
      <c r="A12" s="868" t="s">
        <v>560</v>
      </c>
      <c r="B12" s="869"/>
      <c r="C12" s="219">
        <f aca="true" t="shared" si="6" ref="C12:H12">C15+C16+C45+C46+C47</f>
        <v>2367</v>
      </c>
      <c r="D12" s="219">
        <f t="shared" si="6"/>
        <v>3601</v>
      </c>
      <c r="E12" s="219">
        <f t="shared" si="6"/>
        <v>8</v>
      </c>
      <c r="F12" s="219">
        <f t="shared" si="6"/>
        <v>77</v>
      </c>
      <c r="G12" s="219">
        <f t="shared" si="6"/>
        <v>1307</v>
      </c>
      <c r="H12" s="219">
        <f t="shared" si="6"/>
        <v>515</v>
      </c>
      <c r="I12" s="225">
        <v>7.714419805232899</v>
      </c>
      <c r="J12" s="225">
        <v>11.736217033647515</v>
      </c>
      <c r="K12" s="225">
        <v>4.2597155409545415</v>
      </c>
      <c r="L12" s="226">
        <v>1.678464807644674</v>
      </c>
      <c r="M12" s="223">
        <v>3.3798056611744824</v>
      </c>
      <c r="N12" s="223">
        <v>31.50572831423895</v>
      </c>
      <c r="O12" s="224">
        <v>1.568</v>
      </c>
    </row>
    <row r="13" spans="1:15" ht="13.5">
      <c r="A13" s="227"/>
      <c r="B13" s="228" t="s">
        <v>561</v>
      </c>
      <c r="C13" s="214">
        <v>2177</v>
      </c>
      <c r="D13" s="214">
        <v>2307</v>
      </c>
      <c r="E13" s="229">
        <v>9</v>
      </c>
      <c r="F13" s="229">
        <v>56</v>
      </c>
      <c r="G13" s="214">
        <v>1378</v>
      </c>
      <c r="H13" s="214">
        <v>420</v>
      </c>
      <c r="I13" s="215">
        <v>8.516747908956475</v>
      </c>
      <c r="J13" s="215">
        <v>9.02532725124602</v>
      </c>
      <c r="K13" s="215">
        <v>5.390941028269187</v>
      </c>
      <c r="L13" s="216">
        <v>1.6431024904739178</v>
      </c>
      <c r="M13" s="217">
        <v>4.134129536058796</v>
      </c>
      <c r="N13" s="217">
        <v>25.078369905956112</v>
      </c>
      <c r="O13" s="218">
        <v>1.299</v>
      </c>
    </row>
    <row r="14" spans="1:15" ht="13.5">
      <c r="A14" s="227"/>
      <c r="B14" s="228" t="s">
        <v>562</v>
      </c>
      <c r="C14" s="214">
        <v>741</v>
      </c>
      <c r="D14" s="214">
        <v>948</v>
      </c>
      <c r="E14" s="229">
        <v>3</v>
      </c>
      <c r="F14" s="229">
        <v>21</v>
      </c>
      <c r="G14" s="214">
        <v>479</v>
      </c>
      <c r="H14" s="214">
        <v>190</v>
      </c>
      <c r="I14" s="215">
        <v>8.01809210526316</v>
      </c>
      <c r="J14" s="215">
        <v>10.257963988919666</v>
      </c>
      <c r="K14" s="215">
        <v>5.183085180055402</v>
      </c>
      <c r="L14" s="216">
        <v>2.0559210526315788</v>
      </c>
      <c r="M14" s="217">
        <v>4.048582995951417</v>
      </c>
      <c r="N14" s="217">
        <v>27.559055118110237</v>
      </c>
      <c r="O14" s="218">
        <v>1.481</v>
      </c>
    </row>
    <row r="15" spans="1:15" ht="13.5">
      <c r="A15" s="227"/>
      <c r="B15" s="228" t="s">
        <v>563</v>
      </c>
      <c r="C15" s="214">
        <v>1158</v>
      </c>
      <c r="D15" s="214">
        <v>1610</v>
      </c>
      <c r="E15" s="229">
        <v>5</v>
      </c>
      <c r="F15" s="229">
        <v>43</v>
      </c>
      <c r="G15" s="214">
        <v>612</v>
      </c>
      <c r="H15" s="214">
        <v>237</v>
      </c>
      <c r="I15" s="215">
        <v>8.183514246947082</v>
      </c>
      <c r="J15" s="215">
        <v>11.37777023971054</v>
      </c>
      <c r="K15" s="215">
        <v>4.324966078697423</v>
      </c>
      <c r="L15" s="216">
        <v>1.6748643147896878</v>
      </c>
      <c r="M15" s="217">
        <v>4.317789291882556</v>
      </c>
      <c r="N15" s="217">
        <v>35.80349708576187</v>
      </c>
      <c r="O15" s="218">
        <v>1.629</v>
      </c>
    </row>
    <row r="16" spans="1:15" ht="13.5">
      <c r="A16" s="227"/>
      <c r="B16" s="228" t="s">
        <v>564</v>
      </c>
      <c r="C16" s="214">
        <v>861</v>
      </c>
      <c r="D16" s="214">
        <v>1365</v>
      </c>
      <c r="E16" s="229">
        <v>3</v>
      </c>
      <c r="F16" s="229">
        <v>23</v>
      </c>
      <c r="G16" s="214">
        <v>530</v>
      </c>
      <c r="H16" s="214">
        <v>216</v>
      </c>
      <c r="I16" s="215">
        <v>7.403076446867235</v>
      </c>
      <c r="J16" s="215">
        <v>11.73658461088708</v>
      </c>
      <c r="K16" s="215">
        <v>4.55706215660817</v>
      </c>
      <c r="L16" s="216">
        <v>1.8572177845799336</v>
      </c>
      <c r="M16" s="217">
        <v>3.484320557491289</v>
      </c>
      <c r="N16" s="217">
        <v>26.018099547511312</v>
      </c>
      <c r="O16" s="218">
        <v>1.487</v>
      </c>
    </row>
    <row r="17" spans="1:15" ht="13.5">
      <c r="A17" s="227"/>
      <c r="B17" s="228" t="s">
        <v>565</v>
      </c>
      <c r="C17" s="214">
        <v>364</v>
      </c>
      <c r="D17" s="214">
        <v>405</v>
      </c>
      <c r="E17" s="229">
        <v>0</v>
      </c>
      <c r="F17" s="229">
        <v>8</v>
      </c>
      <c r="G17" s="214">
        <v>175</v>
      </c>
      <c r="H17" s="214">
        <v>92</v>
      </c>
      <c r="I17" s="215">
        <v>9.01614980679679</v>
      </c>
      <c r="J17" s="215">
        <v>10.031705142177747</v>
      </c>
      <c r="K17" s="215">
        <v>4.334687407113841</v>
      </c>
      <c r="L17" s="216">
        <v>2.2788070940255625</v>
      </c>
      <c r="M17" s="217">
        <v>0</v>
      </c>
      <c r="N17" s="217">
        <v>21.505376344086024</v>
      </c>
      <c r="O17" s="218">
        <v>1.727</v>
      </c>
    </row>
    <row r="18" spans="1:15" ht="13.5">
      <c r="A18" s="227"/>
      <c r="B18" s="228" t="s">
        <v>566</v>
      </c>
      <c r="C18" s="214">
        <v>360</v>
      </c>
      <c r="D18" s="214">
        <v>453</v>
      </c>
      <c r="E18" s="229">
        <v>1</v>
      </c>
      <c r="F18" s="229">
        <v>9</v>
      </c>
      <c r="G18" s="214">
        <v>195</v>
      </c>
      <c r="H18" s="214">
        <v>73</v>
      </c>
      <c r="I18" s="215">
        <v>8.291873963515755</v>
      </c>
      <c r="J18" s="215">
        <v>10.433941404090657</v>
      </c>
      <c r="K18" s="215">
        <v>4.491431730237701</v>
      </c>
      <c r="L18" s="216">
        <v>1.6814077759351391</v>
      </c>
      <c r="M18" s="217">
        <v>2.7777777777777777</v>
      </c>
      <c r="N18" s="217">
        <v>24.390243902439025</v>
      </c>
      <c r="O18" s="218">
        <v>1.501</v>
      </c>
    </row>
    <row r="19" spans="1:15" ht="13.5">
      <c r="A19" s="227"/>
      <c r="B19" s="228" t="s">
        <v>567</v>
      </c>
      <c r="C19" s="214">
        <v>226</v>
      </c>
      <c r="D19" s="214">
        <v>460</v>
      </c>
      <c r="E19" s="229">
        <v>0</v>
      </c>
      <c r="F19" s="229">
        <v>7</v>
      </c>
      <c r="G19" s="214">
        <v>125</v>
      </c>
      <c r="H19" s="214">
        <v>51</v>
      </c>
      <c r="I19" s="215">
        <v>6.344572022121782</v>
      </c>
      <c r="J19" s="215">
        <v>12.913730664495663</v>
      </c>
      <c r="K19" s="215">
        <v>3.5091659414390386</v>
      </c>
      <c r="L19" s="216">
        <v>1.4317397041071278</v>
      </c>
      <c r="M19" s="217">
        <v>0</v>
      </c>
      <c r="N19" s="217">
        <v>30.042918454935624</v>
      </c>
      <c r="O19" s="218">
        <v>1.327</v>
      </c>
    </row>
    <row r="20" spans="1:15" ht="13.5">
      <c r="A20" s="227"/>
      <c r="B20" s="228" t="s">
        <v>568</v>
      </c>
      <c r="C20" s="214">
        <v>167</v>
      </c>
      <c r="D20" s="214">
        <v>352</v>
      </c>
      <c r="E20" s="229">
        <v>0</v>
      </c>
      <c r="F20" s="229">
        <v>4</v>
      </c>
      <c r="G20" s="214">
        <v>121</v>
      </c>
      <c r="H20" s="214">
        <v>39</v>
      </c>
      <c r="I20" s="215">
        <v>5.98180385414428</v>
      </c>
      <c r="J20" s="215">
        <v>12.60835303388495</v>
      </c>
      <c r="K20" s="215">
        <v>4.334121355397952</v>
      </c>
      <c r="L20" s="216">
        <v>1.3969482054588438</v>
      </c>
      <c r="M20" s="217">
        <v>0</v>
      </c>
      <c r="N20" s="217">
        <v>23.391812865497073</v>
      </c>
      <c r="O20" s="218">
        <v>1.33</v>
      </c>
    </row>
    <row r="21" spans="1:15" ht="13.5">
      <c r="A21" s="227"/>
      <c r="B21" s="228" t="s">
        <v>569</v>
      </c>
      <c r="C21" s="214">
        <v>231</v>
      </c>
      <c r="D21" s="214">
        <v>394</v>
      </c>
      <c r="E21" s="229">
        <v>0</v>
      </c>
      <c r="F21" s="229">
        <v>7</v>
      </c>
      <c r="G21" s="214">
        <v>144</v>
      </c>
      <c r="H21" s="214">
        <v>50</v>
      </c>
      <c r="I21" s="215">
        <v>7.529825933893996</v>
      </c>
      <c r="J21" s="215">
        <v>12.843079731403611</v>
      </c>
      <c r="K21" s="215">
        <v>4.693917465284568</v>
      </c>
      <c r="L21" s="216">
        <v>1.6298324532238087</v>
      </c>
      <c r="M21" s="217">
        <v>0</v>
      </c>
      <c r="N21" s="217">
        <v>29.41176470588235</v>
      </c>
      <c r="O21" s="218">
        <v>1.615</v>
      </c>
    </row>
    <row r="22" spans="1:15" ht="13.5">
      <c r="A22" s="227"/>
      <c r="B22" s="228" t="s">
        <v>570</v>
      </c>
      <c r="C22" s="214">
        <v>611</v>
      </c>
      <c r="D22" s="214">
        <v>514</v>
      </c>
      <c r="E22" s="229">
        <v>0</v>
      </c>
      <c r="F22" s="229">
        <v>20</v>
      </c>
      <c r="G22" s="214">
        <v>314</v>
      </c>
      <c r="H22" s="214">
        <v>117</v>
      </c>
      <c r="I22" s="215">
        <v>9.575901952794409</v>
      </c>
      <c r="J22" s="215">
        <v>8.055668745885965</v>
      </c>
      <c r="K22" s="215">
        <v>4.921167288342789</v>
      </c>
      <c r="L22" s="216">
        <v>1.833683352662759</v>
      </c>
      <c r="M22" s="217">
        <v>0</v>
      </c>
      <c r="N22" s="217">
        <v>31.695721077654518</v>
      </c>
      <c r="O22" s="218">
        <v>1.5</v>
      </c>
    </row>
    <row r="23" spans="1:15" ht="13.5">
      <c r="A23" s="227"/>
      <c r="B23" s="228" t="s">
        <v>571</v>
      </c>
      <c r="C23" s="214">
        <v>453</v>
      </c>
      <c r="D23" s="214">
        <v>411</v>
      </c>
      <c r="E23" s="229">
        <v>1</v>
      </c>
      <c r="F23" s="229">
        <v>11</v>
      </c>
      <c r="G23" s="214">
        <v>288</v>
      </c>
      <c r="H23" s="214">
        <v>87</v>
      </c>
      <c r="I23" s="215">
        <v>9.859400165411571</v>
      </c>
      <c r="J23" s="215">
        <v>8.945283593784009</v>
      </c>
      <c r="K23" s="215">
        <v>6.268227919731859</v>
      </c>
      <c r="L23" s="216">
        <v>1.8935271840856658</v>
      </c>
      <c r="M23" s="217">
        <v>2.207505518763797</v>
      </c>
      <c r="N23" s="217">
        <v>23.706896551724135</v>
      </c>
      <c r="O23" s="218">
        <v>1.685</v>
      </c>
    </row>
    <row r="24" spans="1:15" ht="13.5">
      <c r="A24" s="227"/>
      <c r="B24" s="228" t="s">
        <v>572</v>
      </c>
      <c r="C24" s="214">
        <v>157</v>
      </c>
      <c r="D24" s="214">
        <v>258</v>
      </c>
      <c r="E24" s="229">
        <v>1</v>
      </c>
      <c r="F24" s="229">
        <v>5</v>
      </c>
      <c r="G24" s="214">
        <v>70</v>
      </c>
      <c r="H24" s="214">
        <v>26</v>
      </c>
      <c r="I24" s="215">
        <v>7.71764243228629</v>
      </c>
      <c r="J24" s="215">
        <v>12.682495207196578</v>
      </c>
      <c r="K24" s="215">
        <v>3.4409870717200017</v>
      </c>
      <c r="L24" s="216">
        <v>1.2780809123531436</v>
      </c>
      <c r="M24" s="217">
        <v>6.369426751592357</v>
      </c>
      <c r="N24" s="217">
        <v>30.864197530864196</v>
      </c>
      <c r="O24" s="218">
        <v>1.832</v>
      </c>
    </row>
    <row r="25" spans="1:15" ht="13.5">
      <c r="A25" s="227"/>
      <c r="B25" s="228" t="s">
        <v>573</v>
      </c>
      <c r="C25" s="214">
        <v>277</v>
      </c>
      <c r="D25" s="214">
        <v>407</v>
      </c>
      <c r="E25" s="229">
        <v>2</v>
      </c>
      <c r="F25" s="229">
        <v>8</v>
      </c>
      <c r="G25" s="214">
        <v>174</v>
      </c>
      <c r="H25" s="214">
        <v>72</v>
      </c>
      <c r="I25" s="215">
        <v>7.974206177850707</v>
      </c>
      <c r="J25" s="215">
        <v>11.716613409332988</v>
      </c>
      <c r="K25" s="215">
        <v>5.009068140599361</v>
      </c>
      <c r="L25" s="216">
        <v>2.072717851282494</v>
      </c>
      <c r="M25" s="217">
        <v>7.220216606498195</v>
      </c>
      <c r="N25" s="217">
        <v>28.070175438596493</v>
      </c>
      <c r="O25" s="218">
        <v>1.521</v>
      </c>
    </row>
    <row r="26" spans="1:15" ht="13.5">
      <c r="A26" s="227"/>
      <c r="B26" s="228" t="s">
        <v>574</v>
      </c>
      <c r="C26" s="214">
        <v>102</v>
      </c>
      <c r="D26" s="214">
        <v>153</v>
      </c>
      <c r="E26" s="229">
        <v>0</v>
      </c>
      <c r="F26" s="229">
        <v>2</v>
      </c>
      <c r="G26" s="214">
        <v>68</v>
      </c>
      <c r="H26" s="214">
        <v>17</v>
      </c>
      <c r="I26" s="215">
        <v>6.630696223103426</v>
      </c>
      <c r="J26" s="215">
        <v>9.946044334655138</v>
      </c>
      <c r="K26" s="215">
        <v>4.4204641487356175</v>
      </c>
      <c r="L26" s="216">
        <v>1.1051160371839044</v>
      </c>
      <c r="M26" s="217">
        <v>0</v>
      </c>
      <c r="N26" s="217">
        <v>19.230769230769234</v>
      </c>
      <c r="O26" s="218">
        <v>1.352</v>
      </c>
    </row>
    <row r="27" spans="1:15" ht="13.5">
      <c r="A27" s="227"/>
      <c r="B27" s="228" t="s">
        <v>575</v>
      </c>
      <c r="C27" s="214">
        <v>71</v>
      </c>
      <c r="D27" s="214">
        <v>138</v>
      </c>
      <c r="E27" s="229">
        <v>1</v>
      </c>
      <c r="F27" s="229">
        <v>3</v>
      </c>
      <c r="G27" s="214">
        <v>51</v>
      </c>
      <c r="H27" s="214">
        <v>18</v>
      </c>
      <c r="I27" s="215">
        <v>5.719349121959079</v>
      </c>
      <c r="J27" s="215">
        <v>11.116481391976802</v>
      </c>
      <c r="K27" s="215">
        <v>4.108264862252296</v>
      </c>
      <c r="L27" s="216">
        <v>1.4499758337361044</v>
      </c>
      <c r="M27" s="217">
        <v>14.084507042253522</v>
      </c>
      <c r="N27" s="217">
        <v>40.54054054054054</v>
      </c>
      <c r="O27" s="218">
        <v>1.222</v>
      </c>
    </row>
    <row r="28" spans="1:15" ht="13.5">
      <c r="A28" s="227"/>
      <c r="B28" s="228" t="s">
        <v>576</v>
      </c>
      <c r="C28" s="214">
        <v>140</v>
      </c>
      <c r="D28" s="214">
        <v>229</v>
      </c>
      <c r="E28" s="229">
        <v>0</v>
      </c>
      <c r="F28" s="229">
        <v>2</v>
      </c>
      <c r="G28" s="214">
        <v>88</v>
      </c>
      <c r="H28" s="214">
        <v>26</v>
      </c>
      <c r="I28" s="215">
        <v>6.789524733268672</v>
      </c>
      <c r="J28" s="215">
        <v>11.10572259941804</v>
      </c>
      <c r="K28" s="215">
        <v>4.267701260911736</v>
      </c>
      <c r="L28" s="216">
        <v>1.2609117361784676</v>
      </c>
      <c r="M28" s="217">
        <v>0</v>
      </c>
      <c r="N28" s="217">
        <v>14.084507042253522</v>
      </c>
      <c r="O28" s="218">
        <v>1.424</v>
      </c>
    </row>
    <row r="29" spans="1:15" ht="13.5">
      <c r="A29" s="227"/>
      <c r="B29" s="228" t="s">
        <v>577</v>
      </c>
      <c r="C29" s="214">
        <v>43</v>
      </c>
      <c r="D29" s="214">
        <v>95</v>
      </c>
      <c r="E29" s="229">
        <v>0</v>
      </c>
      <c r="F29" s="229">
        <v>0</v>
      </c>
      <c r="G29" s="214">
        <v>19</v>
      </c>
      <c r="H29" s="214">
        <v>6</v>
      </c>
      <c r="I29" s="215">
        <v>6.306834848929305</v>
      </c>
      <c r="J29" s="215">
        <v>13.933704898797302</v>
      </c>
      <c r="K29" s="215">
        <v>2.7867409797594602</v>
      </c>
      <c r="L29" s="216">
        <v>0.8800234672924611</v>
      </c>
      <c r="M29" s="217">
        <v>0</v>
      </c>
      <c r="N29" s="217">
        <v>0</v>
      </c>
      <c r="O29" s="218">
        <v>1.547</v>
      </c>
    </row>
    <row r="30" spans="1:15" ht="13.5">
      <c r="A30" s="227"/>
      <c r="B30" s="228" t="s">
        <v>578</v>
      </c>
      <c r="C30" s="214">
        <v>43</v>
      </c>
      <c r="D30" s="214">
        <v>107</v>
      </c>
      <c r="E30" s="229">
        <v>0</v>
      </c>
      <c r="F30" s="229">
        <v>0</v>
      </c>
      <c r="G30" s="214">
        <v>33</v>
      </c>
      <c r="H30" s="214">
        <v>10</v>
      </c>
      <c r="I30" s="215">
        <v>5.097202465623519</v>
      </c>
      <c r="J30" s="215">
        <v>12.683736367946894</v>
      </c>
      <c r="K30" s="215">
        <v>3.9118065433854907</v>
      </c>
      <c r="L30" s="216">
        <v>1.1853959222380277</v>
      </c>
      <c r="M30" s="217">
        <v>0</v>
      </c>
      <c r="N30" s="217">
        <v>0</v>
      </c>
      <c r="O30" s="218">
        <v>1.35</v>
      </c>
    </row>
    <row r="31" spans="1:15" ht="13.5">
      <c r="A31" s="227"/>
      <c r="B31" s="228" t="s">
        <v>579</v>
      </c>
      <c r="C31" s="214">
        <v>46</v>
      </c>
      <c r="D31" s="214">
        <v>146</v>
      </c>
      <c r="E31" s="229">
        <v>0</v>
      </c>
      <c r="F31" s="229">
        <v>2</v>
      </c>
      <c r="G31" s="214">
        <v>34</v>
      </c>
      <c r="H31" s="214">
        <v>12</v>
      </c>
      <c r="I31" s="215">
        <v>4.696273608984176</v>
      </c>
      <c r="J31" s="215">
        <v>14.905564063297602</v>
      </c>
      <c r="K31" s="215">
        <v>3.4711587544665647</v>
      </c>
      <c r="L31" s="216">
        <v>1.225114854517611</v>
      </c>
      <c r="M31" s="217">
        <v>0</v>
      </c>
      <c r="N31" s="217">
        <v>41.666666666666664</v>
      </c>
      <c r="O31" s="218">
        <v>1.111</v>
      </c>
    </row>
    <row r="32" spans="1:15" ht="13.5">
      <c r="A32" s="227"/>
      <c r="B32" s="228" t="s">
        <v>580</v>
      </c>
      <c r="C32" s="214">
        <v>47</v>
      </c>
      <c r="D32" s="214">
        <v>122</v>
      </c>
      <c r="E32" s="229">
        <v>0</v>
      </c>
      <c r="F32" s="229">
        <v>0</v>
      </c>
      <c r="G32" s="214">
        <v>36</v>
      </c>
      <c r="H32" s="214">
        <v>14</v>
      </c>
      <c r="I32" s="215">
        <v>5.452436194895592</v>
      </c>
      <c r="J32" s="215">
        <v>14.153132250580047</v>
      </c>
      <c r="K32" s="215">
        <v>4.176334106728539</v>
      </c>
      <c r="L32" s="216">
        <v>1.6241299303944317</v>
      </c>
      <c r="M32" s="217">
        <v>0</v>
      </c>
      <c r="N32" s="217">
        <v>0</v>
      </c>
      <c r="O32" s="218">
        <v>1.255</v>
      </c>
    </row>
    <row r="33" spans="1:15" ht="13.5">
      <c r="A33" s="227"/>
      <c r="B33" s="228" t="s">
        <v>581</v>
      </c>
      <c r="C33" s="214">
        <v>54</v>
      </c>
      <c r="D33" s="214">
        <v>91</v>
      </c>
      <c r="E33" s="229">
        <v>1</v>
      </c>
      <c r="F33" s="229">
        <v>2</v>
      </c>
      <c r="G33" s="214">
        <v>31</v>
      </c>
      <c r="H33" s="214">
        <v>8</v>
      </c>
      <c r="I33" s="215">
        <v>7.901668129938543</v>
      </c>
      <c r="J33" s="215">
        <v>13.315774070822359</v>
      </c>
      <c r="K33" s="215">
        <v>4.536142815335089</v>
      </c>
      <c r="L33" s="216">
        <v>1.170617500731636</v>
      </c>
      <c r="M33" s="217">
        <v>18.51851851851852</v>
      </c>
      <c r="N33" s="217">
        <v>35.714285714285715</v>
      </c>
      <c r="O33" s="218">
        <v>1.923</v>
      </c>
    </row>
    <row r="34" spans="1:15" ht="13.5">
      <c r="A34" s="227"/>
      <c r="B34" s="228" t="s">
        <v>582</v>
      </c>
      <c r="C34" s="214">
        <v>69</v>
      </c>
      <c r="D34" s="214">
        <v>153</v>
      </c>
      <c r="E34" s="229">
        <v>0</v>
      </c>
      <c r="F34" s="229">
        <v>3</v>
      </c>
      <c r="G34" s="214">
        <v>28</v>
      </c>
      <c r="H34" s="214">
        <v>15</v>
      </c>
      <c r="I34" s="215">
        <v>6.514965536776508</v>
      </c>
      <c r="J34" s="215">
        <v>14.446227929373997</v>
      </c>
      <c r="K34" s="215">
        <v>2.643754130865829</v>
      </c>
      <c r="L34" s="216">
        <v>1.41629685582098</v>
      </c>
      <c r="M34" s="217">
        <v>0</v>
      </c>
      <c r="N34" s="217">
        <v>41.666666666666664</v>
      </c>
      <c r="O34" s="218">
        <v>1.721</v>
      </c>
    </row>
    <row r="35" spans="1:15" ht="13.5">
      <c r="A35" s="227"/>
      <c r="B35" s="228" t="s">
        <v>583</v>
      </c>
      <c r="C35" s="214">
        <v>45</v>
      </c>
      <c r="D35" s="214">
        <v>93</v>
      </c>
      <c r="E35" s="229">
        <v>1</v>
      </c>
      <c r="F35" s="229">
        <v>1</v>
      </c>
      <c r="G35" s="214">
        <v>30</v>
      </c>
      <c r="H35" s="214">
        <v>9</v>
      </c>
      <c r="I35" s="215">
        <v>6.794504001207912</v>
      </c>
      <c r="J35" s="215">
        <v>14.041974935829685</v>
      </c>
      <c r="K35" s="215">
        <v>4.529669334138608</v>
      </c>
      <c r="L35" s="216">
        <v>1.3589008002415823</v>
      </c>
      <c r="M35" s="217">
        <v>22.22222222222222</v>
      </c>
      <c r="N35" s="217">
        <v>21.73913043478261</v>
      </c>
      <c r="O35" s="218">
        <v>1.773</v>
      </c>
    </row>
    <row r="36" spans="1:15" ht="13.5">
      <c r="A36" s="227"/>
      <c r="B36" s="228" t="s">
        <v>584</v>
      </c>
      <c r="C36" s="214">
        <v>61</v>
      </c>
      <c r="D36" s="214">
        <v>143</v>
      </c>
      <c r="E36" s="229">
        <v>0</v>
      </c>
      <c r="F36" s="229">
        <v>2</v>
      </c>
      <c r="G36" s="214">
        <v>39</v>
      </c>
      <c r="H36" s="214">
        <v>21</v>
      </c>
      <c r="I36" s="215">
        <v>6.151053746092568</v>
      </c>
      <c r="J36" s="215">
        <v>14.419683371987496</v>
      </c>
      <c r="K36" s="215">
        <v>3.9326409196329535</v>
      </c>
      <c r="L36" s="216">
        <v>2.1175758798023594</v>
      </c>
      <c r="M36" s="217">
        <v>0</v>
      </c>
      <c r="N36" s="217">
        <v>31.746031746031743</v>
      </c>
      <c r="O36" s="218">
        <v>1.503</v>
      </c>
    </row>
    <row r="37" spans="1:15" ht="13.5">
      <c r="A37" s="227"/>
      <c r="B37" s="228" t="s">
        <v>585</v>
      </c>
      <c r="C37" s="214">
        <v>23</v>
      </c>
      <c r="D37" s="214">
        <v>80</v>
      </c>
      <c r="E37" s="229">
        <v>1</v>
      </c>
      <c r="F37" s="229">
        <v>1</v>
      </c>
      <c r="G37" s="214">
        <v>17</v>
      </c>
      <c r="H37" s="214">
        <v>9</v>
      </c>
      <c r="I37" s="215">
        <v>5.5893074119076545</v>
      </c>
      <c r="J37" s="215">
        <v>19.441069258809232</v>
      </c>
      <c r="K37" s="215">
        <v>4.131227217496963</v>
      </c>
      <c r="L37" s="216">
        <v>2.187120291616039</v>
      </c>
      <c r="M37" s="217">
        <v>43.47826086956522</v>
      </c>
      <c r="N37" s="217">
        <v>41.666666666666664</v>
      </c>
      <c r="O37" s="218">
        <v>1.372</v>
      </c>
    </row>
    <row r="38" spans="1:15" ht="13.5">
      <c r="A38" s="227"/>
      <c r="B38" s="228" t="s">
        <v>586</v>
      </c>
      <c r="C38" s="214">
        <v>20</v>
      </c>
      <c r="D38" s="214">
        <v>84</v>
      </c>
      <c r="E38" s="229">
        <v>0</v>
      </c>
      <c r="F38" s="229">
        <v>2</v>
      </c>
      <c r="G38" s="214">
        <v>24</v>
      </c>
      <c r="H38" s="214">
        <v>9</v>
      </c>
      <c r="I38" s="215">
        <v>3.7636432066240117</v>
      </c>
      <c r="J38" s="215">
        <v>15.807301467820851</v>
      </c>
      <c r="K38" s="215">
        <v>4.516371847948815</v>
      </c>
      <c r="L38" s="216">
        <v>1.6936394429808055</v>
      </c>
      <c r="M38" s="217">
        <v>0</v>
      </c>
      <c r="N38" s="217">
        <v>90.9090909090909</v>
      </c>
      <c r="O38" s="218">
        <v>0.88</v>
      </c>
    </row>
    <row r="39" spans="1:15" ht="13.5">
      <c r="A39" s="227"/>
      <c r="B39" s="228" t="s">
        <v>587</v>
      </c>
      <c r="C39" s="214">
        <v>44</v>
      </c>
      <c r="D39" s="214">
        <v>85</v>
      </c>
      <c r="E39" s="229">
        <v>0</v>
      </c>
      <c r="F39" s="229">
        <v>2</v>
      </c>
      <c r="G39" s="214">
        <v>19</v>
      </c>
      <c r="H39" s="214">
        <v>9</v>
      </c>
      <c r="I39" s="215">
        <v>7.587515088808415</v>
      </c>
      <c r="J39" s="215">
        <v>14.657699603379893</v>
      </c>
      <c r="K39" s="215">
        <v>3.27642697016727</v>
      </c>
      <c r="L39" s="216">
        <v>1.5519917227108122</v>
      </c>
      <c r="M39" s="217">
        <v>0</v>
      </c>
      <c r="N39" s="217">
        <v>43.47826086956522</v>
      </c>
      <c r="O39" s="218">
        <v>1.944</v>
      </c>
    </row>
    <row r="40" spans="1:15" ht="13.5">
      <c r="A40" s="227"/>
      <c r="B40" s="228" t="s">
        <v>588</v>
      </c>
      <c r="C40" s="214">
        <v>208</v>
      </c>
      <c r="D40" s="214">
        <v>291</v>
      </c>
      <c r="E40" s="229">
        <v>1</v>
      </c>
      <c r="F40" s="229">
        <v>2</v>
      </c>
      <c r="G40" s="214">
        <v>140</v>
      </c>
      <c r="H40" s="214">
        <v>45</v>
      </c>
      <c r="I40" s="215">
        <v>8.050158681012462</v>
      </c>
      <c r="J40" s="215">
        <v>11.262481616224166</v>
      </c>
      <c r="K40" s="215">
        <v>5.418376035296849</v>
      </c>
      <c r="L40" s="216">
        <v>1.741620868488273</v>
      </c>
      <c r="M40" s="217">
        <v>4.807692307692308</v>
      </c>
      <c r="N40" s="217">
        <v>9.523809523809526</v>
      </c>
      <c r="O40" s="218">
        <v>1.548</v>
      </c>
    </row>
    <row r="41" spans="1:15" ht="13.5">
      <c r="A41" s="227"/>
      <c r="B41" s="228" t="s">
        <v>589</v>
      </c>
      <c r="C41" s="214">
        <v>121</v>
      </c>
      <c r="D41" s="214">
        <v>231</v>
      </c>
      <c r="E41" s="229">
        <v>1</v>
      </c>
      <c r="F41" s="229">
        <v>3</v>
      </c>
      <c r="G41" s="214">
        <v>86</v>
      </c>
      <c r="H41" s="214">
        <v>22</v>
      </c>
      <c r="I41" s="215">
        <v>6.525373456290784</v>
      </c>
      <c r="J41" s="215">
        <v>12.457531143827861</v>
      </c>
      <c r="K41" s="215">
        <v>4.637868737528986</v>
      </c>
      <c r="L41" s="216">
        <v>1.1864315375074153</v>
      </c>
      <c r="M41" s="217">
        <v>8.264462809917356</v>
      </c>
      <c r="N41" s="217">
        <v>24.193548387096772</v>
      </c>
      <c r="O41" s="218">
        <v>1.44</v>
      </c>
    </row>
    <row r="42" spans="1:15" ht="13.5">
      <c r="A42" s="227"/>
      <c r="B42" s="228" t="s">
        <v>590</v>
      </c>
      <c r="C42" s="214">
        <v>73</v>
      </c>
      <c r="D42" s="214">
        <v>138</v>
      </c>
      <c r="E42" s="229">
        <v>0</v>
      </c>
      <c r="F42" s="229">
        <v>0</v>
      </c>
      <c r="G42" s="214">
        <v>35</v>
      </c>
      <c r="H42" s="214">
        <v>16</v>
      </c>
      <c r="I42" s="215">
        <v>7.634386111692114</v>
      </c>
      <c r="J42" s="215">
        <v>14.432127170048107</v>
      </c>
      <c r="K42" s="215">
        <v>3.6603221083455346</v>
      </c>
      <c r="L42" s="216">
        <v>1.6732901066722443</v>
      </c>
      <c r="M42" s="217">
        <v>0</v>
      </c>
      <c r="N42" s="217">
        <v>0</v>
      </c>
      <c r="O42" s="218">
        <v>2.105</v>
      </c>
    </row>
    <row r="43" spans="1:15" ht="13.5">
      <c r="A43" s="227"/>
      <c r="B43" s="228" t="s">
        <v>591</v>
      </c>
      <c r="C43" s="214">
        <v>99</v>
      </c>
      <c r="D43" s="214">
        <v>235</v>
      </c>
      <c r="E43" s="229">
        <v>0</v>
      </c>
      <c r="F43" s="229">
        <v>4</v>
      </c>
      <c r="G43" s="214">
        <v>68</v>
      </c>
      <c r="H43" s="214">
        <v>23</v>
      </c>
      <c r="I43" s="215">
        <v>6.143344709897611</v>
      </c>
      <c r="J43" s="215">
        <v>14.582686937635742</v>
      </c>
      <c r="K43" s="215">
        <v>4.219671113869066</v>
      </c>
      <c r="L43" s="216">
        <v>1.4272417002792428</v>
      </c>
      <c r="M43" s="217">
        <v>0</v>
      </c>
      <c r="N43" s="217">
        <v>38.83495145631068</v>
      </c>
      <c r="O43" s="218">
        <v>1.539</v>
      </c>
    </row>
    <row r="44" spans="1:15" ht="13.5">
      <c r="A44" s="227"/>
      <c r="B44" s="228" t="s">
        <v>592</v>
      </c>
      <c r="C44" s="214">
        <v>73</v>
      </c>
      <c r="D44" s="214">
        <v>107</v>
      </c>
      <c r="E44" s="229">
        <v>0</v>
      </c>
      <c r="F44" s="229">
        <v>3</v>
      </c>
      <c r="G44" s="214">
        <v>45</v>
      </c>
      <c r="H44" s="214">
        <v>15</v>
      </c>
      <c r="I44" s="215">
        <v>8.607475533545571</v>
      </c>
      <c r="J44" s="215">
        <v>12.61643674095036</v>
      </c>
      <c r="K44" s="215">
        <v>5.305978068623983</v>
      </c>
      <c r="L44" s="216">
        <v>1.7686593562079944</v>
      </c>
      <c r="M44" s="217">
        <v>0</v>
      </c>
      <c r="N44" s="217">
        <v>39.473684210526315</v>
      </c>
      <c r="O44" s="218">
        <v>1.938</v>
      </c>
    </row>
    <row r="45" spans="1:15" ht="13.5">
      <c r="A45" s="227"/>
      <c r="B45" s="228" t="s">
        <v>800</v>
      </c>
      <c r="C45" s="214">
        <v>50</v>
      </c>
      <c r="D45" s="214">
        <v>99</v>
      </c>
      <c r="E45" s="229">
        <v>0</v>
      </c>
      <c r="F45" s="229">
        <v>1</v>
      </c>
      <c r="G45" s="214">
        <v>24</v>
      </c>
      <c r="H45" s="214">
        <v>5</v>
      </c>
      <c r="I45" s="215">
        <v>6.2900993835702605</v>
      </c>
      <c r="J45" s="215">
        <v>12.454396779469116</v>
      </c>
      <c r="K45" s="215">
        <v>3.0192477041137247</v>
      </c>
      <c r="L45" s="216">
        <v>0.629009938357026</v>
      </c>
      <c r="M45" s="217">
        <v>0</v>
      </c>
      <c r="N45" s="217">
        <v>19.607843137254903</v>
      </c>
      <c r="O45" s="218">
        <v>1.281</v>
      </c>
    </row>
    <row r="46" spans="1:15" ht="13.5">
      <c r="A46" s="227"/>
      <c r="B46" s="228" t="s">
        <v>796</v>
      </c>
      <c r="C46" s="214">
        <v>191</v>
      </c>
      <c r="D46" s="214">
        <v>317</v>
      </c>
      <c r="E46" s="229">
        <v>0</v>
      </c>
      <c r="F46" s="229">
        <v>7</v>
      </c>
      <c r="G46" s="214">
        <v>96</v>
      </c>
      <c r="H46" s="214">
        <v>34</v>
      </c>
      <c r="I46" s="215">
        <v>7.838148391332896</v>
      </c>
      <c r="J46" s="215">
        <v>13.008864084044648</v>
      </c>
      <c r="K46" s="215">
        <v>3.939592908732764</v>
      </c>
      <c r="L46" s="216">
        <v>1.3952724885095207</v>
      </c>
      <c r="M46" s="217">
        <v>0</v>
      </c>
      <c r="N46" s="217">
        <v>35.35353535353535</v>
      </c>
      <c r="O46" s="218">
        <v>1.714</v>
      </c>
    </row>
    <row r="47" spans="1:15" ht="14.25" thickBot="1">
      <c r="A47" s="230"/>
      <c r="B47" s="231" t="s">
        <v>593</v>
      </c>
      <c r="C47" s="232">
        <v>107</v>
      </c>
      <c r="D47" s="232">
        <v>210</v>
      </c>
      <c r="E47" s="233">
        <v>0</v>
      </c>
      <c r="F47" s="233">
        <v>3</v>
      </c>
      <c r="G47" s="232">
        <v>45</v>
      </c>
      <c r="H47" s="232">
        <v>23</v>
      </c>
      <c r="I47" s="234">
        <v>6.405651340996169</v>
      </c>
      <c r="J47" s="234">
        <v>12.571839080459771</v>
      </c>
      <c r="K47" s="234">
        <v>2.6939655172413794</v>
      </c>
      <c r="L47" s="235">
        <v>1.3769157088122606</v>
      </c>
      <c r="M47" s="236">
        <v>0</v>
      </c>
      <c r="N47" s="236">
        <v>27.27272727272727</v>
      </c>
      <c r="O47" s="237">
        <v>1.557</v>
      </c>
    </row>
    <row r="48" spans="1:15" ht="13.5" hidden="1">
      <c r="A48" s="227"/>
      <c r="B48" s="238" t="s">
        <v>315</v>
      </c>
      <c r="C48" s="239">
        <v>0</v>
      </c>
      <c r="D48" s="240">
        <v>0</v>
      </c>
      <c r="E48" s="240">
        <v>0</v>
      </c>
      <c r="F48" s="240">
        <v>0</v>
      </c>
      <c r="G48" s="240">
        <v>0</v>
      </c>
      <c r="H48" s="240">
        <v>0</v>
      </c>
      <c r="I48" s="241"/>
      <c r="J48" s="241"/>
      <c r="K48" s="241"/>
      <c r="L48" s="242"/>
      <c r="M48" s="241"/>
      <c r="N48" s="241"/>
      <c r="O48" s="243"/>
    </row>
    <row r="49" spans="1:15" ht="13.5" hidden="1">
      <c r="A49" s="227"/>
      <c r="B49" s="238" t="s">
        <v>316</v>
      </c>
      <c r="C49" s="239">
        <v>0</v>
      </c>
      <c r="D49" s="240">
        <v>0</v>
      </c>
      <c r="E49" s="240">
        <v>0</v>
      </c>
      <c r="F49" s="240">
        <v>0</v>
      </c>
      <c r="G49" s="240">
        <v>0</v>
      </c>
      <c r="H49" s="240">
        <v>0</v>
      </c>
      <c r="I49" s="241"/>
      <c r="J49" s="241"/>
      <c r="K49" s="241"/>
      <c r="L49" s="242"/>
      <c r="M49" s="241"/>
      <c r="N49" s="241"/>
      <c r="O49" s="243"/>
    </row>
    <row r="50" spans="1:15" ht="14.25" hidden="1" thickBot="1">
      <c r="A50" s="230"/>
      <c r="B50" s="244" t="s">
        <v>317</v>
      </c>
      <c r="C50" s="245">
        <v>0</v>
      </c>
      <c r="D50" s="246">
        <v>0</v>
      </c>
      <c r="E50" s="246">
        <v>0</v>
      </c>
      <c r="F50" s="246">
        <v>0</v>
      </c>
      <c r="G50" s="246">
        <v>0</v>
      </c>
      <c r="H50" s="246">
        <v>0</v>
      </c>
      <c r="I50" s="247"/>
      <c r="J50" s="247"/>
      <c r="K50" s="247"/>
      <c r="L50" s="248"/>
      <c r="M50" s="249"/>
      <c r="N50" s="247"/>
      <c r="O50" s="243"/>
    </row>
    <row r="51" spans="1:15" ht="13.5">
      <c r="A51" s="250" t="s">
        <v>829</v>
      </c>
      <c r="B51" s="250"/>
      <c r="C51" s="243"/>
      <c r="D51" s="251"/>
      <c r="E51" s="251"/>
      <c r="F51" s="251"/>
      <c r="G51" s="251"/>
      <c r="H51" s="251"/>
      <c r="I51" s="251"/>
      <c r="J51" s="252"/>
      <c r="K51" s="252"/>
      <c r="L51" s="243"/>
      <c r="M51" s="243"/>
      <c r="N51" s="243"/>
      <c r="O51" s="243"/>
    </row>
    <row r="52" spans="1:15" ht="13.5">
      <c r="A52" s="250"/>
      <c r="B52" s="250" t="s">
        <v>830</v>
      </c>
      <c r="C52" s="243"/>
      <c r="D52" s="251"/>
      <c r="E52" s="251"/>
      <c r="F52" s="251"/>
      <c r="G52" s="251"/>
      <c r="H52" s="251"/>
      <c r="I52" s="251"/>
      <c r="J52" s="252"/>
      <c r="K52" s="252"/>
      <c r="L52" s="243"/>
      <c r="M52" s="243"/>
      <c r="N52" s="243"/>
      <c r="O52" s="243"/>
    </row>
    <row r="53" spans="1:15" ht="13.5">
      <c r="A53" s="250" t="s">
        <v>1070</v>
      </c>
      <c r="B53" s="250"/>
      <c r="C53" s="243"/>
      <c r="D53" s="251"/>
      <c r="E53" s="251"/>
      <c r="F53" s="251"/>
      <c r="G53" s="251"/>
      <c r="H53" s="251"/>
      <c r="I53" s="251"/>
      <c r="J53" s="252"/>
      <c r="K53" s="252"/>
      <c r="L53" s="243"/>
      <c r="M53" s="243"/>
      <c r="N53" s="243"/>
      <c r="O53" s="243"/>
    </row>
    <row r="54" spans="1:15" ht="13.5">
      <c r="A54" s="250"/>
      <c r="B54" s="250" t="s">
        <v>827</v>
      </c>
      <c r="C54" s="243"/>
      <c r="D54" s="251"/>
      <c r="E54" s="251"/>
      <c r="F54" s="251"/>
      <c r="G54" s="251"/>
      <c r="H54" s="251"/>
      <c r="I54" s="251"/>
      <c r="J54" s="252"/>
      <c r="K54" s="252"/>
      <c r="L54" s="243"/>
      <c r="M54" s="243"/>
      <c r="N54" s="243"/>
      <c r="O54" s="243"/>
    </row>
    <row r="55" spans="1:15" ht="13.5">
      <c r="A55" s="250"/>
      <c r="B55" s="250" t="s">
        <v>318</v>
      </c>
      <c r="C55" s="243"/>
      <c r="D55" s="251"/>
      <c r="E55" s="251"/>
      <c r="F55" s="251"/>
      <c r="G55" s="251"/>
      <c r="H55" s="251"/>
      <c r="I55" s="251"/>
      <c r="J55" s="252"/>
      <c r="K55" s="252"/>
      <c r="L55" s="243"/>
      <c r="M55" s="243"/>
      <c r="N55" s="243"/>
      <c r="O55" s="243"/>
    </row>
    <row r="56" spans="1:15" ht="13.5">
      <c r="A56" s="250" t="s">
        <v>828</v>
      </c>
      <c r="B56" s="250"/>
      <c r="C56" s="243"/>
      <c r="D56" s="243"/>
      <c r="E56" s="252"/>
      <c r="F56" s="252"/>
      <c r="G56" s="252"/>
      <c r="H56" s="252"/>
      <c r="I56" s="252"/>
      <c r="J56" s="252"/>
      <c r="K56" s="243"/>
      <c r="L56" s="243"/>
      <c r="M56" s="243"/>
      <c r="N56" s="243"/>
      <c r="O56" s="243"/>
    </row>
  </sheetData>
  <mergeCells count="17">
    <mergeCell ref="O3:O4"/>
    <mergeCell ref="A5:B5"/>
    <mergeCell ref="H3:H4"/>
    <mergeCell ref="I3:L3"/>
    <mergeCell ref="A6:B6"/>
    <mergeCell ref="A7:B7"/>
    <mergeCell ref="F3:F4"/>
    <mergeCell ref="G3:G4"/>
    <mergeCell ref="A3:B4"/>
    <mergeCell ref="C3:C4"/>
    <mergeCell ref="D3:D4"/>
    <mergeCell ref="E3:E4"/>
    <mergeCell ref="A12:B12"/>
    <mergeCell ref="A8:B8"/>
    <mergeCell ref="A9:B9"/>
    <mergeCell ref="A10:B10"/>
    <mergeCell ref="A11:B11"/>
  </mergeCells>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L63"/>
  <sheetViews>
    <sheetView workbookViewId="0" topLeftCell="A1">
      <selection activeCell="A1" sqref="A1"/>
    </sheetView>
  </sheetViews>
  <sheetFormatPr defaultColWidth="9.00390625" defaultRowHeight="13.5"/>
  <cols>
    <col min="1" max="1" width="10.625" style="255" customWidth="1"/>
    <col min="2" max="2" width="10.75390625" style="255" customWidth="1"/>
    <col min="3" max="3" width="11.875" style="255" customWidth="1"/>
    <col min="4" max="4" width="11.75390625" style="255" customWidth="1"/>
    <col min="5" max="5" width="10.375" style="255" customWidth="1"/>
    <col min="6" max="6" width="12.00390625" style="255" customWidth="1"/>
    <col min="7" max="8" width="8.125" style="255" customWidth="1"/>
    <col min="9" max="9" width="10.75390625" style="255" customWidth="1"/>
    <col min="10" max="11" width="9.00390625" style="255" customWidth="1"/>
    <col min="12" max="12" width="9.50390625" style="255" bestFit="1" customWidth="1"/>
    <col min="13" max="16384" width="9.00390625" style="255" customWidth="1"/>
  </cols>
  <sheetData>
    <row r="1" spans="1:5" ht="14.25">
      <c r="A1" s="254" t="s">
        <v>319</v>
      </c>
      <c r="E1" s="256"/>
    </row>
    <row r="2" spans="5:9" ht="13.5" customHeight="1" thickBot="1">
      <c r="E2" s="256"/>
      <c r="H2" s="257" t="s">
        <v>842</v>
      </c>
      <c r="I2" s="257" t="s">
        <v>634</v>
      </c>
    </row>
    <row r="3" spans="1:10" ht="27" customHeight="1" thickTop="1">
      <c r="A3" s="882" t="s">
        <v>595</v>
      </c>
      <c r="B3" s="258" t="s">
        <v>831</v>
      </c>
      <c r="C3" s="259" t="s">
        <v>832</v>
      </c>
      <c r="D3" s="258" t="s">
        <v>833</v>
      </c>
      <c r="E3" s="260" t="s">
        <v>320</v>
      </c>
      <c r="F3" s="261"/>
      <c r="G3" s="262" t="s">
        <v>321</v>
      </c>
      <c r="H3" s="262"/>
      <c r="I3" s="263" t="s">
        <v>834</v>
      </c>
      <c r="J3" s="264"/>
    </row>
    <row r="4" spans="1:10" ht="13.5" customHeight="1">
      <c r="A4" s="883"/>
      <c r="B4" s="265" t="s">
        <v>322</v>
      </c>
      <c r="C4" s="265" t="s">
        <v>323</v>
      </c>
      <c r="D4" s="265" t="s">
        <v>324</v>
      </c>
      <c r="E4" s="266" t="s">
        <v>835</v>
      </c>
      <c r="F4" s="266" t="s">
        <v>836</v>
      </c>
      <c r="G4" s="266" t="s">
        <v>835</v>
      </c>
      <c r="H4" s="266" t="s">
        <v>325</v>
      </c>
      <c r="I4" s="267" t="s">
        <v>837</v>
      </c>
      <c r="J4" s="264"/>
    </row>
    <row r="5" spans="1:12" s="272" customFormat="1" ht="15" customHeight="1">
      <c r="A5" s="268" t="s">
        <v>554</v>
      </c>
      <c r="B5" s="269">
        <f aca="true" t="shared" si="0" ref="B5:H5">B7+B8</f>
        <v>1215596</v>
      </c>
      <c r="C5" s="269">
        <f t="shared" si="0"/>
        <v>1214739</v>
      </c>
      <c r="D5" s="269">
        <f t="shared" si="0"/>
        <v>-857</v>
      </c>
      <c r="E5" s="269">
        <f t="shared" si="0"/>
        <v>173470</v>
      </c>
      <c r="F5" s="269">
        <f t="shared" si="0"/>
        <v>174327</v>
      </c>
      <c r="G5" s="269">
        <f t="shared" si="0"/>
        <v>173077</v>
      </c>
      <c r="H5" s="269">
        <f t="shared" si="0"/>
        <v>173936</v>
      </c>
      <c r="I5" s="270">
        <v>99.9</v>
      </c>
      <c r="J5" s="271"/>
      <c r="L5" s="273"/>
    </row>
    <row r="6" spans="1:10" s="272" customFormat="1" ht="6" customHeight="1">
      <c r="A6" s="268"/>
      <c r="B6" s="274"/>
      <c r="C6" s="274"/>
      <c r="D6" s="274"/>
      <c r="E6" s="274"/>
      <c r="F6" s="274"/>
      <c r="G6" s="274"/>
      <c r="H6" s="274"/>
      <c r="I6" s="270"/>
      <c r="J6" s="275"/>
    </row>
    <row r="7" spans="1:10" s="272" customFormat="1" ht="15" customHeight="1">
      <c r="A7" s="268" t="s">
        <v>555</v>
      </c>
      <c r="B7" s="269">
        <f aca="true" t="shared" si="1" ref="B7:H7">SUM(B15:B18)+SUM(B20:B23)+SUM(B25:B29)</f>
        <v>934330</v>
      </c>
      <c r="C7" s="269">
        <f t="shared" si="1"/>
        <v>969957</v>
      </c>
      <c r="D7" s="269">
        <f t="shared" si="1"/>
        <v>35627</v>
      </c>
      <c r="E7" s="269">
        <f t="shared" si="1"/>
        <v>139320</v>
      </c>
      <c r="F7" s="269">
        <f t="shared" si="1"/>
        <v>103693</v>
      </c>
      <c r="G7" s="269">
        <f t="shared" si="1"/>
        <v>139014</v>
      </c>
      <c r="H7" s="269">
        <f t="shared" si="1"/>
        <v>103444</v>
      </c>
      <c r="I7" s="270">
        <v>103.8</v>
      </c>
      <c r="J7" s="275"/>
    </row>
    <row r="8" spans="1:10" s="272" customFormat="1" ht="15" customHeight="1">
      <c r="A8" s="268" t="s">
        <v>556</v>
      </c>
      <c r="B8" s="269">
        <f aca="true" t="shared" si="2" ref="B8:H8">SUM(B31:B37)+SUM(B39:B45)+SUM(B47:B51)+SUM(B53:B58)</f>
        <v>281266</v>
      </c>
      <c r="C8" s="269">
        <f t="shared" si="2"/>
        <v>244782</v>
      </c>
      <c r="D8" s="269">
        <f t="shared" si="2"/>
        <v>-36484</v>
      </c>
      <c r="E8" s="269">
        <f t="shared" si="2"/>
        <v>34150</v>
      </c>
      <c r="F8" s="269">
        <f t="shared" si="2"/>
        <v>70634</v>
      </c>
      <c r="G8" s="269">
        <f t="shared" si="2"/>
        <v>34063</v>
      </c>
      <c r="H8" s="269">
        <f t="shared" si="2"/>
        <v>70492</v>
      </c>
      <c r="I8" s="270">
        <v>87</v>
      </c>
      <c r="J8" s="275"/>
    </row>
    <row r="9" spans="1:10" s="272" customFormat="1" ht="6" customHeight="1">
      <c r="A9" s="268"/>
      <c r="B9" s="269"/>
      <c r="C9" s="269"/>
      <c r="D9" s="269"/>
      <c r="E9" s="269"/>
      <c r="F9" s="269"/>
      <c r="G9" s="269"/>
      <c r="H9" s="269"/>
      <c r="I9" s="270"/>
      <c r="J9" s="275"/>
    </row>
    <row r="10" spans="1:10" s="272" customFormat="1" ht="15" customHeight="1">
      <c r="A10" s="268" t="s">
        <v>557</v>
      </c>
      <c r="B10" s="269">
        <f aca="true" t="shared" si="3" ref="B10:H10">B15+B21+B22+B23+B26+B27+B28+SUM(B31:B37)</f>
        <v>576784</v>
      </c>
      <c r="C10" s="269">
        <f t="shared" si="3"/>
        <v>577741</v>
      </c>
      <c r="D10" s="269">
        <f t="shared" si="3"/>
        <v>957</v>
      </c>
      <c r="E10" s="269">
        <f t="shared" si="3"/>
        <v>96658</v>
      </c>
      <c r="F10" s="269">
        <f t="shared" si="3"/>
        <v>95701</v>
      </c>
      <c r="G10" s="269">
        <f t="shared" si="3"/>
        <v>96424</v>
      </c>
      <c r="H10" s="269">
        <f t="shared" si="3"/>
        <v>95463</v>
      </c>
      <c r="I10" s="270">
        <v>100.2</v>
      </c>
      <c r="J10" s="275"/>
    </row>
    <row r="11" spans="1:10" s="272" customFormat="1" ht="15" customHeight="1">
      <c r="A11" s="268" t="s">
        <v>558</v>
      </c>
      <c r="B11" s="269">
        <f aca="true" t="shared" si="4" ref="B11:H11">B20+SUM(B39:B45)</f>
        <v>90729</v>
      </c>
      <c r="C11" s="269">
        <f t="shared" si="4"/>
        <v>89108</v>
      </c>
      <c r="D11" s="269">
        <f t="shared" si="4"/>
        <v>-1621</v>
      </c>
      <c r="E11" s="269">
        <f t="shared" si="4"/>
        <v>12337</v>
      </c>
      <c r="F11" s="269">
        <f t="shared" si="4"/>
        <v>13958</v>
      </c>
      <c r="G11" s="269">
        <f t="shared" si="4"/>
        <v>12286</v>
      </c>
      <c r="H11" s="269">
        <f t="shared" si="4"/>
        <v>13505</v>
      </c>
      <c r="I11" s="270">
        <v>98.2</v>
      </c>
      <c r="J11" s="275"/>
    </row>
    <row r="12" spans="1:10" s="272" customFormat="1" ht="15" customHeight="1">
      <c r="A12" s="268" t="s">
        <v>559</v>
      </c>
      <c r="B12" s="269">
        <f aca="true" t="shared" si="5" ref="B12:H12">B16+B25+B29+SUM(B47:B51)</f>
        <v>238728</v>
      </c>
      <c r="C12" s="269">
        <f t="shared" si="5"/>
        <v>238014</v>
      </c>
      <c r="D12" s="269">
        <f t="shared" si="5"/>
        <v>-714</v>
      </c>
      <c r="E12" s="269">
        <f t="shared" si="5"/>
        <v>31956</v>
      </c>
      <c r="F12" s="269">
        <f t="shared" si="5"/>
        <v>32670</v>
      </c>
      <c r="G12" s="269">
        <f t="shared" si="5"/>
        <v>31917</v>
      </c>
      <c r="H12" s="269">
        <f t="shared" si="5"/>
        <v>32619</v>
      </c>
      <c r="I12" s="270">
        <v>99.7</v>
      </c>
      <c r="J12" s="275"/>
    </row>
    <row r="13" spans="1:10" s="272" customFormat="1" ht="15" customHeight="1">
      <c r="A13" s="268" t="s">
        <v>560</v>
      </c>
      <c r="B13" s="269">
        <f aca="true" t="shared" si="6" ref="B13:H13">B17+B18+SUM(B53:B58)</f>
        <v>309355</v>
      </c>
      <c r="C13" s="269">
        <f t="shared" si="6"/>
        <v>309876</v>
      </c>
      <c r="D13" s="269">
        <f t="shared" si="6"/>
        <v>521</v>
      </c>
      <c r="E13" s="269">
        <f t="shared" si="6"/>
        <v>32519</v>
      </c>
      <c r="F13" s="269">
        <f t="shared" si="6"/>
        <v>31998</v>
      </c>
      <c r="G13" s="269">
        <f t="shared" si="6"/>
        <v>32450</v>
      </c>
      <c r="H13" s="269">
        <f t="shared" si="6"/>
        <v>32349</v>
      </c>
      <c r="I13" s="270">
        <v>100.2</v>
      </c>
      <c r="J13" s="275"/>
    </row>
    <row r="14" spans="1:10" ht="6" customHeight="1">
      <c r="A14" s="5"/>
      <c r="B14" s="276"/>
      <c r="C14" s="276"/>
      <c r="D14" s="276"/>
      <c r="E14" s="276"/>
      <c r="F14" s="276"/>
      <c r="G14" s="276"/>
      <c r="H14" s="276"/>
      <c r="I14" s="277"/>
      <c r="J14" s="278"/>
    </row>
    <row r="15" spans="1:10" ht="13.5" customHeight="1">
      <c r="A15" s="279" t="s">
        <v>561</v>
      </c>
      <c r="B15" s="280">
        <v>255671</v>
      </c>
      <c r="C15" s="276">
        <v>276846</v>
      </c>
      <c r="D15" s="276">
        <f>C15-B15</f>
        <v>21175</v>
      </c>
      <c r="E15" s="276">
        <v>39727</v>
      </c>
      <c r="F15" s="276">
        <v>18552</v>
      </c>
      <c r="G15" s="276">
        <v>39630</v>
      </c>
      <c r="H15" s="276">
        <v>18513</v>
      </c>
      <c r="I15" s="281">
        <v>108.3</v>
      </c>
      <c r="J15" s="278"/>
    </row>
    <row r="16" spans="1:10" ht="13.5" customHeight="1">
      <c r="A16" s="279" t="s">
        <v>562</v>
      </c>
      <c r="B16" s="276">
        <v>93118</v>
      </c>
      <c r="C16" s="276">
        <v>100777</v>
      </c>
      <c r="D16" s="276">
        <f>C16-B16</f>
        <v>7659</v>
      </c>
      <c r="E16" s="276">
        <v>11758</v>
      </c>
      <c r="F16" s="276">
        <v>4099</v>
      </c>
      <c r="G16" s="276">
        <v>11740</v>
      </c>
      <c r="H16" s="276">
        <v>4098</v>
      </c>
      <c r="I16" s="281">
        <v>108.2</v>
      </c>
      <c r="J16" s="278"/>
    </row>
    <row r="17" spans="1:10" ht="13.5" customHeight="1">
      <c r="A17" s="279" t="s">
        <v>563</v>
      </c>
      <c r="B17" s="276">
        <v>142250</v>
      </c>
      <c r="C17" s="276">
        <v>143363</v>
      </c>
      <c r="D17" s="276">
        <f>C17-B17</f>
        <v>1113</v>
      </c>
      <c r="E17" s="276">
        <v>7936</v>
      </c>
      <c r="F17" s="276">
        <v>6823</v>
      </c>
      <c r="G17" s="276">
        <v>7906</v>
      </c>
      <c r="H17" s="276">
        <v>6817</v>
      </c>
      <c r="I17" s="281">
        <v>100.8</v>
      </c>
      <c r="J17" s="278"/>
    </row>
    <row r="18" spans="1:10" ht="13.5" customHeight="1">
      <c r="A18" s="279" t="s">
        <v>564</v>
      </c>
      <c r="B18" s="276">
        <v>98278</v>
      </c>
      <c r="C18" s="276">
        <v>106811</v>
      </c>
      <c r="D18" s="276">
        <f>C18-B18</f>
        <v>8533</v>
      </c>
      <c r="E18" s="276">
        <v>15137</v>
      </c>
      <c r="F18" s="276">
        <v>6604</v>
      </c>
      <c r="G18" s="276">
        <v>15116</v>
      </c>
      <c r="H18" s="276">
        <v>6994</v>
      </c>
      <c r="I18" s="281">
        <v>108.7</v>
      </c>
      <c r="J18" s="278"/>
    </row>
    <row r="19" spans="1:10" ht="6" customHeight="1">
      <c r="A19" s="279"/>
      <c r="B19" s="276"/>
      <c r="C19" s="276"/>
      <c r="D19" s="276"/>
      <c r="E19" s="276"/>
      <c r="F19" s="276"/>
      <c r="G19" s="276"/>
      <c r="H19" s="276"/>
      <c r="I19" s="281"/>
      <c r="J19" s="278"/>
    </row>
    <row r="20" spans="1:10" ht="13.5" customHeight="1">
      <c r="A20" s="279" t="s">
        <v>565</v>
      </c>
      <c r="B20" s="276">
        <v>40706</v>
      </c>
      <c r="C20" s="276">
        <v>45601</v>
      </c>
      <c r="D20" s="276">
        <f>C20-B20</f>
        <v>4895</v>
      </c>
      <c r="E20" s="276">
        <v>8413</v>
      </c>
      <c r="F20" s="276">
        <v>3518</v>
      </c>
      <c r="G20" s="276">
        <v>8374</v>
      </c>
      <c r="H20" s="276">
        <v>3091</v>
      </c>
      <c r="I20" s="281">
        <v>112</v>
      </c>
      <c r="J20" s="278"/>
    </row>
    <row r="21" spans="1:10" ht="13.5" customHeight="1">
      <c r="A21" s="279" t="s">
        <v>566</v>
      </c>
      <c r="B21" s="276">
        <v>43624</v>
      </c>
      <c r="C21" s="276">
        <v>43348</v>
      </c>
      <c r="D21" s="276">
        <f>C21-B21</f>
        <v>-276</v>
      </c>
      <c r="E21" s="276">
        <v>9468</v>
      </c>
      <c r="F21" s="276">
        <v>9744</v>
      </c>
      <c r="G21" s="276">
        <v>9431</v>
      </c>
      <c r="H21" s="276">
        <v>9717</v>
      </c>
      <c r="I21" s="281">
        <v>99.4</v>
      </c>
      <c r="J21" s="278"/>
    </row>
    <row r="22" spans="1:10" ht="13.5" customHeight="1">
      <c r="A22" s="279" t="s">
        <v>567</v>
      </c>
      <c r="B22" s="276">
        <v>36012</v>
      </c>
      <c r="C22" s="276">
        <v>32705</v>
      </c>
      <c r="D22" s="276">
        <f>C22-B22</f>
        <v>-3307</v>
      </c>
      <c r="E22" s="276">
        <v>4804</v>
      </c>
      <c r="F22" s="276">
        <v>8111</v>
      </c>
      <c r="G22" s="276">
        <v>4762</v>
      </c>
      <c r="H22" s="276">
        <v>8096</v>
      </c>
      <c r="I22" s="281">
        <v>90.8</v>
      </c>
      <c r="J22" s="278"/>
    </row>
    <row r="23" spans="1:10" ht="13.5" customHeight="1">
      <c r="A23" s="279" t="s">
        <v>568</v>
      </c>
      <c r="B23" s="276">
        <v>28192</v>
      </c>
      <c r="C23" s="276">
        <v>26625</v>
      </c>
      <c r="D23" s="276">
        <f>C23-B23</f>
        <v>-1567</v>
      </c>
      <c r="E23" s="276">
        <v>4952</v>
      </c>
      <c r="F23" s="276">
        <v>6519</v>
      </c>
      <c r="G23" s="276">
        <v>4945</v>
      </c>
      <c r="H23" s="276">
        <v>6503</v>
      </c>
      <c r="I23" s="281">
        <v>94.4</v>
      </c>
      <c r="J23" s="278"/>
    </row>
    <row r="24" spans="1:10" ht="6" customHeight="1">
      <c r="A24" s="279"/>
      <c r="B24" s="276"/>
      <c r="C24" s="276"/>
      <c r="D24" s="276"/>
      <c r="E24" s="276"/>
      <c r="F24" s="276"/>
      <c r="G24" s="276"/>
      <c r="H24" s="276"/>
      <c r="I24" s="281"/>
      <c r="J24" s="278"/>
    </row>
    <row r="25" spans="1:10" ht="13.5" customHeight="1">
      <c r="A25" s="279" t="s">
        <v>569</v>
      </c>
      <c r="B25" s="276">
        <v>30929</v>
      </c>
      <c r="C25" s="276">
        <v>31707</v>
      </c>
      <c r="D25" s="276">
        <f>C25-B25</f>
        <v>778</v>
      </c>
      <c r="E25" s="276">
        <v>5317</v>
      </c>
      <c r="F25" s="276">
        <v>4539</v>
      </c>
      <c r="G25" s="276">
        <v>5316</v>
      </c>
      <c r="H25" s="276">
        <v>4533</v>
      </c>
      <c r="I25" s="281">
        <v>102.5</v>
      </c>
      <c r="J25" s="278"/>
    </row>
    <row r="26" spans="1:10" ht="13.5" customHeight="1">
      <c r="A26" s="279" t="s">
        <v>570</v>
      </c>
      <c r="B26" s="276">
        <v>63862</v>
      </c>
      <c r="C26" s="276">
        <v>61565</v>
      </c>
      <c r="D26" s="276">
        <f>C26-B26</f>
        <v>-2297</v>
      </c>
      <c r="E26" s="276">
        <v>13210</v>
      </c>
      <c r="F26" s="276">
        <v>15507</v>
      </c>
      <c r="G26" s="276">
        <v>13203</v>
      </c>
      <c r="H26" s="276">
        <v>15465</v>
      </c>
      <c r="I26" s="281">
        <v>96.4</v>
      </c>
      <c r="J26" s="278"/>
    </row>
    <row r="27" spans="1:10" ht="13.5" customHeight="1">
      <c r="A27" s="279" t="s">
        <v>571</v>
      </c>
      <c r="B27" s="276">
        <v>45803</v>
      </c>
      <c r="C27" s="276">
        <v>47855</v>
      </c>
      <c r="D27" s="276">
        <f>C27-B27</f>
        <v>2052</v>
      </c>
      <c r="E27" s="276">
        <v>11365</v>
      </c>
      <c r="F27" s="276">
        <v>9313</v>
      </c>
      <c r="G27" s="276">
        <v>11362</v>
      </c>
      <c r="H27" s="276">
        <v>9289</v>
      </c>
      <c r="I27" s="281">
        <v>104.5</v>
      </c>
      <c r="J27" s="278"/>
    </row>
    <row r="28" spans="1:10" ht="13.5" customHeight="1">
      <c r="A28" s="279" t="s">
        <v>572</v>
      </c>
      <c r="B28" s="276">
        <v>20695</v>
      </c>
      <c r="C28" s="276">
        <v>19744</v>
      </c>
      <c r="D28" s="276">
        <f>C28-B28</f>
        <v>-951</v>
      </c>
      <c r="E28" s="276">
        <v>2456</v>
      </c>
      <c r="F28" s="276">
        <v>3407</v>
      </c>
      <c r="G28" s="276">
        <v>2456</v>
      </c>
      <c r="H28" s="276">
        <v>3395</v>
      </c>
      <c r="I28" s="281">
        <v>95.4</v>
      </c>
      <c r="J28" s="278"/>
    </row>
    <row r="29" spans="1:10" ht="13.5" customHeight="1">
      <c r="A29" s="279" t="s">
        <v>573</v>
      </c>
      <c r="B29" s="276">
        <v>35190</v>
      </c>
      <c r="C29" s="276">
        <v>33010</v>
      </c>
      <c r="D29" s="276">
        <f>C29-B29</f>
        <v>-2180</v>
      </c>
      <c r="E29" s="276">
        <v>4777</v>
      </c>
      <c r="F29" s="276">
        <v>6957</v>
      </c>
      <c r="G29" s="276">
        <v>4773</v>
      </c>
      <c r="H29" s="276">
        <v>6933</v>
      </c>
      <c r="I29" s="281">
        <v>93.8</v>
      </c>
      <c r="J29" s="278"/>
    </row>
    <row r="30" spans="1:10" ht="6" customHeight="1">
      <c r="A30" s="279"/>
      <c r="B30" s="276"/>
      <c r="C30" s="276"/>
      <c r="D30" s="276"/>
      <c r="E30" s="276"/>
      <c r="F30" s="276"/>
      <c r="G30" s="276"/>
      <c r="H30" s="276"/>
      <c r="I30" s="281"/>
      <c r="J30" s="278"/>
    </row>
    <row r="31" spans="1:10" ht="13.5" customHeight="1">
      <c r="A31" s="279" t="s">
        <v>574</v>
      </c>
      <c r="B31" s="276">
        <v>15415</v>
      </c>
      <c r="C31" s="276">
        <v>11509</v>
      </c>
      <c r="D31" s="276">
        <f aca="true" t="shared" si="7" ref="D31:D37">C31-B31</f>
        <v>-3906</v>
      </c>
      <c r="E31" s="276">
        <v>1585</v>
      </c>
      <c r="F31" s="276">
        <v>5491</v>
      </c>
      <c r="G31" s="276">
        <v>1580</v>
      </c>
      <c r="H31" s="276">
        <v>5481</v>
      </c>
      <c r="I31" s="281">
        <v>74.7</v>
      </c>
      <c r="J31" s="278"/>
    </row>
    <row r="32" spans="1:10" ht="13.5" customHeight="1">
      <c r="A32" s="279" t="s">
        <v>575</v>
      </c>
      <c r="B32" s="276">
        <v>12523</v>
      </c>
      <c r="C32" s="276">
        <v>9053</v>
      </c>
      <c r="D32" s="276">
        <f t="shared" si="7"/>
        <v>-3470</v>
      </c>
      <c r="E32" s="276">
        <v>1235</v>
      </c>
      <c r="F32" s="276">
        <v>4705</v>
      </c>
      <c r="G32" s="276">
        <v>1233</v>
      </c>
      <c r="H32" s="276">
        <v>4697</v>
      </c>
      <c r="I32" s="281">
        <v>72.3</v>
      </c>
      <c r="J32" s="278"/>
    </row>
    <row r="33" spans="1:10" ht="13.5" customHeight="1">
      <c r="A33" s="279" t="s">
        <v>576</v>
      </c>
      <c r="B33" s="276">
        <v>20738</v>
      </c>
      <c r="C33" s="276">
        <v>19139</v>
      </c>
      <c r="D33" s="276">
        <f t="shared" si="7"/>
        <v>-1599</v>
      </c>
      <c r="E33" s="276">
        <v>3996</v>
      </c>
      <c r="F33" s="276">
        <v>5595</v>
      </c>
      <c r="G33" s="276">
        <v>3988</v>
      </c>
      <c r="H33" s="276">
        <v>5590</v>
      </c>
      <c r="I33" s="281">
        <v>92.3</v>
      </c>
      <c r="J33" s="278"/>
    </row>
    <row r="34" spans="1:10" ht="13.5" customHeight="1">
      <c r="A34" s="279" t="s">
        <v>577</v>
      </c>
      <c r="B34" s="276">
        <v>6917</v>
      </c>
      <c r="C34" s="276">
        <v>5967</v>
      </c>
      <c r="D34" s="276">
        <f t="shared" si="7"/>
        <v>-950</v>
      </c>
      <c r="E34" s="276">
        <v>713</v>
      </c>
      <c r="F34" s="276">
        <v>1663</v>
      </c>
      <c r="G34" s="276">
        <v>713</v>
      </c>
      <c r="H34" s="276">
        <v>1659</v>
      </c>
      <c r="I34" s="281">
        <v>86.3</v>
      </c>
      <c r="J34" s="278"/>
    </row>
    <row r="35" spans="1:10" ht="13.5" customHeight="1">
      <c r="A35" s="279" t="s">
        <v>578</v>
      </c>
      <c r="B35" s="276">
        <v>8593</v>
      </c>
      <c r="C35" s="276">
        <v>7284</v>
      </c>
      <c r="D35" s="276">
        <f t="shared" si="7"/>
        <v>-1309</v>
      </c>
      <c r="E35" s="276">
        <v>587</v>
      </c>
      <c r="F35" s="276">
        <v>1896</v>
      </c>
      <c r="G35" s="276">
        <v>586</v>
      </c>
      <c r="H35" s="276">
        <v>1894</v>
      </c>
      <c r="I35" s="281">
        <v>84.8</v>
      </c>
      <c r="J35" s="278"/>
    </row>
    <row r="36" spans="1:10" ht="13.5" customHeight="1">
      <c r="A36" s="279" t="s">
        <v>579</v>
      </c>
      <c r="B36" s="276">
        <v>9915</v>
      </c>
      <c r="C36" s="276">
        <v>8649</v>
      </c>
      <c r="D36" s="276">
        <f t="shared" si="7"/>
        <v>-1266</v>
      </c>
      <c r="E36" s="276">
        <v>1489</v>
      </c>
      <c r="F36" s="276">
        <v>2755</v>
      </c>
      <c r="G36" s="276">
        <v>1472</v>
      </c>
      <c r="H36" s="276">
        <v>2723</v>
      </c>
      <c r="I36" s="281">
        <v>87.2</v>
      </c>
      <c r="J36" s="278"/>
    </row>
    <row r="37" spans="1:10" ht="13.5" customHeight="1">
      <c r="A37" s="279" t="s">
        <v>580</v>
      </c>
      <c r="B37" s="276">
        <v>8824</v>
      </c>
      <c r="C37" s="276">
        <v>7452</v>
      </c>
      <c r="D37" s="276">
        <f t="shared" si="7"/>
        <v>-1372</v>
      </c>
      <c r="E37" s="276">
        <v>1071</v>
      </c>
      <c r="F37" s="276">
        <v>2443</v>
      </c>
      <c r="G37" s="276">
        <v>1063</v>
      </c>
      <c r="H37" s="276">
        <v>2441</v>
      </c>
      <c r="I37" s="281">
        <v>84.5</v>
      </c>
      <c r="J37" s="278"/>
    </row>
    <row r="38" spans="1:10" ht="6" customHeight="1">
      <c r="A38" s="279"/>
      <c r="B38" s="276"/>
      <c r="C38" s="276"/>
      <c r="D38" s="276"/>
      <c r="E38" s="276"/>
      <c r="F38" s="276"/>
      <c r="G38" s="276"/>
      <c r="H38" s="276"/>
      <c r="I38" s="281"/>
      <c r="J38" s="278"/>
    </row>
    <row r="39" spans="1:10" ht="13.5" customHeight="1">
      <c r="A39" s="279" t="s">
        <v>581</v>
      </c>
      <c r="B39" s="276">
        <v>6949</v>
      </c>
      <c r="C39" s="276">
        <v>5958</v>
      </c>
      <c r="D39" s="276">
        <f aca="true" t="shared" si="8" ref="D39:D45">C39-B39</f>
        <v>-991</v>
      </c>
      <c r="E39" s="276">
        <v>468</v>
      </c>
      <c r="F39" s="276">
        <v>1459</v>
      </c>
      <c r="G39" s="276">
        <v>468</v>
      </c>
      <c r="H39" s="276">
        <v>1456</v>
      </c>
      <c r="I39" s="281">
        <v>85.7</v>
      </c>
      <c r="J39" s="278"/>
    </row>
    <row r="40" spans="1:10" ht="13.5" customHeight="1">
      <c r="A40" s="279" t="s">
        <v>582</v>
      </c>
      <c r="B40" s="276">
        <v>10761</v>
      </c>
      <c r="C40" s="276">
        <v>9813</v>
      </c>
      <c r="D40" s="276">
        <f t="shared" si="8"/>
        <v>-948</v>
      </c>
      <c r="E40" s="276">
        <v>481</v>
      </c>
      <c r="F40" s="276">
        <v>1429</v>
      </c>
      <c r="G40" s="276">
        <v>479</v>
      </c>
      <c r="H40" s="276">
        <v>1425</v>
      </c>
      <c r="I40" s="281">
        <v>91.2</v>
      </c>
      <c r="J40" s="278"/>
    </row>
    <row r="41" spans="1:10" ht="13.5" customHeight="1">
      <c r="A41" s="279" t="s">
        <v>583</v>
      </c>
      <c r="B41" s="276">
        <v>6671</v>
      </c>
      <c r="C41" s="276">
        <v>5506</v>
      </c>
      <c r="D41" s="276">
        <f t="shared" si="8"/>
        <v>-1165</v>
      </c>
      <c r="E41" s="276">
        <v>582</v>
      </c>
      <c r="F41" s="276">
        <v>1747</v>
      </c>
      <c r="G41" s="276">
        <v>579</v>
      </c>
      <c r="H41" s="276">
        <v>1745</v>
      </c>
      <c r="I41" s="281">
        <v>82.5</v>
      </c>
      <c r="J41" s="278"/>
    </row>
    <row r="42" spans="1:10" ht="13.5" customHeight="1">
      <c r="A42" s="279" t="s">
        <v>584</v>
      </c>
      <c r="B42" s="276">
        <v>10054</v>
      </c>
      <c r="C42" s="276">
        <v>8905</v>
      </c>
      <c r="D42" s="276">
        <f t="shared" si="8"/>
        <v>-1149</v>
      </c>
      <c r="E42" s="276">
        <v>856</v>
      </c>
      <c r="F42" s="276">
        <v>2005</v>
      </c>
      <c r="G42" s="276">
        <v>854</v>
      </c>
      <c r="H42" s="276">
        <v>2002</v>
      </c>
      <c r="I42" s="281">
        <v>88.6</v>
      </c>
      <c r="J42" s="278"/>
    </row>
    <row r="43" spans="1:10" ht="13.5" customHeight="1">
      <c r="A43" s="279" t="s">
        <v>585</v>
      </c>
      <c r="B43" s="276">
        <v>4226</v>
      </c>
      <c r="C43" s="276">
        <v>3523</v>
      </c>
      <c r="D43" s="276">
        <f t="shared" si="8"/>
        <v>-703</v>
      </c>
      <c r="E43" s="276">
        <v>330</v>
      </c>
      <c r="F43" s="276">
        <v>1033</v>
      </c>
      <c r="G43" s="276">
        <v>326</v>
      </c>
      <c r="H43" s="276">
        <v>1030</v>
      </c>
      <c r="I43" s="281">
        <v>83.4</v>
      </c>
      <c r="J43" s="278"/>
    </row>
    <row r="44" spans="1:10" ht="13.5" customHeight="1">
      <c r="A44" s="279" t="s">
        <v>586</v>
      </c>
      <c r="B44" s="276">
        <v>5447</v>
      </c>
      <c r="C44" s="276">
        <v>4750</v>
      </c>
      <c r="D44" s="276">
        <f t="shared" si="8"/>
        <v>-697</v>
      </c>
      <c r="E44" s="276">
        <v>644</v>
      </c>
      <c r="F44" s="276">
        <v>1341</v>
      </c>
      <c r="G44" s="276">
        <v>643</v>
      </c>
      <c r="H44" s="276">
        <v>1339</v>
      </c>
      <c r="I44" s="281">
        <v>87.2</v>
      </c>
      <c r="J44" s="278"/>
    </row>
    <row r="45" spans="1:10" ht="13.5" customHeight="1">
      <c r="A45" s="279" t="s">
        <v>587</v>
      </c>
      <c r="B45" s="276">
        <v>5915</v>
      </c>
      <c r="C45" s="276">
        <v>5052</v>
      </c>
      <c r="D45" s="276">
        <f t="shared" si="8"/>
        <v>-863</v>
      </c>
      <c r="E45" s="276">
        <v>563</v>
      </c>
      <c r="F45" s="276">
        <v>1426</v>
      </c>
      <c r="G45" s="276">
        <v>563</v>
      </c>
      <c r="H45" s="276">
        <v>1417</v>
      </c>
      <c r="I45" s="281">
        <v>85.4</v>
      </c>
      <c r="J45" s="278"/>
    </row>
    <row r="46" spans="1:10" ht="6" customHeight="1">
      <c r="A46" s="279"/>
      <c r="B46" s="276"/>
      <c r="C46" s="276"/>
      <c r="D46" s="276"/>
      <c r="E46" s="276"/>
      <c r="F46" s="276"/>
      <c r="G46" s="276"/>
      <c r="H46" s="276"/>
      <c r="I46" s="281"/>
      <c r="J46" s="278"/>
    </row>
    <row r="47" spans="1:10" ht="13.5" customHeight="1">
      <c r="A47" s="279" t="s">
        <v>588</v>
      </c>
      <c r="B47" s="276">
        <v>26026</v>
      </c>
      <c r="C47" s="276">
        <v>23585</v>
      </c>
      <c r="D47" s="276">
        <f>C47-B47</f>
        <v>-2441</v>
      </c>
      <c r="E47" s="276">
        <v>3847</v>
      </c>
      <c r="F47" s="276">
        <v>6288</v>
      </c>
      <c r="G47" s="276">
        <v>3842</v>
      </c>
      <c r="H47" s="276">
        <v>6282</v>
      </c>
      <c r="I47" s="281">
        <v>90.6</v>
      </c>
      <c r="J47" s="278"/>
    </row>
    <row r="48" spans="1:10" ht="13.5" customHeight="1">
      <c r="A48" s="279" t="s">
        <v>589</v>
      </c>
      <c r="B48" s="276">
        <v>18769</v>
      </c>
      <c r="C48" s="276">
        <v>16932</v>
      </c>
      <c r="D48" s="276">
        <f>C48-B48</f>
        <v>-1837</v>
      </c>
      <c r="E48" s="276">
        <v>3080</v>
      </c>
      <c r="F48" s="276">
        <v>4917</v>
      </c>
      <c r="G48" s="276">
        <v>3075</v>
      </c>
      <c r="H48" s="276">
        <v>4908</v>
      </c>
      <c r="I48" s="281">
        <v>90.2</v>
      </c>
      <c r="J48" s="278"/>
    </row>
    <row r="49" spans="1:10" ht="13.5" customHeight="1">
      <c r="A49" s="279" t="s">
        <v>590</v>
      </c>
      <c r="B49" s="276">
        <v>9742</v>
      </c>
      <c r="C49" s="276">
        <v>10002</v>
      </c>
      <c r="D49" s="276">
        <f>C49-B49</f>
        <v>260</v>
      </c>
      <c r="E49" s="276">
        <v>677</v>
      </c>
      <c r="F49" s="276">
        <v>417</v>
      </c>
      <c r="G49" s="276">
        <v>675</v>
      </c>
      <c r="H49" s="276">
        <v>418</v>
      </c>
      <c r="I49" s="281">
        <v>102.7</v>
      </c>
      <c r="J49" s="278"/>
    </row>
    <row r="50" spans="1:10" ht="13.5" customHeight="1">
      <c r="A50" s="279" t="s">
        <v>591</v>
      </c>
      <c r="B50" s="276">
        <v>16331</v>
      </c>
      <c r="C50" s="276">
        <v>14386</v>
      </c>
      <c r="D50" s="276">
        <f>C50-B50</f>
        <v>-1945</v>
      </c>
      <c r="E50" s="276">
        <v>1268</v>
      </c>
      <c r="F50" s="276">
        <v>3213</v>
      </c>
      <c r="G50" s="276">
        <v>1266</v>
      </c>
      <c r="H50" s="276">
        <v>3210</v>
      </c>
      <c r="I50" s="281">
        <v>88.1</v>
      </c>
      <c r="J50" s="278"/>
    </row>
    <row r="51" spans="1:10" ht="13.5" customHeight="1">
      <c r="A51" s="279" t="s">
        <v>592</v>
      </c>
      <c r="B51" s="276">
        <v>8623</v>
      </c>
      <c r="C51" s="276">
        <v>7615</v>
      </c>
      <c r="D51" s="276">
        <f>C51-B51</f>
        <v>-1008</v>
      </c>
      <c r="E51" s="276">
        <v>1232</v>
      </c>
      <c r="F51" s="276">
        <v>2240</v>
      </c>
      <c r="G51" s="276">
        <v>1230</v>
      </c>
      <c r="H51" s="276">
        <v>2237</v>
      </c>
      <c r="I51" s="281">
        <v>88.3</v>
      </c>
      <c r="J51" s="278"/>
    </row>
    <row r="52" spans="1:10" ht="6" customHeight="1">
      <c r="A52" s="279"/>
      <c r="B52" s="276"/>
      <c r="C52" s="276"/>
      <c r="D52" s="276"/>
      <c r="E52" s="276"/>
      <c r="F52" s="276"/>
      <c r="G52" s="276"/>
      <c r="H52" s="276"/>
      <c r="I52" s="281"/>
      <c r="J52" s="278"/>
    </row>
    <row r="53" spans="1:10" ht="13.5" customHeight="1">
      <c r="A53" s="279" t="s">
        <v>800</v>
      </c>
      <c r="B53" s="276">
        <v>8003</v>
      </c>
      <c r="C53" s="276">
        <v>8609</v>
      </c>
      <c r="D53" s="276">
        <f aca="true" t="shared" si="9" ref="D53:D58">C53-B53</f>
        <v>606</v>
      </c>
      <c r="E53" s="276">
        <v>2918</v>
      </c>
      <c r="F53" s="276">
        <v>2312</v>
      </c>
      <c r="G53" s="276">
        <v>2917</v>
      </c>
      <c r="H53" s="276">
        <v>2303</v>
      </c>
      <c r="I53" s="281">
        <v>107.6</v>
      </c>
      <c r="J53" s="278"/>
    </row>
    <row r="54" spans="1:10" ht="13.5" customHeight="1">
      <c r="A54" s="279" t="s">
        <v>843</v>
      </c>
      <c r="B54" s="276">
        <v>24673</v>
      </c>
      <c r="C54" s="276">
        <v>21382</v>
      </c>
      <c r="D54" s="276">
        <f t="shared" si="9"/>
        <v>-3291</v>
      </c>
      <c r="E54" s="276">
        <v>2948</v>
      </c>
      <c r="F54" s="276">
        <v>6239</v>
      </c>
      <c r="G54" s="276">
        <v>2941</v>
      </c>
      <c r="H54" s="276">
        <v>6229</v>
      </c>
      <c r="I54" s="281">
        <v>86.7</v>
      </c>
      <c r="J54" s="278"/>
    </row>
    <row r="55" spans="1:10" ht="13.5" customHeight="1">
      <c r="A55" s="279" t="s">
        <v>593</v>
      </c>
      <c r="B55" s="276">
        <v>16852</v>
      </c>
      <c r="C55" s="276">
        <v>14037</v>
      </c>
      <c r="D55" s="276">
        <f t="shared" si="9"/>
        <v>-2815</v>
      </c>
      <c r="E55" s="276">
        <v>1429</v>
      </c>
      <c r="F55" s="276">
        <v>4244</v>
      </c>
      <c r="G55" s="276">
        <v>1424</v>
      </c>
      <c r="H55" s="276">
        <v>4236</v>
      </c>
      <c r="I55" s="281">
        <v>83.3</v>
      </c>
      <c r="J55" s="278"/>
    </row>
    <row r="56" spans="1:10" ht="13.5" customHeight="1">
      <c r="A56" s="279" t="s">
        <v>838</v>
      </c>
      <c r="B56" s="276">
        <v>7067</v>
      </c>
      <c r="C56" s="276">
        <v>5555</v>
      </c>
      <c r="D56" s="276">
        <f t="shared" si="9"/>
        <v>-1512</v>
      </c>
      <c r="E56" s="276">
        <v>535</v>
      </c>
      <c r="F56" s="276">
        <v>2047</v>
      </c>
      <c r="G56" s="276">
        <v>534</v>
      </c>
      <c r="H56" s="276">
        <v>2047</v>
      </c>
      <c r="I56" s="281">
        <v>78.6</v>
      </c>
      <c r="J56" s="278"/>
    </row>
    <row r="57" spans="1:10" ht="13.5" customHeight="1">
      <c r="A57" s="279" t="s">
        <v>839</v>
      </c>
      <c r="B57" s="276">
        <v>5302</v>
      </c>
      <c r="C57" s="276">
        <v>4445</v>
      </c>
      <c r="D57" s="276">
        <f t="shared" si="9"/>
        <v>-857</v>
      </c>
      <c r="E57" s="276">
        <v>702</v>
      </c>
      <c r="F57" s="276">
        <v>1559</v>
      </c>
      <c r="G57" s="276">
        <v>699</v>
      </c>
      <c r="H57" s="276">
        <v>1556</v>
      </c>
      <c r="I57" s="281">
        <v>83.8</v>
      </c>
      <c r="J57" s="278"/>
    </row>
    <row r="58" spans="1:10" ht="13.5" customHeight="1" thickBot="1">
      <c r="A58" s="282" t="s">
        <v>840</v>
      </c>
      <c r="B58" s="283">
        <v>6930</v>
      </c>
      <c r="C58" s="283">
        <v>5674</v>
      </c>
      <c r="D58" s="283">
        <f t="shared" si="9"/>
        <v>-1256</v>
      </c>
      <c r="E58" s="283">
        <v>914</v>
      </c>
      <c r="F58" s="283">
        <v>2170</v>
      </c>
      <c r="G58" s="283">
        <v>913</v>
      </c>
      <c r="H58" s="283">
        <v>2167</v>
      </c>
      <c r="I58" s="281">
        <v>81.9</v>
      </c>
      <c r="J58" s="278"/>
    </row>
    <row r="59" spans="1:10" ht="15" customHeight="1">
      <c r="A59" s="264" t="s">
        <v>841</v>
      </c>
      <c r="B59" s="284"/>
      <c r="C59" s="284"/>
      <c r="D59" s="284"/>
      <c r="E59" s="284"/>
      <c r="F59" s="284"/>
      <c r="G59" s="284"/>
      <c r="H59" s="284"/>
      <c r="I59" s="285"/>
      <c r="J59" s="286"/>
    </row>
    <row r="60" spans="1:10" ht="15" customHeight="1">
      <c r="A60" s="255" t="s">
        <v>844</v>
      </c>
      <c r="D60" s="256"/>
      <c r="E60" s="256"/>
      <c r="F60" s="256"/>
      <c r="G60" s="256"/>
      <c r="H60" s="256"/>
      <c r="I60" s="256"/>
      <c r="J60" s="256"/>
    </row>
    <row r="61" spans="4:10" ht="12">
      <c r="D61" s="256"/>
      <c r="E61" s="256"/>
      <c r="F61" s="256"/>
      <c r="G61" s="256"/>
      <c r="H61" s="256"/>
      <c r="I61" s="256"/>
      <c r="J61" s="256"/>
    </row>
    <row r="62" spans="4:10" ht="12">
      <c r="D62" s="256"/>
      <c r="E62" s="256"/>
      <c r="F62" s="256"/>
      <c r="G62" s="256"/>
      <c r="H62" s="256"/>
      <c r="I62" s="256"/>
      <c r="J62" s="256"/>
    </row>
    <row r="63" spans="4:9" ht="12">
      <c r="D63" s="256"/>
      <c r="E63" s="256"/>
      <c r="F63" s="256"/>
      <c r="G63" s="256"/>
      <c r="H63" s="256"/>
      <c r="I63" s="256"/>
    </row>
  </sheetData>
  <mergeCells count="1">
    <mergeCell ref="A3:A4"/>
  </mergeCells>
  <printOptions/>
  <pageMargins left="0.75" right="0.75" top="1" bottom="1" header="0.512" footer="0.512"/>
  <pageSetup fitToHeight="1" fitToWidth="1" horizontalDpi="600" verticalDpi="600" orientation="portrait" paperSize="9" scale="91"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sheetPr codeName="Sheet11"/>
  <dimension ref="A1:AC61"/>
  <sheetViews>
    <sheetView workbookViewId="0" topLeftCell="A1">
      <selection activeCell="A1" sqref="A1"/>
    </sheetView>
  </sheetViews>
  <sheetFormatPr defaultColWidth="9.00390625" defaultRowHeight="13.5"/>
  <cols>
    <col min="1" max="2" width="10.625" style="288" customWidth="1"/>
    <col min="3" max="24" width="9.125" style="288" customWidth="1"/>
    <col min="25" max="25" width="9.00390625" style="288" customWidth="1"/>
    <col min="26" max="29" width="9.00390625" style="288" hidden="1" customWidth="1"/>
    <col min="30" max="16384" width="9.00390625" style="288" customWidth="1"/>
  </cols>
  <sheetData>
    <row r="1" ht="18" customHeight="1">
      <c r="A1" s="287" t="s">
        <v>326</v>
      </c>
    </row>
    <row r="2" spans="1:24" ht="15" customHeight="1" thickBot="1">
      <c r="A2" s="289"/>
      <c r="E2" s="290"/>
      <c r="V2" s="291" t="s">
        <v>1071</v>
      </c>
      <c r="X2" s="292" t="s">
        <v>327</v>
      </c>
    </row>
    <row r="3" spans="1:26" s="289" customFormat="1" ht="15" customHeight="1" thickTop="1">
      <c r="A3" s="884" t="s">
        <v>595</v>
      </c>
      <c r="B3" s="293"/>
      <c r="C3" s="293" t="s">
        <v>845</v>
      </c>
      <c r="D3" s="293" t="s">
        <v>846</v>
      </c>
      <c r="E3" s="293" t="s">
        <v>847</v>
      </c>
      <c r="F3" s="293" t="s">
        <v>848</v>
      </c>
      <c r="G3" s="293" t="s">
        <v>849</v>
      </c>
      <c r="H3" s="293" t="s">
        <v>850</v>
      </c>
      <c r="I3" s="293" t="s">
        <v>851</v>
      </c>
      <c r="J3" s="293" t="s">
        <v>852</v>
      </c>
      <c r="K3" s="293" t="s">
        <v>853</v>
      </c>
      <c r="L3" s="293" t="s">
        <v>854</v>
      </c>
      <c r="M3" s="293" t="s">
        <v>855</v>
      </c>
      <c r="N3" s="293" t="s">
        <v>856</v>
      </c>
      <c r="O3" s="293" t="s">
        <v>857</v>
      </c>
      <c r="P3" s="293" t="s">
        <v>858</v>
      </c>
      <c r="Q3" s="293" t="s">
        <v>328</v>
      </c>
      <c r="R3" s="293" t="s">
        <v>329</v>
      </c>
      <c r="S3" s="293" t="s">
        <v>330</v>
      </c>
      <c r="T3" s="293" t="s">
        <v>331</v>
      </c>
      <c r="U3" s="293" t="s">
        <v>332</v>
      </c>
      <c r="V3" s="886" t="s">
        <v>333</v>
      </c>
      <c r="W3" s="886"/>
      <c r="X3" s="887"/>
      <c r="Z3" s="294"/>
    </row>
    <row r="4" spans="1:26" s="289" customFormat="1" ht="48" customHeight="1">
      <c r="A4" s="885"/>
      <c r="B4" s="295" t="s">
        <v>554</v>
      </c>
      <c r="C4" s="295" t="s">
        <v>859</v>
      </c>
      <c r="D4" s="295" t="s">
        <v>860</v>
      </c>
      <c r="E4" s="295" t="s">
        <v>861</v>
      </c>
      <c r="F4" s="295" t="s">
        <v>862</v>
      </c>
      <c r="G4" s="295" t="s">
        <v>863</v>
      </c>
      <c r="H4" s="295" t="s">
        <v>864</v>
      </c>
      <c r="I4" s="296" t="s">
        <v>865</v>
      </c>
      <c r="J4" s="296" t="s">
        <v>896</v>
      </c>
      <c r="K4" s="296" t="s">
        <v>897</v>
      </c>
      <c r="L4" s="296" t="s">
        <v>898</v>
      </c>
      <c r="M4" s="296" t="s">
        <v>899</v>
      </c>
      <c r="N4" s="295" t="s">
        <v>900</v>
      </c>
      <c r="O4" s="296" t="s">
        <v>901</v>
      </c>
      <c r="P4" s="296" t="s">
        <v>902</v>
      </c>
      <c r="Q4" s="296" t="s">
        <v>903</v>
      </c>
      <c r="R4" s="296" t="s">
        <v>904</v>
      </c>
      <c r="S4" s="296" t="s">
        <v>905</v>
      </c>
      <c r="T4" s="296" t="s">
        <v>906</v>
      </c>
      <c r="U4" s="296" t="s">
        <v>907</v>
      </c>
      <c r="V4" s="766" t="s">
        <v>334</v>
      </c>
      <c r="W4" s="766" t="s">
        <v>335</v>
      </c>
      <c r="X4" s="767" t="s">
        <v>336</v>
      </c>
      <c r="Z4" s="297"/>
    </row>
    <row r="5" spans="1:26" s="301" customFormat="1" ht="15" customHeight="1">
      <c r="A5" s="298" t="s">
        <v>554</v>
      </c>
      <c r="B5" s="299">
        <f aca="true" t="shared" si="0" ref="B5:X5">B6+B7</f>
        <v>612089</v>
      </c>
      <c r="C5" s="299">
        <f t="shared" si="0"/>
        <v>65162</v>
      </c>
      <c r="D5" s="299">
        <f t="shared" si="0"/>
        <v>782</v>
      </c>
      <c r="E5" s="299">
        <f t="shared" si="0"/>
        <v>756</v>
      </c>
      <c r="F5" s="299">
        <f t="shared" si="0"/>
        <v>419</v>
      </c>
      <c r="G5" s="299">
        <f t="shared" si="0"/>
        <v>59647</v>
      </c>
      <c r="H5" s="299">
        <f t="shared" si="0"/>
        <v>125686</v>
      </c>
      <c r="I5" s="299">
        <f t="shared" si="0"/>
        <v>2511</v>
      </c>
      <c r="J5" s="299">
        <f t="shared" si="0"/>
        <v>5636</v>
      </c>
      <c r="K5" s="299">
        <f t="shared" si="0"/>
        <v>20396</v>
      </c>
      <c r="L5" s="299">
        <f t="shared" si="0"/>
        <v>101695</v>
      </c>
      <c r="M5" s="299">
        <f t="shared" si="0"/>
        <v>13617</v>
      </c>
      <c r="N5" s="299">
        <f t="shared" si="0"/>
        <v>2828</v>
      </c>
      <c r="O5" s="299">
        <f t="shared" si="0"/>
        <v>28494</v>
      </c>
      <c r="P5" s="299">
        <f t="shared" si="0"/>
        <v>52863</v>
      </c>
      <c r="Q5" s="299">
        <f t="shared" si="0"/>
        <v>24891</v>
      </c>
      <c r="R5" s="299">
        <f t="shared" si="0"/>
        <v>9906</v>
      </c>
      <c r="S5" s="299">
        <f t="shared" si="0"/>
        <v>69222</v>
      </c>
      <c r="T5" s="299">
        <f t="shared" si="0"/>
        <v>24148</v>
      </c>
      <c r="U5" s="299">
        <f t="shared" si="0"/>
        <v>3430</v>
      </c>
      <c r="V5" s="299">
        <f t="shared" si="0"/>
        <v>66700</v>
      </c>
      <c r="W5" s="299">
        <f t="shared" si="0"/>
        <v>185752</v>
      </c>
      <c r="X5" s="300">
        <f t="shared" si="0"/>
        <v>356207</v>
      </c>
      <c r="Z5" s="302"/>
    </row>
    <row r="6" spans="1:26" s="301" customFormat="1" ht="22.5" customHeight="1">
      <c r="A6" s="298" t="s">
        <v>555</v>
      </c>
      <c r="B6" s="299">
        <f aca="true" t="shared" si="1" ref="B6:X6">B12+B13+B14+B21+B22+B23+B24+B25+B26+B27+B28+B29+B30</f>
        <v>469876</v>
      </c>
      <c r="C6" s="299">
        <f t="shared" si="1"/>
        <v>43030</v>
      </c>
      <c r="D6" s="299">
        <f t="shared" si="1"/>
        <v>332</v>
      </c>
      <c r="E6" s="299">
        <f t="shared" si="1"/>
        <v>683</v>
      </c>
      <c r="F6" s="299">
        <f t="shared" si="1"/>
        <v>178</v>
      </c>
      <c r="G6" s="299">
        <f t="shared" si="1"/>
        <v>42366</v>
      </c>
      <c r="H6" s="299">
        <f t="shared" si="1"/>
        <v>92601</v>
      </c>
      <c r="I6" s="299">
        <f t="shared" si="1"/>
        <v>2157</v>
      </c>
      <c r="J6" s="299">
        <f t="shared" si="1"/>
        <v>4980</v>
      </c>
      <c r="K6" s="299">
        <f t="shared" si="1"/>
        <v>16048</v>
      </c>
      <c r="L6" s="299">
        <f t="shared" si="1"/>
        <v>81872</v>
      </c>
      <c r="M6" s="299">
        <f t="shared" si="1"/>
        <v>11751</v>
      </c>
      <c r="N6" s="299">
        <f t="shared" si="1"/>
        <v>2596</v>
      </c>
      <c r="O6" s="299">
        <f t="shared" si="1"/>
        <v>23854</v>
      </c>
      <c r="P6" s="299">
        <f t="shared" si="1"/>
        <v>41557</v>
      </c>
      <c r="Q6" s="299">
        <f t="shared" si="1"/>
        <v>20579</v>
      </c>
      <c r="R6" s="299">
        <f t="shared" si="1"/>
        <v>6863</v>
      </c>
      <c r="S6" s="299">
        <f t="shared" si="1"/>
        <v>55772</v>
      </c>
      <c r="T6" s="299">
        <f t="shared" si="1"/>
        <v>19438</v>
      </c>
      <c r="U6" s="299">
        <f t="shared" si="1"/>
        <v>3219</v>
      </c>
      <c r="V6" s="299">
        <f t="shared" si="1"/>
        <v>44045</v>
      </c>
      <c r="W6" s="299">
        <f t="shared" si="1"/>
        <v>135145</v>
      </c>
      <c r="X6" s="300">
        <f t="shared" si="1"/>
        <v>287467</v>
      </c>
      <c r="Z6" s="302"/>
    </row>
    <row r="7" spans="1:26" s="301" customFormat="1" ht="15" customHeight="1">
      <c r="A7" s="298" t="s">
        <v>556</v>
      </c>
      <c r="B7" s="299">
        <f aca="true" t="shared" si="2" ref="B7:X7">SUM(B31:B51)+SUM(B54:B57)</f>
        <v>142213</v>
      </c>
      <c r="C7" s="299">
        <f t="shared" si="2"/>
        <v>22132</v>
      </c>
      <c r="D7" s="299">
        <f t="shared" si="2"/>
        <v>450</v>
      </c>
      <c r="E7" s="299">
        <f t="shared" si="2"/>
        <v>73</v>
      </c>
      <c r="F7" s="299">
        <f t="shared" si="2"/>
        <v>241</v>
      </c>
      <c r="G7" s="299">
        <f t="shared" si="2"/>
        <v>17281</v>
      </c>
      <c r="H7" s="299">
        <f t="shared" si="2"/>
        <v>33085</v>
      </c>
      <c r="I7" s="299">
        <f t="shared" si="2"/>
        <v>354</v>
      </c>
      <c r="J7" s="299">
        <f t="shared" si="2"/>
        <v>656</v>
      </c>
      <c r="K7" s="299">
        <f t="shared" si="2"/>
        <v>4348</v>
      </c>
      <c r="L7" s="299">
        <f t="shared" si="2"/>
        <v>19823</v>
      </c>
      <c r="M7" s="299">
        <f t="shared" si="2"/>
        <v>1866</v>
      </c>
      <c r="N7" s="299">
        <f t="shared" si="2"/>
        <v>232</v>
      </c>
      <c r="O7" s="299">
        <f t="shared" si="2"/>
        <v>4640</v>
      </c>
      <c r="P7" s="299">
        <f t="shared" si="2"/>
        <v>11306</v>
      </c>
      <c r="Q7" s="299">
        <f t="shared" si="2"/>
        <v>4312</v>
      </c>
      <c r="R7" s="299">
        <f t="shared" si="2"/>
        <v>3043</v>
      </c>
      <c r="S7" s="299">
        <f t="shared" si="2"/>
        <v>13450</v>
      </c>
      <c r="T7" s="299">
        <f t="shared" si="2"/>
        <v>4710</v>
      </c>
      <c r="U7" s="299">
        <f t="shared" si="2"/>
        <v>211</v>
      </c>
      <c r="V7" s="299">
        <f t="shared" si="2"/>
        <v>22655</v>
      </c>
      <c r="W7" s="299">
        <f t="shared" si="2"/>
        <v>50607</v>
      </c>
      <c r="X7" s="300">
        <f t="shared" si="2"/>
        <v>68740</v>
      </c>
      <c r="Z7" s="302"/>
    </row>
    <row r="8" spans="1:26" s="301" customFormat="1" ht="22.5" customHeight="1">
      <c r="A8" s="298" t="s">
        <v>557</v>
      </c>
      <c r="B8" s="299">
        <f aca="true" t="shared" si="3" ref="B8:X8">B12+B23+B24+B25+B27+B28+B29+SUM(B31:B37)</f>
        <v>292957</v>
      </c>
      <c r="C8" s="299">
        <f t="shared" si="3"/>
        <v>30421</v>
      </c>
      <c r="D8" s="299">
        <f t="shared" si="3"/>
        <v>199</v>
      </c>
      <c r="E8" s="299">
        <f t="shared" si="3"/>
        <v>55</v>
      </c>
      <c r="F8" s="299">
        <f t="shared" si="3"/>
        <v>124</v>
      </c>
      <c r="G8" s="299">
        <f t="shared" si="3"/>
        <v>25508</v>
      </c>
      <c r="H8" s="299">
        <f t="shared" si="3"/>
        <v>54424</v>
      </c>
      <c r="I8" s="299">
        <f t="shared" si="3"/>
        <v>1205</v>
      </c>
      <c r="J8" s="299">
        <f t="shared" si="3"/>
        <v>3755</v>
      </c>
      <c r="K8" s="299">
        <f t="shared" si="3"/>
        <v>10260</v>
      </c>
      <c r="L8" s="299">
        <f t="shared" si="3"/>
        <v>51931</v>
      </c>
      <c r="M8" s="299">
        <f t="shared" si="3"/>
        <v>7722</v>
      </c>
      <c r="N8" s="299">
        <f t="shared" si="3"/>
        <v>1754</v>
      </c>
      <c r="O8" s="299">
        <f t="shared" si="3"/>
        <v>14274</v>
      </c>
      <c r="P8" s="299">
        <f t="shared" si="3"/>
        <v>24664</v>
      </c>
      <c r="Q8" s="299">
        <f t="shared" si="3"/>
        <v>12190</v>
      </c>
      <c r="R8" s="299">
        <f t="shared" si="3"/>
        <v>4133</v>
      </c>
      <c r="S8" s="299">
        <f t="shared" si="3"/>
        <v>34196</v>
      </c>
      <c r="T8" s="299">
        <f t="shared" si="3"/>
        <v>13673</v>
      </c>
      <c r="U8" s="299">
        <f t="shared" si="3"/>
        <v>2469</v>
      </c>
      <c r="V8" s="299">
        <f t="shared" si="3"/>
        <v>30675</v>
      </c>
      <c r="W8" s="299">
        <f t="shared" si="3"/>
        <v>80056</v>
      </c>
      <c r="X8" s="300">
        <f t="shared" si="3"/>
        <v>179757</v>
      </c>
      <c r="Z8" s="302"/>
    </row>
    <row r="9" spans="1:26" s="301" customFormat="1" ht="15" customHeight="1">
      <c r="A9" s="298" t="s">
        <v>558</v>
      </c>
      <c r="B9" s="299">
        <f aca="true" t="shared" si="4" ref="B9:X9">B22+SUM(B38:B44)</f>
        <v>43897</v>
      </c>
      <c r="C9" s="299">
        <f t="shared" si="4"/>
        <v>6189</v>
      </c>
      <c r="D9" s="299">
        <f t="shared" si="4"/>
        <v>270</v>
      </c>
      <c r="E9" s="299">
        <f t="shared" si="4"/>
        <v>7</v>
      </c>
      <c r="F9" s="299">
        <f t="shared" si="4"/>
        <v>62</v>
      </c>
      <c r="G9" s="299">
        <f t="shared" si="4"/>
        <v>6119</v>
      </c>
      <c r="H9" s="299">
        <f t="shared" si="4"/>
        <v>8571</v>
      </c>
      <c r="I9" s="299">
        <f t="shared" si="4"/>
        <v>118</v>
      </c>
      <c r="J9" s="299">
        <f t="shared" si="4"/>
        <v>132</v>
      </c>
      <c r="K9" s="299">
        <f t="shared" si="4"/>
        <v>1265</v>
      </c>
      <c r="L9" s="299">
        <f t="shared" si="4"/>
        <v>6012</v>
      </c>
      <c r="M9" s="299">
        <f t="shared" si="4"/>
        <v>691</v>
      </c>
      <c r="N9" s="299">
        <f t="shared" si="4"/>
        <v>85</v>
      </c>
      <c r="O9" s="299">
        <f t="shared" si="4"/>
        <v>1772</v>
      </c>
      <c r="P9" s="299">
        <f t="shared" si="4"/>
        <v>3736</v>
      </c>
      <c r="Q9" s="299">
        <f t="shared" si="4"/>
        <v>1804</v>
      </c>
      <c r="R9" s="299">
        <f t="shared" si="4"/>
        <v>1028</v>
      </c>
      <c r="S9" s="299">
        <f t="shared" si="4"/>
        <v>4205</v>
      </c>
      <c r="T9" s="299">
        <f t="shared" si="4"/>
        <v>1680</v>
      </c>
      <c r="U9" s="299">
        <f t="shared" si="4"/>
        <v>151</v>
      </c>
      <c r="V9" s="299">
        <f t="shared" si="4"/>
        <v>6466</v>
      </c>
      <c r="W9" s="299">
        <f t="shared" si="4"/>
        <v>14752</v>
      </c>
      <c r="X9" s="300">
        <f t="shared" si="4"/>
        <v>22528</v>
      </c>
      <c r="Z9" s="302"/>
    </row>
    <row r="10" spans="1:26" s="301" customFormat="1" ht="15" customHeight="1">
      <c r="A10" s="298" t="s">
        <v>559</v>
      </c>
      <c r="B10" s="299">
        <f aca="true" t="shared" si="5" ref="B10:X10">B13+B26+B30+SUM(B45:B49)</f>
        <v>120652</v>
      </c>
      <c r="C10" s="299">
        <f t="shared" si="5"/>
        <v>12031</v>
      </c>
      <c r="D10" s="299">
        <f t="shared" si="5"/>
        <v>167</v>
      </c>
      <c r="E10" s="299">
        <f t="shared" si="5"/>
        <v>14</v>
      </c>
      <c r="F10" s="299">
        <f t="shared" si="5"/>
        <v>63</v>
      </c>
      <c r="G10" s="299">
        <f t="shared" si="5"/>
        <v>11577</v>
      </c>
      <c r="H10" s="299">
        <f t="shared" si="5"/>
        <v>33269</v>
      </c>
      <c r="I10" s="299">
        <f t="shared" si="5"/>
        <v>310</v>
      </c>
      <c r="J10" s="299">
        <f t="shared" si="5"/>
        <v>885</v>
      </c>
      <c r="K10" s="299">
        <f t="shared" si="5"/>
        <v>3232</v>
      </c>
      <c r="L10" s="299">
        <f t="shared" si="5"/>
        <v>17531</v>
      </c>
      <c r="M10" s="299">
        <f t="shared" si="5"/>
        <v>1998</v>
      </c>
      <c r="N10" s="299">
        <f t="shared" si="5"/>
        <v>411</v>
      </c>
      <c r="O10" s="299">
        <f t="shared" si="5"/>
        <v>5260</v>
      </c>
      <c r="P10" s="299">
        <f t="shared" si="5"/>
        <v>10346</v>
      </c>
      <c r="Q10" s="299">
        <f t="shared" si="5"/>
        <v>4652</v>
      </c>
      <c r="R10" s="299">
        <f t="shared" si="5"/>
        <v>1719</v>
      </c>
      <c r="S10" s="299">
        <f t="shared" si="5"/>
        <v>12834</v>
      </c>
      <c r="T10" s="299">
        <f t="shared" si="5"/>
        <v>3746</v>
      </c>
      <c r="U10" s="299">
        <f t="shared" si="5"/>
        <v>607</v>
      </c>
      <c r="V10" s="299">
        <f t="shared" si="5"/>
        <v>12212</v>
      </c>
      <c r="W10" s="299">
        <f t="shared" si="5"/>
        <v>44909</v>
      </c>
      <c r="X10" s="300">
        <f t="shared" si="5"/>
        <v>62924</v>
      </c>
      <c r="Z10" s="302"/>
    </row>
    <row r="11" spans="1:26" s="301" customFormat="1" ht="15" customHeight="1">
      <c r="A11" s="298" t="s">
        <v>560</v>
      </c>
      <c r="B11" s="299">
        <f aca="true" t="shared" si="6" ref="B11:X11">B14+B21+B50+B51+B54+B55+B56+B57</f>
        <v>154583</v>
      </c>
      <c r="C11" s="299">
        <f t="shared" si="6"/>
        <v>16521</v>
      </c>
      <c r="D11" s="299">
        <f t="shared" si="6"/>
        <v>146</v>
      </c>
      <c r="E11" s="299">
        <f t="shared" si="6"/>
        <v>680</v>
      </c>
      <c r="F11" s="299">
        <f t="shared" si="6"/>
        <v>170</v>
      </c>
      <c r="G11" s="299">
        <f t="shared" si="6"/>
        <v>16443</v>
      </c>
      <c r="H11" s="299">
        <f t="shared" si="6"/>
        <v>29422</v>
      </c>
      <c r="I11" s="299">
        <f t="shared" si="6"/>
        <v>878</v>
      </c>
      <c r="J11" s="299">
        <f t="shared" si="6"/>
        <v>864</v>
      </c>
      <c r="K11" s="299">
        <f t="shared" si="6"/>
        <v>5639</v>
      </c>
      <c r="L11" s="299">
        <f t="shared" si="6"/>
        <v>26221</v>
      </c>
      <c r="M11" s="299">
        <f t="shared" si="6"/>
        <v>3206</v>
      </c>
      <c r="N11" s="299">
        <f t="shared" si="6"/>
        <v>578</v>
      </c>
      <c r="O11" s="299">
        <f t="shared" si="6"/>
        <v>7188</v>
      </c>
      <c r="P11" s="299">
        <f t="shared" si="6"/>
        <v>14117</v>
      </c>
      <c r="Q11" s="299">
        <f t="shared" si="6"/>
        <v>6245</v>
      </c>
      <c r="R11" s="299">
        <f t="shared" si="6"/>
        <v>3026</v>
      </c>
      <c r="S11" s="299">
        <f t="shared" si="6"/>
        <v>17987</v>
      </c>
      <c r="T11" s="299">
        <f t="shared" si="6"/>
        <v>5049</v>
      </c>
      <c r="U11" s="299">
        <f t="shared" si="6"/>
        <v>203</v>
      </c>
      <c r="V11" s="299">
        <f t="shared" si="6"/>
        <v>17347</v>
      </c>
      <c r="W11" s="299">
        <f t="shared" si="6"/>
        <v>46035</v>
      </c>
      <c r="X11" s="300">
        <f t="shared" si="6"/>
        <v>90998</v>
      </c>
      <c r="Z11" s="302"/>
    </row>
    <row r="12" spans="1:26" s="307" customFormat="1" ht="22.5" customHeight="1">
      <c r="A12" s="303" t="s">
        <v>561</v>
      </c>
      <c r="B12" s="304">
        <f>SUM(C12:U12)</f>
        <v>125707</v>
      </c>
      <c r="C12" s="305">
        <v>6001</v>
      </c>
      <c r="D12" s="305">
        <v>38</v>
      </c>
      <c r="E12" s="305">
        <v>17</v>
      </c>
      <c r="F12" s="305">
        <v>15</v>
      </c>
      <c r="G12" s="305">
        <v>9543</v>
      </c>
      <c r="H12" s="305">
        <v>15939</v>
      </c>
      <c r="I12" s="305">
        <v>753</v>
      </c>
      <c r="J12" s="305">
        <v>2663</v>
      </c>
      <c r="K12" s="305">
        <v>4753</v>
      </c>
      <c r="L12" s="305">
        <v>26874</v>
      </c>
      <c r="M12" s="305">
        <v>4988</v>
      </c>
      <c r="N12" s="305">
        <v>1221</v>
      </c>
      <c r="O12" s="305">
        <v>7181</v>
      </c>
      <c r="P12" s="305">
        <v>12055</v>
      </c>
      <c r="Q12" s="305">
        <v>6604</v>
      </c>
      <c r="R12" s="305">
        <v>1422</v>
      </c>
      <c r="S12" s="305">
        <v>17413</v>
      </c>
      <c r="T12" s="305">
        <v>6088</v>
      </c>
      <c r="U12" s="305">
        <v>2139</v>
      </c>
      <c r="V12" s="305">
        <f>SUM(C12:E12)</f>
        <v>6056</v>
      </c>
      <c r="W12" s="305">
        <f>SUM(F12:H12)</f>
        <v>25497</v>
      </c>
      <c r="X12" s="306">
        <f>SUM(I12:T12)</f>
        <v>92015</v>
      </c>
      <c r="Z12" s="308" t="s">
        <v>908</v>
      </c>
    </row>
    <row r="13" spans="1:29" s="307" customFormat="1" ht="15" customHeight="1">
      <c r="A13" s="303" t="s">
        <v>562</v>
      </c>
      <c r="B13" s="304">
        <f>SUM(C13:U13)</f>
        <v>45814</v>
      </c>
      <c r="C13" s="305">
        <v>2105</v>
      </c>
      <c r="D13" s="305">
        <v>42</v>
      </c>
      <c r="E13" s="305">
        <v>5</v>
      </c>
      <c r="F13" s="305">
        <v>17</v>
      </c>
      <c r="G13" s="305">
        <v>3679</v>
      </c>
      <c r="H13" s="305">
        <v>12945</v>
      </c>
      <c r="I13" s="305">
        <v>146</v>
      </c>
      <c r="J13" s="305">
        <v>443</v>
      </c>
      <c r="K13" s="305">
        <v>1351</v>
      </c>
      <c r="L13" s="305">
        <v>7415</v>
      </c>
      <c r="M13" s="305">
        <v>896</v>
      </c>
      <c r="N13" s="305">
        <v>257</v>
      </c>
      <c r="O13" s="305">
        <v>2453</v>
      </c>
      <c r="P13" s="305">
        <v>4023</v>
      </c>
      <c r="Q13" s="305">
        <v>2137</v>
      </c>
      <c r="R13" s="305">
        <v>407</v>
      </c>
      <c r="S13" s="305">
        <v>5652</v>
      </c>
      <c r="T13" s="305">
        <v>1375</v>
      </c>
      <c r="U13" s="305">
        <v>466</v>
      </c>
      <c r="V13" s="305">
        <f>SUM(C13:E13)</f>
        <v>2152</v>
      </c>
      <c r="W13" s="305">
        <f>SUM(F13:H13)</f>
        <v>16641</v>
      </c>
      <c r="X13" s="306">
        <f>SUM(I13:T13)</f>
        <v>26555</v>
      </c>
      <c r="Z13" s="292" t="s">
        <v>845</v>
      </c>
      <c r="AA13" s="307" t="s">
        <v>866</v>
      </c>
      <c r="AB13" s="309"/>
      <c r="AC13" s="309"/>
    </row>
    <row r="14" spans="1:29" s="307" customFormat="1" ht="15" customHeight="1">
      <c r="A14" s="303" t="s">
        <v>563</v>
      </c>
      <c r="B14" s="304">
        <f aca="true" t="shared" si="7" ref="B14:X14">SUM(B15:B20)</f>
        <v>71557</v>
      </c>
      <c r="C14" s="305">
        <f t="shared" si="7"/>
        <v>7193</v>
      </c>
      <c r="D14" s="305">
        <f t="shared" si="7"/>
        <v>63</v>
      </c>
      <c r="E14" s="305">
        <f t="shared" si="7"/>
        <v>400</v>
      </c>
      <c r="F14" s="305">
        <f t="shared" si="7"/>
        <v>61</v>
      </c>
      <c r="G14" s="305">
        <f t="shared" si="7"/>
        <v>7324</v>
      </c>
      <c r="H14" s="305">
        <f t="shared" si="7"/>
        <v>14907</v>
      </c>
      <c r="I14" s="305">
        <f t="shared" si="7"/>
        <v>350</v>
      </c>
      <c r="J14" s="305">
        <f t="shared" si="7"/>
        <v>334</v>
      </c>
      <c r="K14" s="305">
        <f t="shared" si="7"/>
        <v>2046</v>
      </c>
      <c r="L14" s="305">
        <f t="shared" si="7"/>
        <v>11404</v>
      </c>
      <c r="M14" s="305">
        <f t="shared" si="7"/>
        <v>1588</v>
      </c>
      <c r="N14" s="305">
        <f t="shared" si="7"/>
        <v>275</v>
      </c>
      <c r="O14" s="305">
        <f t="shared" si="7"/>
        <v>3746</v>
      </c>
      <c r="P14" s="305">
        <f t="shared" si="7"/>
        <v>6668</v>
      </c>
      <c r="Q14" s="305">
        <f t="shared" si="7"/>
        <v>3018</v>
      </c>
      <c r="R14" s="305">
        <f t="shared" si="7"/>
        <v>1375</v>
      </c>
      <c r="S14" s="305">
        <f t="shared" si="7"/>
        <v>8295</v>
      </c>
      <c r="T14" s="305">
        <f t="shared" si="7"/>
        <v>2364</v>
      </c>
      <c r="U14" s="305">
        <f t="shared" si="7"/>
        <v>146</v>
      </c>
      <c r="V14" s="305">
        <f t="shared" si="7"/>
        <v>7656</v>
      </c>
      <c r="W14" s="305">
        <f t="shared" si="7"/>
        <v>22292</v>
      </c>
      <c r="X14" s="306">
        <f t="shared" si="7"/>
        <v>41463</v>
      </c>
      <c r="Z14" s="292" t="s">
        <v>846</v>
      </c>
      <c r="AA14" s="307" t="s">
        <v>867</v>
      </c>
      <c r="AB14" s="309"/>
      <c r="AC14" s="309"/>
    </row>
    <row r="15" spans="1:29" s="307" customFormat="1" ht="15" customHeight="1">
      <c r="A15" s="310" t="s">
        <v>804</v>
      </c>
      <c r="B15" s="304">
        <f aca="true" t="shared" si="8" ref="B15:B50">SUM(C15:U15)</f>
        <v>48629</v>
      </c>
      <c r="C15" s="305">
        <v>3210</v>
      </c>
      <c r="D15" s="305">
        <v>32</v>
      </c>
      <c r="E15" s="305">
        <v>244</v>
      </c>
      <c r="F15" s="305">
        <v>26</v>
      </c>
      <c r="G15" s="305">
        <v>4388</v>
      </c>
      <c r="H15" s="305">
        <v>10110</v>
      </c>
      <c r="I15" s="305">
        <v>297</v>
      </c>
      <c r="J15" s="305">
        <v>274</v>
      </c>
      <c r="K15" s="305">
        <v>1446</v>
      </c>
      <c r="L15" s="305">
        <v>8365</v>
      </c>
      <c r="M15" s="305">
        <v>1283</v>
      </c>
      <c r="N15" s="305">
        <v>253</v>
      </c>
      <c r="O15" s="305">
        <v>2699</v>
      </c>
      <c r="P15" s="305">
        <v>4874</v>
      </c>
      <c r="Q15" s="305">
        <v>2443</v>
      </c>
      <c r="R15" s="305">
        <v>786</v>
      </c>
      <c r="S15" s="305">
        <v>6147</v>
      </c>
      <c r="T15" s="305">
        <v>1628</v>
      </c>
      <c r="U15" s="305">
        <v>124</v>
      </c>
      <c r="V15" s="305">
        <f aca="true" t="shared" si="9" ref="V15:V50">SUM(C15:E15)</f>
        <v>3486</v>
      </c>
      <c r="W15" s="305">
        <f aca="true" t="shared" si="10" ref="W15:W50">SUM(F15:H15)</f>
        <v>14524</v>
      </c>
      <c r="X15" s="306">
        <f aca="true" t="shared" si="11" ref="X15:X50">SUM(I15:T15)</f>
        <v>30495</v>
      </c>
      <c r="Z15" s="292" t="s">
        <v>847</v>
      </c>
      <c r="AA15" s="307" t="s">
        <v>868</v>
      </c>
      <c r="AB15" s="309"/>
      <c r="AC15" s="309"/>
    </row>
    <row r="16" spans="1:29" s="307" customFormat="1" ht="15" customHeight="1">
      <c r="A16" s="310" t="s">
        <v>805</v>
      </c>
      <c r="B16" s="304">
        <f t="shared" si="8"/>
        <v>6057</v>
      </c>
      <c r="C16" s="305">
        <v>1161</v>
      </c>
      <c r="D16" s="305">
        <v>0</v>
      </c>
      <c r="E16" s="305">
        <v>1</v>
      </c>
      <c r="F16" s="305">
        <v>11</v>
      </c>
      <c r="G16" s="305">
        <v>582</v>
      </c>
      <c r="H16" s="305">
        <v>1447</v>
      </c>
      <c r="I16" s="305">
        <v>14</v>
      </c>
      <c r="J16" s="305">
        <v>22</v>
      </c>
      <c r="K16" s="305">
        <v>202</v>
      </c>
      <c r="L16" s="305">
        <v>849</v>
      </c>
      <c r="M16" s="305">
        <v>95</v>
      </c>
      <c r="N16" s="305">
        <v>8</v>
      </c>
      <c r="O16" s="305">
        <v>154</v>
      </c>
      <c r="P16" s="305">
        <v>421</v>
      </c>
      <c r="Q16" s="305">
        <v>190</v>
      </c>
      <c r="R16" s="305">
        <v>138</v>
      </c>
      <c r="S16" s="305">
        <v>574</v>
      </c>
      <c r="T16" s="305">
        <v>174</v>
      </c>
      <c r="U16" s="305">
        <v>14</v>
      </c>
      <c r="V16" s="305">
        <f t="shared" si="9"/>
        <v>1162</v>
      </c>
      <c r="W16" s="305">
        <f t="shared" si="10"/>
        <v>2040</v>
      </c>
      <c r="X16" s="306">
        <f t="shared" si="11"/>
        <v>2841</v>
      </c>
      <c r="Z16" s="292" t="s">
        <v>848</v>
      </c>
      <c r="AA16" s="307" t="s">
        <v>869</v>
      </c>
      <c r="AB16" s="309"/>
      <c r="AC16" s="309"/>
    </row>
    <row r="17" spans="1:29" s="307" customFormat="1" ht="15" customHeight="1">
      <c r="A17" s="310" t="s">
        <v>806</v>
      </c>
      <c r="B17" s="304">
        <f t="shared" si="8"/>
        <v>4937</v>
      </c>
      <c r="C17" s="305">
        <v>1119</v>
      </c>
      <c r="D17" s="305">
        <v>4</v>
      </c>
      <c r="E17" s="305">
        <v>0</v>
      </c>
      <c r="F17" s="305">
        <v>6</v>
      </c>
      <c r="G17" s="305">
        <v>523</v>
      </c>
      <c r="H17" s="305">
        <v>908</v>
      </c>
      <c r="I17" s="305">
        <v>12</v>
      </c>
      <c r="J17" s="305">
        <v>14</v>
      </c>
      <c r="K17" s="305">
        <v>118</v>
      </c>
      <c r="L17" s="305">
        <v>634</v>
      </c>
      <c r="M17" s="305">
        <v>69</v>
      </c>
      <c r="N17" s="305">
        <v>6</v>
      </c>
      <c r="O17" s="305">
        <v>187</v>
      </c>
      <c r="P17" s="305">
        <v>404</v>
      </c>
      <c r="Q17" s="305">
        <v>137</v>
      </c>
      <c r="R17" s="305">
        <v>132</v>
      </c>
      <c r="S17" s="305">
        <v>512</v>
      </c>
      <c r="T17" s="305">
        <v>149</v>
      </c>
      <c r="U17" s="305">
        <v>3</v>
      </c>
      <c r="V17" s="305">
        <f t="shared" si="9"/>
        <v>1123</v>
      </c>
      <c r="W17" s="305">
        <f t="shared" si="10"/>
        <v>1437</v>
      </c>
      <c r="X17" s="306">
        <f t="shared" si="11"/>
        <v>2374</v>
      </c>
      <c r="Z17" s="292" t="s">
        <v>849</v>
      </c>
      <c r="AA17" s="307" t="s">
        <v>870</v>
      </c>
      <c r="AB17" s="309"/>
      <c r="AC17" s="309"/>
    </row>
    <row r="18" spans="1:29" s="307" customFormat="1" ht="15" customHeight="1">
      <c r="A18" s="310" t="s">
        <v>807</v>
      </c>
      <c r="B18" s="304">
        <f t="shared" si="8"/>
        <v>4413</v>
      </c>
      <c r="C18" s="305">
        <v>906</v>
      </c>
      <c r="D18" s="305">
        <v>4</v>
      </c>
      <c r="E18" s="305">
        <v>4</v>
      </c>
      <c r="F18" s="305">
        <v>13</v>
      </c>
      <c r="G18" s="305">
        <v>490</v>
      </c>
      <c r="H18" s="305">
        <v>1022</v>
      </c>
      <c r="I18" s="305">
        <v>11</v>
      </c>
      <c r="J18" s="305">
        <v>11</v>
      </c>
      <c r="K18" s="305">
        <v>102</v>
      </c>
      <c r="L18" s="305">
        <v>594</v>
      </c>
      <c r="M18" s="305">
        <v>55</v>
      </c>
      <c r="N18" s="305">
        <v>3</v>
      </c>
      <c r="O18" s="305">
        <v>91</v>
      </c>
      <c r="P18" s="305">
        <v>390</v>
      </c>
      <c r="Q18" s="305">
        <v>103</v>
      </c>
      <c r="R18" s="305">
        <v>96</v>
      </c>
      <c r="S18" s="305">
        <v>383</v>
      </c>
      <c r="T18" s="305">
        <v>135</v>
      </c>
      <c r="U18" s="305">
        <v>0</v>
      </c>
      <c r="V18" s="305">
        <f t="shared" si="9"/>
        <v>914</v>
      </c>
      <c r="W18" s="305">
        <f t="shared" si="10"/>
        <v>1525</v>
      </c>
      <c r="X18" s="306">
        <f t="shared" si="11"/>
        <v>1974</v>
      </c>
      <c r="Z18" s="292" t="s">
        <v>850</v>
      </c>
      <c r="AA18" s="307" t="s">
        <v>871</v>
      </c>
      <c r="AB18" s="309"/>
      <c r="AC18" s="309"/>
    </row>
    <row r="19" spans="1:29" s="307" customFormat="1" ht="15" customHeight="1">
      <c r="A19" s="310" t="s">
        <v>808</v>
      </c>
      <c r="B19" s="304">
        <f t="shared" si="8"/>
        <v>2709</v>
      </c>
      <c r="C19" s="305">
        <v>395</v>
      </c>
      <c r="D19" s="305">
        <v>15</v>
      </c>
      <c r="E19" s="305">
        <v>1</v>
      </c>
      <c r="F19" s="305">
        <v>2</v>
      </c>
      <c r="G19" s="305">
        <v>463</v>
      </c>
      <c r="H19" s="305">
        <v>573</v>
      </c>
      <c r="I19" s="305">
        <v>6</v>
      </c>
      <c r="J19" s="305">
        <v>4</v>
      </c>
      <c r="K19" s="305">
        <v>70</v>
      </c>
      <c r="L19" s="305">
        <v>326</v>
      </c>
      <c r="M19" s="305">
        <v>19</v>
      </c>
      <c r="N19" s="305">
        <v>2</v>
      </c>
      <c r="O19" s="305">
        <v>95</v>
      </c>
      <c r="P19" s="305">
        <v>232</v>
      </c>
      <c r="Q19" s="305">
        <v>66</v>
      </c>
      <c r="R19" s="305">
        <v>87</v>
      </c>
      <c r="S19" s="305">
        <v>247</v>
      </c>
      <c r="T19" s="305">
        <v>106</v>
      </c>
      <c r="U19" s="305">
        <v>0</v>
      </c>
      <c r="V19" s="305">
        <f t="shared" si="9"/>
        <v>411</v>
      </c>
      <c r="W19" s="305">
        <f t="shared" si="10"/>
        <v>1038</v>
      </c>
      <c r="X19" s="306">
        <f t="shared" si="11"/>
        <v>1260</v>
      </c>
      <c r="Z19" s="292" t="s">
        <v>851</v>
      </c>
      <c r="AA19" s="307" t="s">
        <v>872</v>
      </c>
      <c r="AB19" s="309"/>
      <c r="AC19" s="309"/>
    </row>
    <row r="20" spans="1:29" s="307" customFormat="1" ht="15" customHeight="1">
      <c r="A20" s="310" t="s">
        <v>809</v>
      </c>
      <c r="B20" s="304">
        <f t="shared" si="8"/>
        <v>4812</v>
      </c>
      <c r="C20" s="305">
        <v>402</v>
      </c>
      <c r="D20" s="305">
        <v>8</v>
      </c>
      <c r="E20" s="305">
        <v>150</v>
      </c>
      <c r="F20" s="305">
        <v>3</v>
      </c>
      <c r="G20" s="305">
        <v>878</v>
      </c>
      <c r="H20" s="305">
        <v>847</v>
      </c>
      <c r="I20" s="305">
        <v>10</v>
      </c>
      <c r="J20" s="305">
        <v>9</v>
      </c>
      <c r="K20" s="305">
        <v>108</v>
      </c>
      <c r="L20" s="305">
        <v>636</v>
      </c>
      <c r="M20" s="305">
        <v>67</v>
      </c>
      <c r="N20" s="305">
        <v>3</v>
      </c>
      <c r="O20" s="305">
        <v>520</v>
      </c>
      <c r="P20" s="305">
        <v>347</v>
      </c>
      <c r="Q20" s="305">
        <v>79</v>
      </c>
      <c r="R20" s="305">
        <v>136</v>
      </c>
      <c r="S20" s="305">
        <v>432</v>
      </c>
      <c r="T20" s="305">
        <v>172</v>
      </c>
      <c r="U20" s="305">
        <v>5</v>
      </c>
      <c r="V20" s="305">
        <f t="shared" si="9"/>
        <v>560</v>
      </c>
      <c r="W20" s="305">
        <f t="shared" si="10"/>
        <v>1728</v>
      </c>
      <c r="X20" s="306">
        <f t="shared" si="11"/>
        <v>2519</v>
      </c>
      <c r="Z20" s="292" t="s">
        <v>852</v>
      </c>
      <c r="AA20" s="307" t="s">
        <v>909</v>
      </c>
      <c r="AB20" s="309"/>
      <c r="AC20" s="309"/>
    </row>
    <row r="21" spans="1:29" s="307" customFormat="1" ht="15" customHeight="1">
      <c r="A21" s="303" t="s">
        <v>564</v>
      </c>
      <c r="B21" s="304">
        <f t="shared" si="8"/>
        <v>48687</v>
      </c>
      <c r="C21" s="305">
        <v>4106</v>
      </c>
      <c r="D21" s="305">
        <v>18</v>
      </c>
      <c r="E21" s="305">
        <v>232</v>
      </c>
      <c r="F21" s="305">
        <v>22</v>
      </c>
      <c r="G21" s="305">
        <v>5013</v>
      </c>
      <c r="H21" s="305">
        <v>7698</v>
      </c>
      <c r="I21" s="305">
        <v>410</v>
      </c>
      <c r="J21" s="305">
        <v>393</v>
      </c>
      <c r="K21" s="305">
        <v>2253</v>
      </c>
      <c r="L21" s="305">
        <v>9379</v>
      </c>
      <c r="M21" s="305">
        <v>1150</v>
      </c>
      <c r="N21" s="305">
        <v>240</v>
      </c>
      <c r="O21" s="305">
        <v>2442</v>
      </c>
      <c r="P21" s="305">
        <v>4535</v>
      </c>
      <c r="Q21" s="305">
        <v>2157</v>
      </c>
      <c r="R21" s="305">
        <v>812</v>
      </c>
      <c r="S21" s="305">
        <v>6281</v>
      </c>
      <c r="T21" s="305">
        <v>1530</v>
      </c>
      <c r="U21" s="305">
        <v>16</v>
      </c>
      <c r="V21" s="305">
        <f t="shared" si="9"/>
        <v>4356</v>
      </c>
      <c r="W21" s="305">
        <f t="shared" si="10"/>
        <v>12733</v>
      </c>
      <c r="X21" s="306">
        <f t="shared" si="11"/>
        <v>31582</v>
      </c>
      <c r="Z21" s="292" t="s">
        <v>853</v>
      </c>
      <c r="AA21" s="307" t="s">
        <v>873</v>
      </c>
      <c r="AB21" s="309"/>
      <c r="AC21" s="309"/>
    </row>
    <row r="22" spans="1:27" s="307" customFormat="1" ht="15" customHeight="1">
      <c r="A22" s="303" t="s">
        <v>565</v>
      </c>
      <c r="B22" s="304">
        <f t="shared" si="8"/>
        <v>19778</v>
      </c>
      <c r="C22" s="305">
        <v>1918</v>
      </c>
      <c r="D22" s="305">
        <v>53</v>
      </c>
      <c r="E22" s="305">
        <v>0</v>
      </c>
      <c r="F22" s="305">
        <v>15</v>
      </c>
      <c r="G22" s="305">
        <v>2182</v>
      </c>
      <c r="H22" s="305">
        <v>3536</v>
      </c>
      <c r="I22" s="305">
        <v>88</v>
      </c>
      <c r="J22" s="305">
        <v>89</v>
      </c>
      <c r="K22" s="305">
        <v>668</v>
      </c>
      <c r="L22" s="305">
        <v>3223</v>
      </c>
      <c r="M22" s="305">
        <v>449</v>
      </c>
      <c r="N22" s="305">
        <v>70</v>
      </c>
      <c r="O22" s="305">
        <v>868</v>
      </c>
      <c r="P22" s="305">
        <v>1860</v>
      </c>
      <c r="Q22" s="305">
        <v>1174</v>
      </c>
      <c r="R22" s="305">
        <v>372</v>
      </c>
      <c r="S22" s="305">
        <v>2291</v>
      </c>
      <c r="T22" s="305">
        <v>782</v>
      </c>
      <c r="U22" s="305">
        <v>140</v>
      </c>
      <c r="V22" s="305">
        <f t="shared" si="9"/>
        <v>1971</v>
      </c>
      <c r="W22" s="305">
        <f t="shared" si="10"/>
        <v>5733</v>
      </c>
      <c r="X22" s="306">
        <f t="shared" si="11"/>
        <v>11934</v>
      </c>
      <c r="Z22" s="292" t="s">
        <v>854</v>
      </c>
      <c r="AA22" s="307" t="s">
        <v>874</v>
      </c>
    </row>
    <row r="23" spans="1:27" s="307" customFormat="1" ht="15" customHeight="1">
      <c r="A23" s="303" t="s">
        <v>566</v>
      </c>
      <c r="B23" s="304">
        <f t="shared" si="8"/>
        <v>22247</v>
      </c>
      <c r="C23" s="305">
        <v>2706</v>
      </c>
      <c r="D23" s="305">
        <v>22</v>
      </c>
      <c r="E23" s="305">
        <v>1</v>
      </c>
      <c r="F23" s="305">
        <v>13</v>
      </c>
      <c r="G23" s="305">
        <v>2185</v>
      </c>
      <c r="H23" s="305">
        <v>5553</v>
      </c>
      <c r="I23" s="305">
        <v>100</v>
      </c>
      <c r="J23" s="305">
        <v>164</v>
      </c>
      <c r="K23" s="305">
        <v>699</v>
      </c>
      <c r="L23" s="305">
        <v>3268</v>
      </c>
      <c r="M23" s="305">
        <v>403</v>
      </c>
      <c r="N23" s="305">
        <v>77</v>
      </c>
      <c r="O23" s="305">
        <v>799</v>
      </c>
      <c r="P23" s="305">
        <v>1855</v>
      </c>
      <c r="Q23" s="305">
        <v>889</v>
      </c>
      <c r="R23" s="305">
        <v>313</v>
      </c>
      <c r="S23" s="305">
        <v>2370</v>
      </c>
      <c r="T23" s="305">
        <v>791</v>
      </c>
      <c r="U23" s="305">
        <v>39</v>
      </c>
      <c r="V23" s="305">
        <f t="shared" si="9"/>
        <v>2729</v>
      </c>
      <c r="W23" s="305">
        <f t="shared" si="10"/>
        <v>7751</v>
      </c>
      <c r="X23" s="306">
        <f t="shared" si="11"/>
        <v>11728</v>
      </c>
      <c r="Z23" s="292" t="s">
        <v>855</v>
      </c>
      <c r="AA23" s="307" t="s">
        <v>875</v>
      </c>
    </row>
    <row r="24" spans="1:27" s="307" customFormat="1" ht="15" customHeight="1">
      <c r="A24" s="303" t="s">
        <v>567</v>
      </c>
      <c r="B24" s="304">
        <f t="shared" si="8"/>
        <v>18396</v>
      </c>
      <c r="C24" s="305">
        <v>2352</v>
      </c>
      <c r="D24" s="305">
        <v>15</v>
      </c>
      <c r="E24" s="305">
        <v>0</v>
      </c>
      <c r="F24" s="305">
        <v>3</v>
      </c>
      <c r="G24" s="305">
        <v>1486</v>
      </c>
      <c r="H24" s="305">
        <v>3215</v>
      </c>
      <c r="I24" s="305">
        <v>40</v>
      </c>
      <c r="J24" s="305">
        <v>166</v>
      </c>
      <c r="K24" s="305">
        <v>660</v>
      </c>
      <c r="L24" s="305">
        <v>3281</v>
      </c>
      <c r="M24" s="305">
        <v>364</v>
      </c>
      <c r="N24" s="305">
        <v>66</v>
      </c>
      <c r="O24" s="305">
        <v>1384</v>
      </c>
      <c r="P24" s="305">
        <v>1715</v>
      </c>
      <c r="Q24" s="305">
        <v>663</v>
      </c>
      <c r="R24" s="305">
        <v>264</v>
      </c>
      <c r="S24" s="305">
        <v>2100</v>
      </c>
      <c r="T24" s="305">
        <v>592</v>
      </c>
      <c r="U24" s="305">
        <v>30</v>
      </c>
      <c r="V24" s="305">
        <f t="shared" si="9"/>
        <v>2367</v>
      </c>
      <c r="W24" s="305">
        <f t="shared" si="10"/>
        <v>4704</v>
      </c>
      <c r="X24" s="306">
        <f t="shared" si="11"/>
        <v>11295</v>
      </c>
      <c r="Z24" s="292" t="s">
        <v>856</v>
      </c>
      <c r="AA24" s="307" t="s">
        <v>876</v>
      </c>
    </row>
    <row r="25" spans="1:27" s="307" customFormat="1" ht="15" customHeight="1">
      <c r="A25" s="303" t="s">
        <v>568</v>
      </c>
      <c r="B25" s="304">
        <f t="shared" si="8"/>
        <v>14495</v>
      </c>
      <c r="C25" s="305">
        <v>2489</v>
      </c>
      <c r="D25" s="305">
        <v>16</v>
      </c>
      <c r="E25" s="305">
        <v>0</v>
      </c>
      <c r="F25" s="305">
        <v>7</v>
      </c>
      <c r="G25" s="305">
        <v>1524</v>
      </c>
      <c r="H25" s="305">
        <v>4037</v>
      </c>
      <c r="I25" s="305">
        <v>19</v>
      </c>
      <c r="J25" s="305">
        <v>90</v>
      </c>
      <c r="K25" s="305">
        <v>380</v>
      </c>
      <c r="L25" s="305">
        <v>1779</v>
      </c>
      <c r="M25" s="305">
        <v>192</v>
      </c>
      <c r="N25" s="305">
        <v>34</v>
      </c>
      <c r="O25" s="305">
        <v>484</v>
      </c>
      <c r="P25" s="305">
        <v>911</v>
      </c>
      <c r="Q25" s="305">
        <v>529</v>
      </c>
      <c r="R25" s="305">
        <v>269</v>
      </c>
      <c r="S25" s="305">
        <v>1151</v>
      </c>
      <c r="T25" s="305">
        <v>570</v>
      </c>
      <c r="U25" s="305">
        <v>14</v>
      </c>
      <c r="V25" s="305">
        <f t="shared" si="9"/>
        <v>2505</v>
      </c>
      <c r="W25" s="305">
        <f t="shared" si="10"/>
        <v>5568</v>
      </c>
      <c r="X25" s="306">
        <f t="shared" si="11"/>
        <v>6408</v>
      </c>
      <c r="Z25" s="292" t="s">
        <v>857</v>
      </c>
      <c r="AA25" s="307" t="s">
        <v>910</v>
      </c>
    </row>
    <row r="26" spans="1:27" s="307" customFormat="1" ht="15" customHeight="1">
      <c r="A26" s="303" t="s">
        <v>569</v>
      </c>
      <c r="B26" s="304">
        <f t="shared" si="8"/>
        <v>15889</v>
      </c>
      <c r="C26" s="305">
        <v>1444</v>
      </c>
      <c r="D26" s="305">
        <v>6</v>
      </c>
      <c r="E26" s="305">
        <v>1</v>
      </c>
      <c r="F26" s="305">
        <v>7</v>
      </c>
      <c r="G26" s="305">
        <v>1880</v>
      </c>
      <c r="H26" s="305">
        <v>4538</v>
      </c>
      <c r="I26" s="305">
        <v>45</v>
      </c>
      <c r="J26" s="305">
        <v>103</v>
      </c>
      <c r="K26" s="305">
        <v>334</v>
      </c>
      <c r="L26" s="305">
        <v>2161</v>
      </c>
      <c r="M26" s="305">
        <v>278</v>
      </c>
      <c r="N26" s="305">
        <v>37</v>
      </c>
      <c r="O26" s="305">
        <v>599</v>
      </c>
      <c r="P26" s="305">
        <v>1481</v>
      </c>
      <c r="Q26" s="305">
        <v>630</v>
      </c>
      <c r="R26" s="305">
        <v>269</v>
      </c>
      <c r="S26" s="305">
        <v>1450</v>
      </c>
      <c r="T26" s="305">
        <v>596</v>
      </c>
      <c r="U26" s="305">
        <v>30</v>
      </c>
      <c r="V26" s="305">
        <f t="shared" si="9"/>
        <v>1451</v>
      </c>
      <c r="W26" s="305">
        <f t="shared" si="10"/>
        <v>6425</v>
      </c>
      <c r="X26" s="306">
        <f t="shared" si="11"/>
        <v>7983</v>
      </c>
      <c r="Z26" s="292" t="s">
        <v>858</v>
      </c>
      <c r="AA26" s="307" t="s">
        <v>911</v>
      </c>
    </row>
    <row r="27" spans="1:27" s="307" customFormat="1" ht="15" customHeight="1">
      <c r="A27" s="303" t="s">
        <v>570</v>
      </c>
      <c r="B27" s="304">
        <f t="shared" si="8"/>
        <v>33740</v>
      </c>
      <c r="C27" s="305">
        <v>4047</v>
      </c>
      <c r="D27" s="305">
        <v>9</v>
      </c>
      <c r="E27" s="305">
        <v>1</v>
      </c>
      <c r="F27" s="305">
        <v>2</v>
      </c>
      <c r="G27" s="305">
        <v>2764</v>
      </c>
      <c r="H27" s="305">
        <v>7619</v>
      </c>
      <c r="I27" s="305">
        <v>106</v>
      </c>
      <c r="J27" s="305">
        <v>226</v>
      </c>
      <c r="K27" s="305">
        <v>1363</v>
      </c>
      <c r="L27" s="305">
        <v>5706</v>
      </c>
      <c r="M27" s="305">
        <v>649</v>
      </c>
      <c r="N27" s="305">
        <v>163</v>
      </c>
      <c r="O27" s="305">
        <v>1715</v>
      </c>
      <c r="P27" s="305">
        <v>2425</v>
      </c>
      <c r="Q27" s="305">
        <v>1166</v>
      </c>
      <c r="R27" s="305">
        <v>473</v>
      </c>
      <c r="S27" s="305">
        <v>3819</v>
      </c>
      <c r="T27" s="305">
        <v>1407</v>
      </c>
      <c r="U27" s="305">
        <v>80</v>
      </c>
      <c r="V27" s="305">
        <f t="shared" si="9"/>
        <v>4057</v>
      </c>
      <c r="W27" s="305">
        <f t="shared" si="10"/>
        <v>10385</v>
      </c>
      <c r="X27" s="306">
        <f t="shared" si="11"/>
        <v>19218</v>
      </c>
      <c r="Z27" s="292" t="s">
        <v>877</v>
      </c>
      <c r="AA27" s="307" t="s">
        <v>912</v>
      </c>
    </row>
    <row r="28" spans="1:27" s="307" customFormat="1" ht="15" customHeight="1">
      <c r="A28" s="303" t="s">
        <v>571</v>
      </c>
      <c r="B28" s="304">
        <f t="shared" si="8"/>
        <v>24477</v>
      </c>
      <c r="C28" s="305">
        <v>3724</v>
      </c>
      <c r="D28" s="305">
        <v>15</v>
      </c>
      <c r="E28" s="305">
        <v>16</v>
      </c>
      <c r="F28" s="305">
        <v>9</v>
      </c>
      <c r="G28" s="305">
        <v>1838</v>
      </c>
      <c r="H28" s="305">
        <v>5941</v>
      </c>
      <c r="I28" s="305">
        <v>37</v>
      </c>
      <c r="J28" s="305">
        <v>135</v>
      </c>
      <c r="K28" s="305">
        <v>788</v>
      </c>
      <c r="L28" s="305">
        <v>3306</v>
      </c>
      <c r="M28" s="305">
        <v>360</v>
      </c>
      <c r="N28" s="305">
        <v>84</v>
      </c>
      <c r="O28" s="305">
        <v>843</v>
      </c>
      <c r="P28" s="305">
        <v>1607</v>
      </c>
      <c r="Q28" s="305">
        <v>669</v>
      </c>
      <c r="R28" s="305">
        <v>364</v>
      </c>
      <c r="S28" s="305">
        <v>2224</v>
      </c>
      <c r="T28" s="305">
        <v>2478</v>
      </c>
      <c r="U28" s="305">
        <v>39</v>
      </c>
      <c r="V28" s="305">
        <f t="shared" si="9"/>
        <v>3755</v>
      </c>
      <c r="W28" s="305">
        <f t="shared" si="10"/>
        <v>7788</v>
      </c>
      <c r="X28" s="306">
        <f t="shared" si="11"/>
        <v>12895</v>
      </c>
      <c r="Z28" s="292" t="s">
        <v>878</v>
      </c>
      <c r="AA28" s="307" t="s">
        <v>913</v>
      </c>
    </row>
    <row r="29" spans="1:27" s="307" customFormat="1" ht="15" customHeight="1">
      <c r="A29" s="303" t="s">
        <v>572</v>
      </c>
      <c r="B29" s="304">
        <f t="shared" si="8"/>
        <v>11000</v>
      </c>
      <c r="C29" s="305">
        <v>2723</v>
      </c>
      <c r="D29" s="305">
        <v>25</v>
      </c>
      <c r="E29" s="305">
        <v>8</v>
      </c>
      <c r="F29" s="305">
        <v>5</v>
      </c>
      <c r="G29" s="305">
        <v>1323</v>
      </c>
      <c r="H29" s="305">
        <v>2245</v>
      </c>
      <c r="I29" s="305">
        <v>25</v>
      </c>
      <c r="J29" s="305">
        <v>28</v>
      </c>
      <c r="K29" s="305">
        <v>245</v>
      </c>
      <c r="L29" s="305">
        <v>1321</v>
      </c>
      <c r="M29" s="305">
        <v>95</v>
      </c>
      <c r="N29" s="305">
        <v>16</v>
      </c>
      <c r="O29" s="305">
        <v>490</v>
      </c>
      <c r="P29" s="305">
        <v>745</v>
      </c>
      <c r="Q29" s="305">
        <v>285</v>
      </c>
      <c r="R29" s="305">
        <v>252</v>
      </c>
      <c r="S29" s="305">
        <v>866</v>
      </c>
      <c r="T29" s="305">
        <v>289</v>
      </c>
      <c r="U29" s="305">
        <v>14</v>
      </c>
      <c r="V29" s="305">
        <f t="shared" si="9"/>
        <v>2756</v>
      </c>
      <c r="W29" s="305">
        <f t="shared" si="10"/>
        <v>3573</v>
      </c>
      <c r="X29" s="306">
        <f t="shared" si="11"/>
        <v>4657</v>
      </c>
      <c r="Z29" s="292" t="s">
        <v>879</v>
      </c>
      <c r="AA29" s="307" t="s">
        <v>880</v>
      </c>
    </row>
    <row r="30" spans="1:27" s="307" customFormat="1" ht="15" customHeight="1">
      <c r="A30" s="303" t="s">
        <v>573</v>
      </c>
      <c r="B30" s="304">
        <f t="shared" si="8"/>
        <v>18089</v>
      </c>
      <c r="C30" s="305">
        <v>2222</v>
      </c>
      <c r="D30" s="305">
        <v>10</v>
      </c>
      <c r="E30" s="305">
        <v>2</v>
      </c>
      <c r="F30" s="305">
        <v>2</v>
      </c>
      <c r="G30" s="305">
        <v>1625</v>
      </c>
      <c r="H30" s="305">
        <v>4428</v>
      </c>
      <c r="I30" s="305">
        <v>38</v>
      </c>
      <c r="J30" s="305">
        <v>146</v>
      </c>
      <c r="K30" s="305">
        <v>508</v>
      </c>
      <c r="L30" s="305">
        <v>2755</v>
      </c>
      <c r="M30" s="305">
        <v>339</v>
      </c>
      <c r="N30" s="305">
        <v>56</v>
      </c>
      <c r="O30" s="305">
        <v>850</v>
      </c>
      <c r="P30" s="305">
        <v>1677</v>
      </c>
      <c r="Q30" s="305">
        <v>658</v>
      </c>
      <c r="R30" s="305">
        <v>271</v>
      </c>
      <c r="S30" s="305">
        <v>1860</v>
      </c>
      <c r="T30" s="305">
        <v>576</v>
      </c>
      <c r="U30" s="305">
        <v>66</v>
      </c>
      <c r="V30" s="305">
        <f t="shared" si="9"/>
        <v>2234</v>
      </c>
      <c r="W30" s="305">
        <f t="shared" si="10"/>
        <v>6055</v>
      </c>
      <c r="X30" s="306">
        <f t="shared" si="11"/>
        <v>9734</v>
      </c>
      <c r="Z30" s="292" t="s">
        <v>881</v>
      </c>
      <c r="AA30" s="307" t="s">
        <v>882</v>
      </c>
    </row>
    <row r="31" spans="1:27" s="307" customFormat="1" ht="15" customHeight="1">
      <c r="A31" s="303" t="s">
        <v>574</v>
      </c>
      <c r="B31" s="304">
        <f t="shared" si="8"/>
        <v>7828</v>
      </c>
      <c r="C31" s="305">
        <v>683</v>
      </c>
      <c r="D31" s="305">
        <v>4</v>
      </c>
      <c r="E31" s="305">
        <v>7</v>
      </c>
      <c r="F31" s="305">
        <v>1</v>
      </c>
      <c r="G31" s="305">
        <v>876</v>
      </c>
      <c r="H31" s="305">
        <v>1803</v>
      </c>
      <c r="I31" s="305">
        <v>14</v>
      </c>
      <c r="J31" s="305">
        <v>81</v>
      </c>
      <c r="K31" s="305">
        <v>276</v>
      </c>
      <c r="L31" s="305">
        <v>1472</v>
      </c>
      <c r="M31" s="305">
        <v>147</v>
      </c>
      <c r="N31" s="305">
        <v>27</v>
      </c>
      <c r="O31" s="305">
        <v>240</v>
      </c>
      <c r="P31" s="305">
        <v>631</v>
      </c>
      <c r="Q31" s="305">
        <v>252</v>
      </c>
      <c r="R31" s="305">
        <v>110</v>
      </c>
      <c r="S31" s="305">
        <v>866</v>
      </c>
      <c r="T31" s="305">
        <v>258</v>
      </c>
      <c r="U31" s="305">
        <v>80</v>
      </c>
      <c r="V31" s="305">
        <f t="shared" si="9"/>
        <v>694</v>
      </c>
      <c r="W31" s="305">
        <f t="shared" si="10"/>
        <v>2680</v>
      </c>
      <c r="X31" s="306">
        <f t="shared" si="11"/>
        <v>4374</v>
      </c>
      <c r="Z31" s="292" t="s">
        <v>883</v>
      </c>
      <c r="AA31" s="307" t="s">
        <v>884</v>
      </c>
    </row>
    <row r="32" spans="1:29" s="307" customFormat="1" ht="15" customHeight="1">
      <c r="A32" s="303" t="s">
        <v>575</v>
      </c>
      <c r="B32" s="304">
        <f t="shared" si="8"/>
        <v>6590</v>
      </c>
      <c r="C32" s="305">
        <v>888</v>
      </c>
      <c r="D32" s="305">
        <v>1</v>
      </c>
      <c r="E32" s="305">
        <v>0</v>
      </c>
      <c r="F32" s="305">
        <v>1</v>
      </c>
      <c r="G32" s="305">
        <v>634</v>
      </c>
      <c r="H32" s="305">
        <v>1372</v>
      </c>
      <c r="I32" s="305">
        <v>34</v>
      </c>
      <c r="J32" s="305">
        <v>74</v>
      </c>
      <c r="K32" s="305">
        <v>300</v>
      </c>
      <c r="L32" s="305">
        <v>1156</v>
      </c>
      <c r="M32" s="305">
        <v>145</v>
      </c>
      <c r="N32" s="305">
        <v>22</v>
      </c>
      <c r="O32" s="305">
        <v>219</v>
      </c>
      <c r="P32" s="305">
        <v>491</v>
      </c>
      <c r="Q32" s="305">
        <v>206</v>
      </c>
      <c r="R32" s="305">
        <v>95</v>
      </c>
      <c r="S32" s="305">
        <v>726</v>
      </c>
      <c r="T32" s="305">
        <v>217</v>
      </c>
      <c r="U32" s="305">
        <v>9</v>
      </c>
      <c r="V32" s="305">
        <f t="shared" si="9"/>
        <v>889</v>
      </c>
      <c r="W32" s="305">
        <f t="shared" si="10"/>
        <v>2007</v>
      </c>
      <c r="X32" s="306">
        <f t="shared" si="11"/>
        <v>3685</v>
      </c>
      <c r="Z32" s="307" t="s">
        <v>885</v>
      </c>
      <c r="AC32" s="307" t="s">
        <v>886</v>
      </c>
    </row>
    <row r="33" spans="1:29" s="307" customFormat="1" ht="15" customHeight="1">
      <c r="A33" s="303" t="s">
        <v>576</v>
      </c>
      <c r="B33" s="304">
        <f t="shared" si="8"/>
        <v>10702</v>
      </c>
      <c r="C33" s="305">
        <v>1412</v>
      </c>
      <c r="D33" s="305">
        <v>5</v>
      </c>
      <c r="E33" s="305">
        <v>1</v>
      </c>
      <c r="F33" s="305">
        <v>5</v>
      </c>
      <c r="G33" s="305">
        <v>1166</v>
      </c>
      <c r="H33" s="305">
        <v>2684</v>
      </c>
      <c r="I33" s="305">
        <v>28</v>
      </c>
      <c r="J33" s="305">
        <v>59</v>
      </c>
      <c r="K33" s="305">
        <v>294</v>
      </c>
      <c r="L33" s="305">
        <v>1611</v>
      </c>
      <c r="M33" s="305">
        <v>174</v>
      </c>
      <c r="N33" s="305">
        <v>22</v>
      </c>
      <c r="O33" s="305">
        <v>294</v>
      </c>
      <c r="P33" s="305">
        <v>851</v>
      </c>
      <c r="Q33" s="305">
        <v>411</v>
      </c>
      <c r="R33" s="305">
        <v>194</v>
      </c>
      <c r="S33" s="305">
        <v>1062</v>
      </c>
      <c r="T33" s="305">
        <v>416</v>
      </c>
      <c r="U33" s="305">
        <v>13</v>
      </c>
      <c r="V33" s="305">
        <f t="shared" si="9"/>
        <v>1418</v>
      </c>
      <c r="W33" s="305">
        <f t="shared" si="10"/>
        <v>3855</v>
      </c>
      <c r="X33" s="306">
        <f t="shared" si="11"/>
        <v>5416</v>
      </c>
      <c r="Z33" s="292" t="s">
        <v>887</v>
      </c>
      <c r="AA33" s="307" t="s">
        <v>888</v>
      </c>
      <c r="AC33" s="307" t="s">
        <v>889</v>
      </c>
    </row>
    <row r="34" spans="1:29" s="307" customFormat="1" ht="15" customHeight="1">
      <c r="A34" s="303" t="s">
        <v>577</v>
      </c>
      <c r="B34" s="304">
        <f t="shared" si="8"/>
        <v>3464</v>
      </c>
      <c r="C34" s="305">
        <v>389</v>
      </c>
      <c r="D34" s="305">
        <v>16</v>
      </c>
      <c r="E34" s="305">
        <v>1</v>
      </c>
      <c r="F34" s="305">
        <v>9</v>
      </c>
      <c r="G34" s="305">
        <v>386</v>
      </c>
      <c r="H34" s="305">
        <v>889</v>
      </c>
      <c r="I34" s="305">
        <v>20</v>
      </c>
      <c r="J34" s="305">
        <v>11</v>
      </c>
      <c r="K34" s="305">
        <v>118</v>
      </c>
      <c r="L34" s="305">
        <v>411</v>
      </c>
      <c r="M34" s="305">
        <v>32</v>
      </c>
      <c r="N34" s="305">
        <v>3</v>
      </c>
      <c r="O34" s="305">
        <v>201</v>
      </c>
      <c r="P34" s="305">
        <v>307</v>
      </c>
      <c r="Q34" s="305">
        <v>91</v>
      </c>
      <c r="R34" s="305">
        <v>93</v>
      </c>
      <c r="S34" s="305">
        <v>354</v>
      </c>
      <c r="T34" s="305">
        <v>133</v>
      </c>
      <c r="U34" s="305">
        <v>0</v>
      </c>
      <c r="V34" s="305">
        <f t="shared" si="9"/>
        <v>406</v>
      </c>
      <c r="W34" s="305">
        <f t="shared" si="10"/>
        <v>1284</v>
      </c>
      <c r="X34" s="306">
        <f t="shared" si="11"/>
        <v>1774</v>
      </c>
      <c r="Z34" s="292" t="s">
        <v>890</v>
      </c>
      <c r="AA34" s="307" t="s">
        <v>891</v>
      </c>
      <c r="AC34" s="307" t="s">
        <v>892</v>
      </c>
    </row>
    <row r="35" spans="1:29" s="307" customFormat="1" ht="15" customHeight="1">
      <c r="A35" s="303" t="s">
        <v>578</v>
      </c>
      <c r="B35" s="304">
        <f t="shared" si="8"/>
        <v>4590</v>
      </c>
      <c r="C35" s="305">
        <v>1322</v>
      </c>
      <c r="D35" s="305">
        <v>2</v>
      </c>
      <c r="E35" s="305">
        <v>0</v>
      </c>
      <c r="F35" s="305">
        <v>4</v>
      </c>
      <c r="G35" s="305">
        <v>505</v>
      </c>
      <c r="H35" s="305">
        <v>875</v>
      </c>
      <c r="I35" s="305">
        <v>7</v>
      </c>
      <c r="J35" s="305">
        <v>18</v>
      </c>
      <c r="K35" s="305">
        <v>105</v>
      </c>
      <c r="L35" s="305">
        <v>521</v>
      </c>
      <c r="M35" s="305">
        <v>50</v>
      </c>
      <c r="N35" s="305">
        <v>4</v>
      </c>
      <c r="O35" s="305">
        <v>139</v>
      </c>
      <c r="P35" s="305">
        <v>326</v>
      </c>
      <c r="Q35" s="305">
        <v>108</v>
      </c>
      <c r="R35" s="305">
        <v>90</v>
      </c>
      <c r="S35" s="305">
        <v>362</v>
      </c>
      <c r="T35" s="305">
        <v>150</v>
      </c>
      <c r="U35" s="305">
        <v>2</v>
      </c>
      <c r="V35" s="305">
        <f t="shared" si="9"/>
        <v>1324</v>
      </c>
      <c r="W35" s="305">
        <f t="shared" si="10"/>
        <v>1384</v>
      </c>
      <c r="X35" s="306">
        <f t="shared" si="11"/>
        <v>1880</v>
      </c>
      <c r="Z35" s="292" t="s">
        <v>893</v>
      </c>
      <c r="AA35" s="307" t="s">
        <v>894</v>
      </c>
      <c r="AC35" s="307" t="s">
        <v>895</v>
      </c>
    </row>
    <row r="36" spans="1:24" s="307" customFormat="1" ht="15" customHeight="1">
      <c r="A36" s="303" t="s">
        <v>579</v>
      </c>
      <c r="B36" s="304">
        <f t="shared" si="8"/>
        <v>5085</v>
      </c>
      <c r="C36" s="305">
        <v>857</v>
      </c>
      <c r="D36" s="305">
        <v>22</v>
      </c>
      <c r="E36" s="305">
        <v>2</v>
      </c>
      <c r="F36" s="305">
        <v>32</v>
      </c>
      <c r="G36" s="305">
        <v>530</v>
      </c>
      <c r="H36" s="305">
        <v>1244</v>
      </c>
      <c r="I36" s="305">
        <v>14</v>
      </c>
      <c r="J36" s="305">
        <v>30</v>
      </c>
      <c r="K36" s="305">
        <v>166</v>
      </c>
      <c r="L36" s="305">
        <v>681</v>
      </c>
      <c r="M36" s="305">
        <v>71</v>
      </c>
      <c r="N36" s="305">
        <v>7</v>
      </c>
      <c r="O36" s="305">
        <v>161</v>
      </c>
      <c r="P36" s="305">
        <v>402</v>
      </c>
      <c r="Q36" s="305">
        <v>150</v>
      </c>
      <c r="R36" s="305">
        <v>73</v>
      </c>
      <c r="S36" s="305">
        <v>488</v>
      </c>
      <c r="T36" s="305">
        <v>149</v>
      </c>
      <c r="U36" s="305">
        <v>6</v>
      </c>
      <c r="V36" s="305">
        <f t="shared" si="9"/>
        <v>881</v>
      </c>
      <c r="W36" s="305">
        <f t="shared" si="10"/>
        <v>1806</v>
      </c>
      <c r="X36" s="306">
        <f t="shared" si="11"/>
        <v>2392</v>
      </c>
    </row>
    <row r="37" spans="1:24" s="307" customFormat="1" ht="15" customHeight="1">
      <c r="A37" s="303" t="s">
        <v>580</v>
      </c>
      <c r="B37" s="304">
        <f t="shared" si="8"/>
        <v>4636</v>
      </c>
      <c r="C37" s="305">
        <v>828</v>
      </c>
      <c r="D37" s="305">
        <v>9</v>
      </c>
      <c r="E37" s="305">
        <v>1</v>
      </c>
      <c r="F37" s="305">
        <v>18</v>
      </c>
      <c r="G37" s="305">
        <v>748</v>
      </c>
      <c r="H37" s="305">
        <v>1008</v>
      </c>
      <c r="I37" s="305">
        <v>8</v>
      </c>
      <c r="J37" s="305">
        <v>10</v>
      </c>
      <c r="K37" s="305">
        <v>113</v>
      </c>
      <c r="L37" s="305">
        <v>544</v>
      </c>
      <c r="M37" s="305">
        <v>52</v>
      </c>
      <c r="N37" s="305">
        <v>8</v>
      </c>
      <c r="O37" s="305">
        <v>124</v>
      </c>
      <c r="P37" s="305">
        <v>343</v>
      </c>
      <c r="Q37" s="305">
        <v>167</v>
      </c>
      <c r="R37" s="305">
        <v>121</v>
      </c>
      <c r="S37" s="305">
        <v>395</v>
      </c>
      <c r="T37" s="305">
        <v>135</v>
      </c>
      <c r="U37" s="305">
        <v>4</v>
      </c>
      <c r="V37" s="305">
        <f t="shared" si="9"/>
        <v>838</v>
      </c>
      <c r="W37" s="305">
        <f t="shared" si="10"/>
        <v>1774</v>
      </c>
      <c r="X37" s="306">
        <f t="shared" si="11"/>
        <v>2020</v>
      </c>
    </row>
    <row r="38" spans="1:24" s="307" customFormat="1" ht="15" customHeight="1">
      <c r="A38" s="303" t="s">
        <v>581</v>
      </c>
      <c r="B38" s="304">
        <f t="shared" si="8"/>
        <v>3298</v>
      </c>
      <c r="C38" s="305">
        <v>538</v>
      </c>
      <c r="D38" s="305">
        <v>28</v>
      </c>
      <c r="E38" s="305">
        <v>1</v>
      </c>
      <c r="F38" s="305">
        <v>0</v>
      </c>
      <c r="G38" s="305">
        <v>578</v>
      </c>
      <c r="H38" s="305">
        <v>779</v>
      </c>
      <c r="I38" s="305">
        <v>1</v>
      </c>
      <c r="J38" s="305">
        <v>6</v>
      </c>
      <c r="K38" s="305">
        <v>89</v>
      </c>
      <c r="L38" s="305">
        <v>371</v>
      </c>
      <c r="M38" s="305">
        <v>45</v>
      </c>
      <c r="N38" s="305">
        <v>2</v>
      </c>
      <c r="O38" s="305">
        <v>94</v>
      </c>
      <c r="P38" s="305">
        <v>197</v>
      </c>
      <c r="Q38" s="305">
        <v>83</v>
      </c>
      <c r="R38" s="305">
        <v>100</v>
      </c>
      <c r="S38" s="305">
        <v>236</v>
      </c>
      <c r="T38" s="305">
        <v>147</v>
      </c>
      <c r="U38" s="305">
        <v>3</v>
      </c>
      <c r="V38" s="305">
        <f t="shared" si="9"/>
        <v>567</v>
      </c>
      <c r="W38" s="305">
        <f t="shared" si="10"/>
        <v>1357</v>
      </c>
      <c r="X38" s="306">
        <f t="shared" si="11"/>
        <v>1371</v>
      </c>
    </row>
    <row r="39" spans="1:24" s="307" customFormat="1" ht="15" customHeight="1">
      <c r="A39" s="303" t="s">
        <v>582</v>
      </c>
      <c r="B39" s="304">
        <f t="shared" si="8"/>
        <v>5318</v>
      </c>
      <c r="C39" s="305">
        <v>843</v>
      </c>
      <c r="D39" s="305">
        <v>30</v>
      </c>
      <c r="E39" s="305">
        <v>3</v>
      </c>
      <c r="F39" s="305">
        <v>39</v>
      </c>
      <c r="G39" s="305">
        <v>1074</v>
      </c>
      <c r="H39" s="305">
        <v>998</v>
      </c>
      <c r="I39" s="305">
        <v>5</v>
      </c>
      <c r="J39" s="305">
        <v>6</v>
      </c>
      <c r="K39" s="305">
        <v>99</v>
      </c>
      <c r="L39" s="305">
        <v>586</v>
      </c>
      <c r="M39" s="305">
        <v>47</v>
      </c>
      <c r="N39" s="305">
        <v>3</v>
      </c>
      <c r="O39" s="305">
        <v>292</v>
      </c>
      <c r="P39" s="305">
        <v>463</v>
      </c>
      <c r="Q39" s="305">
        <v>110</v>
      </c>
      <c r="R39" s="305">
        <v>118</v>
      </c>
      <c r="S39" s="305">
        <v>440</v>
      </c>
      <c r="T39" s="305">
        <v>162</v>
      </c>
      <c r="U39" s="305">
        <v>0</v>
      </c>
      <c r="V39" s="305">
        <f t="shared" si="9"/>
        <v>876</v>
      </c>
      <c r="W39" s="305">
        <f t="shared" si="10"/>
        <v>2111</v>
      </c>
      <c r="X39" s="306">
        <f t="shared" si="11"/>
        <v>2331</v>
      </c>
    </row>
    <row r="40" spans="1:24" s="307" customFormat="1" ht="15" customHeight="1">
      <c r="A40" s="303" t="s">
        <v>583</v>
      </c>
      <c r="B40" s="304">
        <f t="shared" si="8"/>
        <v>3103</v>
      </c>
      <c r="C40" s="305">
        <v>526</v>
      </c>
      <c r="D40" s="305">
        <v>11</v>
      </c>
      <c r="E40" s="305">
        <v>1</v>
      </c>
      <c r="F40" s="305">
        <v>1</v>
      </c>
      <c r="G40" s="305">
        <v>420</v>
      </c>
      <c r="H40" s="305">
        <v>697</v>
      </c>
      <c r="I40" s="305">
        <v>4</v>
      </c>
      <c r="J40" s="305">
        <v>8</v>
      </c>
      <c r="K40" s="305">
        <v>80</v>
      </c>
      <c r="L40" s="305">
        <v>341</v>
      </c>
      <c r="M40" s="305">
        <v>25</v>
      </c>
      <c r="N40" s="305">
        <v>2</v>
      </c>
      <c r="O40" s="305">
        <v>85</v>
      </c>
      <c r="P40" s="305">
        <v>295</v>
      </c>
      <c r="Q40" s="305">
        <v>94</v>
      </c>
      <c r="R40" s="305">
        <v>71</v>
      </c>
      <c r="S40" s="305">
        <v>307</v>
      </c>
      <c r="T40" s="305">
        <v>135</v>
      </c>
      <c r="U40" s="305">
        <v>0</v>
      </c>
      <c r="V40" s="305">
        <f t="shared" si="9"/>
        <v>538</v>
      </c>
      <c r="W40" s="305">
        <f t="shared" si="10"/>
        <v>1118</v>
      </c>
      <c r="X40" s="306">
        <f t="shared" si="11"/>
        <v>1447</v>
      </c>
    </row>
    <row r="41" spans="1:24" s="307" customFormat="1" ht="15" customHeight="1">
      <c r="A41" s="303" t="s">
        <v>584</v>
      </c>
      <c r="B41" s="304">
        <f t="shared" si="8"/>
        <v>4689</v>
      </c>
      <c r="C41" s="305">
        <v>687</v>
      </c>
      <c r="D41" s="305">
        <v>104</v>
      </c>
      <c r="E41" s="305">
        <v>1</v>
      </c>
      <c r="F41" s="305">
        <v>2</v>
      </c>
      <c r="G41" s="305">
        <v>700</v>
      </c>
      <c r="H41" s="305">
        <v>973</v>
      </c>
      <c r="I41" s="305">
        <v>8</v>
      </c>
      <c r="J41" s="305">
        <v>13</v>
      </c>
      <c r="K41" s="305">
        <v>110</v>
      </c>
      <c r="L41" s="305">
        <v>617</v>
      </c>
      <c r="M41" s="305">
        <v>65</v>
      </c>
      <c r="N41" s="305">
        <v>3</v>
      </c>
      <c r="O41" s="305">
        <v>136</v>
      </c>
      <c r="P41" s="305">
        <v>408</v>
      </c>
      <c r="Q41" s="305">
        <v>162</v>
      </c>
      <c r="R41" s="305">
        <v>157</v>
      </c>
      <c r="S41" s="305">
        <v>381</v>
      </c>
      <c r="T41" s="305">
        <v>157</v>
      </c>
      <c r="U41" s="305">
        <v>5</v>
      </c>
      <c r="V41" s="305">
        <f t="shared" si="9"/>
        <v>792</v>
      </c>
      <c r="W41" s="305">
        <f t="shared" si="10"/>
        <v>1675</v>
      </c>
      <c r="X41" s="306">
        <f t="shared" si="11"/>
        <v>2217</v>
      </c>
    </row>
    <row r="42" spans="1:24" s="307" customFormat="1" ht="15" customHeight="1">
      <c r="A42" s="303" t="s">
        <v>585</v>
      </c>
      <c r="B42" s="304">
        <f t="shared" si="8"/>
        <v>2161</v>
      </c>
      <c r="C42" s="305">
        <v>410</v>
      </c>
      <c r="D42" s="305">
        <v>20</v>
      </c>
      <c r="E42" s="305">
        <v>0</v>
      </c>
      <c r="F42" s="305">
        <v>4</v>
      </c>
      <c r="G42" s="305">
        <v>353</v>
      </c>
      <c r="H42" s="305">
        <v>413</v>
      </c>
      <c r="I42" s="305">
        <v>0</v>
      </c>
      <c r="J42" s="305">
        <v>2</v>
      </c>
      <c r="K42" s="305">
        <v>43</v>
      </c>
      <c r="L42" s="305">
        <v>242</v>
      </c>
      <c r="M42" s="305">
        <v>12</v>
      </c>
      <c r="N42" s="305">
        <v>1</v>
      </c>
      <c r="O42" s="305">
        <v>170</v>
      </c>
      <c r="P42" s="305">
        <v>147</v>
      </c>
      <c r="Q42" s="305">
        <v>43</v>
      </c>
      <c r="R42" s="305">
        <v>51</v>
      </c>
      <c r="S42" s="305">
        <v>163</v>
      </c>
      <c r="T42" s="305">
        <v>86</v>
      </c>
      <c r="U42" s="305">
        <v>1</v>
      </c>
      <c r="V42" s="305">
        <f t="shared" si="9"/>
        <v>430</v>
      </c>
      <c r="W42" s="305">
        <f t="shared" si="10"/>
        <v>770</v>
      </c>
      <c r="X42" s="306">
        <f t="shared" si="11"/>
        <v>960</v>
      </c>
    </row>
    <row r="43" spans="1:24" s="307" customFormat="1" ht="15" customHeight="1">
      <c r="A43" s="303" t="s">
        <v>586</v>
      </c>
      <c r="B43" s="304">
        <f t="shared" si="8"/>
        <v>2787</v>
      </c>
      <c r="C43" s="305">
        <v>812</v>
      </c>
      <c r="D43" s="305">
        <v>9</v>
      </c>
      <c r="E43" s="305">
        <v>0</v>
      </c>
      <c r="F43" s="305">
        <v>1</v>
      </c>
      <c r="G43" s="305">
        <v>350</v>
      </c>
      <c r="H43" s="305">
        <v>510</v>
      </c>
      <c r="I43" s="305">
        <v>5</v>
      </c>
      <c r="J43" s="305">
        <v>5</v>
      </c>
      <c r="K43" s="305">
        <v>58</v>
      </c>
      <c r="L43" s="305">
        <v>310</v>
      </c>
      <c r="M43" s="305">
        <v>25</v>
      </c>
      <c r="N43" s="305">
        <v>2</v>
      </c>
      <c r="O43" s="305">
        <v>65</v>
      </c>
      <c r="P43" s="305">
        <v>189</v>
      </c>
      <c r="Q43" s="305">
        <v>78</v>
      </c>
      <c r="R43" s="305">
        <v>80</v>
      </c>
      <c r="S43" s="305">
        <v>185</v>
      </c>
      <c r="T43" s="305">
        <v>102</v>
      </c>
      <c r="U43" s="305">
        <v>1</v>
      </c>
      <c r="V43" s="305">
        <f t="shared" si="9"/>
        <v>821</v>
      </c>
      <c r="W43" s="305">
        <f t="shared" si="10"/>
        <v>861</v>
      </c>
      <c r="X43" s="306">
        <f t="shared" si="11"/>
        <v>1104</v>
      </c>
    </row>
    <row r="44" spans="1:24" s="307" customFormat="1" ht="15" customHeight="1">
      <c r="A44" s="303" t="s">
        <v>587</v>
      </c>
      <c r="B44" s="304">
        <f t="shared" si="8"/>
        <v>2763</v>
      </c>
      <c r="C44" s="305">
        <v>455</v>
      </c>
      <c r="D44" s="305">
        <v>15</v>
      </c>
      <c r="E44" s="305">
        <v>1</v>
      </c>
      <c r="F44" s="305">
        <v>0</v>
      </c>
      <c r="G44" s="305">
        <v>462</v>
      </c>
      <c r="H44" s="305">
        <v>665</v>
      </c>
      <c r="I44" s="305">
        <v>7</v>
      </c>
      <c r="J44" s="305">
        <v>3</v>
      </c>
      <c r="K44" s="305">
        <v>118</v>
      </c>
      <c r="L44" s="305">
        <v>322</v>
      </c>
      <c r="M44" s="305">
        <v>23</v>
      </c>
      <c r="N44" s="305">
        <v>2</v>
      </c>
      <c r="O44" s="305">
        <v>62</v>
      </c>
      <c r="P44" s="305">
        <v>177</v>
      </c>
      <c r="Q44" s="305">
        <v>60</v>
      </c>
      <c r="R44" s="305">
        <v>79</v>
      </c>
      <c r="S44" s="305">
        <v>202</v>
      </c>
      <c r="T44" s="305">
        <v>109</v>
      </c>
      <c r="U44" s="305">
        <v>1</v>
      </c>
      <c r="V44" s="305">
        <f t="shared" si="9"/>
        <v>471</v>
      </c>
      <c r="W44" s="305">
        <f t="shared" si="10"/>
        <v>1127</v>
      </c>
      <c r="X44" s="306">
        <f t="shared" si="11"/>
        <v>1164</v>
      </c>
    </row>
    <row r="45" spans="1:24" s="307" customFormat="1" ht="15" customHeight="1">
      <c r="A45" s="303" t="s">
        <v>588</v>
      </c>
      <c r="B45" s="304">
        <f t="shared" si="8"/>
        <v>13912</v>
      </c>
      <c r="C45" s="305">
        <v>2366</v>
      </c>
      <c r="D45" s="305">
        <v>5</v>
      </c>
      <c r="E45" s="305">
        <v>0</v>
      </c>
      <c r="F45" s="305">
        <v>12</v>
      </c>
      <c r="G45" s="305">
        <v>1215</v>
      </c>
      <c r="H45" s="305">
        <v>3861</v>
      </c>
      <c r="I45" s="305">
        <v>26</v>
      </c>
      <c r="J45" s="305">
        <v>82</v>
      </c>
      <c r="K45" s="305">
        <v>381</v>
      </c>
      <c r="L45" s="305">
        <v>1998</v>
      </c>
      <c r="M45" s="305">
        <v>177</v>
      </c>
      <c r="N45" s="305">
        <v>27</v>
      </c>
      <c r="O45" s="305">
        <v>464</v>
      </c>
      <c r="P45" s="305">
        <v>910</v>
      </c>
      <c r="Q45" s="305">
        <v>403</v>
      </c>
      <c r="R45" s="305">
        <v>207</v>
      </c>
      <c r="S45" s="305">
        <v>1402</v>
      </c>
      <c r="T45" s="305">
        <v>343</v>
      </c>
      <c r="U45" s="305">
        <v>33</v>
      </c>
      <c r="V45" s="305">
        <f t="shared" si="9"/>
        <v>2371</v>
      </c>
      <c r="W45" s="305">
        <f t="shared" si="10"/>
        <v>5088</v>
      </c>
      <c r="X45" s="306">
        <f t="shared" si="11"/>
        <v>6420</v>
      </c>
    </row>
    <row r="46" spans="1:24" s="307" customFormat="1" ht="15" customHeight="1">
      <c r="A46" s="303" t="s">
        <v>589</v>
      </c>
      <c r="B46" s="304">
        <f t="shared" si="8"/>
        <v>9575</v>
      </c>
      <c r="C46" s="305">
        <v>1757</v>
      </c>
      <c r="D46" s="305">
        <v>3</v>
      </c>
      <c r="E46" s="305">
        <v>1</v>
      </c>
      <c r="F46" s="305">
        <v>0</v>
      </c>
      <c r="G46" s="305">
        <v>959</v>
      </c>
      <c r="H46" s="305">
        <v>2416</v>
      </c>
      <c r="I46" s="305">
        <v>18</v>
      </c>
      <c r="J46" s="305">
        <v>37</v>
      </c>
      <c r="K46" s="305">
        <v>309</v>
      </c>
      <c r="L46" s="305">
        <v>1197</v>
      </c>
      <c r="M46" s="305">
        <v>127</v>
      </c>
      <c r="N46" s="305">
        <v>8</v>
      </c>
      <c r="O46" s="305">
        <v>257</v>
      </c>
      <c r="P46" s="305">
        <v>776</v>
      </c>
      <c r="Q46" s="305">
        <v>286</v>
      </c>
      <c r="R46" s="305">
        <v>193</v>
      </c>
      <c r="S46" s="305">
        <v>950</v>
      </c>
      <c r="T46" s="305">
        <v>277</v>
      </c>
      <c r="U46" s="305">
        <v>4</v>
      </c>
      <c r="V46" s="305">
        <f t="shared" si="9"/>
        <v>1761</v>
      </c>
      <c r="W46" s="305">
        <f t="shared" si="10"/>
        <v>3375</v>
      </c>
      <c r="X46" s="306">
        <f t="shared" si="11"/>
        <v>4435</v>
      </c>
    </row>
    <row r="47" spans="1:24" s="307" customFormat="1" ht="15" customHeight="1">
      <c r="A47" s="303" t="s">
        <v>590</v>
      </c>
      <c r="B47" s="304">
        <f t="shared" si="8"/>
        <v>4628</v>
      </c>
      <c r="C47" s="305">
        <v>281</v>
      </c>
      <c r="D47" s="305">
        <v>49</v>
      </c>
      <c r="E47" s="305">
        <v>3</v>
      </c>
      <c r="F47" s="305">
        <v>21</v>
      </c>
      <c r="G47" s="305">
        <v>743</v>
      </c>
      <c r="H47" s="305">
        <v>1457</v>
      </c>
      <c r="I47" s="305">
        <v>16</v>
      </c>
      <c r="J47" s="305">
        <v>4</v>
      </c>
      <c r="K47" s="305">
        <v>58</v>
      </c>
      <c r="L47" s="305">
        <v>468</v>
      </c>
      <c r="M47" s="305">
        <v>41</v>
      </c>
      <c r="N47" s="305">
        <v>7</v>
      </c>
      <c r="O47" s="305">
        <v>211</v>
      </c>
      <c r="P47" s="305">
        <v>358</v>
      </c>
      <c r="Q47" s="305">
        <v>141</v>
      </c>
      <c r="R47" s="305">
        <v>125</v>
      </c>
      <c r="S47" s="305">
        <v>454</v>
      </c>
      <c r="T47" s="305">
        <v>189</v>
      </c>
      <c r="U47" s="305">
        <v>2</v>
      </c>
      <c r="V47" s="305">
        <f t="shared" si="9"/>
        <v>333</v>
      </c>
      <c r="W47" s="305">
        <f t="shared" si="10"/>
        <v>2221</v>
      </c>
      <c r="X47" s="306">
        <f t="shared" si="11"/>
        <v>2072</v>
      </c>
    </row>
    <row r="48" spans="1:24" s="307" customFormat="1" ht="15" customHeight="1">
      <c r="A48" s="303" t="s">
        <v>591</v>
      </c>
      <c r="B48" s="304">
        <f t="shared" si="8"/>
        <v>8238</v>
      </c>
      <c r="C48" s="305">
        <v>1057</v>
      </c>
      <c r="D48" s="305">
        <v>24</v>
      </c>
      <c r="E48" s="305">
        <v>1</v>
      </c>
      <c r="F48" s="305">
        <v>0</v>
      </c>
      <c r="G48" s="305">
        <v>975</v>
      </c>
      <c r="H48" s="305">
        <v>2389</v>
      </c>
      <c r="I48" s="305">
        <v>13</v>
      </c>
      <c r="J48" s="305">
        <v>47</v>
      </c>
      <c r="K48" s="305">
        <v>195</v>
      </c>
      <c r="L48" s="305">
        <v>1017</v>
      </c>
      <c r="M48" s="305">
        <v>96</v>
      </c>
      <c r="N48" s="305">
        <v>17</v>
      </c>
      <c r="O48" s="305">
        <v>238</v>
      </c>
      <c r="P48" s="305">
        <v>753</v>
      </c>
      <c r="Q48" s="305">
        <v>287</v>
      </c>
      <c r="R48" s="305">
        <v>155</v>
      </c>
      <c r="S48" s="305">
        <v>743</v>
      </c>
      <c r="T48" s="305">
        <v>225</v>
      </c>
      <c r="U48" s="305">
        <v>6</v>
      </c>
      <c r="V48" s="305">
        <f t="shared" si="9"/>
        <v>1082</v>
      </c>
      <c r="W48" s="305">
        <f t="shared" si="10"/>
        <v>3364</v>
      </c>
      <c r="X48" s="306">
        <f t="shared" si="11"/>
        <v>3786</v>
      </c>
    </row>
    <row r="49" spans="1:24" s="307" customFormat="1" ht="15" customHeight="1">
      <c r="A49" s="303" t="s">
        <v>592</v>
      </c>
      <c r="B49" s="304">
        <f t="shared" si="8"/>
        <v>4507</v>
      </c>
      <c r="C49" s="305">
        <v>799</v>
      </c>
      <c r="D49" s="305">
        <v>28</v>
      </c>
      <c r="E49" s="305">
        <v>1</v>
      </c>
      <c r="F49" s="305">
        <v>4</v>
      </c>
      <c r="G49" s="305">
        <v>501</v>
      </c>
      <c r="H49" s="305">
        <v>1235</v>
      </c>
      <c r="I49" s="305">
        <v>8</v>
      </c>
      <c r="J49" s="305">
        <v>23</v>
      </c>
      <c r="K49" s="305">
        <v>96</v>
      </c>
      <c r="L49" s="305">
        <v>520</v>
      </c>
      <c r="M49" s="305">
        <v>44</v>
      </c>
      <c r="N49" s="305">
        <v>2</v>
      </c>
      <c r="O49" s="305">
        <v>188</v>
      </c>
      <c r="P49" s="305">
        <v>368</v>
      </c>
      <c r="Q49" s="305">
        <v>110</v>
      </c>
      <c r="R49" s="305">
        <v>92</v>
      </c>
      <c r="S49" s="305">
        <v>323</v>
      </c>
      <c r="T49" s="305">
        <v>165</v>
      </c>
      <c r="U49" s="305">
        <v>0</v>
      </c>
      <c r="V49" s="305">
        <f t="shared" si="9"/>
        <v>828</v>
      </c>
      <c r="W49" s="305">
        <f t="shared" si="10"/>
        <v>1740</v>
      </c>
      <c r="X49" s="306">
        <f t="shared" si="11"/>
        <v>1939</v>
      </c>
    </row>
    <row r="50" spans="1:24" s="307" customFormat="1" ht="15" customHeight="1">
      <c r="A50" s="303" t="s">
        <v>800</v>
      </c>
      <c r="B50" s="304">
        <f t="shared" si="8"/>
        <v>4036</v>
      </c>
      <c r="C50" s="305">
        <v>756</v>
      </c>
      <c r="D50" s="305">
        <v>0</v>
      </c>
      <c r="E50" s="305">
        <v>0</v>
      </c>
      <c r="F50" s="305">
        <v>3</v>
      </c>
      <c r="G50" s="305">
        <v>498</v>
      </c>
      <c r="H50" s="305">
        <v>826</v>
      </c>
      <c r="I50" s="305">
        <v>15</v>
      </c>
      <c r="J50" s="305">
        <v>24</v>
      </c>
      <c r="K50" s="305">
        <v>119</v>
      </c>
      <c r="L50" s="305">
        <v>601</v>
      </c>
      <c r="M50" s="305">
        <v>52</v>
      </c>
      <c r="N50" s="305">
        <v>1</v>
      </c>
      <c r="O50" s="305">
        <v>124</v>
      </c>
      <c r="P50" s="305">
        <v>272</v>
      </c>
      <c r="Q50" s="305">
        <v>111</v>
      </c>
      <c r="R50" s="305">
        <v>122</v>
      </c>
      <c r="S50" s="305">
        <v>342</v>
      </c>
      <c r="T50" s="305">
        <v>160</v>
      </c>
      <c r="U50" s="305">
        <v>10</v>
      </c>
      <c r="V50" s="305">
        <f t="shared" si="9"/>
        <v>756</v>
      </c>
      <c r="W50" s="305">
        <f t="shared" si="10"/>
        <v>1327</v>
      </c>
      <c r="X50" s="306">
        <f t="shared" si="11"/>
        <v>1943</v>
      </c>
    </row>
    <row r="51" spans="1:24" s="307" customFormat="1" ht="15" customHeight="1">
      <c r="A51" s="303" t="s">
        <v>613</v>
      </c>
      <c r="B51" s="304">
        <f aca="true" t="shared" si="12" ref="B51:X51">SUM(B52:B53)</f>
        <v>12135</v>
      </c>
      <c r="C51" s="305">
        <f t="shared" si="12"/>
        <v>1621</v>
      </c>
      <c r="D51" s="305">
        <f t="shared" si="12"/>
        <v>3</v>
      </c>
      <c r="E51" s="305">
        <f t="shared" si="12"/>
        <v>2</v>
      </c>
      <c r="F51" s="305">
        <f t="shared" si="12"/>
        <v>36</v>
      </c>
      <c r="G51" s="305">
        <f t="shared" si="12"/>
        <v>1328</v>
      </c>
      <c r="H51" s="305">
        <f t="shared" si="12"/>
        <v>2657</v>
      </c>
      <c r="I51" s="305">
        <f t="shared" si="12"/>
        <v>49</v>
      </c>
      <c r="J51" s="305">
        <f t="shared" si="12"/>
        <v>40</v>
      </c>
      <c r="K51" s="305">
        <f t="shared" si="12"/>
        <v>505</v>
      </c>
      <c r="L51" s="305">
        <f t="shared" si="12"/>
        <v>1992</v>
      </c>
      <c r="M51" s="305">
        <f t="shared" si="12"/>
        <v>166</v>
      </c>
      <c r="N51" s="305">
        <f t="shared" si="12"/>
        <v>26</v>
      </c>
      <c r="O51" s="305">
        <f t="shared" si="12"/>
        <v>320</v>
      </c>
      <c r="P51" s="305">
        <f t="shared" si="12"/>
        <v>981</v>
      </c>
      <c r="Q51" s="305">
        <f t="shared" si="12"/>
        <v>395</v>
      </c>
      <c r="R51" s="305">
        <f t="shared" si="12"/>
        <v>259</v>
      </c>
      <c r="S51" s="305">
        <f t="shared" si="12"/>
        <v>1297</v>
      </c>
      <c r="T51" s="305">
        <f t="shared" si="12"/>
        <v>438</v>
      </c>
      <c r="U51" s="305">
        <f t="shared" si="12"/>
        <v>20</v>
      </c>
      <c r="V51" s="305">
        <f t="shared" si="12"/>
        <v>1626</v>
      </c>
      <c r="W51" s="305">
        <f t="shared" si="12"/>
        <v>4021</v>
      </c>
      <c r="X51" s="306">
        <f t="shared" si="12"/>
        <v>6468</v>
      </c>
    </row>
    <row r="52" spans="1:24" s="307" customFormat="1" ht="15" customHeight="1">
      <c r="A52" s="310" t="s">
        <v>630</v>
      </c>
      <c r="B52" s="304">
        <f aca="true" t="shared" si="13" ref="B52:B57">SUM(C52:U52)</f>
        <v>3100</v>
      </c>
      <c r="C52" s="305">
        <v>423</v>
      </c>
      <c r="D52" s="305">
        <v>2</v>
      </c>
      <c r="E52" s="305">
        <v>0</v>
      </c>
      <c r="F52" s="305">
        <v>10</v>
      </c>
      <c r="G52" s="305">
        <v>424</v>
      </c>
      <c r="H52" s="305">
        <v>643</v>
      </c>
      <c r="I52" s="305">
        <v>11</v>
      </c>
      <c r="J52" s="305">
        <v>7</v>
      </c>
      <c r="K52" s="305">
        <v>153</v>
      </c>
      <c r="L52" s="305">
        <v>437</v>
      </c>
      <c r="M52" s="305">
        <v>38</v>
      </c>
      <c r="N52" s="305">
        <v>4</v>
      </c>
      <c r="O52" s="305">
        <v>78</v>
      </c>
      <c r="P52" s="305">
        <v>311</v>
      </c>
      <c r="Q52" s="305">
        <v>69</v>
      </c>
      <c r="R52" s="305">
        <v>80</v>
      </c>
      <c r="S52" s="305">
        <v>277</v>
      </c>
      <c r="T52" s="305">
        <v>126</v>
      </c>
      <c r="U52" s="305">
        <v>7</v>
      </c>
      <c r="V52" s="305">
        <f aca="true" t="shared" si="14" ref="V52:V57">SUM(C52:E52)</f>
        <v>425</v>
      </c>
      <c r="W52" s="305">
        <f aca="true" t="shared" si="15" ref="W52:W57">SUM(F52:H52)</f>
        <v>1077</v>
      </c>
      <c r="X52" s="306">
        <f aca="true" t="shared" si="16" ref="X52:X57">SUM(I52:T52)</f>
        <v>1591</v>
      </c>
    </row>
    <row r="53" spans="1:24" s="307" customFormat="1" ht="15" customHeight="1">
      <c r="A53" s="310" t="s">
        <v>631</v>
      </c>
      <c r="B53" s="304">
        <f t="shared" si="13"/>
        <v>9035</v>
      </c>
      <c r="C53" s="305">
        <v>1198</v>
      </c>
      <c r="D53" s="305">
        <v>1</v>
      </c>
      <c r="E53" s="305">
        <v>2</v>
      </c>
      <c r="F53" s="305">
        <v>26</v>
      </c>
      <c r="G53" s="305">
        <v>904</v>
      </c>
      <c r="H53" s="305">
        <v>2014</v>
      </c>
      <c r="I53" s="305">
        <v>38</v>
      </c>
      <c r="J53" s="305">
        <v>33</v>
      </c>
      <c r="K53" s="305">
        <v>352</v>
      </c>
      <c r="L53" s="305">
        <v>1555</v>
      </c>
      <c r="M53" s="305">
        <v>128</v>
      </c>
      <c r="N53" s="305">
        <v>22</v>
      </c>
      <c r="O53" s="305">
        <v>242</v>
      </c>
      <c r="P53" s="305">
        <v>670</v>
      </c>
      <c r="Q53" s="305">
        <v>326</v>
      </c>
      <c r="R53" s="305">
        <v>179</v>
      </c>
      <c r="S53" s="305">
        <v>1020</v>
      </c>
      <c r="T53" s="305">
        <v>312</v>
      </c>
      <c r="U53" s="305">
        <v>13</v>
      </c>
      <c r="V53" s="305">
        <f t="shared" si="14"/>
        <v>1201</v>
      </c>
      <c r="W53" s="305">
        <f t="shared" si="15"/>
        <v>2944</v>
      </c>
      <c r="X53" s="306">
        <f t="shared" si="16"/>
        <v>4877</v>
      </c>
    </row>
    <row r="54" spans="1:24" s="307" customFormat="1" ht="15" customHeight="1">
      <c r="A54" s="303" t="s">
        <v>593</v>
      </c>
      <c r="B54" s="304">
        <f t="shared" si="13"/>
        <v>8551</v>
      </c>
      <c r="C54" s="305">
        <v>1524</v>
      </c>
      <c r="D54" s="305">
        <v>1</v>
      </c>
      <c r="E54" s="305">
        <v>40</v>
      </c>
      <c r="F54" s="305">
        <v>29</v>
      </c>
      <c r="G54" s="305">
        <v>1042</v>
      </c>
      <c r="H54" s="305">
        <v>1450</v>
      </c>
      <c r="I54" s="305">
        <v>27</v>
      </c>
      <c r="J54" s="305">
        <v>30</v>
      </c>
      <c r="K54" s="305">
        <v>326</v>
      </c>
      <c r="L54" s="305">
        <v>1348</v>
      </c>
      <c r="M54" s="305">
        <v>106</v>
      </c>
      <c r="N54" s="305">
        <v>21</v>
      </c>
      <c r="O54" s="305">
        <v>282</v>
      </c>
      <c r="P54" s="305">
        <v>775</v>
      </c>
      <c r="Q54" s="305">
        <v>256</v>
      </c>
      <c r="R54" s="305">
        <v>225</v>
      </c>
      <c r="S54" s="305">
        <v>839</v>
      </c>
      <c r="T54" s="305">
        <v>222</v>
      </c>
      <c r="U54" s="305">
        <v>8</v>
      </c>
      <c r="V54" s="305">
        <f t="shared" si="14"/>
        <v>1565</v>
      </c>
      <c r="W54" s="305">
        <f t="shared" si="15"/>
        <v>2521</v>
      </c>
      <c r="X54" s="306">
        <f t="shared" si="16"/>
        <v>4457</v>
      </c>
    </row>
    <row r="55" spans="1:24" s="307" customFormat="1" ht="15" customHeight="1">
      <c r="A55" s="303" t="s">
        <v>838</v>
      </c>
      <c r="B55" s="304">
        <f t="shared" si="13"/>
        <v>3548</v>
      </c>
      <c r="C55" s="305">
        <v>478</v>
      </c>
      <c r="D55" s="305">
        <v>51</v>
      </c>
      <c r="E55" s="305">
        <v>4</v>
      </c>
      <c r="F55" s="305">
        <v>4</v>
      </c>
      <c r="G55" s="305">
        <v>475</v>
      </c>
      <c r="H55" s="305">
        <v>612</v>
      </c>
      <c r="I55" s="305">
        <v>6</v>
      </c>
      <c r="J55" s="305">
        <v>9</v>
      </c>
      <c r="K55" s="305">
        <v>155</v>
      </c>
      <c r="L55" s="305">
        <v>564</v>
      </c>
      <c r="M55" s="305">
        <v>61</v>
      </c>
      <c r="N55" s="305">
        <v>8</v>
      </c>
      <c r="O55" s="305">
        <v>137</v>
      </c>
      <c r="P55" s="305">
        <v>342</v>
      </c>
      <c r="Q55" s="305">
        <v>86</v>
      </c>
      <c r="R55" s="305">
        <v>90</v>
      </c>
      <c r="S55" s="305">
        <v>362</v>
      </c>
      <c r="T55" s="305">
        <v>104</v>
      </c>
      <c r="U55" s="305">
        <v>0</v>
      </c>
      <c r="V55" s="305">
        <f t="shared" si="14"/>
        <v>533</v>
      </c>
      <c r="W55" s="305">
        <f t="shared" si="15"/>
        <v>1091</v>
      </c>
      <c r="X55" s="306">
        <f t="shared" si="16"/>
        <v>1924</v>
      </c>
    </row>
    <row r="56" spans="1:24" s="307" customFormat="1" ht="15" customHeight="1">
      <c r="A56" s="303" t="s">
        <v>839</v>
      </c>
      <c r="B56" s="304">
        <f t="shared" si="13"/>
        <v>2555</v>
      </c>
      <c r="C56" s="305">
        <v>346</v>
      </c>
      <c r="D56" s="305">
        <v>3</v>
      </c>
      <c r="E56" s="305">
        <v>0</v>
      </c>
      <c r="F56" s="305">
        <v>12</v>
      </c>
      <c r="G56" s="305">
        <v>331</v>
      </c>
      <c r="H56" s="305">
        <v>548</v>
      </c>
      <c r="I56" s="305">
        <v>8</v>
      </c>
      <c r="J56" s="305">
        <v>16</v>
      </c>
      <c r="K56" s="305">
        <v>99</v>
      </c>
      <c r="L56" s="305">
        <v>372</v>
      </c>
      <c r="M56" s="305">
        <v>48</v>
      </c>
      <c r="N56" s="305">
        <v>1</v>
      </c>
      <c r="O56" s="305">
        <v>77</v>
      </c>
      <c r="P56" s="305">
        <v>208</v>
      </c>
      <c r="Q56" s="305">
        <v>110</v>
      </c>
      <c r="R56" s="305">
        <v>46</v>
      </c>
      <c r="S56" s="305">
        <v>228</v>
      </c>
      <c r="T56" s="305">
        <v>99</v>
      </c>
      <c r="U56" s="305">
        <v>3</v>
      </c>
      <c r="V56" s="305">
        <f t="shared" si="14"/>
        <v>349</v>
      </c>
      <c r="W56" s="305">
        <f t="shared" si="15"/>
        <v>891</v>
      </c>
      <c r="X56" s="306">
        <f t="shared" si="16"/>
        <v>1312</v>
      </c>
    </row>
    <row r="57" spans="1:24" s="307" customFormat="1" ht="15" customHeight="1" thickBot="1">
      <c r="A57" s="311" t="s">
        <v>840</v>
      </c>
      <c r="B57" s="312">
        <f t="shared" si="13"/>
        <v>3514</v>
      </c>
      <c r="C57" s="313">
        <v>497</v>
      </c>
      <c r="D57" s="313">
        <v>7</v>
      </c>
      <c r="E57" s="313">
        <v>2</v>
      </c>
      <c r="F57" s="313">
        <v>3</v>
      </c>
      <c r="G57" s="313">
        <v>432</v>
      </c>
      <c r="H57" s="313">
        <v>724</v>
      </c>
      <c r="I57" s="313">
        <v>13</v>
      </c>
      <c r="J57" s="313">
        <v>18</v>
      </c>
      <c r="K57" s="313">
        <v>136</v>
      </c>
      <c r="L57" s="313">
        <v>561</v>
      </c>
      <c r="M57" s="313">
        <v>35</v>
      </c>
      <c r="N57" s="313">
        <v>6</v>
      </c>
      <c r="O57" s="313">
        <v>60</v>
      </c>
      <c r="P57" s="313">
        <v>336</v>
      </c>
      <c r="Q57" s="313">
        <v>112</v>
      </c>
      <c r="R57" s="313">
        <v>97</v>
      </c>
      <c r="S57" s="313">
        <v>343</v>
      </c>
      <c r="T57" s="313">
        <v>132</v>
      </c>
      <c r="U57" s="313">
        <v>0</v>
      </c>
      <c r="V57" s="313">
        <f t="shared" si="14"/>
        <v>506</v>
      </c>
      <c r="W57" s="313">
        <f t="shared" si="15"/>
        <v>1159</v>
      </c>
      <c r="X57" s="314">
        <f t="shared" si="16"/>
        <v>1849</v>
      </c>
    </row>
    <row r="58" spans="1:10" s="307" customFormat="1" ht="15" customHeight="1">
      <c r="A58" s="307" t="s">
        <v>914</v>
      </c>
      <c r="D58" s="315"/>
      <c r="E58" s="315"/>
      <c r="F58" s="315"/>
      <c r="G58" s="315"/>
      <c r="H58" s="315"/>
      <c r="I58" s="315"/>
      <c r="J58" s="315"/>
    </row>
    <row r="59" spans="4:10" ht="12">
      <c r="D59" s="290"/>
      <c r="E59" s="290"/>
      <c r="F59" s="290"/>
      <c r="G59" s="290"/>
      <c r="H59" s="290"/>
      <c r="I59" s="290"/>
      <c r="J59" s="290"/>
    </row>
    <row r="60" spans="4:10" ht="12">
      <c r="D60" s="290"/>
      <c r="E60" s="290"/>
      <c r="F60" s="290"/>
      <c r="G60" s="290"/>
      <c r="H60" s="290"/>
      <c r="I60" s="290"/>
      <c r="J60" s="290"/>
    </row>
    <row r="61" spans="4:9" ht="12">
      <c r="D61" s="290"/>
      <c r="E61" s="290"/>
      <c r="F61" s="290"/>
      <c r="G61" s="290"/>
      <c r="H61" s="290"/>
      <c r="I61" s="290"/>
    </row>
  </sheetData>
  <mergeCells count="2">
    <mergeCell ref="A3:A4"/>
    <mergeCell ref="V3:X3"/>
  </mergeCells>
  <printOptions/>
  <pageMargins left="0.5905511811023623" right="0.1968503937007874" top="0.984251968503937" bottom="0.3937007874015748" header="0.5118110236220472" footer="0.5118110236220472"/>
  <pageSetup fitToHeight="2" fitToWidth="2" horizontalDpi="600" verticalDpi="600" orientation="portrait" paperSize="9" scale="85" r:id="rId1"/>
  <headerFooter alignWithMargins="0">
    <oddHeader>&amp;R&amp;D&amp;T</oddHeader>
  </headerFooter>
</worksheet>
</file>

<file path=xl/worksheets/sheet13.xml><?xml version="1.0" encoding="utf-8"?>
<worksheet xmlns="http://schemas.openxmlformats.org/spreadsheetml/2006/main" xmlns:r="http://schemas.openxmlformats.org/officeDocument/2006/relationships">
  <sheetPr codeName="Sheet12"/>
  <dimension ref="A1:Y77"/>
  <sheetViews>
    <sheetView workbookViewId="0" topLeftCell="A1">
      <selection activeCell="A1" sqref="A1"/>
    </sheetView>
  </sheetViews>
  <sheetFormatPr defaultColWidth="11.25390625" defaultRowHeight="14.25" customHeight="1"/>
  <cols>
    <col min="1" max="2" width="1.625" style="318" customWidth="1"/>
    <col min="3" max="3" width="2.50390625" style="318" customWidth="1"/>
    <col min="4" max="4" width="24.00390625" style="318" customWidth="1"/>
    <col min="5" max="5" width="9.625" style="318" customWidth="1"/>
    <col min="6" max="15" width="7.625" style="318" customWidth="1"/>
    <col min="16" max="16" width="8.625" style="318" customWidth="1"/>
    <col min="17" max="16384" width="11.25390625" style="318" customWidth="1"/>
  </cols>
  <sheetData>
    <row r="1" spans="1:23" s="772" customFormat="1" ht="18" customHeight="1">
      <c r="A1" s="768" t="s">
        <v>337</v>
      </c>
      <c r="B1" s="769"/>
      <c r="C1" s="769"/>
      <c r="D1" s="769"/>
      <c r="E1" s="769"/>
      <c r="F1" s="769"/>
      <c r="G1" s="769"/>
      <c r="H1" s="769"/>
      <c r="I1" s="769"/>
      <c r="J1" s="769"/>
      <c r="K1" s="769"/>
      <c r="L1" s="769"/>
      <c r="M1" s="316"/>
      <c r="N1" s="316"/>
      <c r="O1" s="316"/>
      <c r="P1" s="770"/>
      <c r="Q1" s="771"/>
      <c r="R1" s="771"/>
      <c r="S1" s="771"/>
      <c r="T1" s="771"/>
      <c r="U1" s="771"/>
      <c r="V1" s="771"/>
      <c r="W1" s="771"/>
    </row>
    <row r="2" spans="1:25" s="772" customFormat="1" ht="15" customHeight="1" thickBot="1">
      <c r="A2" s="771"/>
      <c r="B2" s="771"/>
      <c r="C2" s="771"/>
      <c r="D2" s="771"/>
      <c r="E2" s="771"/>
      <c r="F2" s="771"/>
      <c r="G2" s="771"/>
      <c r="H2" s="771"/>
      <c r="I2" s="771"/>
      <c r="J2" s="771"/>
      <c r="K2" s="771"/>
      <c r="L2" s="771"/>
      <c r="M2" s="771"/>
      <c r="N2" s="771" t="s">
        <v>915</v>
      </c>
      <c r="O2" s="771"/>
      <c r="P2" s="771"/>
      <c r="Q2" s="771"/>
      <c r="R2" s="771"/>
      <c r="S2" s="771"/>
      <c r="T2" s="771"/>
      <c r="U2" s="771"/>
      <c r="V2" s="771"/>
      <c r="W2" s="771"/>
      <c r="X2" s="771"/>
      <c r="Y2" s="771"/>
    </row>
    <row r="3" spans="1:16" s="772" customFormat="1" ht="25.5" customHeight="1" thickTop="1">
      <c r="A3" s="893" t="s">
        <v>922</v>
      </c>
      <c r="B3" s="893"/>
      <c r="C3" s="893"/>
      <c r="D3" s="894"/>
      <c r="E3" s="773" t="s">
        <v>916</v>
      </c>
      <c r="F3" s="773" t="s">
        <v>338</v>
      </c>
      <c r="G3" s="773" t="s">
        <v>339</v>
      </c>
      <c r="H3" s="773" t="s">
        <v>340</v>
      </c>
      <c r="I3" s="773" t="s">
        <v>341</v>
      </c>
      <c r="J3" s="773" t="s">
        <v>342</v>
      </c>
      <c r="K3" s="773" t="s">
        <v>343</v>
      </c>
      <c r="L3" s="773" t="s">
        <v>344</v>
      </c>
      <c r="M3" s="773" t="s">
        <v>345</v>
      </c>
      <c r="N3" s="773" t="s">
        <v>346</v>
      </c>
      <c r="O3" s="773" t="s">
        <v>347</v>
      </c>
      <c r="P3" s="774" t="s">
        <v>348</v>
      </c>
    </row>
    <row r="4" spans="1:16" s="777" customFormat="1" ht="15" customHeight="1">
      <c r="A4" s="892" t="s">
        <v>349</v>
      </c>
      <c r="B4" s="892"/>
      <c r="C4" s="892"/>
      <c r="D4" s="892"/>
      <c r="E4" s="775">
        <v>1048943</v>
      </c>
      <c r="F4" s="775">
        <v>63299</v>
      </c>
      <c r="G4" s="775">
        <v>58510</v>
      </c>
      <c r="H4" s="775">
        <v>67347</v>
      </c>
      <c r="I4" s="775">
        <v>72051</v>
      </c>
      <c r="J4" s="775">
        <v>66771</v>
      </c>
      <c r="K4" s="775">
        <v>71912</v>
      </c>
      <c r="L4" s="775">
        <v>80208</v>
      </c>
      <c r="M4" s="775">
        <v>92142</v>
      </c>
      <c r="N4" s="775">
        <v>93296</v>
      </c>
      <c r="O4" s="775">
        <v>73494</v>
      </c>
      <c r="P4" s="776">
        <v>309913</v>
      </c>
    </row>
    <row r="5" spans="1:16" s="781" customFormat="1" ht="15" customHeight="1">
      <c r="A5" s="888" t="s">
        <v>350</v>
      </c>
      <c r="B5" s="888"/>
      <c r="C5" s="888"/>
      <c r="D5" s="888"/>
      <c r="E5" s="779">
        <v>643008</v>
      </c>
      <c r="F5" s="779">
        <v>9472</v>
      </c>
      <c r="G5" s="779">
        <v>45629</v>
      </c>
      <c r="H5" s="779">
        <v>59488</v>
      </c>
      <c r="I5" s="779">
        <v>62434</v>
      </c>
      <c r="J5" s="779">
        <v>58605</v>
      </c>
      <c r="K5" s="779">
        <v>64795</v>
      </c>
      <c r="L5" s="779">
        <v>72789</v>
      </c>
      <c r="M5" s="779">
        <v>80667</v>
      </c>
      <c r="N5" s="779">
        <v>75658</v>
      </c>
      <c r="O5" s="779">
        <v>43332</v>
      </c>
      <c r="P5" s="780">
        <v>70139</v>
      </c>
    </row>
    <row r="6" spans="1:16" s="781" customFormat="1" ht="15" customHeight="1">
      <c r="A6" s="782"/>
      <c r="B6" s="889" t="s">
        <v>351</v>
      </c>
      <c r="C6" s="889"/>
      <c r="D6" s="889"/>
      <c r="E6" s="779">
        <v>612089</v>
      </c>
      <c r="F6" s="779">
        <v>8108</v>
      </c>
      <c r="G6" s="779">
        <v>41279</v>
      </c>
      <c r="H6" s="779">
        <v>55513</v>
      </c>
      <c r="I6" s="779">
        <v>59232</v>
      </c>
      <c r="J6" s="779">
        <v>55960</v>
      </c>
      <c r="K6" s="779">
        <v>62524</v>
      </c>
      <c r="L6" s="779">
        <v>70506</v>
      </c>
      <c r="M6" s="779">
        <v>77842</v>
      </c>
      <c r="N6" s="779">
        <v>72334</v>
      </c>
      <c r="O6" s="779">
        <v>40624</v>
      </c>
      <c r="P6" s="780">
        <v>68167</v>
      </c>
    </row>
    <row r="7" spans="1:16" s="781" customFormat="1" ht="15" customHeight="1">
      <c r="A7" s="782"/>
      <c r="B7" s="782"/>
      <c r="C7" s="782" t="s">
        <v>845</v>
      </c>
      <c r="D7" s="778" t="s">
        <v>352</v>
      </c>
      <c r="E7" s="779">
        <v>65162</v>
      </c>
      <c r="F7" s="779">
        <v>125</v>
      </c>
      <c r="G7" s="779">
        <v>632</v>
      </c>
      <c r="H7" s="779">
        <v>996</v>
      </c>
      <c r="I7" s="779">
        <v>1094</v>
      </c>
      <c r="J7" s="779">
        <v>1346</v>
      </c>
      <c r="K7" s="779">
        <v>2247</v>
      </c>
      <c r="L7" s="779">
        <v>3987</v>
      </c>
      <c r="M7" s="779">
        <v>6711</v>
      </c>
      <c r="N7" s="779">
        <v>8068</v>
      </c>
      <c r="O7" s="779">
        <v>8417</v>
      </c>
      <c r="P7" s="780">
        <v>31539</v>
      </c>
    </row>
    <row r="8" spans="1:16" s="781" customFormat="1" ht="15" customHeight="1">
      <c r="A8" s="782" t="s">
        <v>917</v>
      </c>
      <c r="B8" s="782"/>
      <c r="C8" s="782" t="s">
        <v>846</v>
      </c>
      <c r="D8" s="778" t="s">
        <v>353</v>
      </c>
      <c r="E8" s="779">
        <v>782</v>
      </c>
      <c r="F8" s="779">
        <v>4</v>
      </c>
      <c r="G8" s="779">
        <v>20</v>
      </c>
      <c r="H8" s="779">
        <v>34</v>
      </c>
      <c r="I8" s="779">
        <v>36</v>
      </c>
      <c r="J8" s="779">
        <v>30</v>
      </c>
      <c r="K8" s="779">
        <v>45</v>
      </c>
      <c r="L8" s="779">
        <v>65</v>
      </c>
      <c r="M8" s="779">
        <v>114</v>
      </c>
      <c r="N8" s="779">
        <v>159</v>
      </c>
      <c r="O8" s="779">
        <v>81</v>
      </c>
      <c r="P8" s="780">
        <v>194</v>
      </c>
    </row>
    <row r="9" spans="1:16" s="781" customFormat="1" ht="15" customHeight="1">
      <c r="A9" s="782" t="s">
        <v>917</v>
      </c>
      <c r="B9" s="782"/>
      <c r="C9" s="782" t="s">
        <v>847</v>
      </c>
      <c r="D9" s="778" t="s">
        <v>354</v>
      </c>
      <c r="E9" s="779">
        <v>756</v>
      </c>
      <c r="F9" s="779">
        <v>1</v>
      </c>
      <c r="G9" s="779">
        <v>19</v>
      </c>
      <c r="H9" s="779">
        <v>14</v>
      </c>
      <c r="I9" s="779">
        <v>18</v>
      </c>
      <c r="J9" s="779">
        <v>29</v>
      </c>
      <c r="K9" s="779">
        <v>29</v>
      </c>
      <c r="L9" s="779">
        <v>54</v>
      </c>
      <c r="M9" s="779">
        <v>81</v>
      </c>
      <c r="N9" s="779">
        <v>116</v>
      </c>
      <c r="O9" s="779">
        <v>96</v>
      </c>
      <c r="P9" s="780">
        <v>299</v>
      </c>
    </row>
    <row r="10" spans="1:16" s="781" customFormat="1" ht="15" customHeight="1">
      <c r="A10" s="782" t="s">
        <v>917</v>
      </c>
      <c r="B10" s="782"/>
      <c r="C10" s="782" t="s">
        <v>848</v>
      </c>
      <c r="D10" s="778" t="s">
        <v>355</v>
      </c>
      <c r="E10" s="779">
        <v>419</v>
      </c>
      <c r="F10" s="779">
        <v>2</v>
      </c>
      <c r="G10" s="779">
        <v>13</v>
      </c>
      <c r="H10" s="779">
        <v>22</v>
      </c>
      <c r="I10" s="779">
        <v>26</v>
      </c>
      <c r="J10" s="779">
        <v>28</v>
      </c>
      <c r="K10" s="779">
        <v>45</v>
      </c>
      <c r="L10" s="779">
        <v>44</v>
      </c>
      <c r="M10" s="779">
        <v>76</v>
      </c>
      <c r="N10" s="779">
        <v>92</v>
      </c>
      <c r="O10" s="779">
        <v>44</v>
      </c>
      <c r="P10" s="780">
        <v>27</v>
      </c>
    </row>
    <row r="11" spans="1:16" s="781" customFormat="1" ht="15" customHeight="1">
      <c r="A11" s="782" t="s">
        <v>917</v>
      </c>
      <c r="B11" s="782"/>
      <c r="C11" s="782" t="s">
        <v>849</v>
      </c>
      <c r="D11" s="778" t="s">
        <v>356</v>
      </c>
      <c r="E11" s="779">
        <v>59647</v>
      </c>
      <c r="F11" s="779">
        <v>591</v>
      </c>
      <c r="G11" s="779">
        <v>3454</v>
      </c>
      <c r="H11" s="779">
        <v>5594</v>
      </c>
      <c r="I11" s="779">
        <v>5586</v>
      </c>
      <c r="J11" s="779">
        <v>4473</v>
      </c>
      <c r="K11" s="779">
        <v>4808</v>
      </c>
      <c r="L11" s="779">
        <v>6552</v>
      </c>
      <c r="M11" s="779">
        <v>9447</v>
      </c>
      <c r="N11" s="779">
        <v>9409</v>
      </c>
      <c r="O11" s="779">
        <v>5197</v>
      </c>
      <c r="P11" s="780">
        <v>4536</v>
      </c>
    </row>
    <row r="12" spans="1:16" s="781" customFormat="1" ht="15" customHeight="1">
      <c r="A12" s="782" t="s">
        <v>917</v>
      </c>
      <c r="B12" s="782"/>
      <c r="C12" s="782" t="s">
        <v>850</v>
      </c>
      <c r="D12" s="778" t="s">
        <v>357</v>
      </c>
      <c r="E12" s="779">
        <v>125686</v>
      </c>
      <c r="F12" s="779">
        <v>2226</v>
      </c>
      <c r="G12" s="779">
        <v>9320</v>
      </c>
      <c r="H12" s="779">
        <v>12269</v>
      </c>
      <c r="I12" s="779">
        <v>14521</v>
      </c>
      <c r="J12" s="779">
        <v>15088</v>
      </c>
      <c r="K12" s="779">
        <v>16663</v>
      </c>
      <c r="L12" s="779">
        <v>16075</v>
      </c>
      <c r="M12" s="779">
        <v>16164</v>
      </c>
      <c r="N12" s="779">
        <v>13186</v>
      </c>
      <c r="O12" s="779">
        <v>5275</v>
      </c>
      <c r="P12" s="780">
        <v>4899</v>
      </c>
    </row>
    <row r="13" spans="1:16" s="781" customFormat="1" ht="15" customHeight="1">
      <c r="A13" s="782" t="s">
        <v>917</v>
      </c>
      <c r="B13" s="782"/>
      <c r="C13" s="782" t="s">
        <v>851</v>
      </c>
      <c r="D13" s="778" t="s">
        <v>358</v>
      </c>
      <c r="E13" s="779">
        <v>2511</v>
      </c>
      <c r="F13" s="779">
        <v>4</v>
      </c>
      <c r="G13" s="779">
        <v>115</v>
      </c>
      <c r="H13" s="779">
        <v>312</v>
      </c>
      <c r="I13" s="779">
        <v>371</v>
      </c>
      <c r="J13" s="779">
        <v>329</v>
      </c>
      <c r="K13" s="779">
        <v>315</v>
      </c>
      <c r="L13" s="779">
        <v>344</v>
      </c>
      <c r="M13" s="779">
        <v>330</v>
      </c>
      <c r="N13" s="779">
        <v>293</v>
      </c>
      <c r="O13" s="779">
        <v>65</v>
      </c>
      <c r="P13" s="780">
        <v>33</v>
      </c>
    </row>
    <row r="14" spans="1:16" s="781" customFormat="1" ht="15" customHeight="1">
      <c r="A14" s="782" t="s">
        <v>917</v>
      </c>
      <c r="B14" s="782"/>
      <c r="C14" s="782" t="s">
        <v>852</v>
      </c>
      <c r="D14" s="778" t="s">
        <v>923</v>
      </c>
      <c r="E14" s="779">
        <v>5636</v>
      </c>
      <c r="F14" s="779">
        <v>29</v>
      </c>
      <c r="G14" s="779">
        <v>448</v>
      </c>
      <c r="H14" s="779">
        <v>770</v>
      </c>
      <c r="I14" s="779">
        <v>748</v>
      </c>
      <c r="J14" s="779">
        <v>702</v>
      </c>
      <c r="K14" s="779">
        <v>692</v>
      </c>
      <c r="L14" s="779">
        <v>606</v>
      </c>
      <c r="M14" s="779">
        <v>773</v>
      </c>
      <c r="N14" s="779">
        <v>606</v>
      </c>
      <c r="O14" s="779">
        <v>167</v>
      </c>
      <c r="P14" s="780">
        <v>95</v>
      </c>
    </row>
    <row r="15" spans="1:16" s="781" customFormat="1" ht="15" customHeight="1">
      <c r="A15" s="782" t="s">
        <v>917</v>
      </c>
      <c r="B15" s="782"/>
      <c r="C15" s="782" t="s">
        <v>853</v>
      </c>
      <c r="D15" s="778" t="s">
        <v>359</v>
      </c>
      <c r="E15" s="779">
        <v>20396</v>
      </c>
      <c r="F15" s="779">
        <v>74</v>
      </c>
      <c r="G15" s="779">
        <v>854</v>
      </c>
      <c r="H15" s="779">
        <v>1595</v>
      </c>
      <c r="I15" s="779">
        <v>2169</v>
      </c>
      <c r="J15" s="779">
        <v>2181</v>
      </c>
      <c r="K15" s="779">
        <v>2431</v>
      </c>
      <c r="L15" s="779">
        <v>2791</v>
      </c>
      <c r="M15" s="779">
        <v>3081</v>
      </c>
      <c r="N15" s="779">
        <v>3238</v>
      </c>
      <c r="O15" s="779">
        <v>1400</v>
      </c>
      <c r="P15" s="780">
        <v>582</v>
      </c>
    </row>
    <row r="16" spans="1:16" s="781" customFormat="1" ht="15" customHeight="1">
      <c r="A16" s="782" t="s">
        <v>917</v>
      </c>
      <c r="B16" s="782"/>
      <c r="C16" s="782" t="s">
        <v>854</v>
      </c>
      <c r="D16" s="778" t="s">
        <v>360</v>
      </c>
      <c r="E16" s="779">
        <v>101695</v>
      </c>
      <c r="F16" s="779">
        <v>2148</v>
      </c>
      <c r="G16" s="779">
        <v>8192</v>
      </c>
      <c r="H16" s="779">
        <v>9731</v>
      </c>
      <c r="I16" s="779">
        <v>10085</v>
      </c>
      <c r="J16" s="779">
        <v>8958</v>
      </c>
      <c r="K16" s="779">
        <v>9885</v>
      </c>
      <c r="L16" s="779">
        <v>11752</v>
      </c>
      <c r="M16" s="779">
        <v>12731</v>
      </c>
      <c r="N16" s="779">
        <v>11873</v>
      </c>
      <c r="O16" s="779">
        <v>6233</v>
      </c>
      <c r="P16" s="780">
        <v>10107</v>
      </c>
    </row>
    <row r="17" spans="1:16" s="781" customFormat="1" ht="15" customHeight="1">
      <c r="A17" s="782" t="s">
        <v>917</v>
      </c>
      <c r="B17" s="782"/>
      <c r="C17" s="782" t="s">
        <v>855</v>
      </c>
      <c r="D17" s="778" t="s">
        <v>361</v>
      </c>
      <c r="E17" s="779">
        <v>13617</v>
      </c>
      <c r="F17" s="779">
        <v>41</v>
      </c>
      <c r="G17" s="779">
        <v>751</v>
      </c>
      <c r="H17" s="779">
        <v>1383</v>
      </c>
      <c r="I17" s="779">
        <v>1649</v>
      </c>
      <c r="J17" s="779">
        <v>1654</v>
      </c>
      <c r="K17" s="779">
        <v>1954</v>
      </c>
      <c r="L17" s="779">
        <v>2028</v>
      </c>
      <c r="M17" s="779">
        <v>1807</v>
      </c>
      <c r="N17" s="779">
        <v>1414</v>
      </c>
      <c r="O17" s="779">
        <v>561</v>
      </c>
      <c r="P17" s="780">
        <v>375</v>
      </c>
    </row>
    <row r="18" spans="1:16" s="781" customFormat="1" ht="15" customHeight="1">
      <c r="A18" s="782" t="s">
        <v>917</v>
      </c>
      <c r="B18" s="782"/>
      <c r="C18" s="782" t="s">
        <v>856</v>
      </c>
      <c r="D18" s="778" t="s">
        <v>362</v>
      </c>
      <c r="E18" s="779">
        <v>2828</v>
      </c>
      <c r="F18" s="779">
        <v>3</v>
      </c>
      <c r="G18" s="779">
        <v>70</v>
      </c>
      <c r="H18" s="779">
        <v>150</v>
      </c>
      <c r="I18" s="779">
        <v>178</v>
      </c>
      <c r="J18" s="779">
        <v>175</v>
      </c>
      <c r="K18" s="779">
        <v>196</v>
      </c>
      <c r="L18" s="779">
        <v>245</v>
      </c>
      <c r="M18" s="779">
        <v>293</v>
      </c>
      <c r="N18" s="779">
        <v>428</v>
      </c>
      <c r="O18" s="779">
        <v>348</v>
      </c>
      <c r="P18" s="780">
        <v>742</v>
      </c>
    </row>
    <row r="19" spans="1:16" s="781" customFormat="1" ht="15" customHeight="1">
      <c r="A19" s="782" t="s">
        <v>917</v>
      </c>
      <c r="B19" s="782"/>
      <c r="C19" s="782" t="s">
        <v>857</v>
      </c>
      <c r="D19" s="778" t="s">
        <v>924</v>
      </c>
      <c r="E19" s="779">
        <v>28494</v>
      </c>
      <c r="F19" s="779">
        <v>1178</v>
      </c>
      <c r="G19" s="779">
        <v>2725</v>
      </c>
      <c r="H19" s="779">
        <v>2025</v>
      </c>
      <c r="I19" s="779">
        <v>2101</v>
      </c>
      <c r="J19" s="779">
        <v>1999</v>
      </c>
      <c r="K19" s="779">
        <v>2142</v>
      </c>
      <c r="L19" s="779">
        <v>2768</v>
      </c>
      <c r="M19" s="779">
        <v>3928</v>
      </c>
      <c r="N19" s="779">
        <v>4173</v>
      </c>
      <c r="O19" s="779">
        <v>2539</v>
      </c>
      <c r="P19" s="780">
        <v>2916</v>
      </c>
    </row>
    <row r="20" spans="1:16" s="781" customFormat="1" ht="15" customHeight="1">
      <c r="A20" s="782" t="s">
        <v>917</v>
      </c>
      <c r="B20" s="782"/>
      <c r="C20" s="782" t="s">
        <v>858</v>
      </c>
      <c r="D20" s="778" t="s">
        <v>925</v>
      </c>
      <c r="E20" s="779">
        <v>52863</v>
      </c>
      <c r="F20" s="779">
        <v>339</v>
      </c>
      <c r="G20" s="779">
        <v>5070</v>
      </c>
      <c r="H20" s="779">
        <v>7401</v>
      </c>
      <c r="I20" s="779">
        <v>6511</v>
      </c>
      <c r="J20" s="779">
        <v>5595</v>
      </c>
      <c r="K20" s="779">
        <v>6569</v>
      </c>
      <c r="L20" s="779">
        <v>7159</v>
      </c>
      <c r="M20" s="779">
        <v>6202</v>
      </c>
      <c r="N20" s="779">
        <v>4452</v>
      </c>
      <c r="O20" s="779">
        <v>1773</v>
      </c>
      <c r="P20" s="780">
        <v>1792</v>
      </c>
    </row>
    <row r="21" spans="1:16" s="781" customFormat="1" ht="15" customHeight="1">
      <c r="A21" s="782"/>
      <c r="B21" s="782"/>
      <c r="C21" s="782" t="s">
        <v>877</v>
      </c>
      <c r="D21" s="778" t="s">
        <v>926</v>
      </c>
      <c r="E21" s="779">
        <v>24891</v>
      </c>
      <c r="F21" s="779">
        <v>146</v>
      </c>
      <c r="G21" s="779">
        <v>1521</v>
      </c>
      <c r="H21" s="779">
        <v>2223</v>
      </c>
      <c r="I21" s="779">
        <v>2747</v>
      </c>
      <c r="J21" s="779">
        <v>3052</v>
      </c>
      <c r="K21" s="779">
        <v>3640</v>
      </c>
      <c r="L21" s="779">
        <v>4049</v>
      </c>
      <c r="M21" s="779">
        <v>2985</v>
      </c>
      <c r="N21" s="779">
        <v>2385</v>
      </c>
      <c r="O21" s="779">
        <v>1087</v>
      </c>
      <c r="P21" s="780">
        <v>1056</v>
      </c>
    </row>
    <row r="22" spans="1:16" s="781" customFormat="1" ht="15" customHeight="1">
      <c r="A22" s="782"/>
      <c r="B22" s="782"/>
      <c r="C22" s="782" t="s">
        <v>878</v>
      </c>
      <c r="D22" s="778" t="s">
        <v>927</v>
      </c>
      <c r="E22" s="779">
        <v>9906</v>
      </c>
      <c r="F22" s="779">
        <v>89</v>
      </c>
      <c r="G22" s="779">
        <v>586</v>
      </c>
      <c r="H22" s="779">
        <v>869</v>
      </c>
      <c r="I22" s="779">
        <v>1044</v>
      </c>
      <c r="J22" s="779">
        <v>1034</v>
      </c>
      <c r="K22" s="779">
        <v>1265</v>
      </c>
      <c r="L22" s="779">
        <v>1519</v>
      </c>
      <c r="M22" s="779">
        <v>1595</v>
      </c>
      <c r="N22" s="779">
        <v>1154</v>
      </c>
      <c r="O22" s="779">
        <v>403</v>
      </c>
      <c r="P22" s="780">
        <v>348</v>
      </c>
    </row>
    <row r="23" spans="1:16" s="781" customFormat="1" ht="15" customHeight="1">
      <c r="A23" s="782"/>
      <c r="B23" s="782"/>
      <c r="C23" s="782" t="s">
        <v>879</v>
      </c>
      <c r="D23" s="783" t="s">
        <v>363</v>
      </c>
      <c r="E23" s="779">
        <v>69222</v>
      </c>
      <c r="F23" s="779">
        <v>794</v>
      </c>
      <c r="G23" s="779">
        <v>5739</v>
      </c>
      <c r="H23" s="779">
        <v>7274</v>
      </c>
      <c r="I23" s="779">
        <v>6952</v>
      </c>
      <c r="J23" s="779">
        <v>6203</v>
      </c>
      <c r="K23" s="779">
        <v>6343</v>
      </c>
      <c r="L23" s="779">
        <v>7119</v>
      </c>
      <c r="M23" s="779">
        <v>7900</v>
      </c>
      <c r="N23" s="779">
        <v>8216</v>
      </c>
      <c r="O23" s="779">
        <v>5815</v>
      </c>
      <c r="P23" s="780">
        <v>6867</v>
      </c>
    </row>
    <row r="24" spans="1:16" s="781" customFormat="1" ht="15" customHeight="1">
      <c r="A24" s="782"/>
      <c r="B24" s="782"/>
      <c r="C24" s="782" t="s">
        <v>881</v>
      </c>
      <c r="D24" s="783" t="s">
        <v>364</v>
      </c>
      <c r="E24" s="779">
        <v>24148</v>
      </c>
      <c r="F24" s="779">
        <v>232</v>
      </c>
      <c r="G24" s="779">
        <v>1388</v>
      </c>
      <c r="H24" s="779">
        <v>2466</v>
      </c>
      <c r="I24" s="779">
        <v>3050</v>
      </c>
      <c r="J24" s="779">
        <v>2764</v>
      </c>
      <c r="K24" s="779">
        <v>2945</v>
      </c>
      <c r="L24" s="779">
        <v>3063</v>
      </c>
      <c r="M24" s="779">
        <v>3337</v>
      </c>
      <c r="N24" s="779">
        <v>2796</v>
      </c>
      <c r="O24" s="779">
        <v>882</v>
      </c>
      <c r="P24" s="780">
        <v>1225</v>
      </c>
    </row>
    <row r="25" spans="1:16" s="781" customFormat="1" ht="15" customHeight="1">
      <c r="A25" s="782"/>
      <c r="B25" s="782"/>
      <c r="C25" s="782" t="s">
        <v>883</v>
      </c>
      <c r="D25" s="778" t="s">
        <v>884</v>
      </c>
      <c r="E25" s="779">
        <v>3430</v>
      </c>
      <c r="F25" s="779">
        <v>82</v>
      </c>
      <c r="G25" s="779">
        <v>362</v>
      </c>
      <c r="H25" s="779">
        <v>385</v>
      </c>
      <c r="I25" s="779">
        <v>346</v>
      </c>
      <c r="J25" s="779">
        <v>320</v>
      </c>
      <c r="K25" s="779">
        <v>310</v>
      </c>
      <c r="L25" s="779">
        <v>286</v>
      </c>
      <c r="M25" s="779">
        <v>287</v>
      </c>
      <c r="N25" s="779">
        <v>276</v>
      </c>
      <c r="O25" s="779">
        <v>241</v>
      </c>
      <c r="P25" s="780">
        <v>535</v>
      </c>
    </row>
    <row r="26" spans="1:16" s="781" customFormat="1" ht="15" customHeight="1">
      <c r="A26" s="782"/>
      <c r="B26" s="889" t="s">
        <v>365</v>
      </c>
      <c r="C26" s="889"/>
      <c r="D26" s="889"/>
      <c r="E26" s="779">
        <v>30919</v>
      </c>
      <c r="F26" s="779">
        <v>1364</v>
      </c>
      <c r="G26" s="779">
        <v>4350</v>
      </c>
      <c r="H26" s="779">
        <v>3975</v>
      </c>
      <c r="I26" s="779">
        <v>3202</v>
      </c>
      <c r="J26" s="779">
        <v>2645</v>
      </c>
      <c r="K26" s="779">
        <v>2271</v>
      </c>
      <c r="L26" s="779">
        <v>2283</v>
      </c>
      <c r="M26" s="779">
        <v>2825</v>
      </c>
      <c r="N26" s="779">
        <v>3324</v>
      </c>
      <c r="O26" s="779">
        <v>2708</v>
      </c>
      <c r="P26" s="780">
        <v>1972</v>
      </c>
    </row>
    <row r="27" spans="1:16" s="781" customFormat="1" ht="15" customHeight="1">
      <c r="A27" s="888" t="s">
        <v>366</v>
      </c>
      <c r="B27" s="888"/>
      <c r="C27" s="888"/>
      <c r="D27" s="888"/>
      <c r="E27" s="779">
        <v>399102</v>
      </c>
      <c r="F27" s="779">
        <v>53370</v>
      </c>
      <c r="G27" s="779">
        <v>11467</v>
      </c>
      <c r="H27" s="779">
        <v>6794</v>
      </c>
      <c r="I27" s="779">
        <v>8817</v>
      </c>
      <c r="J27" s="779">
        <v>7563</v>
      </c>
      <c r="K27" s="779">
        <v>6706</v>
      </c>
      <c r="L27" s="779">
        <v>7028</v>
      </c>
      <c r="M27" s="779">
        <v>11086</v>
      </c>
      <c r="N27" s="779">
        <v>17310</v>
      </c>
      <c r="O27" s="779">
        <v>29969</v>
      </c>
      <c r="P27" s="780">
        <v>238992</v>
      </c>
    </row>
    <row r="28" spans="1:16" s="777" customFormat="1" ht="22.5" customHeight="1">
      <c r="A28" s="891" t="s">
        <v>539</v>
      </c>
      <c r="B28" s="891"/>
      <c r="C28" s="891"/>
      <c r="D28" s="891"/>
      <c r="E28" s="775">
        <v>499587</v>
      </c>
      <c r="F28" s="775">
        <v>32284</v>
      </c>
      <c r="G28" s="775">
        <v>30038</v>
      </c>
      <c r="H28" s="775">
        <v>34697</v>
      </c>
      <c r="I28" s="775">
        <v>36297</v>
      </c>
      <c r="J28" s="775">
        <v>33366</v>
      </c>
      <c r="K28" s="775">
        <v>35790</v>
      </c>
      <c r="L28" s="775">
        <v>40148</v>
      </c>
      <c r="M28" s="775">
        <v>46723</v>
      </c>
      <c r="N28" s="775">
        <v>48067</v>
      </c>
      <c r="O28" s="775">
        <v>35812</v>
      </c>
      <c r="P28" s="776">
        <v>126365</v>
      </c>
    </row>
    <row r="29" spans="1:16" s="781" customFormat="1" ht="15" customHeight="1">
      <c r="A29" s="888" t="s">
        <v>918</v>
      </c>
      <c r="B29" s="888"/>
      <c r="C29" s="888"/>
      <c r="D29" s="888"/>
      <c r="E29" s="779">
        <v>365183</v>
      </c>
      <c r="F29" s="779">
        <v>5056</v>
      </c>
      <c r="G29" s="779">
        <v>23794</v>
      </c>
      <c r="H29" s="779">
        <v>33015</v>
      </c>
      <c r="I29" s="779">
        <v>34997</v>
      </c>
      <c r="J29" s="779">
        <v>32282</v>
      </c>
      <c r="K29" s="779">
        <v>34794</v>
      </c>
      <c r="L29" s="779">
        <v>38981</v>
      </c>
      <c r="M29" s="779">
        <v>45088</v>
      </c>
      <c r="N29" s="779">
        <v>45563</v>
      </c>
      <c r="O29" s="779">
        <v>27354</v>
      </c>
      <c r="P29" s="780">
        <v>44259</v>
      </c>
    </row>
    <row r="30" spans="1:16" s="781" customFormat="1" ht="15" customHeight="1">
      <c r="A30" s="782"/>
      <c r="B30" s="889" t="s">
        <v>919</v>
      </c>
      <c r="C30" s="889"/>
      <c r="D30" s="889"/>
      <c r="E30" s="779">
        <v>345176</v>
      </c>
      <c r="F30" s="779">
        <v>4266</v>
      </c>
      <c r="G30" s="779">
        <v>21322</v>
      </c>
      <c r="H30" s="779">
        <v>30746</v>
      </c>
      <c r="I30" s="779">
        <v>33212</v>
      </c>
      <c r="J30" s="779">
        <v>30754</v>
      </c>
      <c r="K30" s="779">
        <v>33436</v>
      </c>
      <c r="L30" s="779">
        <v>37540</v>
      </c>
      <c r="M30" s="779">
        <v>43215</v>
      </c>
      <c r="N30" s="779">
        <v>43091</v>
      </c>
      <c r="O30" s="779">
        <v>25057</v>
      </c>
      <c r="P30" s="780">
        <v>42537</v>
      </c>
    </row>
    <row r="31" spans="1:16" s="781" customFormat="1" ht="15" customHeight="1">
      <c r="A31" s="782" t="s">
        <v>917</v>
      </c>
      <c r="B31" s="782"/>
      <c r="C31" s="782" t="s">
        <v>845</v>
      </c>
      <c r="D31" s="778" t="s">
        <v>367</v>
      </c>
      <c r="E31" s="779">
        <v>38924</v>
      </c>
      <c r="F31" s="779">
        <v>88</v>
      </c>
      <c r="G31" s="779">
        <v>474</v>
      </c>
      <c r="H31" s="779">
        <v>723</v>
      </c>
      <c r="I31" s="779">
        <v>709</v>
      </c>
      <c r="J31" s="779">
        <v>810</v>
      </c>
      <c r="K31" s="779">
        <v>1287</v>
      </c>
      <c r="L31" s="779">
        <v>2313</v>
      </c>
      <c r="M31" s="779">
        <v>3843</v>
      </c>
      <c r="N31" s="779">
        <v>4722</v>
      </c>
      <c r="O31" s="779">
        <v>4624</v>
      </c>
      <c r="P31" s="780">
        <v>19331</v>
      </c>
    </row>
    <row r="32" spans="1:16" s="781" customFormat="1" ht="15" customHeight="1">
      <c r="A32" s="782" t="s">
        <v>917</v>
      </c>
      <c r="B32" s="782"/>
      <c r="C32" s="782" t="s">
        <v>846</v>
      </c>
      <c r="D32" s="778" t="s">
        <v>368</v>
      </c>
      <c r="E32" s="779">
        <v>673</v>
      </c>
      <c r="F32" s="779">
        <v>4</v>
      </c>
      <c r="G32" s="779">
        <v>17</v>
      </c>
      <c r="H32" s="779">
        <v>29</v>
      </c>
      <c r="I32" s="779">
        <v>31</v>
      </c>
      <c r="J32" s="779">
        <v>27</v>
      </c>
      <c r="K32" s="779">
        <v>40</v>
      </c>
      <c r="L32" s="779">
        <v>53</v>
      </c>
      <c r="M32" s="779">
        <v>97</v>
      </c>
      <c r="N32" s="779">
        <v>135</v>
      </c>
      <c r="O32" s="779">
        <v>68</v>
      </c>
      <c r="P32" s="780">
        <v>172</v>
      </c>
    </row>
    <row r="33" spans="1:16" s="781" customFormat="1" ht="15" customHeight="1">
      <c r="A33" s="782"/>
      <c r="B33" s="782"/>
      <c r="C33" s="782" t="s">
        <v>847</v>
      </c>
      <c r="D33" s="778" t="s">
        <v>369</v>
      </c>
      <c r="E33" s="779">
        <v>640</v>
      </c>
      <c r="F33" s="779">
        <v>1</v>
      </c>
      <c r="G33" s="779">
        <v>18</v>
      </c>
      <c r="H33" s="779">
        <v>14</v>
      </c>
      <c r="I33" s="779">
        <v>17</v>
      </c>
      <c r="J33" s="779">
        <v>26</v>
      </c>
      <c r="K33" s="779">
        <v>25</v>
      </c>
      <c r="L33" s="779">
        <v>45</v>
      </c>
      <c r="M33" s="779">
        <v>63</v>
      </c>
      <c r="N33" s="779">
        <v>97</v>
      </c>
      <c r="O33" s="779">
        <v>80</v>
      </c>
      <c r="P33" s="780">
        <v>254</v>
      </c>
    </row>
    <row r="34" spans="1:16" s="781" customFormat="1" ht="15" customHeight="1">
      <c r="A34" s="782" t="s">
        <v>917</v>
      </c>
      <c r="B34" s="782"/>
      <c r="C34" s="782" t="s">
        <v>848</v>
      </c>
      <c r="D34" s="778" t="s">
        <v>370</v>
      </c>
      <c r="E34" s="779">
        <v>372</v>
      </c>
      <c r="F34" s="779">
        <v>2</v>
      </c>
      <c r="G34" s="779">
        <v>12</v>
      </c>
      <c r="H34" s="779">
        <v>22</v>
      </c>
      <c r="I34" s="779">
        <v>22</v>
      </c>
      <c r="J34" s="779">
        <v>25</v>
      </c>
      <c r="K34" s="779">
        <v>40</v>
      </c>
      <c r="L34" s="779">
        <v>39</v>
      </c>
      <c r="M34" s="779">
        <v>63</v>
      </c>
      <c r="N34" s="779">
        <v>86</v>
      </c>
      <c r="O34" s="779">
        <v>38</v>
      </c>
      <c r="P34" s="780">
        <v>23</v>
      </c>
    </row>
    <row r="35" spans="1:16" s="781" customFormat="1" ht="15" customHeight="1">
      <c r="A35" s="782" t="s">
        <v>917</v>
      </c>
      <c r="B35" s="782"/>
      <c r="C35" s="782" t="s">
        <v>849</v>
      </c>
      <c r="D35" s="778" t="s">
        <v>371</v>
      </c>
      <c r="E35" s="779">
        <v>51824</v>
      </c>
      <c r="F35" s="779">
        <v>551</v>
      </c>
      <c r="G35" s="779">
        <v>3120</v>
      </c>
      <c r="H35" s="779">
        <v>4980</v>
      </c>
      <c r="I35" s="779">
        <v>4789</v>
      </c>
      <c r="J35" s="779">
        <v>3647</v>
      </c>
      <c r="K35" s="779">
        <v>3993</v>
      </c>
      <c r="L35" s="779">
        <v>5481</v>
      </c>
      <c r="M35" s="779">
        <v>8228</v>
      </c>
      <c r="N35" s="779">
        <v>8331</v>
      </c>
      <c r="O35" s="779">
        <v>4651</v>
      </c>
      <c r="P35" s="780">
        <v>4053</v>
      </c>
    </row>
    <row r="36" spans="1:16" s="781" customFormat="1" ht="15" customHeight="1">
      <c r="A36" s="782" t="s">
        <v>917</v>
      </c>
      <c r="B36" s="782"/>
      <c r="C36" s="782" t="s">
        <v>850</v>
      </c>
      <c r="D36" s="778" t="s">
        <v>372</v>
      </c>
      <c r="E36" s="779">
        <v>72307</v>
      </c>
      <c r="F36" s="779">
        <v>1435</v>
      </c>
      <c r="G36" s="779">
        <v>5752</v>
      </c>
      <c r="H36" s="779">
        <v>7782</v>
      </c>
      <c r="I36" s="779">
        <v>8945</v>
      </c>
      <c r="J36" s="779">
        <v>8966</v>
      </c>
      <c r="K36" s="779">
        <v>9315</v>
      </c>
      <c r="L36" s="779">
        <v>8112</v>
      </c>
      <c r="M36" s="779">
        <v>8149</v>
      </c>
      <c r="N36" s="779">
        <v>7382</v>
      </c>
      <c r="O36" s="779">
        <v>3338</v>
      </c>
      <c r="P36" s="780">
        <v>3131</v>
      </c>
    </row>
    <row r="37" spans="1:16" s="781" customFormat="1" ht="15" customHeight="1">
      <c r="A37" s="782" t="s">
        <v>917</v>
      </c>
      <c r="B37" s="782"/>
      <c r="C37" s="782" t="s">
        <v>851</v>
      </c>
      <c r="D37" s="778" t="s">
        <v>373</v>
      </c>
      <c r="E37" s="779">
        <v>2140</v>
      </c>
      <c r="F37" s="779">
        <v>4</v>
      </c>
      <c r="G37" s="779">
        <v>88</v>
      </c>
      <c r="H37" s="779">
        <v>264</v>
      </c>
      <c r="I37" s="779">
        <v>295</v>
      </c>
      <c r="J37" s="779">
        <v>271</v>
      </c>
      <c r="K37" s="779">
        <v>276</v>
      </c>
      <c r="L37" s="779">
        <v>302</v>
      </c>
      <c r="M37" s="779">
        <v>288</v>
      </c>
      <c r="N37" s="779">
        <v>256</v>
      </c>
      <c r="O37" s="779">
        <v>63</v>
      </c>
      <c r="P37" s="780">
        <v>33</v>
      </c>
    </row>
    <row r="38" spans="1:16" s="781" customFormat="1" ht="15" customHeight="1">
      <c r="A38" s="782" t="s">
        <v>917</v>
      </c>
      <c r="B38" s="782"/>
      <c r="C38" s="782" t="s">
        <v>852</v>
      </c>
      <c r="D38" s="778" t="s">
        <v>923</v>
      </c>
      <c r="E38" s="779">
        <v>4179</v>
      </c>
      <c r="F38" s="779">
        <v>13</v>
      </c>
      <c r="G38" s="779">
        <v>223</v>
      </c>
      <c r="H38" s="779">
        <v>460</v>
      </c>
      <c r="I38" s="779">
        <v>472</v>
      </c>
      <c r="J38" s="779">
        <v>534</v>
      </c>
      <c r="K38" s="779">
        <v>574</v>
      </c>
      <c r="L38" s="779">
        <v>494</v>
      </c>
      <c r="M38" s="779">
        <v>640</v>
      </c>
      <c r="N38" s="779">
        <v>535</v>
      </c>
      <c r="O38" s="779">
        <v>154</v>
      </c>
      <c r="P38" s="780">
        <v>80</v>
      </c>
    </row>
    <row r="39" spans="1:16" s="781" customFormat="1" ht="15" customHeight="1">
      <c r="A39" s="782" t="s">
        <v>917</v>
      </c>
      <c r="B39" s="782"/>
      <c r="C39" s="782" t="s">
        <v>853</v>
      </c>
      <c r="D39" s="778" t="s">
        <v>359</v>
      </c>
      <c r="E39" s="779">
        <v>17494</v>
      </c>
      <c r="F39" s="779">
        <v>59</v>
      </c>
      <c r="G39" s="779">
        <v>702</v>
      </c>
      <c r="H39" s="779">
        <v>1351</v>
      </c>
      <c r="I39" s="779">
        <v>1784</v>
      </c>
      <c r="J39" s="779">
        <v>1774</v>
      </c>
      <c r="K39" s="779">
        <v>2045</v>
      </c>
      <c r="L39" s="779">
        <v>2376</v>
      </c>
      <c r="M39" s="779">
        <v>2646</v>
      </c>
      <c r="N39" s="779">
        <v>2939</v>
      </c>
      <c r="O39" s="779">
        <v>1296</v>
      </c>
      <c r="P39" s="780">
        <v>522</v>
      </c>
    </row>
    <row r="40" spans="1:16" s="781" customFormat="1" ht="15" customHeight="1">
      <c r="A40" s="782" t="s">
        <v>917</v>
      </c>
      <c r="B40" s="782"/>
      <c r="C40" s="782" t="s">
        <v>854</v>
      </c>
      <c r="D40" s="778" t="s">
        <v>360</v>
      </c>
      <c r="E40" s="779">
        <v>50388</v>
      </c>
      <c r="F40" s="779">
        <v>906</v>
      </c>
      <c r="G40" s="779">
        <v>3971</v>
      </c>
      <c r="H40" s="779">
        <v>5062</v>
      </c>
      <c r="I40" s="779">
        <v>5196</v>
      </c>
      <c r="J40" s="779">
        <v>4418</v>
      </c>
      <c r="K40" s="779">
        <v>4642</v>
      </c>
      <c r="L40" s="779">
        <v>5505</v>
      </c>
      <c r="M40" s="779">
        <v>5840</v>
      </c>
      <c r="N40" s="779">
        <v>5887</v>
      </c>
      <c r="O40" s="779">
        <v>3360</v>
      </c>
      <c r="P40" s="780">
        <v>5601</v>
      </c>
    </row>
    <row r="41" spans="1:16" s="781" customFormat="1" ht="15" customHeight="1">
      <c r="A41" s="782" t="s">
        <v>917</v>
      </c>
      <c r="B41" s="782"/>
      <c r="C41" s="782" t="s">
        <v>855</v>
      </c>
      <c r="D41" s="778" t="s">
        <v>361</v>
      </c>
      <c r="E41" s="779">
        <v>6489</v>
      </c>
      <c r="F41" s="779">
        <v>6</v>
      </c>
      <c r="G41" s="779">
        <v>194</v>
      </c>
      <c r="H41" s="779">
        <v>505</v>
      </c>
      <c r="I41" s="779">
        <v>673</v>
      </c>
      <c r="J41" s="779">
        <v>704</v>
      </c>
      <c r="K41" s="779">
        <v>836</v>
      </c>
      <c r="L41" s="779">
        <v>1006</v>
      </c>
      <c r="M41" s="779">
        <v>1066</v>
      </c>
      <c r="N41" s="779">
        <v>907</v>
      </c>
      <c r="O41" s="779">
        <v>371</v>
      </c>
      <c r="P41" s="780">
        <v>221</v>
      </c>
    </row>
    <row r="42" spans="1:16" s="781" customFormat="1" ht="15" customHeight="1">
      <c r="A42" s="782" t="s">
        <v>917</v>
      </c>
      <c r="B42" s="782"/>
      <c r="C42" s="782" t="s">
        <v>856</v>
      </c>
      <c r="D42" s="778" t="s">
        <v>362</v>
      </c>
      <c r="E42" s="779">
        <v>1630</v>
      </c>
      <c r="F42" s="779">
        <v>1</v>
      </c>
      <c r="G42" s="779">
        <v>31</v>
      </c>
      <c r="H42" s="779">
        <v>82</v>
      </c>
      <c r="I42" s="779">
        <v>91</v>
      </c>
      <c r="J42" s="779">
        <v>85</v>
      </c>
      <c r="K42" s="779">
        <v>92</v>
      </c>
      <c r="L42" s="779">
        <v>113</v>
      </c>
      <c r="M42" s="779">
        <v>153</v>
      </c>
      <c r="N42" s="779">
        <v>262</v>
      </c>
      <c r="O42" s="779">
        <v>245</v>
      </c>
      <c r="P42" s="780">
        <v>475</v>
      </c>
    </row>
    <row r="43" spans="1:16" s="781" customFormat="1" ht="15" customHeight="1">
      <c r="A43" s="782"/>
      <c r="B43" s="782"/>
      <c r="C43" s="782" t="s">
        <v>857</v>
      </c>
      <c r="D43" s="778" t="s">
        <v>924</v>
      </c>
      <c r="E43" s="779">
        <v>10719</v>
      </c>
      <c r="F43" s="779">
        <v>405</v>
      </c>
      <c r="G43" s="779">
        <v>1100</v>
      </c>
      <c r="H43" s="779">
        <v>861</v>
      </c>
      <c r="I43" s="779">
        <v>937</v>
      </c>
      <c r="J43" s="779">
        <v>834</v>
      </c>
      <c r="K43" s="779">
        <v>825</v>
      </c>
      <c r="L43" s="779">
        <v>1015</v>
      </c>
      <c r="M43" s="779">
        <v>1338</v>
      </c>
      <c r="N43" s="779">
        <v>1412</v>
      </c>
      <c r="O43" s="779">
        <v>872</v>
      </c>
      <c r="P43" s="780">
        <v>1120</v>
      </c>
    </row>
    <row r="44" spans="1:16" s="781" customFormat="1" ht="15" customHeight="1">
      <c r="A44" s="782"/>
      <c r="B44" s="782"/>
      <c r="C44" s="782" t="s">
        <v>858</v>
      </c>
      <c r="D44" s="778" t="s">
        <v>925</v>
      </c>
      <c r="E44" s="779">
        <v>11830</v>
      </c>
      <c r="F44" s="779">
        <v>65</v>
      </c>
      <c r="G44" s="779">
        <v>797</v>
      </c>
      <c r="H44" s="779">
        <v>1461</v>
      </c>
      <c r="I44" s="779">
        <v>1352</v>
      </c>
      <c r="J44" s="779">
        <v>1166</v>
      </c>
      <c r="K44" s="779">
        <v>1289</v>
      </c>
      <c r="L44" s="779">
        <v>1448</v>
      </c>
      <c r="M44" s="779">
        <v>1263</v>
      </c>
      <c r="N44" s="779">
        <v>1146</v>
      </c>
      <c r="O44" s="779">
        <v>767</v>
      </c>
      <c r="P44" s="780">
        <v>1076</v>
      </c>
    </row>
    <row r="45" spans="1:16" s="781" customFormat="1" ht="15" customHeight="1">
      <c r="A45" s="782"/>
      <c r="B45" s="782"/>
      <c r="C45" s="782" t="s">
        <v>877</v>
      </c>
      <c r="D45" s="778" t="s">
        <v>926</v>
      </c>
      <c r="E45" s="779">
        <v>11761</v>
      </c>
      <c r="F45" s="779">
        <v>65</v>
      </c>
      <c r="G45" s="779">
        <v>534</v>
      </c>
      <c r="H45" s="779">
        <v>808</v>
      </c>
      <c r="I45" s="779">
        <v>1216</v>
      </c>
      <c r="J45" s="779">
        <v>1428</v>
      </c>
      <c r="K45" s="779">
        <v>1694</v>
      </c>
      <c r="L45" s="779">
        <v>1817</v>
      </c>
      <c r="M45" s="779">
        <v>1379</v>
      </c>
      <c r="N45" s="779">
        <v>1372</v>
      </c>
      <c r="O45" s="779">
        <v>745</v>
      </c>
      <c r="P45" s="780">
        <v>703</v>
      </c>
    </row>
    <row r="46" spans="1:16" s="781" customFormat="1" ht="15" customHeight="1">
      <c r="A46" s="782"/>
      <c r="B46" s="782"/>
      <c r="C46" s="782" t="s">
        <v>878</v>
      </c>
      <c r="D46" s="778" t="s">
        <v>927</v>
      </c>
      <c r="E46" s="779">
        <v>6496</v>
      </c>
      <c r="F46" s="779">
        <v>27</v>
      </c>
      <c r="G46" s="779">
        <v>315</v>
      </c>
      <c r="H46" s="779">
        <v>531</v>
      </c>
      <c r="I46" s="779">
        <v>626</v>
      </c>
      <c r="J46" s="779">
        <v>628</v>
      </c>
      <c r="K46" s="779">
        <v>794</v>
      </c>
      <c r="L46" s="779">
        <v>1031</v>
      </c>
      <c r="M46" s="779">
        <v>1098</v>
      </c>
      <c r="N46" s="779">
        <v>872</v>
      </c>
      <c r="O46" s="779">
        <v>297</v>
      </c>
      <c r="P46" s="780">
        <v>277</v>
      </c>
    </row>
    <row r="47" spans="1:16" s="781" customFormat="1" ht="15" customHeight="1">
      <c r="A47" s="782"/>
      <c r="B47" s="782"/>
      <c r="C47" s="782" t="s">
        <v>879</v>
      </c>
      <c r="D47" s="783" t="s">
        <v>363</v>
      </c>
      <c r="E47" s="779">
        <v>36901</v>
      </c>
      <c r="F47" s="779">
        <v>402</v>
      </c>
      <c r="G47" s="779">
        <v>2852</v>
      </c>
      <c r="H47" s="779">
        <v>3930</v>
      </c>
      <c r="I47" s="779">
        <v>3770</v>
      </c>
      <c r="J47" s="779">
        <v>3203</v>
      </c>
      <c r="K47" s="779">
        <v>3151</v>
      </c>
      <c r="L47" s="779">
        <v>3711</v>
      </c>
      <c r="M47" s="779">
        <v>4123</v>
      </c>
      <c r="N47" s="779">
        <v>4340</v>
      </c>
      <c r="O47" s="779">
        <v>3288</v>
      </c>
      <c r="P47" s="780">
        <v>4131</v>
      </c>
    </row>
    <row r="48" spans="1:16" s="781" customFormat="1" ht="15" customHeight="1">
      <c r="A48" s="782"/>
      <c r="B48" s="782"/>
      <c r="C48" s="782" t="s">
        <v>881</v>
      </c>
      <c r="D48" s="783" t="s">
        <v>364</v>
      </c>
      <c r="E48" s="779">
        <v>18413</v>
      </c>
      <c r="F48" s="779">
        <v>190</v>
      </c>
      <c r="G48" s="779">
        <v>931</v>
      </c>
      <c r="H48" s="779">
        <v>1663</v>
      </c>
      <c r="I48" s="779">
        <v>2085</v>
      </c>
      <c r="J48" s="779">
        <v>2029</v>
      </c>
      <c r="K48" s="779">
        <v>2333</v>
      </c>
      <c r="L48" s="779">
        <v>2520</v>
      </c>
      <c r="M48" s="779">
        <v>2775</v>
      </c>
      <c r="N48" s="779">
        <v>2244</v>
      </c>
      <c r="O48" s="779">
        <v>640</v>
      </c>
      <c r="P48" s="780">
        <v>1003</v>
      </c>
    </row>
    <row r="49" spans="1:16" s="781" customFormat="1" ht="15" customHeight="1">
      <c r="A49" s="782" t="s">
        <v>917</v>
      </c>
      <c r="B49" s="782"/>
      <c r="C49" s="782" t="s">
        <v>883</v>
      </c>
      <c r="D49" s="778" t="s">
        <v>884</v>
      </c>
      <c r="E49" s="779">
        <v>1996</v>
      </c>
      <c r="F49" s="779">
        <v>42</v>
      </c>
      <c r="G49" s="779">
        <v>191</v>
      </c>
      <c r="H49" s="779">
        <v>218</v>
      </c>
      <c r="I49" s="779">
        <v>202</v>
      </c>
      <c r="J49" s="779">
        <v>179</v>
      </c>
      <c r="K49" s="779">
        <v>185</v>
      </c>
      <c r="L49" s="779">
        <v>159</v>
      </c>
      <c r="M49" s="779">
        <v>163</v>
      </c>
      <c r="N49" s="779">
        <v>166</v>
      </c>
      <c r="O49" s="779">
        <v>160</v>
      </c>
      <c r="P49" s="780">
        <v>331</v>
      </c>
    </row>
    <row r="50" spans="1:16" s="781" customFormat="1" ht="15" customHeight="1">
      <c r="A50" s="782"/>
      <c r="B50" s="889" t="s">
        <v>920</v>
      </c>
      <c r="C50" s="889"/>
      <c r="D50" s="889"/>
      <c r="E50" s="779">
        <v>20007</v>
      </c>
      <c r="F50" s="779">
        <v>790</v>
      </c>
      <c r="G50" s="779">
        <v>2472</v>
      </c>
      <c r="H50" s="779">
        <v>2269</v>
      </c>
      <c r="I50" s="779">
        <v>1785</v>
      </c>
      <c r="J50" s="779">
        <v>1528</v>
      </c>
      <c r="K50" s="779">
        <v>1358</v>
      </c>
      <c r="L50" s="779">
        <v>1441</v>
      </c>
      <c r="M50" s="779">
        <v>1873</v>
      </c>
      <c r="N50" s="779">
        <v>2472</v>
      </c>
      <c r="O50" s="779">
        <v>2297</v>
      </c>
      <c r="P50" s="780">
        <v>1722</v>
      </c>
    </row>
    <row r="51" spans="1:16" s="781" customFormat="1" ht="15" customHeight="1">
      <c r="A51" s="888" t="s">
        <v>921</v>
      </c>
      <c r="B51" s="888"/>
      <c r="C51" s="888"/>
      <c r="D51" s="888"/>
      <c r="E51" s="779">
        <v>129809</v>
      </c>
      <c r="F51" s="779">
        <v>26941</v>
      </c>
      <c r="G51" s="779">
        <v>5324</v>
      </c>
      <c r="H51" s="779">
        <v>962</v>
      </c>
      <c r="I51" s="779">
        <v>732</v>
      </c>
      <c r="J51" s="779">
        <v>650</v>
      </c>
      <c r="K51" s="779">
        <v>708</v>
      </c>
      <c r="L51" s="779">
        <v>886</v>
      </c>
      <c r="M51" s="779">
        <v>1337</v>
      </c>
      <c r="N51" s="779">
        <v>2266</v>
      </c>
      <c r="O51" s="779">
        <v>8314</v>
      </c>
      <c r="P51" s="780">
        <v>81689</v>
      </c>
    </row>
    <row r="52" spans="1:16" s="777" customFormat="1" ht="22.5" customHeight="1">
      <c r="A52" s="891" t="s">
        <v>540</v>
      </c>
      <c r="B52" s="891"/>
      <c r="C52" s="891"/>
      <c r="D52" s="891"/>
      <c r="E52" s="775">
        <v>549356</v>
      </c>
      <c r="F52" s="775">
        <v>31015</v>
      </c>
      <c r="G52" s="775">
        <v>28472</v>
      </c>
      <c r="H52" s="775">
        <v>32650</v>
      </c>
      <c r="I52" s="775">
        <v>35754</v>
      </c>
      <c r="J52" s="775">
        <v>33405</v>
      </c>
      <c r="K52" s="775">
        <v>36122</v>
      </c>
      <c r="L52" s="775">
        <v>40060</v>
      </c>
      <c r="M52" s="775">
        <v>45419</v>
      </c>
      <c r="N52" s="775">
        <v>45229</v>
      </c>
      <c r="O52" s="775">
        <v>37682</v>
      </c>
      <c r="P52" s="776">
        <v>183548</v>
      </c>
    </row>
    <row r="53" spans="1:16" s="781" customFormat="1" ht="15" customHeight="1">
      <c r="A53" s="888" t="s">
        <v>918</v>
      </c>
      <c r="B53" s="888"/>
      <c r="C53" s="888"/>
      <c r="D53" s="888"/>
      <c r="E53" s="779">
        <v>277825</v>
      </c>
      <c r="F53" s="779">
        <v>4416</v>
      </c>
      <c r="G53" s="779">
        <v>21835</v>
      </c>
      <c r="H53" s="779">
        <v>26473</v>
      </c>
      <c r="I53" s="779">
        <v>27437</v>
      </c>
      <c r="J53" s="779">
        <v>26323</v>
      </c>
      <c r="K53" s="779">
        <v>30001</v>
      </c>
      <c r="L53" s="779">
        <v>33808</v>
      </c>
      <c r="M53" s="779">
        <v>35579</v>
      </c>
      <c r="N53" s="779">
        <v>30095</v>
      </c>
      <c r="O53" s="779">
        <v>15978</v>
      </c>
      <c r="P53" s="780">
        <v>25880</v>
      </c>
    </row>
    <row r="54" spans="1:16" s="781" customFormat="1" ht="15" customHeight="1">
      <c r="A54" s="782"/>
      <c r="B54" s="889" t="s">
        <v>919</v>
      </c>
      <c r="C54" s="889"/>
      <c r="D54" s="889"/>
      <c r="E54" s="779">
        <v>266913</v>
      </c>
      <c r="F54" s="779">
        <v>3842</v>
      </c>
      <c r="G54" s="779">
        <v>19957</v>
      </c>
      <c r="H54" s="779">
        <v>24767</v>
      </c>
      <c r="I54" s="779">
        <v>26020</v>
      </c>
      <c r="J54" s="779">
        <v>25206</v>
      </c>
      <c r="K54" s="779">
        <v>29088</v>
      </c>
      <c r="L54" s="779">
        <v>32966</v>
      </c>
      <c r="M54" s="779">
        <v>34627</v>
      </c>
      <c r="N54" s="779">
        <v>29243</v>
      </c>
      <c r="O54" s="779">
        <v>15567</v>
      </c>
      <c r="P54" s="780">
        <v>25630</v>
      </c>
    </row>
    <row r="55" spans="1:16" s="781" customFormat="1" ht="15" customHeight="1">
      <c r="A55" s="782" t="s">
        <v>917</v>
      </c>
      <c r="B55" s="782"/>
      <c r="C55" s="782" t="s">
        <v>845</v>
      </c>
      <c r="D55" s="778" t="s">
        <v>367</v>
      </c>
      <c r="E55" s="779">
        <v>26238</v>
      </c>
      <c r="F55" s="779">
        <v>37</v>
      </c>
      <c r="G55" s="779">
        <v>158</v>
      </c>
      <c r="H55" s="779">
        <v>273</v>
      </c>
      <c r="I55" s="779">
        <v>385</v>
      </c>
      <c r="J55" s="779">
        <v>536</v>
      </c>
      <c r="K55" s="779">
        <v>960</v>
      </c>
      <c r="L55" s="779">
        <v>1674</v>
      </c>
      <c r="M55" s="779">
        <v>2868</v>
      </c>
      <c r="N55" s="779">
        <v>3346</v>
      </c>
      <c r="O55" s="779">
        <v>3793</v>
      </c>
      <c r="P55" s="780">
        <v>12208</v>
      </c>
    </row>
    <row r="56" spans="1:16" s="781" customFormat="1" ht="15" customHeight="1">
      <c r="A56" s="782" t="s">
        <v>917</v>
      </c>
      <c r="B56" s="782"/>
      <c r="C56" s="782" t="s">
        <v>846</v>
      </c>
      <c r="D56" s="778" t="s">
        <v>368</v>
      </c>
      <c r="E56" s="779">
        <v>109</v>
      </c>
      <c r="F56" s="779">
        <v>0</v>
      </c>
      <c r="G56" s="779">
        <v>3</v>
      </c>
      <c r="H56" s="779">
        <v>5</v>
      </c>
      <c r="I56" s="779">
        <v>5</v>
      </c>
      <c r="J56" s="779">
        <v>3</v>
      </c>
      <c r="K56" s="779">
        <v>5</v>
      </c>
      <c r="L56" s="779">
        <v>12</v>
      </c>
      <c r="M56" s="779">
        <v>17</v>
      </c>
      <c r="N56" s="779">
        <v>24</v>
      </c>
      <c r="O56" s="779">
        <v>13</v>
      </c>
      <c r="P56" s="780">
        <v>22</v>
      </c>
    </row>
    <row r="57" spans="1:16" s="781" customFormat="1" ht="15" customHeight="1">
      <c r="A57" s="782" t="s">
        <v>917</v>
      </c>
      <c r="B57" s="782"/>
      <c r="C57" s="782" t="s">
        <v>847</v>
      </c>
      <c r="D57" s="778" t="s">
        <v>369</v>
      </c>
      <c r="E57" s="779">
        <v>116</v>
      </c>
      <c r="F57" s="779">
        <v>0</v>
      </c>
      <c r="G57" s="779">
        <v>1</v>
      </c>
      <c r="H57" s="779">
        <v>0</v>
      </c>
      <c r="I57" s="779">
        <v>1</v>
      </c>
      <c r="J57" s="779">
        <v>3</v>
      </c>
      <c r="K57" s="779">
        <v>4</v>
      </c>
      <c r="L57" s="779">
        <v>9</v>
      </c>
      <c r="M57" s="779">
        <v>18</v>
      </c>
      <c r="N57" s="779">
        <v>19</v>
      </c>
      <c r="O57" s="779">
        <v>16</v>
      </c>
      <c r="P57" s="780">
        <v>45</v>
      </c>
    </row>
    <row r="58" spans="1:16" s="781" customFormat="1" ht="15" customHeight="1">
      <c r="A58" s="782" t="s">
        <v>917</v>
      </c>
      <c r="B58" s="782"/>
      <c r="C58" s="782" t="s">
        <v>848</v>
      </c>
      <c r="D58" s="778" t="s">
        <v>370</v>
      </c>
      <c r="E58" s="779">
        <v>47</v>
      </c>
      <c r="F58" s="779">
        <v>0</v>
      </c>
      <c r="G58" s="779">
        <v>1</v>
      </c>
      <c r="H58" s="779">
        <v>0</v>
      </c>
      <c r="I58" s="779">
        <v>4</v>
      </c>
      <c r="J58" s="779">
        <v>3</v>
      </c>
      <c r="K58" s="779">
        <v>5</v>
      </c>
      <c r="L58" s="779">
        <v>5</v>
      </c>
      <c r="M58" s="779">
        <v>13</v>
      </c>
      <c r="N58" s="779">
        <v>6</v>
      </c>
      <c r="O58" s="779">
        <v>6</v>
      </c>
      <c r="P58" s="780">
        <v>4</v>
      </c>
    </row>
    <row r="59" spans="1:16" s="781" customFormat="1" ht="15" customHeight="1">
      <c r="A59" s="782" t="s">
        <v>917</v>
      </c>
      <c r="B59" s="782"/>
      <c r="C59" s="782" t="s">
        <v>849</v>
      </c>
      <c r="D59" s="778" t="s">
        <v>371</v>
      </c>
      <c r="E59" s="779">
        <v>7823</v>
      </c>
      <c r="F59" s="779">
        <v>40</v>
      </c>
      <c r="G59" s="779">
        <v>334</v>
      </c>
      <c r="H59" s="779">
        <v>614</v>
      </c>
      <c r="I59" s="779">
        <v>797</v>
      </c>
      <c r="J59" s="779">
        <v>826</v>
      </c>
      <c r="K59" s="779">
        <v>815</v>
      </c>
      <c r="L59" s="779">
        <v>1071</v>
      </c>
      <c r="M59" s="779">
        <v>1219</v>
      </c>
      <c r="N59" s="779">
        <v>1078</v>
      </c>
      <c r="O59" s="779">
        <v>546</v>
      </c>
      <c r="P59" s="780">
        <v>483</v>
      </c>
    </row>
    <row r="60" spans="1:16" s="781" customFormat="1" ht="15" customHeight="1">
      <c r="A60" s="782" t="s">
        <v>917</v>
      </c>
      <c r="B60" s="782"/>
      <c r="C60" s="782" t="s">
        <v>850</v>
      </c>
      <c r="D60" s="778" t="s">
        <v>372</v>
      </c>
      <c r="E60" s="779">
        <v>53379</v>
      </c>
      <c r="F60" s="779">
        <v>791</v>
      </c>
      <c r="G60" s="779">
        <v>3568</v>
      </c>
      <c r="H60" s="779">
        <v>4487</v>
      </c>
      <c r="I60" s="779">
        <v>5576</v>
      </c>
      <c r="J60" s="779">
        <v>6122</v>
      </c>
      <c r="K60" s="779">
        <v>7348</v>
      </c>
      <c r="L60" s="779">
        <v>7963</v>
      </c>
      <c r="M60" s="779">
        <v>8015</v>
      </c>
      <c r="N60" s="779">
        <v>5804</v>
      </c>
      <c r="O60" s="779">
        <v>1937</v>
      </c>
      <c r="P60" s="780">
        <v>1768</v>
      </c>
    </row>
    <row r="61" spans="1:16" s="781" customFormat="1" ht="15" customHeight="1">
      <c r="A61" s="782" t="s">
        <v>917</v>
      </c>
      <c r="B61" s="782"/>
      <c r="C61" s="782" t="s">
        <v>851</v>
      </c>
      <c r="D61" s="778" t="s">
        <v>373</v>
      </c>
      <c r="E61" s="779">
        <v>371</v>
      </c>
      <c r="F61" s="779">
        <v>0</v>
      </c>
      <c r="G61" s="779">
        <v>27</v>
      </c>
      <c r="H61" s="779">
        <v>48</v>
      </c>
      <c r="I61" s="779">
        <v>76</v>
      </c>
      <c r="J61" s="779">
        <v>58</v>
      </c>
      <c r="K61" s="779">
        <v>39</v>
      </c>
      <c r="L61" s="779">
        <v>42</v>
      </c>
      <c r="M61" s="779">
        <v>42</v>
      </c>
      <c r="N61" s="779">
        <v>37</v>
      </c>
      <c r="O61" s="779">
        <v>2</v>
      </c>
      <c r="P61" s="780">
        <v>0</v>
      </c>
    </row>
    <row r="62" spans="1:16" s="781" customFormat="1" ht="15" customHeight="1">
      <c r="A62" s="782" t="s">
        <v>917</v>
      </c>
      <c r="B62" s="782"/>
      <c r="C62" s="782" t="s">
        <v>852</v>
      </c>
      <c r="D62" s="778" t="s">
        <v>923</v>
      </c>
      <c r="E62" s="779">
        <v>1457</v>
      </c>
      <c r="F62" s="779">
        <v>16</v>
      </c>
      <c r="G62" s="779">
        <v>225</v>
      </c>
      <c r="H62" s="779">
        <v>310</v>
      </c>
      <c r="I62" s="779">
        <v>276</v>
      </c>
      <c r="J62" s="779">
        <v>168</v>
      </c>
      <c r="K62" s="779">
        <v>118</v>
      </c>
      <c r="L62" s="779">
        <v>112</v>
      </c>
      <c r="M62" s="779">
        <v>133</v>
      </c>
      <c r="N62" s="779">
        <v>71</v>
      </c>
      <c r="O62" s="779">
        <v>13</v>
      </c>
      <c r="P62" s="780">
        <v>15</v>
      </c>
    </row>
    <row r="63" spans="1:16" s="781" customFormat="1" ht="15" customHeight="1">
      <c r="A63" s="782" t="s">
        <v>917</v>
      </c>
      <c r="B63" s="782"/>
      <c r="C63" s="782" t="s">
        <v>853</v>
      </c>
      <c r="D63" s="778" t="s">
        <v>359</v>
      </c>
      <c r="E63" s="779">
        <v>2902</v>
      </c>
      <c r="F63" s="779">
        <v>15</v>
      </c>
      <c r="G63" s="779">
        <v>152</v>
      </c>
      <c r="H63" s="779">
        <v>244</v>
      </c>
      <c r="I63" s="779">
        <v>385</v>
      </c>
      <c r="J63" s="779">
        <v>407</v>
      </c>
      <c r="K63" s="779">
        <v>386</v>
      </c>
      <c r="L63" s="779">
        <v>415</v>
      </c>
      <c r="M63" s="779">
        <v>435</v>
      </c>
      <c r="N63" s="779">
        <v>299</v>
      </c>
      <c r="O63" s="779">
        <v>104</v>
      </c>
      <c r="P63" s="780">
        <v>60</v>
      </c>
    </row>
    <row r="64" spans="1:16" s="781" customFormat="1" ht="15" customHeight="1">
      <c r="A64" s="782" t="s">
        <v>917</v>
      </c>
      <c r="B64" s="782"/>
      <c r="C64" s="782" t="s">
        <v>854</v>
      </c>
      <c r="D64" s="778" t="s">
        <v>360</v>
      </c>
      <c r="E64" s="779">
        <v>51307</v>
      </c>
      <c r="F64" s="779">
        <v>1242</v>
      </c>
      <c r="G64" s="779">
        <v>4221</v>
      </c>
      <c r="H64" s="779">
        <v>4669</v>
      </c>
      <c r="I64" s="779">
        <v>4889</v>
      </c>
      <c r="J64" s="779">
        <v>4540</v>
      </c>
      <c r="K64" s="779">
        <v>5243</v>
      </c>
      <c r="L64" s="779">
        <v>6247</v>
      </c>
      <c r="M64" s="779">
        <v>6891</v>
      </c>
      <c r="N64" s="779">
        <v>5986</v>
      </c>
      <c r="O64" s="779">
        <v>2873</v>
      </c>
      <c r="P64" s="780">
        <v>4506</v>
      </c>
    </row>
    <row r="65" spans="1:16" s="781" customFormat="1" ht="15" customHeight="1">
      <c r="A65" s="782" t="s">
        <v>917</v>
      </c>
      <c r="B65" s="782"/>
      <c r="C65" s="782" t="s">
        <v>855</v>
      </c>
      <c r="D65" s="778" t="s">
        <v>361</v>
      </c>
      <c r="E65" s="779">
        <v>7128</v>
      </c>
      <c r="F65" s="779">
        <v>35</v>
      </c>
      <c r="G65" s="779">
        <v>557</v>
      </c>
      <c r="H65" s="779">
        <v>878</v>
      </c>
      <c r="I65" s="779">
        <v>976</v>
      </c>
      <c r="J65" s="779">
        <v>950</v>
      </c>
      <c r="K65" s="779">
        <v>1118</v>
      </c>
      <c r="L65" s="779">
        <v>1022</v>
      </c>
      <c r="M65" s="779">
        <v>741</v>
      </c>
      <c r="N65" s="779">
        <v>507</v>
      </c>
      <c r="O65" s="779">
        <v>190</v>
      </c>
      <c r="P65" s="780">
        <v>154</v>
      </c>
    </row>
    <row r="66" spans="1:16" s="781" customFormat="1" ht="15" customHeight="1">
      <c r="A66" s="782" t="s">
        <v>917</v>
      </c>
      <c r="B66" s="782"/>
      <c r="C66" s="782" t="s">
        <v>856</v>
      </c>
      <c r="D66" s="778" t="s">
        <v>362</v>
      </c>
      <c r="E66" s="779">
        <v>1198</v>
      </c>
      <c r="F66" s="779">
        <v>2</v>
      </c>
      <c r="G66" s="779">
        <v>39</v>
      </c>
      <c r="H66" s="779">
        <v>68</v>
      </c>
      <c r="I66" s="779">
        <v>87</v>
      </c>
      <c r="J66" s="779">
        <v>90</v>
      </c>
      <c r="K66" s="779">
        <v>104</v>
      </c>
      <c r="L66" s="779">
        <v>132</v>
      </c>
      <c r="M66" s="779">
        <v>140</v>
      </c>
      <c r="N66" s="779">
        <v>166</v>
      </c>
      <c r="O66" s="779">
        <v>103</v>
      </c>
      <c r="P66" s="780">
        <v>267</v>
      </c>
    </row>
    <row r="67" spans="1:16" s="781" customFormat="1" ht="15" customHeight="1">
      <c r="A67" s="782"/>
      <c r="B67" s="782"/>
      <c r="C67" s="782" t="s">
        <v>857</v>
      </c>
      <c r="D67" s="778" t="s">
        <v>924</v>
      </c>
      <c r="E67" s="779">
        <v>17775</v>
      </c>
      <c r="F67" s="779">
        <v>773</v>
      </c>
      <c r="G67" s="779">
        <v>1625</v>
      </c>
      <c r="H67" s="779">
        <v>1164</v>
      </c>
      <c r="I67" s="779">
        <v>1164</v>
      </c>
      <c r="J67" s="779">
        <v>1165</v>
      </c>
      <c r="K67" s="779">
        <v>1317</v>
      </c>
      <c r="L67" s="779">
        <v>1753</v>
      </c>
      <c r="M67" s="779">
        <v>2590</v>
      </c>
      <c r="N67" s="779">
        <v>2761</v>
      </c>
      <c r="O67" s="779">
        <v>1667</v>
      </c>
      <c r="P67" s="780">
        <v>1796</v>
      </c>
    </row>
    <row r="68" spans="1:16" s="781" customFormat="1" ht="15" customHeight="1">
      <c r="A68" s="782"/>
      <c r="B68" s="782"/>
      <c r="C68" s="782" t="s">
        <v>858</v>
      </c>
      <c r="D68" s="778" t="s">
        <v>925</v>
      </c>
      <c r="E68" s="779">
        <v>41033</v>
      </c>
      <c r="F68" s="779">
        <v>274</v>
      </c>
      <c r="G68" s="779">
        <v>4273</v>
      </c>
      <c r="H68" s="779">
        <v>5940</v>
      </c>
      <c r="I68" s="779">
        <v>5159</v>
      </c>
      <c r="J68" s="779">
        <v>4429</v>
      </c>
      <c r="K68" s="779">
        <v>5280</v>
      </c>
      <c r="L68" s="779">
        <v>5711</v>
      </c>
      <c r="M68" s="779">
        <v>4939</v>
      </c>
      <c r="N68" s="779">
        <v>3306</v>
      </c>
      <c r="O68" s="779">
        <v>1006</v>
      </c>
      <c r="P68" s="780">
        <v>716</v>
      </c>
    </row>
    <row r="69" spans="1:16" s="781" customFormat="1" ht="15" customHeight="1">
      <c r="A69" s="782"/>
      <c r="B69" s="782"/>
      <c r="C69" s="782" t="s">
        <v>877</v>
      </c>
      <c r="D69" s="778" t="s">
        <v>926</v>
      </c>
      <c r="E69" s="779">
        <v>13130</v>
      </c>
      <c r="F69" s="779">
        <v>81</v>
      </c>
      <c r="G69" s="779">
        <v>987</v>
      </c>
      <c r="H69" s="779">
        <v>1415</v>
      </c>
      <c r="I69" s="779">
        <v>1531</v>
      </c>
      <c r="J69" s="779">
        <v>1624</v>
      </c>
      <c r="K69" s="779">
        <v>1946</v>
      </c>
      <c r="L69" s="779">
        <v>2232</v>
      </c>
      <c r="M69" s="779">
        <v>1606</v>
      </c>
      <c r="N69" s="779">
        <v>1013</v>
      </c>
      <c r="O69" s="779">
        <v>342</v>
      </c>
      <c r="P69" s="780">
        <v>353</v>
      </c>
    </row>
    <row r="70" spans="1:16" s="781" customFormat="1" ht="15" customHeight="1">
      <c r="A70" s="782"/>
      <c r="B70" s="782"/>
      <c r="C70" s="782" t="s">
        <v>878</v>
      </c>
      <c r="D70" s="778" t="s">
        <v>927</v>
      </c>
      <c r="E70" s="779">
        <v>3410</v>
      </c>
      <c r="F70" s="779">
        <v>62</v>
      </c>
      <c r="G70" s="779">
        <v>271</v>
      </c>
      <c r="H70" s="779">
        <v>338</v>
      </c>
      <c r="I70" s="779">
        <v>418</v>
      </c>
      <c r="J70" s="779">
        <v>406</v>
      </c>
      <c r="K70" s="779">
        <v>471</v>
      </c>
      <c r="L70" s="779">
        <v>488</v>
      </c>
      <c r="M70" s="779">
        <v>497</v>
      </c>
      <c r="N70" s="779">
        <v>282</v>
      </c>
      <c r="O70" s="779">
        <v>106</v>
      </c>
      <c r="P70" s="780">
        <v>71</v>
      </c>
    </row>
    <row r="71" spans="1:16" s="781" customFormat="1" ht="15" customHeight="1">
      <c r="A71" s="782"/>
      <c r="B71" s="782"/>
      <c r="C71" s="782" t="s">
        <v>879</v>
      </c>
      <c r="D71" s="783" t="s">
        <v>363</v>
      </c>
      <c r="E71" s="779">
        <v>32321</v>
      </c>
      <c r="F71" s="779">
        <v>392</v>
      </c>
      <c r="G71" s="779">
        <v>2887</v>
      </c>
      <c r="H71" s="779">
        <v>3344</v>
      </c>
      <c r="I71" s="779">
        <v>3182</v>
      </c>
      <c r="J71" s="779">
        <v>3000</v>
      </c>
      <c r="K71" s="779">
        <v>3192</v>
      </c>
      <c r="L71" s="779">
        <v>3408</v>
      </c>
      <c r="M71" s="779">
        <v>3777</v>
      </c>
      <c r="N71" s="779">
        <v>3876</v>
      </c>
      <c r="O71" s="779">
        <v>2527</v>
      </c>
      <c r="P71" s="780">
        <v>2736</v>
      </c>
    </row>
    <row r="72" spans="1:16" s="781" customFormat="1" ht="15" customHeight="1">
      <c r="A72" s="782"/>
      <c r="B72" s="782"/>
      <c r="C72" s="782" t="s">
        <v>881</v>
      </c>
      <c r="D72" s="783" t="s">
        <v>364</v>
      </c>
      <c r="E72" s="779">
        <v>5735</v>
      </c>
      <c r="F72" s="779">
        <v>42</v>
      </c>
      <c r="G72" s="779">
        <v>457</v>
      </c>
      <c r="H72" s="779">
        <v>803</v>
      </c>
      <c r="I72" s="779">
        <v>965</v>
      </c>
      <c r="J72" s="779">
        <v>735</v>
      </c>
      <c r="K72" s="779">
        <v>612</v>
      </c>
      <c r="L72" s="779">
        <v>543</v>
      </c>
      <c r="M72" s="779">
        <v>562</v>
      </c>
      <c r="N72" s="779">
        <v>552</v>
      </c>
      <c r="O72" s="779">
        <v>242</v>
      </c>
      <c r="P72" s="780">
        <v>222</v>
      </c>
    </row>
    <row r="73" spans="1:16" s="781" customFormat="1" ht="15" customHeight="1">
      <c r="A73" s="782" t="s">
        <v>917</v>
      </c>
      <c r="B73" s="782"/>
      <c r="C73" s="782" t="s">
        <v>883</v>
      </c>
      <c r="D73" s="778" t="s">
        <v>884</v>
      </c>
      <c r="E73" s="779">
        <v>1434</v>
      </c>
      <c r="F73" s="779">
        <v>40</v>
      </c>
      <c r="G73" s="779">
        <v>171</v>
      </c>
      <c r="H73" s="779">
        <v>167</v>
      </c>
      <c r="I73" s="779">
        <v>144</v>
      </c>
      <c r="J73" s="779">
        <v>141</v>
      </c>
      <c r="K73" s="779">
        <v>125</v>
      </c>
      <c r="L73" s="779">
        <v>127</v>
      </c>
      <c r="M73" s="779">
        <v>124</v>
      </c>
      <c r="N73" s="779">
        <v>110</v>
      </c>
      <c r="O73" s="779">
        <v>81</v>
      </c>
      <c r="P73" s="780">
        <v>204</v>
      </c>
    </row>
    <row r="74" spans="1:16" s="781" customFormat="1" ht="15" customHeight="1">
      <c r="A74" s="782"/>
      <c r="B74" s="889" t="s">
        <v>920</v>
      </c>
      <c r="C74" s="889"/>
      <c r="D74" s="889"/>
      <c r="E74" s="779">
        <v>10912</v>
      </c>
      <c r="F74" s="779">
        <v>574</v>
      </c>
      <c r="G74" s="779">
        <v>1878</v>
      </c>
      <c r="H74" s="779">
        <v>1706</v>
      </c>
      <c r="I74" s="779">
        <v>1417</v>
      </c>
      <c r="J74" s="779">
        <v>1117</v>
      </c>
      <c r="K74" s="779">
        <v>913</v>
      </c>
      <c r="L74" s="779">
        <v>842</v>
      </c>
      <c r="M74" s="779">
        <v>952</v>
      </c>
      <c r="N74" s="779">
        <v>852</v>
      </c>
      <c r="O74" s="779">
        <v>411</v>
      </c>
      <c r="P74" s="780">
        <v>250</v>
      </c>
    </row>
    <row r="75" spans="1:16" s="781" customFormat="1" ht="15" customHeight="1" thickBot="1">
      <c r="A75" s="890" t="s">
        <v>921</v>
      </c>
      <c r="B75" s="890"/>
      <c r="C75" s="890"/>
      <c r="D75" s="890"/>
      <c r="E75" s="784">
        <v>269293</v>
      </c>
      <c r="F75" s="784">
        <v>26429</v>
      </c>
      <c r="G75" s="784">
        <v>6143</v>
      </c>
      <c r="H75" s="784">
        <v>5832</v>
      </c>
      <c r="I75" s="784">
        <v>8085</v>
      </c>
      <c r="J75" s="784">
        <v>6913</v>
      </c>
      <c r="K75" s="784">
        <v>5998</v>
      </c>
      <c r="L75" s="784">
        <v>6142</v>
      </c>
      <c r="M75" s="784">
        <v>9749</v>
      </c>
      <c r="N75" s="784">
        <v>15044</v>
      </c>
      <c r="O75" s="784">
        <v>21655</v>
      </c>
      <c r="P75" s="785">
        <v>157303</v>
      </c>
    </row>
    <row r="76" s="317" customFormat="1" ht="15" customHeight="1">
      <c r="A76" s="317" t="s">
        <v>374</v>
      </c>
    </row>
    <row r="77" s="317" customFormat="1" ht="15" customHeight="1">
      <c r="A77" s="317" t="s">
        <v>928</v>
      </c>
    </row>
  </sheetData>
  <mergeCells count="16">
    <mergeCell ref="A4:D4"/>
    <mergeCell ref="A5:D5"/>
    <mergeCell ref="A3:D3"/>
    <mergeCell ref="B6:D6"/>
    <mergeCell ref="B26:D26"/>
    <mergeCell ref="A27:D27"/>
    <mergeCell ref="A28:D28"/>
    <mergeCell ref="A29:D29"/>
    <mergeCell ref="B30:D30"/>
    <mergeCell ref="B50:D50"/>
    <mergeCell ref="A51:D51"/>
    <mergeCell ref="A52:D52"/>
    <mergeCell ref="A53:D53"/>
    <mergeCell ref="B54:D54"/>
    <mergeCell ref="B74:D74"/>
    <mergeCell ref="A75:D75"/>
  </mergeCells>
  <printOptions/>
  <pageMargins left="0.7874015748031497" right="0.1968503937007874" top="0.2755905511811024" bottom="0" header="0.11811023622047245" footer="0.5118110236220472"/>
  <pageSetup horizontalDpi="600" verticalDpi="600" orientation="portrait" paperSize="9" scale="75" r:id="rId1"/>
  <headerFooter alignWithMargins="0">
    <oddHeader>&amp;R&amp;D&amp;T</oddHeader>
  </headerFooter>
</worksheet>
</file>

<file path=xl/worksheets/sheet14.xml><?xml version="1.0" encoding="utf-8"?>
<worksheet xmlns="http://schemas.openxmlformats.org/spreadsheetml/2006/main" xmlns:r="http://schemas.openxmlformats.org/officeDocument/2006/relationships">
  <sheetPr codeName="Sheet13"/>
  <dimension ref="A1:M60"/>
  <sheetViews>
    <sheetView workbookViewId="0" topLeftCell="A1">
      <selection activeCell="A1" sqref="A1"/>
    </sheetView>
  </sheetViews>
  <sheetFormatPr defaultColWidth="9.00390625" defaultRowHeight="13.5"/>
  <cols>
    <col min="1" max="1" width="9.50390625" style="320" customWidth="1"/>
    <col min="2" max="2" width="9.625" style="320" customWidth="1"/>
    <col min="3" max="11" width="8.625" style="320" customWidth="1"/>
    <col min="12" max="16384" width="9.00390625" style="320" customWidth="1"/>
  </cols>
  <sheetData>
    <row r="1" spans="1:11" ht="21" customHeight="1">
      <c r="A1" s="319" t="s">
        <v>1030</v>
      </c>
      <c r="K1" s="321"/>
    </row>
    <row r="2" spans="1:13" ht="15" customHeight="1" thickBot="1">
      <c r="A2" s="322"/>
      <c r="K2" s="322" t="s">
        <v>929</v>
      </c>
      <c r="L2" s="321"/>
      <c r="M2" s="321"/>
    </row>
    <row r="3" spans="1:13" ht="15" customHeight="1" thickTop="1">
      <c r="A3" s="323"/>
      <c r="B3" s="898" t="s">
        <v>930</v>
      </c>
      <c r="C3" s="899"/>
      <c r="D3" s="899"/>
      <c r="E3" s="895" t="s">
        <v>933</v>
      </c>
      <c r="F3" s="896"/>
      <c r="G3" s="896"/>
      <c r="H3" s="896"/>
      <c r="I3" s="896"/>
      <c r="J3" s="897"/>
      <c r="K3" s="902" t="s">
        <v>934</v>
      </c>
      <c r="M3" s="321"/>
    </row>
    <row r="4" spans="1:11" ht="15" customHeight="1">
      <c r="A4" s="324" t="s">
        <v>595</v>
      </c>
      <c r="B4" s="900"/>
      <c r="C4" s="901"/>
      <c r="D4" s="901"/>
      <c r="E4" s="325" t="s">
        <v>931</v>
      </c>
      <c r="F4" s="326"/>
      <c r="G4" s="325" t="s">
        <v>932</v>
      </c>
      <c r="H4" s="327"/>
      <c r="I4" s="326" t="s">
        <v>920</v>
      </c>
      <c r="J4" s="327"/>
      <c r="K4" s="903"/>
    </row>
    <row r="5" spans="1:11" ht="15" customHeight="1">
      <c r="A5" s="328"/>
      <c r="B5" s="329" t="s">
        <v>554</v>
      </c>
      <c r="C5" s="329" t="s">
        <v>539</v>
      </c>
      <c r="D5" s="329" t="s">
        <v>540</v>
      </c>
      <c r="E5" s="329" t="s">
        <v>539</v>
      </c>
      <c r="F5" s="329" t="s">
        <v>540</v>
      </c>
      <c r="G5" s="329" t="s">
        <v>539</v>
      </c>
      <c r="H5" s="329" t="s">
        <v>540</v>
      </c>
      <c r="I5" s="329" t="s">
        <v>539</v>
      </c>
      <c r="J5" s="329" t="s">
        <v>540</v>
      </c>
      <c r="K5" s="904"/>
    </row>
    <row r="6" spans="1:11" s="334" customFormat="1" ht="15" customHeight="1">
      <c r="A6" s="330" t="s">
        <v>554</v>
      </c>
      <c r="B6" s="331">
        <f aca="true" t="shared" si="0" ref="B6:K6">B7+B8</f>
        <v>1048943</v>
      </c>
      <c r="C6" s="331">
        <f t="shared" si="0"/>
        <v>499587</v>
      </c>
      <c r="D6" s="331">
        <f t="shared" si="0"/>
        <v>549356</v>
      </c>
      <c r="E6" s="332">
        <f t="shared" si="0"/>
        <v>365183</v>
      </c>
      <c r="F6" s="332">
        <f t="shared" si="0"/>
        <v>277825</v>
      </c>
      <c r="G6" s="332">
        <f t="shared" si="0"/>
        <v>345176</v>
      </c>
      <c r="H6" s="332">
        <f t="shared" si="0"/>
        <v>266913</v>
      </c>
      <c r="I6" s="332">
        <f t="shared" si="0"/>
        <v>20007</v>
      </c>
      <c r="J6" s="332">
        <f t="shared" si="0"/>
        <v>10912</v>
      </c>
      <c r="K6" s="333">
        <f t="shared" si="0"/>
        <v>399102</v>
      </c>
    </row>
    <row r="7" spans="1:11" s="334" customFormat="1" ht="22.5" customHeight="1">
      <c r="A7" s="330" t="s">
        <v>555</v>
      </c>
      <c r="B7" s="331">
        <f aca="true" t="shared" si="1" ref="B7:K7">B13+B14+B15+B22+B23+B24+B25+B26+B27+B28+B29+B30+B31</f>
        <v>804365</v>
      </c>
      <c r="C7" s="331">
        <f t="shared" si="1"/>
        <v>383175</v>
      </c>
      <c r="D7" s="331">
        <f t="shared" si="1"/>
        <v>421190</v>
      </c>
      <c r="E7" s="331">
        <f t="shared" si="1"/>
        <v>279605</v>
      </c>
      <c r="F7" s="331">
        <f t="shared" si="1"/>
        <v>214483</v>
      </c>
      <c r="G7" s="331">
        <f t="shared" si="1"/>
        <v>264100</v>
      </c>
      <c r="H7" s="331">
        <f t="shared" si="1"/>
        <v>205776</v>
      </c>
      <c r="I7" s="331">
        <f t="shared" si="1"/>
        <v>15505</v>
      </c>
      <c r="J7" s="331">
        <f t="shared" si="1"/>
        <v>8707</v>
      </c>
      <c r="K7" s="333">
        <f t="shared" si="1"/>
        <v>303699</v>
      </c>
    </row>
    <row r="8" spans="1:11" s="334" customFormat="1" ht="15" customHeight="1">
      <c r="A8" s="330" t="s">
        <v>556</v>
      </c>
      <c r="B8" s="331">
        <f aca="true" t="shared" si="2" ref="B8:K8">SUM(B32:B52)+SUM(B55:B58)</f>
        <v>244578</v>
      </c>
      <c r="C8" s="331">
        <f t="shared" si="2"/>
        <v>116412</v>
      </c>
      <c r="D8" s="331">
        <f t="shared" si="2"/>
        <v>128166</v>
      </c>
      <c r="E8" s="331">
        <f t="shared" si="2"/>
        <v>85578</v>
      </c>
      <c r="F8" s="331">
        <f t="shared" si="2"/>
        <v>63342</v>
      </c>
      <c r="G8" s="331">
        <f t="shared" si="2"/>
        <v>81076</v>
      </c>
      <c r="H8" s="331">
        <f t="shared" si="2"/>
        <v>61137</v>
      </c>
      <c r="I8" s="331">
        <f t="shared" si="2"/>
        <v>4502</v>
      </c>
      <c r="J8" s="331">
        <f t="shared" si="2"/>
        <v>2205</v>
      </c>
      <c r="K8" s="333">
        <f t="shared" si="2"/>
        <v>95403</v>
      </c>
    </row>
    <row r="9" spans="1:11" s="334" customFormat="1" ht="22.5" customHeight="1">
      <c r="A9" s="330" t="s">
        <v>557</v>
      </c>
      <c r="B9" s="331">
        <f aca="true" t="shared" si="3" ref="B9:K9">B13+B24+B25+B26+B28+B29+B30+SUM(B32:B38)</f>
        <v>497501</v>
      </c>
      <c r="C9" s="331">
        <f t="shared" si="3"/>
        <v>237399</v>
      </c>
      <c r="D9" s="331">
        <f t="shared" si="3"/>
        <v>260102</v>
      </c>
      <c r="E9" s="331">
        <f t="shared" si="3"/>
        <v>175649</v>
      </c>
      <c r="F9" s="331">
        <f t="shared" si="3"/>
        <v>132080</v>
      </c>
      <c r="G9" s="331">
        <f t="shared" si="3"/>
        <v>166288</v>
      </c>
      <c r="H9" s="331">
        <f t="shared" si="3"/>
        <v>126669</v>
      </c>
      <c r="I9" s="331">
        <f t="shared" si="3"/>
        <v>9361</v>
      </c>
      <c r="J9" s="331">
        <f t="shared" si="3"/>
        <v>5411</v>
      </c>
      <c r="K9" s="333">
        <f t="shared" si="3"/>
        <v>184909</v>
      </c>
    </row>
    <row r="10" spans="1:11" s="334" customFormat="1" ht="15" customHeight="1">
      <c r="A10" s="330" t="s">
        <v>558</v>
      </c>
      <c r="B10" s="331">
        <f aca="true" t="shared" si="4" ref="B10:K10">B23+SUM(B39:B45)</f>
        <v>78118</v>
      </c>
      <c r="C10" s="331">
        <f t="shared" si="4"/>
        <v>36935</v>
      </c>
      <c r="D10" s="331">
        <f t="shared" si="4"/>
        <v>41183</v>
      </c>
      <c r="E10" s="331">
        <f t="shared" si="4"/>
        <v>26757</v>
      </c>
      <c r="F10" s="331">
        <f t="shared" si="4"/>
        <v>19666</v>
      </c>
      <c r="G10" s="331">
        <f t="shared" si="4"/>
        <v>25052</v>
      </c>
      <c r="H10" s="331">
        <f t="shared" si="4"/>
        <v>18845</v>
      </c>
      <c r="I10" s="331">
        <f t="shared" si="4"/>
        <v>1705</v>
      </c>
      <c r="J10" s="331">
        <f t="shared" si="4"/>
        <v>821</v>
      </c>
      <c r="K10" s="333">
        <f t="shared" si="4"/>
        <v>31465</v>
      </c>
    </row>
    <row r="11" spans="1:11" s="334" customFormat="1" ht="15" customHeight="1">
      <c r="A11" s="330" t="s">
        <v>559</v>
      </c>
      <c r="B11" s="331">
        <f aca="true" t="shared" si="5" ref="B11:K11">B14+B27+B31+SUM(B46:B50)</f>
        <v>206240</v>
      </c>
      <c r="C11" s="331">
        <f t="shared" si="5"/>
        <v>99727</v>
      </c>
      <c r="D11" s="331">
        <f t="shared" si="5"/>
        <v>106513</v>
      </c>
      <c r="E11" s="331">
        <f t="shared" si="5"/>
        <v>71949</v>
      </c>
      <c r="F11" s="331">
        <f t="shared" si="5"/>
        <v>54060</v>
      </c>
      <c r="G11" s="331">
        <f t="shared" si="5"/>
        <v>68480</v>
      </c>
      <c r="H11" s="331">
        <f t="shared" si="5"/>
        <v>52172</v>
      </c>
      <c r="I11" s="331">
        <f t="shared" si="5"/>
        <v>3469</v>
      </c>
      <c r="J11" s="331">
        <f t="shared" si="5"/>
        <v>1888</v>
      </c>
      <c r="K11" s="333">
        <f t="shared" si="5"/>
        <v>78945</v>
      </c>
    </row>
    <row r="12" spans="1:11" s="334" customFormat="1" ht="15" customHeight="1">
      <c r="A12" s="330" t="s">
        <v>560</v>
      </c>
      <c r="B12" s="331">
        <f aca="true" t="shared" si="6" ref="B12:K12">B15+B22+B51+B52+B55+B56+B57+B58</f>
        <v>267084</v>
      </c>
      <c r="C12" s="331">
        <f t="shared" si="6"/>
        <v>125526</v>
      </c>
      <c r="D12" s="331">
        <f t="shared" si="6"/>
        <v>141558</v>
      </c>
      <c r="E12" s="331">
        <f t="shared" si="6"/>
        <v>90828</v>
      </c>
      <c r="F12" s="331">
        <f t="shared" si="6"/>
        <v>72019</v>
      </c>
      <c r="G12" s="331">
        <f t="shared" si="6"/>
        <v>85356</v>
      </c>
      <c r="H12" s="331">
        <f t="shared" si="6"/>
        <v>69227</v>
      </c>
      <c r="I12" s="331">
        <f t="shared" si="6"/>
        <v>5472</v>
      </c>
      <c r="J12" s="331">
        <f t="shared" si="6"/>
        <v>2792</v>
      </c>
      <c r="K12" s="333">
        <f t="shared" si="6"/>
        <v>103783</v>
      </c>
    </row>
    <row r="13" spans="1:11" s="338" customFormat="1" ht="22.5" customHeight="1">
      <c r="A13" s="335" t="s">
        <v>561</v>
      </c>
      <c r="B13" s="336">
        <v>220243</v>
      </c>
      <c r="C13" s="336">
        <v>104779</v>
      </c>
      <c r="D13" s="336">
        <v>115464</v>
      </c>
      <c r="E13" s="336">
        <v>75472</v>
      </c>
      <c r="F13" s="336">
        <v>57103</v>
      </c>
      <c r="G13" s="336">
        <v>71214</v>
      </c>
      <c r="H13" s="336">
        <v>54493</v>
      </c>
      <c r="I13" s="336">
        <v>4258</v>
      </c>
      <c r="J13" s="336">
        <v>2610</v>
      </c>
      <c r="K13" s="337">
        <v>84094</v>
      </c>
    </row>
    <row r="14" spans="1:11" s="338" customFormat="1" ht="15" customHeight="1">
      <c r="A14" s="335" t="s">
        <v>562</v>
      </c>
      <c r="B14" s="336">
        <v>80310</v>
      </c>
      <c r="C14" s="336">
        <v>39505</v>
      </c>
      <c r="D14" s="336">
        <v>40805</v>
      </c>
      <c r="E14" s="336">
        <v>27565</v>
      </c>
      <c r="F14" s="336">
        <v>20534</v>
      </c>
      <c r="G14" s="336">
        <v>26083</v>
      </c>
      <c r="H14" s="336">
        <v>19731</v>
      </c>
      <c r="I14" s="336">
        <v>1482</v>
      </c>
      <c r="J14" s="336">
        <v>803</v>
      </c>
      <c r="K14" s="337">
        <v>31096</v>
      </c>
    </row>
    <row r="15" spans="1:11" s="338" customFormat="1" ht="15" customHeight="1">
      <c r="A15" s="335" t="s">
        <v>563</v>
      </c>
      <c r="B15" s="336">
        <f aca="true" t="shared" si="7" ref="B15:K15">SUM(B16:B21)</f>
        <v>122552</v>
      </c>
      <c r="C15" s="336">
        <f t="shared" si="7"/>
        <v>57487</v>
      </c>
      <c r="D15" s="336">
        <f t="shared" si="7"/>
        <v>65065</v>
      </c>
      <c r="E15" s="336">
        <f t="shared" si="7"/>
        <v>41428</v>
      </c>
      <c r="F15" s="336">
        <f t="shared" si="7"/>
        <v>33751</v>
      </c>
      <c r="G15" s="336">
        <f t="shared" si="7"/>
        <v>39004</v>
      </c>
      <c r="H15" s="336">
        <f t="shared" si="7"/>
        <v>32553</v>
      </c>
      <c r="I15" s="336">
        <f t="shared" si="7"/>
        <v>2424</v>
      </c>
      <c r="J15" s="336">
        <f t="shared" si="7"/>
        <v>1198</v>
      </c>
      <c r="K15" s="337">
        <f t="shared" si="7"/>
        <v>47094</v>
      </c>
    </row>
    <row r="16" spans="1:11" s="338" customFormat="1" ht="15" customHeight="1">
      <c r="A16" s="339" t="s">
        <v>804</v>
      </c>
      <c r="B16" s="336">
        <v>84147</v>
      </c>
      <c r="C16" s="336">
        <v>39529</v>
      </c>
      <c r="D16" s="336">
        <v>44618</v>
      </c>
      <c r="E16" s="336">
        <v>28245</v>
      </c>
      <c r="F16" s="336">
        <v>23094</v>
      </c>
      <c r="G16" s="336">
        <v>26455</v>
      </c>
      <c r="H16" s="336">
        <v>22174</v>
      </c>
      <c r="I16" s="336">
        <v>1790</v>
      </c>
      <c r="J16" s="336">
        <v>920</v>
      </c>
      <c r="K16" s="337">
        <v>32537</v>
      </c>
    </row>
    <row r="17" spans="1:11" s="338" customFormat="1" ht="15" customHeight="1">
      <c r="A17" s="339" t="s">
        <v>805</v>
      </c>
      <c r="B17" s="336">
        <v>9986</v>
      </c>
      <c r="C17" s="336">
        <v>4694</v>
      </c>
      <c r="D17" s="336">
        <v>5292</v>
      </c>
      <c r="E17" s="336">
        <v>3491</v>
      </c>
      <c r="F17" s="336">
        <v>2816</v>
      </c>
      <c r="G17" s="336">
        <v>3314</v>
      </c>
      <c r="H17" s="336">
        <v>2743</v>
      </c>
      <c r="I17" s="336">
        <v>177</v>
      </c>
      <c r="J17" s="336">
        <v>73</v>
      </c>
      <c r="K17" s="337">
        <v>3677</v>
      </c>
    </row>
    <row r="18" spans="1:11" s="338" customFormat="1" ht="15" customHeight="1">
      <c r="A18" s="339" t="s">
        <v>806</v>
      </c>
      <c r="B18" s="336">
        <v>8059</v>
      </c>
      <c r="C18" s="336">
        <v>3809</v>
      </c>
      <c r="D18" s="336">
        <v>4250</v>
      </c>
      <c r="E18" s="336">
        <v>2834</v>
      </c>
      <c r="F18" s="336">
        <v>2281</v>
      </c>
      <c r="G18" s="336">
        <v>2709</v>
      </c>
      <c r="H18" s="336">
        <v>2228</v>
      </c>
      <c r="I18" s="336">
        <v>125</v>
      </c>
      <c r="J18" s="336">
        <v>53</v>
      </c>
      <c r="K18" s="337">
        <v>2943</v>
      </c>
    </row>
    <row r="19" spans="1:11" s="338" customFormat="1" ht="15" customHeight="1">
      <c r="A19" s="339" t="s">
        <v>807</v>
      </c>
      <c r="B19" s="336">
        <v>7157</v>
      </c>
      <c r="C19" s="336">
        <v>3360</v>
      </c>
      <c r="D19" s="336">
        <v>3797</v>
      </c>
      <c r="E19" s="336">
        <v>2462</v>
      </c>
      <c r="F19" s="336">
        <v>2104</v>
      </c>
      <c r="G19" s="336">
        <v>2361</v>
      </c>
      <c r="H19" s="336">
        <v>2052</v>
      </c>
      <c r="I19" s="336">
        <v>101</v>
      </c>
      <c r="J19" s="336">
        <v>52</v>
      </c>
      <c r="K19" s="337">
        <v>2591</v>
      </c>
    </row>
    <row r="20" spans="1:11" s="338" customFormat="1" ht="15" customHeight="1">
      <c r="A20" s="339" t="s">
        <v>808</v>
      </c>
      <c r="B20" s="336">
        <v>4709</v>
      </c>
      <c r="C20" s="336">
        <v>2202</v>
      </c>
      <c r="D20" s="336">
        <v>2507</v>
      </c>
      <c r="E20" s="336">
        <v>1609</v>
      </c>
      <c r="F20" s="336">
        <v>1229</v>
      </c>
      <c r="G20" s="336">
        <v>1519</v>
      </c>
      <c r="H20" s="336">
        <v>1190</v>
      </c>
      <c r="I20" s="336">
        <v>90</v>
      </c>
      <c r="J20" s="336">
        <v>39</v>
      </c>
      <c r="K20" s="337">
        <v>1871</v>
      </c>
    </row>
    <row r="21" spans="1:11" s="338" customFormat="1" ht="15" customHeight="1">
      <c r="A21" s="339" t="s">
        <v>809</v>
      </c>
      <c r="B21" s="336">
        <v>8494</v>
      </c>
      <c r="C21" s="336">
        <v>3893</v>
      </c>
      <c r="D21" s="336">
        <v>4601</v>
      </c>
      <c r="E21" s="336">
        <v>2787</v>
      </c>
      <c r="F21" s="336">
        <v>2227</v>
      </c>
      <c r="G21" s="336">
        <v>2646</v>
      </c>
      <c r="H21" s="336">
        <v>2166</v>
      </c>
      <c r="I21" s="336">
        <v>141</v>
      </c>
      <c r="J21" s="336">
        <v>61</v>
      </c>
      <c r="K21" s="337">
        <v>3475</v>
      </c>
    </row>
    <row r="22" spans="1:11" s="338" customFormat="1" ht="15" customHeight="1">
      <c r="A22" s="335" t="s">
        <v>564</v>
      </c>
      <c r="B22" s="336">
        <v>84707</v>
      </c>
      <c r="C22" s="336">
        <v>39969</v>
      </c>
      <c r="D22" s="336">
        <v>44738</v>
      </c>
      <c r="E22" s="336">
        <v>28965</v>
      </c>
      <c r="F22" s="336">
        <v>22509</v>
      </c>
      <c r="G22" s="336">
        <v>27165</v>
      </c>
      <c r="H22" s="336">
        <v>21522</v>
      </c>
      <c r="I22" s="336">
        <v>1800</v>
      </c>
      <c r="J22" s="336">
        <v>987</v>
      </c>
      <c r="K22" s="337">
        <v>33104</v>
      </c>
    </row>
    <row r="23" spans="1:11" s="338" customFormat="1" ht="15" customHeight="1">
      <c r="A23" s="335" t="s">
        <v>565</v>
      </c>
      <c r="B23" s="336">
        <v>34586</v>
      </c>
      <c r="C23" s="336">
        <v>16283</v>
      </c>
      <c r="D23" s="336">
        <v>18303</v>
      </c>
      <c r="E23" s="336">
        <v>11804</v>
      </c>
      <c r="F23" s="336">
        <v>9178</v>
      </c>
      <c r="G23" s="336">
        <v>11006</v>
      </c>
      <c r="H23" s="336">
        <v>8772</v>
      </c>
      <c r="I23" s="336">
        <v>798</v>
      </c>
      <c r="J23" s="336">
        <v>406</v>
      </c>
      <c r="K23" s="337">
        <v>13381</v>
      </c>
    </row>
    <row r="24" spans="1:11" s="338" customFormat="1" ht="15" customHeight="1">
      <c r="A24" s="335" t="s">
        <v>566</v>
      </c>
      <c r="B24" s="336">
        <v>37265</v>
      </c>
      <c r="C24" s="336">
        <v>17773</v>
      </c>
      <c r="D24" s="336">
        <v>19492</v>
      </c>
      <c r="E24" s="336">
        <v>13124</v>
      </c>
      <c r="F24" s="336">
        <v>10031</v>
      </c>
      <c r="G24" s="336">
        <v>12597</v>
      </c>
      <c r="H24" s="336">
        <v>9650</v>
      </c>
      <c r="I24" s="336">
        <v>527</v>
      </c>
      <c r="J24" s="336">
        <v>381</v>
      </c>
      <c r="K24" s="337">
        <v>13566</v>
      </c>
    </row>
    <row r="25" spans="1:11" s="338" customFormat="1" ht="15" customHeight="1">
      <c r="A25" s="335" t="s">
        <v>567</v>
      </c>
      <c r="B25" s="336">
        <v>31562</v>
      </c>
      <c r="C25" s="336">
        <v>14807</v>
      </c>
      <c r="D25" s="336">
        <v>16755</v>
      </c>
      <c r="E25" s="336">
        <v>10674</v>
      </c>
      <c r="F25" s="336">
        <v>8637</v>
      </c>
      <c r="G25" s="336">
        <v>10076</v>
      </c>
      <c r="H25" s="336">
        <v>8320</v>
      </c>
      <c r="I25" s="336">
        <v>598</v>
      </c>
      <c r="J25" s="336">
        <v>317</v>
      </c>
      <c r="K25" s="337">
        <v>12220</v>
      </c>
    </row>
    <row r="26" spans="1:11" s="338" customFormat="1" ht="15" customHeight="1">
      <c r="A26" s="335" t="s">
        <v>568</v>
      </c>
      <c r="B26" s="336">
        <v>24490</v>
      </c>
      <c r="C26" s="336">
        <v>11557</v>
      </c>
      <c r="D26" s="336">
        <v>12933</v>
      </c>
      <c r="E26" s="336">
        <v>8567</v>
      </c>
      <c r="F26" s="336">
        <v>6499</v>
      </c>
      <c r="G26" s="336">
        <v>8184</v>
      </c>
      <c r="H26" s="336">
        <v>6311</v>
      </c>
      <c r="I26" s="336">
        <v>383</v>
      </c>
      <c r="J26" s="336">
        <v>188</v>
      </c>
      <c r="K26" s="337">
        <v>9378</v>
      </c>
    </row>
    <row r="27" spans="1:11" s="338" customFormat="1" ht="15" customHeight="1">
      <c r="A27" s="335" t="s">
        <v>569</v>
      </c>
      <c r="B27" s="336">
        <v>26650</v>
      </c>
      <c r="C27" s="336">
        <v>12802</v>
      </c>
      <c r="D27" s="336">
        <v>13848</v>
      </c>
      <c r="E27" s="336">
        <v>9446</v>
      </c>
      <c r="F27" s="336">
        <v>7082</v>
      </c>
      <c r="G27" s="336">
        <v>9018</v>
      </c>
      <c r="H27" s="336">
        <v>6871</v>
      </c>
      <c r="I27" s="336">
        <v>428</v>
      </c>
      <c r="J27" s="336">
        <v>211</v>
      </c>
      <c r="K27" s="337">
        <v>10095</v>
      </c>
    </row>
    <row r="28" spans="1:11" s="338" customFormat="1" ht="15" customHeight="1">
      <c r="A28" s="335" t="s">
        <v>570</v>
      </c>
      <c r="B28" s="336">
        <v>54476</v>
      </c>
      <c r="C28" s="336">
        <v>26060</v>
      </c>
      <c r="D28" s="336">
        <v>28416</v>
      </c>
      <c r="E28" s="336">
        <v>20324</v>
      </c>
      <c r="F28" s="336">
        <v>15400</v>
      </c>
      <c r="G28" s="336">
        <v>19070</v>
      </c>
      <c r="H28" s="336">
        <v>14670</v>
      </c>
      <c r="I28" s="336">
        <v>1254</v>
      </c>
      <c r="J28" s="336">
        <v>730</v>
      </c>
      <c r="K28" s="337">
        <v>18465</v>
      </c>
    </row>
    <row r="29" spans="1:11" s="338" customFormat="1" ht="15" customHeight="1">
      <c r="A29" s="335" t="s">
        <v>571</v>
      </c>
      <c r="B29" s="336">
        <v>39073</v>
      </c>
      <c r="C29" s="336">
        <v>19247</v>
      </c>
      <c r="D29" s="336">
        <v>19826</v>
      </c>
      <c r="E29" s="336">
        <v>15161</v>
      </c>
      <c r="F29" s="336">
        <v>10511</v>
      </c>
      <c r="G29" s="336">
        <v>14395</v>
      </c>
      <c r="H29" s="336">
        <v>10082</v>
      </c>
      <c r="I29" s="336">
        <v>766</v>
      </c>
      <c r="J29" s="336">
        <v>429</v>
      </c>
      <c r="K29" s="337">
        <v>13154</v>
      </c>
    </row>
    <row r="30" spans="1:11" s="338" customFormat="1" ht="15" customHeight="1">
      <c r="A30" s="335" t="s">
        <v>572</v>
      </c>
      <c r="B30" s="336">
        <v>18101</v>
      </c>
      <c r="C30" s="336">
        <v>8623</v>
      </c>
      <c r="D30" s="336">
        <v>9478</v>
      </c>
      <c r="E30" s="336">
        <v>6481</v>
      </c>
      <c r="F30" s="336">
        <v>4893</v>
      </c>
      <c r="G30" s="336">
        <v>6238</v>
      </c>
      <c r="H30" s="336">
        <v>4762</v>
      </c>
      <c r="I30" s="336">
        <v>243</v>
      </c>
      <c r="J30" s="336">
        <v>131</v>
      </c>
      <c r="K30" s="337">
        <v>6699</v>
      </c>
    </row>
    <row r="31" spans="1:11" s="338" customFormat="1" ht="15" customHeight="1">
      <c r="A31" s="335" t="s">
        <v>573</v>
      </c>
      <c r="B31" s="336">
        <v>30350</v>
      </c>
      <c r="C31" s="336">
        <v>14283</v>
      </c>
      <c r="D31" s="336">
        <v>16067</v>
      </c>
      <c r="E31" s="336">
        <v>10594</v>
      </c>
      <c r="F31" s="336">
        <v>8355</v>
      </c>
      <c r="G31" s="336">
        <v>10050</v>
      </c>
      <c r="H31" s="336">
        <v>8039</v>
      </c>
      <c r="I31" s="336">
        <v>544</v>
      </c>
      <c r="J31" s="336">
        <v>316</v>
      </c>
      <c r="K31" s="337">
        <v>11353</v>
      </c>
    </row>
    <row r="32" spans="1:11" s="338" customFormat="1" ht="15" customHeight="1">
      <c r="A32" s="335" t="s">
        <v>574</v>
      </c>
      <c r="B32" s="336">
        <v>13438</v>
      </c>
      <c r="C32" s="336">
        <v>6357</v>
      </c>
      <c r="D32" s="336">
        <v>7081</v>
      </c>
      <c r="E32" s="336">
        <v>4752</v>
      </c>
      <c r="F32" s="336">
        <v>3460</v>
      </c>
      <c r="G32" s="336">
        <v>4483</v>
      </c>
      <c r="H32" s="336">
        <v>3345</v>
      </c>
      <c r="I32" s="336">
        <v>269</v>
      </c>
      <c r="J32" s="336">
        <v>115</v>
      </c>
      <c r="K32" s="337">
        <v>5210</v>
      </c>
    </row>
    <row r="33" spans="1:11" s="338" customFormat="1" ht="15" customHeight="1">
      <c r="A33" s="335" t="s">
        <v>575</v>
      </c>
      <c r="B33" s="336">
        <v>10782</v>
      </c>
      <c r="C33" s="336">
        <v>5147</v>
      </c>
      <c r="D33" s="336">
        <v>5635</v>
      </c>
      <c r="E33" s="336">
        <v>3936</v>
      </c>
      <c r="F33" s="336">
        <v>2994</v>
      </c>
      <c r="G33" s="336">
        <v>3713</v>
      </c>
      <c r="H33" s="336">
        <v>2877</v>
      </c>
      <c r="I33" s="336">
        <v>223</v>
      </c>
      <c r="J33" s="336">
        <v>117</v>
      </c>
      <c r="K33" s="337">
        <v>3835</v>
      </c>
    </row>
    <row r="34" spans="1:11" s="338" customFormat="1" ht="15" customHeight="1">
      <c r="A34" s="335" t="s">
        <v>576</v>
      </c>
      <c r="B34" s="336">
        <v>18013</v>
      </c>
      <c r="C34" s="336">
        <v>8575</v>
      </c>
      <c r="D34" s="336">
        <v>9438</v>
      </c>
      <c r="E34" s="336">
        <v>6389</v>
      </c>
      <c r="F34" s="336">
        <v>4817</v>
      </c>
      <c r="G34" s="336">
        <v>6057</v>
      </c>
      <c r="H34" s="336">
        <v>4645</v>
      </c>
      <c r="I34" s="336">
        <v>332</v>
      </c>
      <c r="J34" s="336">
        <v>172</v>
      </c>
      <c r="K34" s="337">
        <v>6768</v>
      </c>
    </row>
    <row r="35" spans="1:11" s="338" customFormat="1" ht="15" customHeight="1">
      <c r="A35" s="335" t="s">
        <v>577</v>
      </c>
      <c r="B35" s="336">
        <v>6101</v>
      </c>
      <c r="C35" s="336">
        <v>2922</v>
      </c>
      <c r="D35" s="336">
        <v>3179</v>
      </c>
      <c r="E35" s="336">
        <v>2133</v>
      </c>
      <c r="F35" s="336">
        <v>1474</v>
      </c>
      <c r="G35" s="336">
        <v>2035</v>
      </c>
      <c r="H35" s="336">
        <v>1429</v>
      </c>
      <c r="I35" s="336">
        <v>98</v>
      </c>
      <c r="J35" s="336">
        <v>45</v>
      </c>
      <c r="K35" s="337">
        <v>2494</v>
      </c>
    </row>
    <row r="36" spans="1:11" s="338" customFormat="1" ht="15" customHeight="1">
      <c r="A36" s="335" t="s">
        <v>578</v>
      </c>
      <c r="B36" s="336">
        <v>7601</v>
      </c>
      <c r="C36" s="336">
        <v>3707</v>
      </c>
      <c r="D36" s="336">
        <v>3894</v>
      </c>
      <c r="E36" s="336">
        <v>2772</v>
      </c>
      <c r="F36" s="336">
        <v>1977</v>
      </c>
      <c r="G36" s="336">
        <v>2667</v>
      </c>
      <c r="H36" s="336">
        <v>1923</v>
      </c>
      <c r="I36" s="336">
        <v>105</v>
      </c>
      <c r="J36" s="336">
        <v>54</v>
      </c>
      <c r="K36" s="337">
        <v>2852</v>
      </c>
    </row>
    <row r="37" spans="1:11" s="338" customFormat="1" ht="15" customHeight="1">
      <c r="A37" s="335" t="s">
        <v>579</v>
      </c>
      <c r="B37" s="336">
        <v>8658</v>
      </c>
      <c r="C37" s="336">
        <v>4166</v>
      </c>
      <c r="D37" s="336">
        <v>4492</v>
      </c>
      <c r="E37" s="336">
        <v>3083</v>
      </c>
      <c r="F37" s="336">
        <v>2212</v>
      </c>
      <c r="G37" s="336">
        <v>2930</v>
      </c>
      <c r="H37" s="336">
        <v>2155</v>
      </c>
      <c r="I37" s="336">
        <v>153</v>
      </c>
      <c r="J37" s="336">
        <v>57</v>
      </c>
      <c r="K37" s="337">
        <v>3340</v>
      </c>
    </row>
    <row r="38" spans="1:11" s="338" customFormat="1" ht="15" customHeight="1">
      <c r="A38" s="335" t="s">
        <v>580</v>
      </c>
      <c r="B38" s="336">
        <v>7698</v>
      </c>
      <c r="C38" s="336">
        <v>3679</v>
      </c>
      <c r="D38" s="336">
        <v>4019</v>
      </c>
      <c r="E38" s="336">
        <v>2781</v>
      </c>
      <c r="F38" s="336">
        <v>2072</v>
      </c>
      <c r="G38" s="336">
        <v>2629</v>
      </c>
      <c r="H38" s="336">
        <v>2007</v>
      </c>
      <c r="I38" s="336">
        <v>152</v>
      </c>
      <c r="J38" s="336">
        <v>65</v>
      </c>
      <c r="K38" s="337">
        <v>2834</v>
      </c>
    </row>
    <row r="39" spans="1:11" s="338" customFormat="1" ht="15" customHeight="1">
      <c r="A39" s="335" t="s">
        <v>581</v>
      </c>
      <c r="B39" s="336">
        <v>5970</v>
      </c>
      <c r="C39" s="336">
        <v>2847</v>
      </c>
      <c r="D39" s="336">
        <v>3123</v>
      </c>
      <c r="E39" s="336">
        <v>2091</v>
      </c>
      <c r="F39" s="336">
        <v>1422</v>
      </c>
      <c r="G39" s="336">
        <v>1952</v>
      </c>
      <c r="H39" s="336">
        <v>1346</v>
      </c>
      <c r="I39" s="336">
        <v>139</v>
      </c>
      <c r="J39" s="336">
        <v>76</v>
      </c>
      <c r="K39" s="337">
        <v>2453</v>
      </c>
    </row>
    <row r="40" spans="1:11" s="338" customFormat="1" ht="15" customHeight="1">
      <c r="A40" s="335" t="s">
        <v>582</v>
      </c>
      <c r="B40" s="336">
        <v>9333</v>
      </c>
      <c r="C40" s="336">
        <v>4443</v>
      </c>
      <c r="D40" s="336">
        <v>4890</v>
      </c>
      <c r="E40" s="336">
        <v>3229</v>
      </c>
      <c r="F40" s="336">
        <v>2305</v>
      </c>
      <c r="G40" s="336">
        <v>3066</v>
      </c>
      <c r="H40" s="336">
        <v>2252</v>
      </c>
      <c r="I40" s="336">
        <v>163</v>
      </c>
      <c r="J40" s="336">
        <v>53</v>
      </c>
      <c r="K40" s="337">
        <v>3798</v>
      </c>
    </row>
    <row r="41" spans="1:11" s="338" customFormat="1" ht="15" customHeight="1">
      <c r="A41" s="335" t="s">
        <v>583</v>
      </c>
      <c r="B41" s="336">
        <v>5899</v>
      </c>
      <c r="C41" s="336">
        <v>2812</v>
      </c>
      <c r="D41" s="336">
        <v>3087</v>
      </c>
      <c r="E41" s="336">
        <v>1924</v>
      </c>
      <c r="F41" s="336">
        <v>1365</v>
      </c>
      <c r="G41" s="336">
        <v>1788</v>
      </c>
      <c r="H41" s="336">
        <v>1315</v>
      </c>
      <c r="I41" s="336">
        <v>136</v>
      </c>
      <c r="J41" s="336">
        <v>50</v>
      </c>
      <c r="K41" s="337">
        <v>2610</v>
      </c>
    </row>
    <row r="42" spans="1:11" s="338" customFormat="1" ht="15" customHeight="1">
      <c r="A42" s="335" t="s">
        <v>584</v>
      </c>
      <c r="B42" s="336">
        <v>8807</v>
      </c>
      <c r="C42" s="336">
        <v>4176</v>
      </c>
      <c r="D42" s="336">
        <v>4631</v>
      </c>
      <c r="E42" s="336">
        <v>3017</v>
      </c>
      <c r="F42" s="336">
        <v>2034</v>
      </c>
      <c r="G42" s="336">
        <v>2770</v>
      </c>
      <c r="H42" s="336">
        <v>1919</v>
      </c>
      <c r="I42" s="336">
        <v>247</v>
      </c>
      <c r="J42" s="336">
        <v>115</v>
      </c>
      <c r="K42" s="337">
        <v>3754</v>
      </c>
    </row>
    <row r="43" spans="1:11" s="338" customFormat="1" ht="15" customHeight="1">
      <c r="A43" s="335" t="s">
        <v>585</v>
      </c>
      <c r="B43" s="336">
        <v>3666</v>
      </c>
      <c r="C43" s="336">
        <v>1714</v>
      </c>
      <c r="D43" s="336">
        <v>1952</v>
      </c>
      <c r="E43" s="336">
        <v>1288</v>
      </c>
      <c r="F43" s="336">
        <v>952</v>
      </c>
      <c r="G43" s="336">
        <v>1240</v>
      </c>
      <c r="H43" s="336">
        <v>921</v>
      </c>
      <c r="I43" s="336">
        <v>48</v>
      </c>
      <c r="J43" s="336">
        <v>31</v>
      </c>
      <c r="K43" s="337">
        <v>1426</v>
      </c>
    </row>
    <row r="44" spans="1:11" s="338" customFormat="1" ht="15" customHeight="1">
      <c r="A44" s="335" t="s">
        <v>586</v>
      </c>
      <c r="B44" s="336">
        <v>4715</v>
      </c>
      <c r="C44" s="336">
        <v>2218</v>
      </c>
      <c r="D44" s="336">
        <v>2497</v>
      </c>
      <c r="E44" s="336">
        <v>1680</v>
      </c>
      <c r="F44" s="336">
        <v>1217</v>
      </c>
      <c r="G44" s="336">
        <v>1611</v>
      </c>
      <c r="H44" s="336">
        <v>1176</v>
      </c>
      <c r="I44" s="336">
        <v>69</v>
      </c>
      <c r="J44" s="336">
        <v>41</v>
      </c>
      <c r="K44" s="337">
        <v>1818</v>
      </c>
    </row>
    <row r="45" spans="1:11" s="338" customFormat="1" ht="15" customHeight="1">
      <c r="A45" s="335" t="s">
        <v>587</v>
      </c>
      <c r="B45" s="336">
        <v>5142</v>
      </c>
      <c r="C45" s="336">
        <v>2442</v>
      </c>
      <c r="D45" s="336">
        <v>2700</v>
      </c>
      <c r="E45" s="336">
        <v>1724</v>
      </c>
      <c r="F45" s="336">
        <v>1193</v>
      </c>
      <c r="G45" s="336">
        <v>1619</v>
      </c>
      <c r="H45" s="336">
        <v>1144</v>
      </c>
      <c r="I45" s="336">
        <v>105</v>
      </c>
      <c r="J45" s="336">
        <v>49</v>
      </c>
      <c r="K45" s="337">
        <v>2225</v>
      </c>
    </row>
    <row r="46" spans="1:11" s="338" customFormat="1" ht="15" customHeight="1">
      <c r="A46" s="335" t="s">
        <v>588</v>
      </c>
      <c r="B46" s="336">
        <v>22291</v>
      </c>
      <c r="C46" s="336">
        <v>10713</v>
      </c>
      <c r="D46" s="336">
        <v>11578</v>
      </c>
      <c r="E46" s="336">
        <v>8209</v>
      </c>
      <c r="F46" s="336">
        <v>6313</v>
      </c>
      <c r="G46" s="336">
        <v>7822</v>
      </c>
      <c r="H46" s="336">
        <v>6090</v>
      </c>
      <c r="I46" s="336">
        <v>387</v>
      </c>
      <c r="J46" s="336">
        <v>223</v>
      </c>
      <c r="K46" s="337">
        <v>7691</v>
      </c>
    </row>
    <row r="47" spans="1:11" s="338" customFormat="1" ht="15" customHeight="1">
      <c r="A47" s="335" t="s">
        <v>589</v>
      </c>
      <c r="B47" s="336">
        <v>16496</v>
      </c>
      <c r="C47" s="336">
        <v>7857</v>
      </c>
      <c r="D47" s="336">
        <v>8639</v>
      </c>
      <c r="E47" s="336">
        <v>5655</v>
      </c>
      <c r="F47" s="336">
        <v>4254</v>
      </c>
      <c r="G47" s="336">
        <v>5432</v>
      </c>
      <c r="H47" s="336">
        <v>4143</v>
      </c>
      <c r="I47" s="336">
        <v>223</v>
      </c>
      <c r="J47" s="336">
        <v>111</v>
      </c>
      <c r="K47" s="337">
        <v>6583</v>
      </c>
    </row>
    <row r="48" spans="1:11" s="338" customFormat="1" ht="15" customHeight="1">
      <c r="A48" s="335" t="s">
        <v>590</v>
      </c>
      <c r="B48" s="336">
        <v>8448</v>
      </c>
      <c r="C48" s="336">
        <v>4134</v>
      </c>
      <c r="D48" s="336">
        <v>4314</v>
      </c>
      <c r="E48" s="336">
        <v>2910</v>
      </c>
      <c r="F48" s="336">
        <v>1885</v>
      </c>
      <c r="G48" s="336">
        <v>2802</v>
      </c>
      <c r="H48" s="336">
        <v>1826</v>
      </c>
      <c r="I48" s="336">
        <v>108</v>
      </c>
      <c r="J48" s="336">
        <v>59</v>
      </c>
      <c r="K48" s="337">
        <v>3647</v>
      </c>
    </row>
    <row r="49" spans="1:11" s="338" customFormat="1" ht="15" customHeight="1">
      <c r="A49" s="335" t="s">
        <v>591</v>
      </c>
      <c r="B49" s="336">
        <v>14136</v>
      </c>
      <c r="C49" s="336">
        <v>6844</v>
      </c>
      <c r="D49" s="336">
        <v>7292</v>
      </c>
      <c r="E49" s="336">
        <v>4896</v>
      </c>
      <c r="F49" s="336">
        <v>3654</v>
      </c>
      <c r="G49" s="336">
        <v>4691</v>
      </c>
      <c r="H49" s="336">
        <v>3547</v>
      </c>
      <c r="I49" s="336">
        <v>205</v>
      </c>
      <c r="J49" s="336">
        <v>107</v>
      </c>
      <c r="K49" s="337">
        <v>5579</v>
      </c>
    </row>
    <row r="50" spans="1:11" s="338" customFormat="1" ht="15" customHeight="1">
      <c r="A50" s="335" t="s">
        <v>592</v>
      </c>
      <c r="B50" s="336">
        <v>7559</v>
      </c>
      <c r="C50" s="336">
        <v>3589</v>
      </c>
      <c r="D50" s="336">
        <v>3970</v>
      </c>
      <c r="E50" s="336">
        <v>2674</v>
      </c>
      <c r="F50" s="336">
        <v>1983</v>
      </c>
      <c r="G50" s="336">
        <v>2582</v>
      </c>
      <c r="H50" s="336">
        <v>1925</v>
      </c>
      <c r="I50" s="336">
        <v>92</v>
      </c>
      <c r="J50" s="336">
        <v>58</v>
      </c>
      <c r="K50" s="337">
        <v>2901</v>
      </c>
    </row>
    <row r="51" spans="1:11" s="338" customFormat="1" ht="15" customHeight="1">
      <c r="A51" s="335" t="s">
        <v>800</v>
      </c>
      <c r="B51" s="336">
        <v>6910</v>
      </c>
      <c r="C51" s="336">
        <v>3285</v>
      </c>
      <c r="D51" s="336">
        <v>3625</v>
      </c>
      <c r="E51" s="336">
        <v>2398</v>
      </c>
      <c r="F51" s="336">
        <v>1888</v>
      </c>
      <c r="G51" s="336">
        <v>2243</v>
      </c>
      <c r="H51" s="336">
        <v>1793</v>
      </c>
      <c r="I51" s="336">
        <v>155</v>
      </c>
      <c r="J51" s="336">
        <v>95</v>
      </c>
      <c r="K51" s="337">
        <v>2623</v>
      </c>
    </row>
    <row r="52" spans="1:11" s="338" customFormat="1" ht="15" customHeight="1">
      <c r="A52" s="335" t="s">
        <v>613</v>
      </c>
      <c r="B52" s="336">
        <f aca="true" t="shared" si="8" ref="B52:K52">SUM(B53:B54)</f>
        <v>21269</v>
      </c>
      <c r="C52" s="336">
        <f t="shared" si="8"/>
        <v>10022</v>
      </c>
      <c r="D52" s="336">
        <f t="shared" si="8"/>
        <v>11247</v>
      </c>
      <c r="E52" s="336">
        <f t="shared" si="8"/>
        <v>7228</v>
      </c>
      <c r="F52" s="336">
        <f t="shared" si="8"/>
        <v>5562</v>
      </c>
      <c r="G52" s="336">
        <f t="shared" si="8"/>
        <v>6765</v>
      </c>
      <c r="H52" s="336">
        <f t="shared" si="8"/>
        <v>5370</v>
      </c>
      <c r="I52" s="336">
        <f t="shared" si="8"/>
        <v>463</v>
      </c>
      <c r="J52" s="336">
        <f t="shared" si="8"/>
        <v>192</v>
      </c>
      <c r="K52" s="337">
        <f t="shared" si="8"/>
        <v>8450</v>
      </c>
    </row>
    <row r="53" spans="1:11" s="338" customFormat="1" ht="15" customHeight="1">
      <c r="A53" s="339" t="s">
        <v>630</v>
      </c>
      <c r="B53" s="336">
        <v>5738</v>
      </c>
      <c r="C53" s="336">
        <v>2684</v>
      </c>
      <c r="D53" s="336">
        <v>3054</v>
      </c>
      <c r="E53" s="336">
        <v>1872</v>
      </c>
      <c r="F53" s="336">
        <v>1400</v>
      </c>
      <c r="G53" s="336">
        <v>1744</v>
      </c>
      <c r="H53" s="336">
        <v>1356</v>
      </c>
      <c r="I53" s="336">
        <v>128</v>
      </c>
      <c r="J53" s="336">
        <v>44</v>
      </c>
      <c r="K53" s="337">
        <v>2462</v>
      </c>
    </row>
    <row r="54" spans="1:11" s="338" customFormat="1" ht="15" customHeight="1">
      <c r="A54" s="339" t="s">
        <v>631</v>
      </c>
      <c r="B54" s="336">
        <v>15531</v>
      </c>
      <c r="C54" s="336">
        <v>7338</v>
      </c>
      <c r="D54" s="336">
        <v>8193</v>
      </c>
      <c r="E54" s="336">
        <v>5356</v>
      </c>
      <c r="F54" s="336">
        <v>4162</v>
      </c>
      <c r="G54" s="336">
        <v>5021</v>
      </c>
      <c r="H54" s="336">
        <v>4014</v>
      </c>
      <c r="I54" s="336">
        <v>335</v>
      </c>
      <c r="J54" s="336">
        <v>148</v>
      </c>
      <c r="K54" s="337">
        <v>5988</v>
      </c>
    </row>
    <row r="55" spans="1:11" s="338" customFormat="1" ht="15" customHeight="1">
      <c r="A55" s="335" t="s">
        <v>593</v>
      </c>
      <c r="B55" s="336">
        <v>14834</v>
      </c>
      <c r="C55" s="336">
        <v>6924</v>
      </c>
      <c r="D55" s="336">
        <v>7910</v>
      </c>
      <c r="E55" s="336">
        <v>5081</v>
      </c>
      <c r="F55" s="336">
        <v>3913</v>
      </c>
      <c r="G55" s="336">
        <v>4796</v>
      </c>
      <c r="H55" s="336">
        <v>3755</v>
      </c>
      <c r="I55" s="336">
        <v>285</v>
      </c>
      <c r="J55" s="336">
        <v>158</v>
      </c>
      <c r="K55" s="337">
        <v>5836</v>
      </c>
    </row>
    <row r="56" spans="1:11" s="338" customFormat="1" ht="15" customHeight="1">
      <c r="A56" s="335" t="s">
        <v>838</v>
      </c>
      <c r="B56" s="336">
        <v>6151</v>
      </c>
      <c r="C56" s="336">
        <v>2852</v>
      </c>
      <c r="D56" s="336">
        <v>3299</v>
      </c>
      <c r="E56" s="336">
        <v>2080</v>
      </c>
      <c r="F56" s="336">
        <v>1643</v>
      </c>
      <c r="G56" s="336">
        <v>1962</v>
      </c>
      <c r="H56" s="336">
        <v>1586</v>
      </c>
      <c r="I56" s="336">
        <v>118</v>
      </c>
      <c r="J56" s="336">
        <v>57</v>
      </c>
      <c r="K56" s="337">
        <v>2427</v>
      </c>
    </row>
    <row r="57" spans="1:11" s="338" customFormat="1" ht="15" customHeight="1">
      <c r="A57" s="335" t="s">
        <v>839</v>
      </c>
      <c r="B57" s="336">
        <v>4638</v>
      </c>
      <c r="C57" s="336">
        <v>2158</v>
      </c>
      <c r="D57" s="336">
        <v>2480</v>
      </c>
      <c r="E57" s="336">
        <v>1541</v>
      </c>
      <c r="F57" s="336">
        <v>1160</v>
      </c>
      <c r="G57" s="336">
        <v>1440</v>
      </c>
      <c r="H57" s="336">
        <v>1115</v>
      </c>
      <c r="I57" s="336">
        <v>101</v>
      </c>
      <c r="J57" s="336">
        <v>45</v>
      </c>
      <c r="K57" s="337">
        <v>1935</v>
      </c>
    </row>
    <row r="58" spans="1:11" s="338" customFormat="1" ht="15" customHeight="1" thickBot="1">
      <c r="A58" s="340" t="s">
        <v>840</v>
      </c>
      <c r="B58" s="341">
        <v>6023</v>
      </c>
      <c r="C58" s="341">
        <v>2829</v>
      </c>
      <c r="D58" s="341">
        <v>3194</v>
      </c>
      <c r="E58" s="341">
        <v>2107</v>
      </c>
      <c r="F58" s="341">
        <v>1593</v>
      </c>
      <c r="G58" s="341">
        <v>1981</v>
      </c>
      <c r="H58" s="341">
        <v>1533</v>
      </c>
      <c r="I58" s="341">
        <v>126</v>
      </c>
      <c r="J58" s="341">
        <v>60</v>
      </c>
      <c r="K58" s="342">
        <v>2314</v>
      </c>
    </row>
    <row r="59" s="338" customFormat="1" ht="15" customHeight="1">
      <c r="A59" s="338" t="s">
        <v>375</v>
      </c>
    </row>
    <row r="60" s="338" customFormat="1" ht="15" customHeight="1">
      <c r="A60" s="338" t="s">
        <v>844</v>
      </c>
    </row>
  </sheetData>
  <mergeCells count="3">
    <mergeCell ref="E3:J3"/>
    <mergeCell ref="B3:D4"/>
    <mergeCell ref="K3:K5"/>
  </mergeCells>
  <printOptions/>
  <pageMargins left="0.7874015748031497" right="0.3937007874015748" top="0.5905511811023623" bottom="0.3937007874015748" header="0.31496062992125984" footer="0.5118110236220472"/>
  <pageSetup horizontalDpi="600" verticalDpi="600" orientation="portrait" paperSize="9" scale="90" r:id="rId1"/>
  <headerFooter alignWithMargins="0">
    <oddHeader>&amp;R&amp;D&amp;T</oddHeader>
  </headerFooter>
</worksheet>
</file>

<file path=xl/worksheets/sheet15.xml><?xml version="1.0" encoding="utf-8"?>
<worksheet xmlns="http://schemas.openxmlformats.org/spreadsheetml/2006/main" xmlns:r="http://schemas.openxmlformats.org/officeDocument/2006/relationships">
  <sheetPr codeName="Sheet14"/>
  <dimension ref="A1:J65"/>
  <sheetViews>
    <sheetView workbookViewId="0" topLeftCell="A1">
      <selection activeCell="A1" sqref="A1"/>
    </sheetView>
  </sheetViews>
  <sheetFormatPr defaultColWidth="9.00390625" defaultRowHeight="13.5"/>
  <cols>
    <col min="1" max="1" width="2.625" style="344" customWidth="1"/>
    <col min="2" max="2" width="28.00390625" style="344" customWidth="1"/>
    <col min="3" max="9" width="10.125" style="344" customWidth="1"/>
    <col min="10" max="16384" width="9.00390625" style="344" customWidth="1"/>
  </cols>
  <sheetData>
    <row r="1" spans="1:2" ht="18" customHeight="1">
      <c r="A1" s="343" t="s">
        <v>1031</v>
      </c>
      <c r="B1" s="343"/>
    </row>
    <row r="2" spans="8:9" ht="15" customHeight="1" thickBot="1">
      <c r="H2" s="345" t="s">
        <v>288</v>
      </c>
      <c r="I2" s="345" t="s">
        <v>376</v>
      </c>
    </row>
    <row r="3" spans="1:10" ht="25.5" customHeight="1" thickTop="1">
      <c r="A3" s="905" t="s">
        <v>935</v>
      </c>
      <c r="B3" s="906"/>
      <c r="C3" s="347" t="s">
        <v>377</v>
      </c>
      <c r="D3" s="347" t="s">
        <v>378</v>
      </c>
      <c r="E3" s="347" t="s">
        <v>379</v>
      </c>
      <c r="F3" s="348" t="s">
        <v>936</v>
      </c>
      <c r="G3" s="348" t="s">
        <v>937</v>
      </c>
      <c r="H3" s="348" t="s">
        <v>380</v>
      </c>
      <c r="I3" s="346" t="s">
        <v>381</v>
      </c>
      <c r="J3" s="349"/>
    </row>
    <row r="4" spans="1:10" s="353" customFormat="1" ht="15" customHeight="1">
      <c r="A4" s="907" t="s">
        <v>554</v>
      </c>
      <c r="B4" s="908"/>
      <c r="C4" s="350">
        <v>612089</v>
      </c>
      <c r="D4" s="350">
        <v>448751</v>
      </c>
      <c r="E4" s="350">
        <v>29602</v>
      </c>
      <c r="F4" s="350">
        <v>15939</v>
      </c>
      <c r="G4" s="350">
        <v>65592</v>
      </c>
      <c r="H4" s="350">
        <v>49327</v>
      </c>
      <c r="I4" s="351">
        <v>2842</v>
      </c>
      <c r="J4" s="352"/>
    </row>
    <row r="5" spans="1:10" ht="15" customHeight="1">
      <c r="A5" s="354" t="s">
        <v>845</v>
      </c>
      <c r="B5" s="355" t="s">
        <v>866</v>
      </c>
      <c r="C5" s="356">
        <v>65162</v>
      </c>
      <c r="D5" s="356">
        <v>4058</v>
      </c>
      <c r="E5" s="356">
        <v>338</v>
      </c>
      <c r="F5" s="356">
        <v>1832</v>
      </c>
      <c r="G5" s="356">
        <v>30728</v>
      </c>
      <c r="H5" s="356">
        <v>28200</v>
      </c>
      <c r="I5" s="357">
        <v>0</v>
      </c>
      <c r="J5" s="349"/>
    </row>
    <row r="6" spans="1:10" ht="15" customHeight="1">
      <c r="A6" s="354" t="s">
        <v>846</v>
      </c>
      <c r="B6" s="355" t="s">
        <v>867</v>
      </c>
      <c r="C6" s="356">
        <v>782</v>
      </c>
      <c r="D6" s="356">
        <v>506</v>
      </c>
      <c r="E6" s="356">
        <v>31</v>
      </c>
      <c r="F6" s="356">
        <v>65</v>
      </c>
      <c r="G6" s="356">
        <v>117</v>
      </c>
      <c r="H6" s="356">
        <v>63</v>
      </c>
      <c r="I6" s="357">
        <v>0</v>
      </c>
      <c r="J6" s="349"/>
    </row>
    <row r="7" spans="1:10" ht="15" customHeight="1">
      <c r="A7" s="354" t="s">
        <v>847</v>
      </c>
      <c r="B7" s="355" t="s">
        <v>868</v>
      </c>
      <c r="C7" s="356">
        <v>756</v>
      </c>
      <c r="D7" s="356">
        <v>211</v>
      </c>
      <c r="E7" s="356">
        <v>14</v>
      </c>
      <c r="F7" s="356">
        <v>66</v>
      </c>
      <c r="G7" s="356">
        <v>331</v>
      </c>
      <c r="H7" s="356">
        <v>134</v>
      </c>
      <c r="I7" s="357">
        <v>0</v>
      </c>
      <c r="J7" s="349"/>
    </row>
    <row r="8" spans="1:10" ht="15" customHeight="1">
      <c r="A8" s="354" t="s">
        <v>848</v>
      </c>
      <c r="B8" s="355" t="s">
        <v>869</v>
      </c>
      <c r="C8" s="356">
        <v>419</v>
      </c>
      <c r="D8" s="356">
        <v>368</v>
      </c>
      <c r="E8" s="356">
        <v>44</v>
      </c>
      <c r="F8" s="356">
        <v>3</v>
      </c>
      <c r="G8" s="356">
        <v>3</v>
      </c>
      <c r="H8" s="356">
        <v>1</v>
      </c>
      <c r="I8" s="357">
        <v>0</v>
      </c>
      <c r="J8" s="349"/>
    </row>
    <row r="9" spans="1:10" ht="15" customHeight="1">
      <c r="A9" s="354" t="s">
        <v>849</v>
      </c>
      <c r="B9" s="355" t="s">
        <v>870</v>
      </c>
      <c r="C9" s="356">
        <v>59647</v>
      </c>
      <c r="D9" s="356">
        <v>41403</v>
      </c>
      <c r="E9" s="356">
        <v>6216</v>
      </c>
      <c r="F9" s="356">
        <v>3302</v>
      </c>
      <c r="G9" s="356">
        <v>5947</v>
      </c>
      <c r="H9" s="356">
        <v>2777</v>
      </c>
      <c r="I9" s="357">
        <v>0</v>
      </c>
      <c r="J9" s="349"/>
    </row>
    <row r="10" spans="1:10" ht="15" customHeight="1">
      <c r="A10" s="354" t="s">
        <v>850</v>
      </c>
      <c r="B10" s="355" t="s">
        <v>871</v>
      </c>
      <c r="C10" s="356">
        <v>125686</v>
      </c>
      <c r="D10" s="356">
        <v>111012</v>
      </c>
      <c r="E10" s="356">
        <v>5688</v>
      </c>
      <c r="F10" s="356">
        <v>1199</v>
      </c>
      <c r="G10" s="356">
        <v>2929</v>
      </c>
      <c r="H10" s="356">
        <v>2358</v>
      </c>
      <c r="I10" s="358">
        <v>2496</v>
      </c>
      <c r="J10" s="349"/>
    </row>
    <row r="11" spans="1:10" ht="15" customHeight="1">
      <c r="A11" s="354" t="s">
        <v>851</v>
      </c>
      <c r="B11" s="355" t="s">
        <v>872</v>
      </c>
      <c r="C11" s="356">
        <v>2511</v>
      </c>
      <c r="D11" s="356">
        <v>2480</v>
      </c>
      <c r="E11" s="356">
        <v>31</v>
      </c>
      <c r="F11" s="229">
        <v>0</v>
      </c>
      <c r="G11" s="229">
        <v>0</v>
      </c>
      <c r="H11" s="229">
        <v>0</v>
      </c>
      <c r="I11" s="357">
        <v>0</v>
      </c>
      <c r="J11" s="349"/>
    </row>
    <row r="12" spans="1:10" ht="15" customHeight="1">
      <c r="A12" s="354" t="s">
        <v>852</v>
      </c>
      <c r="B12" s="355" t="s">
        <v>938</v>
      </c>
      <c r="C12" s="356">
        <v>5636</v>
      </c>
      <c r="D12" s="356">
        <v>5082</v>
      </c>
      <c r="E12" s="356">
        <v>312</v>
      </c>
      <c r="F12" s="356">
        <v>34</v>
      </c>
      <c r="G12" s="356">
        <v>186</v>
      </c>
      <c r="H12" s="356">
        <v>22</v>
      </c>
      <c r="I12" s="357">
        <v>0</v>
      </c>
      <c r="J12" s="349"/>
    </row>
    <row r="13" spans="1:10" ht="15" customHeight="1">
      <c r="A13" s="354" t="s">
        <v>853</v>
      </c>
      <c r="B13" s="355" t="s">
        <v>873</v>
      </c>
      <c r="C13" s="356">
        <v>20396</v>
      </c>
      <c r="D13" s="356">
        <v>18655</v>
      </c>
      <c r="E13" s="356">
        <v>773</v>
      </c>
      <c r="F13" s="356">
        <v>121</v>
      </c>
      <c r="G13" s="356">
        <v>755</v>
      </c>
      <c r="H13" s="356">
        <v>92</v>
      </c>
      <c r="I13" s="357">
        <v>0</v>
      </c>
      <c r="J13" s="349"/>
    </row>
    <row r="14" spans="1:10" ht="15" customHeight="1">
      <c r="A14" s="354" t="s">
        <v>854</v>
      </c>
      <c r="B14" s="355" t="s">
        <v>874</v>
      </c>
      <c r="C14" s="356">
        <v>101695</v>
      </c>
      <c r="D14" s="356">
        <v>74746</v>
      </c>
      <c r="E14" s="356">
        <v>8240</v>
      </c>
      <c r="F14" s="356">
        <v>2749</v>
      </c>
      <c r="G14" s="356">
        <v>8600</v>
      </c>
      <c r="H14" s="356">
        <v>7357</v>
      </c>
      <c r="I14" s="357">
        <v>0</v>
      </c>
      <c r="J14" s="349"/>
    </row>
    <row r="15" spans="1:10" ht="15" customHeight="1">
      <c r="A15" s="354" t="s">
        <v>855</v>
      </c>
      <c r="B15" s="355" t="s">
        <v>875</v>
      </c>
      <c r="C15" s="356">
        <v>13617</v>
      </c>
      <c r="D15" s="356">
        <v>12375</v>
      </c>
      <c r="E15" s="356">
        <v>449</v>
      </c>
      <c r="F15" s="356">
        <v>79</v>
      </c>
      <c r="G15" s="356">
        <v>621</v>
      </c>
      <c r="H15" s="356">
        <v>93</v>
      </c>
      <c r="I15" s="357">
        <v>0</v>
      </c>
      <c r="J15" s="349"/>
    </row>
    <row r="16" spans="1:10" ht="15" customHeight="1">
      <c r="A16" s="354" t="s">
        <v>856</v>
      </c>
      <c r="B16" s="355" t="s">
        <v>876</v>
      </c>
      <c r="C16" s="356">
        <v>2828</v>
      </c>
      <c r="D16" s="356">
        <v>1291</v>
      </c>
      <c r="E16" s="356">
        <v>720</v>
      </c>
      <c r="F16" s="356">
        <v>101</v>
      </c>
      <c r="G16" s="356">
        <v>561</v>
      </c>
      <c r="H16" s="356">
        <v>155</v>
      </c>
      <c r="I16" s="358">
        <v>0</v>
      </c>
      <c r="J16" s="349"/>
    </row>
    <row r="17" spans="1:10" ht="15" customHeight="1">
      <c r="A17" s="354" t="s">
        <v>857</v>
      </c>
      <c r="B17" s="786" t="s">
        <v>939</v>
      </c>
      <c r="C17" s="356">
        <v>28494</v>
      </c>
      <c r="D17" s="356">
        <v>17797</v>
      </c>
      <c r="E17" s="229">
        <v>1475</v>
      </c>
      <c r="F17" s="229">
        <v>2550</v>
      </c>
      <c r="G17" s="229">
        <v>3107</v>
      </c>
      <c r="H17" s="229">
        <v>3565</v>
      </c>
      <c r="I17" s="357">
        <v>0</v>
      </c>
      <c r="J17" s="349"/>
    </row>
    <row r="18" spans="1:10" ht="15" customHeight="1">
      <c r="A18" s="354" t="s">
        <v>858</v>
      </c>
      <c r="B18" s="786" t="s">
        <v>940</v>
      </c>
      <c r="C18" s="356">
        <v>52863</v>
      </c>
      <c r="D18" s="356">
        <v>48919</v>
      </c>
      <c r="E18" s="229">
        <v>827</v>
      </c>
      <c r="F18" s="229">
        <v>1185</v>
      </c>
      <c r="G18" s="229">
        <v>904</v>
      </c>
      <c r="H18" s="229">
        <v>1027</v>
      </c>
      <c r="I18" s="357">
        <v>0</v>
      </c>
      <c r="J18" s="349"/>
    </row>
    <row r="19" spans="1:10" ht="15" customHeight="1">
      <c r="A19" s="354" t="s">
        <v>877</v>
      </c>
      <c r="B19" s="786" t="s">
        <v>941</v>
      </c>
      <c r="C19" s="356">
        <v>24891</v>
      </c>
      <c r="D19" s="356">
        <v>23059</v>
      </c>
      <c r="E19" s="229">
        <v>253</v>
      </c>
      <c r="F19" s="229">
        <v>221</v>
      </c>
      <c r="G19" s="229">
        <v>1260</v>
      </c>
      <c r="H19" s="229">
        <v>98</v>
      </c>
      <c r="I19" s="357">
        <v>0</v>
      </c>
      <c r="J19" s="349"/>
    </row>
    <row r="20" spans="1:10" ht="15" customHeight="1">
      <c r="A20" s="354" t="s">
        <v>878</v>
      </c>
      <c r="B20" s="786" t="s">
        <v>942</v>
      </c>
      <c r="C20" s="356">
        <v>9906</v>
      </c>
      <c r="D20" s="356">
        <v>9680</v>
      </c>
      <c r="E20" s="229">
        <v>129</v>
      </c>
      <c r="F20" s="229">
        <v>24</v>
      </c>
      <c r="G20" s="229">
        <v>59</v>
      </c>
      <c r="H20" s="229">
        <v>14</v>
      </c>
      <c r="I20" s="357">
        <v>0</v>
      </c>
      <c r="J20" s="349"/>
    </row>
    <row r="21" spans="1:10" ht="15" customHeight="1">
      <c r="A21" s="354" t="s">
        <v>879</v>
      </c>
      <c r="B21" s="786" t="s">
        <v>880</v>
      </c>
      <c r="C21" s="356">
        <v>69222</v>
      </c>
      <c r="D21" s="356">
        <v>50151</v>
      </c>
      <c r="E21" s="229">
        <v>3981</v>
      </c>
      <c r="F21" s="229">
        <v>2378</v>
      </c>
      <c r="G21" s="229">
        <v>9121</v>
      </c>
      <c r="H21" s="229">
        <v>3245</v>
      </c>
      <c r="I21" s="357">
        <v>346</v>
      </c>
      <c r="J21" s="349"/>
    </row>
    <row r="22" spans="1:10" ht="15" customHeight="1">
      <c r="A22" s="354" t="s">
        <v>881</v>
      </c>
      <c r="B22" s="786" t="s">
        <v>882</v>
      </c>
      <c r="C22" s="356">
        <v>24148</v>
      </c>
      <c r="D22" s="356">
        <v>24148</v>
      </c>
      <c r="E22" s="229">
        <v>0</v>
      </c>
      <c r="F22" s="229">
        <v>0</v>
      </c>
      <c r="G22" s="229">
        <v>0</v>
      </c>
      <c r="H22" s="229">
        <v>0</v>
      </c>
      <c r="I22" s="357">
        <v>0</v>
      </c>
      <c r="J22" s="349"/>
    </row>
    <row r="23" spans="1:10" ht="15" customHeight="1">
      <c r="A23" s="354" t="s">
        <v>883</v>
      </c>
      <c r="B23" s="355" t="s">
        <v>884</v>
      </c>
      <c r="C23" s="356">
        <v>3430</v>
      </c>
      <c r="D23" s="356">
        <v>2810</v>
      </c>
      <c r="E23" s="356">
        <v>81</v>
      </c>
      <c r="F23" s="356">
        <v>30</v>
      </c>
      <c r="G23" s="356">
        <v>363</v>
      </c>
      <c r="H23" s="356">
        <v>126</v>
      </c>
      <c r="I23" s="357">
        <v>0</v>
      </c>
      <c r="J23" s="349"/>
    </row>
    <row r="24" spans="1:10" s="353" customFormat="1" ht="22.5" customHeight="1">
      <c r="A24" s="909" t="s">
        <v>539</v>
      </c>
      <c r="B24" s="910"/>
      <c r="C24" s="350">
        <v>345176</v>
      </c>
      <c r="D24" s="350">
        <v>245269</v>
      </c>
      <c r="E24" s="350">
        <v>21677</v>
      </c>
      <c r="F24" s="350">
        <v>13197</v>
      </c>
      <c r="G24" s="350">
        <v>53589</v>
      </c>
      <c r="H24" s="350">
        <v>11185</v>
      </c>
      <c r="I24" s="351">
        <v>243</v>
      </c>
      <c r="J24" s="352"/>
    </row>
    <row r="25" spans="1:10" ht="15" customHeight="1">
      <c r="A25" s="354" t="s">
        <v>845</v>
      </c>
      <c r="B25" s="355" t="s">
        <v>866</v>
      </c>
      <c r="C25" s="356">
        <v>38924</v>
      </c>
      <c r="D25" s="229">
        <v>2147</v>
      </c>
      <c r="E25" s="229">
        <v>245</v>
      </c>
      <c r="F25" s="229">
        <v>1753</v>
      </c>
      <c r="G25" s="229">
        <v>28914</v>
      </c>
      <c r="H25" s="229">
        <v>5862</v>
      </c>
      <c r="I25" s="357">
        <v>0</v>
      </c>
      <c r="J25" s="349"/>
    </row>
    <row r="26" spans="1:10" ht="15" customHeight="1">
      <c r="A26" s="354" t="s">
        <v>846</v>
      </c>
      <c r="B26" s="355" t="s">
        <v>867</v>
      </c>
      <c r="C26" s="356">
        <v>673</v>
      </c>
      <c r="D26" s="229">
        <v>440</v>
      </c>
      <c r="E26" s="229">
        <v>28</v>
      </c>
      <c r="F26" s="229">
        <v>65</v>
      </c>
      <c r="G26" s="229">
        <v>116</v>
      </c>
      <c r="H26" s="229">
        <v>24</v>
      </c>
      <c r="I26" s="357">
        <v>0</v>
      </c>
      <c r="J26" s="349"/>
    </row>
    <row r="27" spans="1:10" ht="15" customHeight="1">
      <c r="A27" s="354" t="s">
        <v>847</v>
      </c>
      <c r="B27" s="355" t="s">
        <v>868</v>
      </c>
      <c r="C27" s="356">
        <v>640</v>
      </c>
      <c r="D27" s="229">
        <v>191</v>
      </c>
      <c r="E27" s="229">
        <v>11</v>
      </c>
      <c r="F27" s="229">
        <v>63</v>
      </c>
      <c r="G27" s="229">
        <v>330</v>
      </c>
      <c r="H27" s="229">
        <v>45</v>
      </c>
      <c r="I27" s="357">
        <v>0</v>
      </c>
      <c r="J27" s="349"/>
    </row>
    <row r="28" spans="1:10" ht="15" customHeight="1">
      <c r="A28" s="354" t="s">
        <v>848</v>
      </c>
      <c r="B28" s="355" t="s">
        <v>869</v>
      </c>
      <c r="C28" s="356">
        <v>372</v>
      </c>
      <c r="D28" s="229">
        <v>330</v>
      </c>
      <c r="E28" s="229">
        <v>36</v>
      </c>
      <c r="F28" s="229">
        <v>3</v>
      </c>
      <c r="G28" s="229">
        <v>3</v>
      </c>
      <c r="H28" s="229">
        <v>0</v>
      </c>
      <c r="I28" s="357">
        <v>0</v>
      </c>
      <c r="J28" s="349"/>
    </row>
    <row r="29" spans="1:10" ht="15" customHeight="1">
      <c r="A29" s="354" t="s">
        <v>849</v>
      </c>
      <c r="B29" s="355" t="s">
        <v>870</v>
      </c>
      <c r="C29" s="356">
        <v>51824</v>
      </c>
      <c r="D29" s="229">
        <v>36318</v>
      </c>
      <c r="E29" s="229">
        <v>4850</v>
      </c>
      <c r="F29" s="229">
        <v>3280</v>
      </c>
      <c r="G29" s="229">
        <v>5933</v>
      </c>
      <c r="H29" s="229">
        <v>1441</v>
      </c>
      <c r="I29" s="357">
        <v>0</v>
      </c>
      <c r="J29" s="349"/>
    </row>
    <row r="30" spans="1:10" ht="15" customHeight="1">
      <c r="A30" s="354" t="s">
        <v>850</v>
      </c>
      <c r="B30" s="355" t="s">
        <v>871</v>
      </c>
      <c r="C30" s="356">
        <v>72307</v>
      </c>
      <c r="D30" s="229">
        <v>63455</v>
      </c>
      <c r="E30" s="229">
        <v>4325</v>
      </c>
      <c r="F30" s="229">
        <v>1098</v>
      </c>
      <c r="G30" s="229">
        <v>2576</v>
      </c>
      <c r="H30" s="229">
        <v>634</v>
      </c>
      <c r="I30" s="357">
        <v>217</v>
      </c>
      <c r="J30" s="349"/>
    </row>
    <row r="31" spans="1:10" ht="15" customHeight="1">
      <c r="A31" s="354" t="s">
        <v>851</v>
      </c>
      <c r="B31" s="355" t="s">
        <v>872</v>
      </c>
      <c r="C31" s="356">
        <v>2140</v>
      </c>
      <c r="D31" s="229">
        <v>2109</v>
      </c>
      <c r="E31" s="229">
        <v>31</v>
      </c>
      <c r="F31" s="229">
        <v>0</v>
      </c>
      <c r="G31" s="229">
        <v>0</v>
      </c>
      <c r="H31" s="229">
        <v>0</v>
      </c>
      <c r="I31" s="357">
        <v>0</v>
      </c>
      <c r="J31" s="349"/>
    </row>
    <row r="32" spans="1:10" ht="15" customHeight="1">
      <c r="A32" s="354" t="s">
        <v>852</v>
      </c>
      <c r="B32" s="355" t="s">
        <v>938</v>
      </c>
      <c r="C32" s="356">
        <v>4179</v>
      </c>
      <c r="D32" s="229">
        <v>3713</v>
      </c>
      <c r="E32" s="229">
        <v>271</v>
      </c>
      <c r="F32" s="229">
        <v>33</v>
      </c>
      <c r="G32" s="229">
        <v>159</v>
      </c>
      <c r="H32" s="229">
        <v>3</v>
      </c>
      <c r="I32" s="357">
        <v>0</v>
      </c>
      <c r="J32" s="349"/>
    </row>
    <row r="33" spans="1:10" ht="15" customHeight="1">
      <c r="A33" s="354" t="s">
        <v>853</v>
      </c>
      <c r="B33" s="355" t="s">
        <v>873</v>
      </c>
      <c r="C33" s="356">
        <v>17494</v>
      </c>
      <c r="D33" s="229">
        <v>15984</v>
      </c>
      <c r="E33" s="229">
        <v>646</v>
      </c>
      <c r="F33" s="229">
        <v>116</v>
      </c>
      <c r="G33" s="229">
        <v>725</v>
      </c>
      <c r="H33" s="229">
        <v>23</v>
      </c>
      <c r="I33" s="357">
        <v>0</v>
      </c>
      <c r="J33" s="349"/>
    </row>
    <row r="34" spans="1:10" ht="15" customHeight="1">
      <c r="A34" s="354" t="s">
        <v>854</v>
      </c>
      <c r="B34" s="355" t="s">
        <v>874</v>
      </c>
      <c r="C34" s="356">
        <v>50388</v>
      </c>
      <c r="D34" s="229">
        <v>34699</v>
      </c>
      <c r="E34" s="229">
        <v>5669</v>
      </c>
      <c r="F34" s="229">
        <v>2262</v>
      </c>
      <c r="G34" s="229">
        <v>6171</v>
      </c>
      <c r="H34" s="229">
        <v>1585</v>
      </c>
      <c r="I34" s="357">
        <v>0</v>
      </c>
      <c r="J34" s="349"/>
    </row>
    <row r="35" spans="1:10" ht="15" customHeight="1">
      <c r="A35" s="354" t="s">
        <v>855</v>
      </c>
      <c r="B35" s="355" t="s">
        <v>875</v>
      </c>
      <c r="C35" s="356">
        <v>6489</v>
      </c>
      <c r="D35" s="229">
        <v>5587</v>
      </c>
      <c r="E35" s="229">
        <v>365</v>
      </c>
      <c r="F35" s="229">
        <v>67</v>
      </c>
      <c r="G35" s="229">
        <v>451</v>
      </c>
      <c r="H35" s="229">
        <v>19</v>
      </c>
      <c r="I35" s="357">
        <v>0</v>
      </c>
      <c r="J35" s="349"/>
    </row>
    <row r="36" spans="1:10" ht="15" customHeight="1">
      <c r="A36" s="354" t="s">
        <v>856</v>
      </c>
      <c r="B36" s="355" t="s">
        <v>876</v>
      </c>
      <c r="C36" s="356">
        <v>1630</v>
      </c>
      <c r="D36" s="229">
        <v>670</v>
      </c>
      <c r="E36" s="229">
        <v>458</v>
      </c>
      <c r="F36" s="229">
        <v>83</v>
      </c>
      <c r="G36" s="229">
        <v>392</v>
      </c>
      <c r="H36" s="229">
        <v>27</v>
      </c>
      <c r="I36" s="357">
        <v>0</v>
      </c>
      <c r="J36" s="349"/>
    </row>
    <row r="37" spans="1:10" ht="15" customHeight="1">
      <c r="A37" s="354" t="s">
        <v>857</v>
      </c>
      <c r="B37" s="786" t="s">
        <v>939</v>
      </c>
      <c r="C37" s="356">
        <v>10719</v>
      </c>
      <c r="D37" s="229">
        <v>5885</v>
      </c>
      <c r="E37" s="229">
        <v>857</v>
      </c>
      <c r="F37" s="229">
        <v>1618</v>
      </c>
      <c r="G37" s="229">
        <v>1696</v>
      </c>
      <c r="H37" s="229">
        <v>663</v>
      </c>
      <c r="I37" s="357">
        <v>0</v>
      </c>
      <c r="J37" s="349"/>
    </row>
    <row r="38" spans="1:10" ht="15" customHeight="1">
      <c r="A38" s="354" t="s">
        <v>858</v>
      </c>
      <c r="B38" s="786" t="s">
        <v>940</v>
      </c>
      <c r="C38" s="356">
        <v>11830</v>
      </c>
      <c r="D38" s="229">
        <v>9468</v>
      </c>
      <c r="E38" s="229">
        <v>491</v>
      </c>
      <c r="F38" s="229">
        <v>1050</v>
      </c>
      <c r="G38" s="229">
        <v>712</v>
      </c>
      <c r="H38" s="229">
        <v>109</v>
      </c>
      <c r="I38" s="357">
        <v>0</v>
      </c>
      <c r="J38" s="349"/>
    </row>
    <row r="39" spans="1:10" ht="15" customHeight="1">
      <c r="A39" s="354" t="s">
        <v>877</v>
      </c>
      <c r="B39" s="786" t="s">
        <v>941</v>
      </c>
      <c r="C39" s="356">
        <v>11761</v>
      </c>
      <c r="D39" s="229">
        <v>11204</v>
      </c>
      <c r="E39" s="229">
        <v>182</v>
      </c>
      <c r="F39" s="229">
        <v>72</v>
      </c>
      <c r="G39" s="229">
        <v>286</v>
      </c>
      <c r="H39" s="229">
        <v>17</v>
      </c>
      <c r="I39" s="357">
        <v>0</v>
      </c>
      <c r="J39" s="349"/>
    </row>
    <row r="40" spans="1:10" ht="15" customHeight="1">
      <c r="A40" s="354" t="s">
        <v>878</v>
      </c>
      <c r="B40" s="786" t="s">
        <v>942</v>
      </c>
      <c r="C40" s="356">
        <v>6496</v>
      </c>
      <c r="D40" s="229">
        <v>6332</v>
      </c>
      <c r="E40" s="229">
        <v>127</v>
      </c>
      <c r="F40" s="229">
        <v>10</v>
      </c>
      <c r="G40" s="229">
        <v>25</v>
      </c>
      <c r="H40" s="229">
        <v>2</v>
      </c>
      <c r="I40" s="357">
        <v>0</v>
      </c>
      <c r="J40" s="349"/>
    </row>
    <row r="41" spans="1:10" ht="15" customHeight="1">
      <c r="A41" s="354" t="s">
        <v>879</v>
      </c>
      <c r="B41" s="786" t="s">
        <v>880</v>
      </c>
      <c r="C41" s="356">
        <v>36901</v>
      </c>
      <c r="D41" s="229">
        <v>26700</v>
      </c>
      <c r="E41" s="229">
        <v>3031</v>
      </c>
      <c r="F41" s="229">
        <v>1598</v>
      </c>
      <c r="G41" s="229">
        <v>4844</v>
      </c>
      <c r="H41" s="229">
        <v>702</v>
      </c>
      <c r="I41" s="357">
        <v>26</v>
      </c>
      <c r="J41" s="349"/>
    </row>
    <row r="42" spans="1:10" ht="15" customHeight="1">
      <c r="A42" s="354" t="s">
        <v>881</v>
      </c>
      <c r="B42" s="786" t="s">
        <v>882</v>
      </c>
      <c r="C42" s="356">
        <v>18413</v>
      </c>
      <c r="D42" s="229">
        <v>18413</v>
      </c>
      <c r="E42" s="229">
        <v>0</v>
      </c>
      <c r="F42" s="229">
        <v>0</v>
      </c>
      <c r="G42" s="229">
        <v>0</v>
      </c>
      <c r="H42" s="229">
        <v>0</v>
      </c>
      <c r="I42" s="357">
        <v>0</v>
      </c>
      <c r="J42" s="349"/>
    </row>
    <row r="43" spans="1:10" ht="15" customHeight="1">
      <c r="A43" s="354" t="s">
        <v>883</v>
      </c>
      <c r="B43" s="355" t="s">
        <v>884</v>
      </c>
      <c r="C43" s="356">
        <v>1996</v>
      </c>
      <c r="D43" s="229">
        <v>1624</v>
      </c>
      <c r="E43" s="229">
        <v>54</v>
      </c>
      <c r="F43" s="229">
        <v>26</v>
      </c>
      <c r="G43" s="229">
        <v>256</v>
      </c>
      <c r="H43" s="229">
        <v>29</v>
      </c>
      <c r="I43" s="357">
        <v>0</v>
      </c>
      <c r="J43" s="349"/>
    </row>
    <row r="44" spans="1:10" s="353" customFormat="1" ht="22.5" customHeight="1">
      <c r="A44" s="909" t="s">
        <v>540</v>
      </c>
      <c r="B44" s="910"/>
      <c r="C44" s="350">
        <v>266913</v>
      </c>
      <c r="D44" s="350">
        <v>203482</v>
      </c>
      <c r="E44" s="350">
        <v>7925</v>
      </c>
      <c r="F44" s="350">
        <v>2742</v>
      </c>
      <c r="G44" s="350">
        <v>12003</v>
      </c>
      <c r="H44" s="350">
        <v>38142</v>
      </c>
      <c r="I44" s="351">
        <v>2599</v>
      </c>
      <c r="J44" s="352"/>
    </row>
    <row r="45" spans="1:10" ht="15" customHeight="1">
      <c r="A45" s="354" t="s">
        <v>845</v>
      </c>
      <c r="B45" s="355" t="s">
        <v>866</v>
      </c>
      <c r="C45" s="356">
        <v>26238</v>
      </c>
      <c r="D45" s="356">
        <v>1911</v>
      </c>
      <c r="E45" s="229">
        <v>93</v>
      </c>
      <c r="F45" s="229">
        <v>79</v>
      </c>
      <c r="G45" s="229">
        <v>1814</v>
      </c>
      <c r="H45" s="229">
        <v>22338</v>
      </c>
      <c r="I45" s="357">
        <v>0</v>
      </c>
      <c r="J45" s="349"/>
    </row>
    <row r="46" spans="1:10" ht="15" customHeight="1">
      <c r="A46" s="354" t="s">
        <v>846</v>
      </c>
      <c r="B46" s="355" t="s">
        <v>867</v>
      </c>
      <c r="C46" s="356">
        <v>109</v>
      </c>
      <c r="D46" s="356">
        <v>66</v>
      </c>
      <c r="E46" s="229">
        <v>3</v>
      </c>
      <c r="F46" s="229">
        <v>0</v>
      </c>
      <c r="G46" s="229">
        <v>1</v>
      </c>
      <c r="H46" s="229">
        <v>39</v>
      </c>
      <c r="I46" s="357">
        <v>0</v>
      </c>
      <c r="J46" s="349"/>
    </row>
    <row r="47" spans="1:10" ht="15" customHeight="1">
      <c r="A47" s="354" t="s">
        <v>847</v>
      </c>
      <c r="B47" s="355" t="s">
        <v>868</v>
      </c>
      <c r="C47" s="356">
        <v>116</v>
      </c>
      <c r="D47" s="356">
        <v>20</v>
      </c>
      <c r="E47" s="229">
        <v>3</v>
      </c>
      <c r="F47" s="229">
        <v>3</v>
      </c>
      <c r="G47" s="229">
        <v>1</v>
      </c>
      <c r="H47" s="229">
        <v>89</v>
      </c>
      <c r="I47" s="357">
        <v>0</v>
      </c>
      <c r="J47" s="349"/>
    </row>
    <row r="48" spans="1:10" ht="15" customHeight="1">
      <c r="A48" s="354" t="s">
        <v>848</v>
      </c>
      <c r="B48" s="355" t="s">
        <v>869</v>
      </c>
      <c r="C48" s="356">
        <v>47</v>
      </c>
      <c r="D48" s="356">
        <v>38</v>
      </c>
      <c r="E48" s="229">
        <v>8</v>
      </c>
      <c r="F48" s="229">
        <v>0</v>
      </c>
      <c r="G48" s="229">
        <v>0</v>
      </c>
      <c r="H48" s="229">
        <v>1</v>
      </c>
      <c r="I48" s="357">
        <v>0</v>
      </c>
      <c r="J48" s="349"/>
    </row>
    <row r="49" spans="1:10" ht="15" customHeight="1">
      <c r="A49" s="354" t="s">
        <v>849</v>
      </c>
      <c r="B49" s="355" t="s">
        <v>870</v>
      </c>
      <c r="C49" s="356">
        <v>7823</v>
      </c>
      <c r="D49" s="356">
        <v>5085</v>
      </c>
      <c r="E49" s="229">
        <v>1366</v>
      </c>
      <c r="F49" s="229">
        <v>22</v>
      </c>
      <c r="G49" s="229">
        <v>14</v>
      </c>
      <c r="H49" s="229">
        <v>1336</v>
      </c>
      <c r="I49" s="357">
        <v>0</v>
      </c>
      <c r="J49" s="349"/>
    </row>
    <row r="50" spans="1:10" ht="15" customHeight="1">
      <c r="A50" s="354" t="s">
        <v>850</v>
      </c>
      <c r="B50" s="355" t="s">
        <v>871</v>
      </c>
      <c r="C50" s="356">
        <v>53379</v>
      </c>
      <c r="D50" s="356">
        <v>47557</v>
      </c>
      <c r="E50" s="229">
        <v>1363</v>
      </c>
      <c r="F50" s="229">
        <v>101</v>
      </c>
      <c r="G50" s="229">
        <v>353</v>
      </c>
      <c r="H50" s="229">
        <v>1724</v>
      </c>
      <c r="I50" s="357">
        <v>2279</v>
      </c>
      <c r="J50" s="349"/>
    </row>
    <row r="51" spans="1:10" ht="15" customHeight="1">
      <c r="A51" s="354" t="s">
        <v>851</v>
      </c>
      <c r="B51" s="355" t="s">
        <v>872</v>
      </c>
      <c r="C51" s="356">
        <v>371</v>
      </c>
      <c r="D51" s="356">
        <v>371</v>
      </c>
      <c r="E51" s="229">
        <v>0</v>
      </c>
      <c r="F51" s="229">
        <v>0</v>
      </c>
      <c r="G51" s="229">
        <v>0</v>
      </c>
      <c r="H51" s="229">
        <v>0</v>
      </c>
      <c r="I51" s="357">
        <v>0</v>
      </c>
      <c r="J51" s="349"/>
    </row>
    <row r="52" spans="1:10" ht="15" customHeight="1">
      <c r="A52" s="354" t="s">
        <v>852</v>
      </c>
      <c r="B52" s="355" t="s">
        <v>938</v>
      </c>
      <c r="C52" s="356">
        <v>1457</v>
      </c>
      <c r="D52" s="356">
        <v>1369</v>
      </c>
      <c r="E52" s="229">
        <v>41</v>
      </c>
      <c r="F52" s="229">
        <v>1</v>
      </c>
      <c r="G52" s="229">
        <v>27</v>
      </c>
      <c r="H52" s="229">
        <v>19</v>
      </c>
      <c r="I52" s="357">
        <v>0</v>
      </c>
      <c r="J52" s="349"/>
    </row>
    <row r="53" spans="1:10" ht="15" customHeight="1">
      <c r="A53" s="354" t="s">
        <v>853</v>
      </c>
      <c r="B53" s="355" t="s">
        <v>873</v>
      </c>
      <c r="C53" s="356">
        <v>2902</v>
      </c>
      <c r="D53" s="356">
        <v>2671</v>
      </c>
      <c r="E53" s="229">
        <v>127</v>
      </c>
      <c r="F53" s="229">
        <v>5</v>
      </c>
      <c r="G53" s="229">
        <v>30</v>
      </c>
      <c r="H53" s="229">
        <v>69</v>
      </c>
      <c r="I53" s="357">
        <v>0</v>
      </c>
      <c r="J53" s="349"/>
    </row>
    <row r="54" spans="1:10" ht="15" customHeight="1">
      <c r="A54" s="354" t="s">
        <v>854</v>
      </c>
      <c r="B54" s="355" t="s">
        <v>874</v>
      </c>
      <c r="C54" s="356">
        <v>51307</v>
      </c>
      <c r="D54" s="356">
        <v>40047</v>
      </c>
      <c r="E54" s="229">
        <v>2571</v>
      </c>
      <c r="F54" s="229">
        <v>487</v>
      </c>
      <c r="G54" s="229">
        <v>2429</v>
      </c>
      <c r="H54" s="229">
        <v>5772</v>
      </c>
      <c r="I54" s="357">
        <v>0</v>
      </c>
      <c r="J54" s="349"/>
    </row>
    <row r="55" spans="1:10" ht="15" customHeight="1">
      <c r="A55" s="354" t="s">
        <v>855</v>
      </c>
      <c r="B55" s="355" t="s">
        <v>875</v>
      </c>
      <c r="C55" s="356">
        <v>7128</v>
      </c>
      <c r="D55" s="356">
        <v>6788</v>
      </c>
      <c r="E55" s="229">
        <v>84</v>
      </c>
      <c r="F55" s="229">
        <v>12</v>
      </c>
      <c r="G55" s="229">
        <v>170</v>
      </c>
      <c r="H55" s="229">
        <v>74</v>
      </c>
      <c r="I55" s="357">
        <v>0</v>
      </c>
      <c r="J55" s="349"/>
    </row>
    <row r="56" spans="1:10" ht="15" customHeight="1">
      <c r="A56" s="354" t="s">
        <v>856</v>
      </c>
      <c r="B56" s="355" t="s">
        <v>876</v>
      </c>
      <c r="C56" s="356">
        <v>1198</v>
      </c>
      <c r="D56" s="356">
        <v>621</v>
      </c>
      <c r="E56" s="229">
        <v>262</v>
      </c>
      <c r="F56" s="229">
        <v>18</v>
      </c>
      <c r="G56" s="229">
        <v>169</v>
      </c>
      <c r="H56" s="229">
        <v>128</v>
      </c>
      <c r="I56" s="357">
        <v>0</v>
      </c>
      <c r="J56" s="349"/>
    </row>
    <row r="57" spans="1:10" ht="15" customHeight="1">
      <c r="A57" s="354" t="s">
        <v>857</v>
      </c>
      <c r="B57" s="786" t="s">
        <v>939</v>
      </c>
      <c r="C57" s="356">
        <v>17775</v>
      </c>
      <c r="D57" s="356">
        <v>11912</v>
      </c>
      <c r="E57" s="229">
        <v>618</v>
      </c>
      <c r="F57" s="229">
        <v>932</v>
      </c>
      <c r="G57" s="229">
        <v>1411</v>
      </c>
      <c r="H57" s="229">
        <v>2902</v>
      </c>
      <c r="I57" s="357">
        <v>0</v>
      </c>
      <c r="J57" s="349"/>
    </row>
    <row r="58" spans="1:10" ht="15" customHeight="1">
      <c r="A58" s="354" t="s">
        <v>858</v>
      </c>
      <c r="B58" s="786" t="s">
        <v>940</v>
      </c>
      <c r="C58" s="356">
        <v>41033</v>
      </c>
      <c r="D58" s="356">
        <v>39451</v>
      </c>
      <c r="E58" s="229">
        <v>336</v>
      </c>
      <c r="F58" s="229">
        <v>135</v>
      </c>
      <c r="G58" s="229">
        <v>192</v>
      </c>
      <c r="H58" s="229">
        <v>918</v>
      </c>
      <c r="I58" s="357">
        <v>0</v>
      </c>
      <c r="J58" s="349"/>
    </row>
    <row r="59" spans="1:10" ht="15" customHeight="1">
      <c r="A59" s="354" t="s">
        <v>877</v>
      </c>
      <c r="B59" s="786" t="s">
        <v>941</v>
      </c>
      <c r="C59" s="356">
        <v>13130</v>
      </c>
      <c r="D59" s="356">
        <v>11855</v>
      </c>
      <c r="E59" s="229">
        <v>71</v>
      </c>
      <c r="F59" s="229">
        <v>149</v>
      </c>
      <c r="G59" s="229">
        <v>974</v>
      </c>
      <c r="H59" s="229">
        <v>81</v>
      </c>
      <c r="I59" s="357">
        <v>0</v>
      </c>
      <c r="J59" s="349"/>
    </row>
    <row r="60" spans="1:10" ht="15" customHeight="1">
      <c r="A60" s="354" t="s">
        <v>878</v>
      </c>
      <c r="B60" s="786" t="s">
        <v>942</v>
      </c>
      <c r="C60" s="356">
        <v>3410</v>
      </c>
      <c r="D60" s="356">
        <v>3348</v>
      </c>
      <c r="E60" s="229">
        <v>2</v>
      </c>
      <c r="F60" s="229">
        <v>14</v>
      </c>
      <c r="G60" s="229">
        <v>34</v>
      </c>
      <c r="H60" s="229">
        <v>12</v>
      </c>
      <c r="I60" s="357">
        <v>0</v>
      </c>
      <c r="J60" s="349"/>
    </row>
    <row r="61" spans="1:10" ht="15" customHeight="1">
      <c r="A61" s="354" t="s">
        <v>879</v>
      </c>
      <c r="B61" s="786" t="s">
        <v>880</v>
      </c>
      <c r="C61" s="356">
        <v>32321</v>
      </c>
      <c r="D61" s="356">
        <v>23451</v>
      </c>
      <c r="E61" s="229">
        <v>950</v>
      </c>
      <c r="F61" s="229">
        <v>780</v>
      </c>
      <c r="G61" s="229">
        <v>4277</v>
      </c>
      <c r="H61" s="229">
        <v>2543</v>
      </c>
      <c r="I61" s="357">
        <v>320</v>
      </c>
      <c r="J61" s="349"/>
    </row>
    <row r="62" spans="1:10" ht="15" customHeight="1">
      <c r="A62" s="354" t="s">
        <v>881</v>
      </c>
      <c r="B62" s="786" t="s">
        <v>882</v>
      </c>
      <c r="C62" s="356">
        <v>5735</v>
      </c>
      <c r="D62" s="356">
        <v>5735</v>
      </c>
      <c r="E62" s="229">
        <v>0</v>
      </c>
      <c r="F62" s="229">
        <v>0</v>
      </c>
      <c r="G62" s="229">
        <v>0</v>
      </c>
      <c r="H62" s="229">
        <v>0</v>
      </c>
      <c r="I62" s="357">
        <v>0</v>
      </c>
      <c r="J62" s="349"/>
    </row>
    <row r="63" spans="1:10" ht="15" customHeight="1" thickBot="1">
      <c r="A63" s="787" t="s">
        <v>883</v>
      </c>
      <c r="B63" s="788" t="s">
        <v>884</v>
      </c>
      <c r="C63" s="359">
        <v>1434</v>
      </c>
      <c r="D63" s="359">
        <v>1186</v>
      </c>
      <c r="E63" s="233">
        <v>27</v>
      </c>
      <c r="F63" s="233">
        <v>4</v>
      </c>
      <c r="G63" s="233">
        <v>107</v>
      </c>
      <c r="H63" s="233">
        <v>97</v>
      </c>
      <c r="I63" s="360">
        <v>0</v>
      </c>
      <c r="J63" s="349"/>
    </row>
    <row r="64" ht="15" customHeight="1">
      <c r="B64" s="344" t="s">
        <v>382</v>
      </c>
    </row>
    <row r="65" ht="15" customHeight="1">
      <c r="B65" s="344" t="s">
        <v>844</v>
      </c>
    </row>
  </sheetData>
  <mergeCells count="4">
    <mergeCell ref="A3:B3"/>
    <mergeCell ref="A4:B4"/>
    <mergeCell ref="A24:B24"/>
    <mergeCell ref="A44:B44"/>
  </mergeCells>
  <printOptions/>
  <pageMargins left="0.7874015748031497" right="0.7874015748031497" top="0.5905511811023623" bottom="0.1968503937007874" header="0.31496062992125984" footer="0.5118110236220472"/>
  <pageSetup horizontalDpi="600" verticalDpi="600" orientation="portrait" paperSize="9" scale="85" r:id="rId1"/>
  <headerFooter alignWithMargins="0">
    <oddHeader>&amp;R&amp;D&amp;T</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BY60"/>
  <sheetViews>
    <sheetView workbookViewId="0" topLeftCell="A1">
      <selection activeCell="A1" sqref="A1:L1"/>
    </sheetView>
  </sheetViews>
  <sheetFormatPr defaultColWidth="9.00390625" defaultRowHeight="13.5"/>
  <cols>
    <col min="1" max="1" width="13.875" style="790" customWidth="1"/>
    <col min="2" max="7" width="7.625" style="790" customWidth="1"/>
    <col min="8" max="8" width="10.625" style="790" customWidth="1"/>
    <col min="9" max="12" width="7.625" style="790" customWidth="1"/>
    <col min="13" max="16384" width="9.00390625" style="790" customWidth="1"/>
  </cols>
  <sheetData>
    <row r="1" spans="1:77" ht="18" customHeight="1">
      <c r="A1" s="920" t="s">
        <v>1032</v>
      </c>
      <c r="B1" s="920"/>
      <c r="C1" s="920"/>
      <c r="D1" s="920"/>
      <c r="E1" s="920"/>
      <c r="F1" s="920"/>
      <c r="G1" s="920"/>
      <c r="H1" s="920"/>
      <c r="I1" s="920"/>
      <c r="J1" s="920"/>
      <c r="K1" s="920"/>
      <c r="L1" s="920"/>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789"/>
      <c r="AU1" s="789"/>
      <c r="AV1" s="789"/>
      <c r="AW1" s="789"/>
      <c r="AX1" s="789"/>
      <c r="AY1" s="789"/>
      <c r="AZ1" s="789"/>
      <c r="BA1" s="789"/>
      <c r="BB1" s="789"/>
      <c r="BC1" s="789"/>
      <c r="BD1" s="789"/>
      <c r="BE1" s="789"/>
      <c r="BF1" s="789"/>
      <c r="BG1" s="789"/>
      <c r="BH1" s="789"/>
      <c r="BI1" s="789"/>
      <c r="BJ1" s="789"/>
      <c r="BK1" s="789"/>
      <c r="BL1" s="789"/>
      <c r="BM1" s="789"/>
      <c r="BN1" s="789"/>
      <c r="BO1" s="789"/>
      <c r="BP1" s="789"/>
      <c r="BQ1" s="789"/>
      <c r="BR1" s="789"/>
      <c r="BS1" s="789"/>
      <c r="BT1" s="789"/>
      <c r="BU1" s="789"/>
      <c r="BV1" s="789"/>
      <c r="BW1" s="789"/>
      <c r="BX1" s="789"/>
      <c r="BY1" s="789"/>
    </row>
    <row r="2" spans="1:77" ht="15" customHeight="1" thickBot="1">
      <c r="A2" s="791"/>
      <c r="B2" s="791"/>
      <c r="C2" s="791"/>
      <c r="D2" s="791"/>
      <c r="E2" s="791"/>
      <c r="F2" s="791"/>
      <c r="G2" s="791"/>
      <c r="H2" s="791"/>
      <c r="I2" s="791"/>
      <c r="J2" s="791"/>
      <c r="K2" s="791"/>
      <c r="L2" s="361" t="s">
        <v>944</v>
      </c>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789"/>
      <c r="AY2" s="789"/>
      <c r="AZ2" s="789"/>
      <c r="BA2" s="789"/>
      <c r="BB2" s="789"/>
      <c r="BC2" s="789"/>
      <c r="BD2" s="789"/>
      <c r="BE2" s="789"/>
      <c r="BF2" s="789"/>
      <c r="BG2" s="789"/>
      <c r="BH2" s="789"/>
      <c r="BI2" s="789"/>
      <c r="BJ2" s="789"/>
      <c r="BK2" s="789"/>
      <c r="BL2" s="789"/>
      <c r="BM2" s="789"/>
      <c r="BN2" s="789"/>
      <c r="BO2" s="789"/>
      <c r="BP2" s="789"/>
      <c r="BQ2" s="789"/>
      <c r="BR2" s="789"/>
      <c r="BS2" s="789"/>
      <c r="BT2" s="789"/>
      <c r="BU2" s="789"/>
      <c r="BV2" s="789"/>
      <c r="BW2" s="789"/>
      <c r="BX2" s="789"/>
      <c r="BY2" s="789"/>
    </row>
    <row r="3" spans="1:77" ht="15" customHeight="1" thickTop="1">
      <c r="A3" s="917" t="s">
        <v>945</v>
      </c>
      <c r="B3" s="921" t="s">
        <v>801</v>
      </c>
      <c r="C3" s="924" t="s">
        <v>946</v>
      </c>
      <c r="D3" s="925"/>
      <c r="E3" s="925"/>
      <c r="F3" s="925"/>
      <c r="G3" s="925"/>
      <c r="H3" s="926"/>
      <c r="I3" s="924" t="s">
        <v>947</v>
      </c>
      <c r="J3" s="925"/>
      <c r="K3" s="925"/>
      <c r="L3" s="925"/>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row>
    <row r="4" spans="1:77" ht="15" customHeight="1">
      <c r="A4" s="918"/>
      <c r="B4" s="922"/>
      <c r="C4" s="927" t="s">
        <v>383</v>
      </c>
      <c r="D4" s="929" t="s">
        <v>948</v>
      </c>
      <c r="E4" s="930" t="s">
        <v>949</v>
      </c>
      <c r="F4" s="931"/>
      <c r="G4" s="931"/>
      <c r="H4" s="932"/>
      <c r="I4" s="911" t="s">
        <v>950</v>
      </c>
      <c r="J4" s="913" t="s">
        <v>951</v>
      </c>
      <c r="K4" s="913" t="s">
        <v>952</v>
      </c>
      <c r="L4" s="915" t="s">
        <v>953</v>
      </c>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789"/>
      <c r="BA4" s="789"/>
      <c r="BB4" s="789"/>
      <c r="BC4" s="789"/>
      <c r="BD4" s="789"/>
      <c r="BE4" s="789"/>
      <c r="BF4" s="789"/>
      <c r="BG4" s="789"/>
      <c r="BH4" s="789"/>
      <c r="BI4" s="789"/>
      <c r="BJ4" s="789"/>
      <c r="BK4" s="789"/>
      <c r="BL4" s="789"/>
      <c r="BM4" s="789"/>
      <c r="BN4" s="789"/>
      <c r="BO4" s="789"/>
      <c r="BP4" s="789"/>
      <c r="BQ4" s="789"/>
      <c r="BR4" s="789"/>
      <c r="BS4" s="789"/>
      <c r="BT4" s="789"/>
      <c r="BU4" s="789"/>
      <c r="BV4" s="789"/>
      <c r="BW4" s="789"/>
      <c r="BX4" s="789"/>
      <c r="BY4" s="789"/>
    </row>
    <row r="5" spans="1:77" ht="27.75" customHeight="1">
      <c r="A5" s="919"/>
      <c r="B5" s="923"/>
      <c r="C5" s="928"/>
      <c r="D5" s="923"/>
      <c r="E5" s="792" t="s">
        <v>384</v>
      </c>
      <c r="F5" s="793" t="s">
        <v>954</v>
      </c>
      <c r="G5" s="794" t="s">
        <v>955</v>
      </c>
      <c r="H5" s="795" t="s">
        <v>956</v>
      </c>
      <c r="I5" s="912"/>
      <c r="J5" s="914"/>
      <c r="K5" s="914"/>
      <c r="L5" s="916"/>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89"/>
      <c r="AN5" s="789"/>
      <c r="AO5" s="789"/>
      <c r="AP5" s="789"/>
      <c r="AQ5" s="789"/>
      <c r="AR5" s="789"/>
      <c r="AS5" s="789"/>
      <c r="AT5" s="789"/>
      <c r="AU5" s="789"/>
      <c r="AV5" s="789"/>
      <c r="AW5" s="789"/>
      <c r="AX5" s="789"/>
      <c r="AY5" s="789"/>
      <c r="AZ5" s="789"/>
      <c r="BA5" s="789"/>
      <c r="BB5" s="789"/>
      <c r="BC5" s="789"/>
      <c r="BD5" s="789"/>
      <c r="BE5" s="789"/>
      <c r="BF5" s="789"/>
      <c r="BG5" s="789"/>
      <c r="BH5" s="789"/>
      <c r="BI5" s="789"/>
      <c r="BJ5" s="789"/>
      <c r="BK5" s="789"/>
      <c r="BL5" s="789"/>
      <c r="BM5" s="789"/>
      <c r="BN5" s="789"/>
      <c r="BO5" s="789"/>
      <c r="BP5" s="789"/>
      <c r="BQ5" s="789"/>
      <c r="BR5" s="789"/>
      <c r="BS5" s="789"/>
      <c r="BT5" s="789"/>
      <c r="BU5" s="789"/>
      <c r="BV5" s="789"/>
      <c r="BW5" s="789"/>
      <c r="BX5" s="789"/>
      <c r="BY5" s="789"/>
    </row>
    <row r="6" spans="1:77" s="365" customFormat="1" ht="15" customHeight="1">
      <c r="A6" s="796" t="s">
        <v>385</v>
      </c>
      <c r="B6" s="362">
        <v>10568</v>
      </c>
      <c r="C6" s="362">
        <v>6314</v>
      </c>
      <c r="D6" s="362">
        <v>5563</v>
      </c>
      <c r="E6" s="362">
        <v>749</v>
      </c>
      <c r="F6" s="362">
        <v>682</v>
      </c>
      <c r="G6" s="362">
        <v>38</v>
      </c>
      <c r="H6" s="362">
        <v>29</v>
      </c>
      <c r="I6" s="362">
        <v>4254</v>
      </c>
      <c r="J6" s="362">
        <v>1709</v>
      </c>
      <c r="K6" s="362">
        <v>679</v>
      </c>
      <c r="L6" s="363">
        <v>1864</v>
      </c>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row>
    <row r="7" spans="1:77" ht="15" customHeight="1">
      <c r="A7" s="797" t="s">
        <v>386</v>
      </c>
      <c r="B7" s="366">
        <v>707</v>
      </c>
      <c r="C7" s="366">
        <v>98</v>
      </c>
      <c r="D7" s="366">
        <v>83</v>
      </c>
      <c r="E7" s="366">
        <v>15</v>
      </c>
      <c r="F7" s="366">
        <v>1</v>
      </c>
      <c r="G7" s="366">
        <v>14</v>
      </c>
      <c r="H7" s="366">
        <v>0</v>
      </c>
      <c r="I7" s="366">
        <v>609</v>
      </c>
      <c r="J7" s="366">
        <v>10</v>
      </c>
      <c r="K7" s="366">
        <v>584</v>
      </c>
      <c r="L7" s="367">
        <v>16</v>
      </c>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89"/>
      <c r="AY7" s="789"/>
      <c r="AZ7" s="789"/>
      <c r="BA7" s="789"/>
      <c r="BB7" s="789"/>
      <c r="BC7" s="789"/>
      <c r="BD7" s="789"/>
      <c r="BE7" s="789"/>
      <c r="BF7" s="789"/>
      <c r="BG7" s="789"/>
      <c r="BH7" s="789"/>
      <c r="BI7" s="789"/>
      <c r="BJ7" s="789"/>
      <c r="BK7" s="789"/>
      <c r="BL7" s="789"/>
      <c r="BM7" s="789"/>
      <c r="BN7" s="789"/>
      <c r="BO7" s="789"/>
      <c r="BP7" s="789"/>
      <c r="BQ7" s="789"/>
      <c r="BR7" s="789"/>
      <c r="BS7" s="789"/>
      <c r="BT7" s="789"/>
      <c r="BU7" s="789"/>
      <c r="BV7" s="789"/>
      <c r="BW7" s="789"/>
      <c r="BX7" s="789"/>
      <c r="BY7" s="789"/>
    </row>
    <row r="8" spans="1:77" ht="15" customHeight="1">
      <c r="A8" s="797" t="s">
        <v>387</v>
      </c>
      <c r="B8" s="366">
        <v>615</v>
      </c>
      <c r="C8" s="366">
        <v>459</v>
      </c>
      <c r="D8" s="366">
        <v>429</v>
      </c>
      <c r="E8" s="366">
        <v>30</v>
      </c>
      <c r="F8" s="366">
        <v>6</v>
      </c>
      <c r="G8" s="366">
        <v>21</v>
      </c>
      <c r="H8" s="366">
        <v>3</v>
      </c>
      <c r="I8" s="366">
        <v>155</v>
      </c>
      <c r="J8" s="366">
        <v>24</v>
      </c>
      <c r="K8" s="366">
        <v>89</v>
      </c>
      <c r="L8" s="367">
        <v>43</v>
      </c>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89"/>
      <c r="AY8" s="789"/>
      <c r="AZ8" s="789"/>
      <c r="BA8" s="789"/>
      <c r="BB8" s="789"/>
      <c r="BC8" s="789"/>
      <c r="BD8" s="789"/>
      <c r="BE8" s="789"/>
      <c r="BF8" s="789"/>
      <c r="BG8" s="789"/>
      <c r="BH8" s="789"/>
      <c r="BI8" s="789"/>
      <c r="BJ8" s="789"/>
      <c r="BK8" s="789"/>
      <c r="BL8" s="789"/>
      <c r="BM8" s="789"/>
      <c r="BN8" s="789"/>
      <c r="BO8" s="789"/>
      <c r="BP8" s="789"/>
      <c r="BQ8" s="789"/>
      <c r="BR8" s="789"/>
      <c r="BS8" s="789"/>
      <c r="BT8" s="789"/>
      <c r="BU8" s="789"/>
      <c r="BV8" s="789"/>
      <c r="BW8" s="789"/>
      <c r="BX8" s="789"/>
      <c r="BY8" s="789"/>
    </row>
    <row r="9" spans="1:77" ht="15" customHeight="1">
      <c r="A9" s="797" t="s">
        <v>388</v>
      </c>
      <c r="B9" s="366">
        <v>717</v>
      </c>
      <c r="C9" s="366">
        <v>607</v>
      </c>
      <c r="D9" s="366">
        <v>576</v>
      </c>
      <c r="E9" s="366">
        <v>32</v>
      </c>
      <c r="F9" s="366">
        <v>27</v>
      </c>
      <c r="G9" s="366">
        <v>2</v>
      </c>
      <c r="H9" s="366">
        <v>3</v>
      </c>
      <c r="I9" s="366">
        <v>110</v>
      </c>
      <c r="J9" s="366">
        <v>69</v>
      </c>
      <c r="K9" s="366">
        <v>4</v>
      </c>
      <c r="L9" s="367">
        <v>36</v>
      </c>
      <c r="M9" s="789"/>
      <c r="N9" s="789"/>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89"/>
      <c r="AY9" s="789"/>
      <c r="AZ9" s="789"/>
      <c r="BA9" s="789"/>
      <c r="BB9" s="789"/>
      <c r="BC9" s="789"/>
      <c r="BD9" s="789"/>
      <c r="BE9" s="789"/>
      <c r="BF9" s="789"/>
      <c r="BG9" s="789"/>
      <c r="BH9" s="789"/>
      <c r="BI9" s="789"/>
      <c r="BJ9" s="789"/>
      <c r="BK9" s="789"/>
      <c r="BL9" s="789"/>
      <c r="BM9" s="789"/>
      <c r="BN9" s="789"/>
      <c r="BO9" s="789"/>
      <c r="BP9" s="789"/>
      <c r="BQ9" s="789"/>
      <c r="BR9" s="789"/>
      <c r="BS9" s="789"/>
      <c r="BT9" s="789"/>
      <c r="BU9" s="789"/>
      <c r="BV9" s="789"/>
      <c r="BW9" s="789"/>
      <c r="BX9" s="789"/>
      <c r="BY9" s="789"/>
    </row>
    <row r="10" spans="1:77" ht="15" customHeight="1">
      <c r="A10" s="797" t="s">
        <v>389</v>
      </c>
      <c r="B10" s="366">
        <v>698</v>
      </c>
      <c r="C10" s="366">
        <v>578</v>
      </c>
      <c r="D10" s="366">
        <v>538</v>
      </c>
      <c r="E10" s="366">
        <v>40</v>
      </c>
      <c r="F10" s="366">
        <v>39</v>
      </c>
      <c r="G10" s="366" t="s">
        <v>390</v>
      </c>
      <c r="H10" s="366">
        <v>1</v>
      </c>
      <c r="I10" s="366">
        <v>120</v>
      </c>
      <c r="J10" s="366">
        <v>85</v>
      </c>
      <c r="K10" s="366">
        <v>3</v>
      </c>
      <c r="L10" s="367">
        <v>32</v>
      </c>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89"/>
      <c r="AY10" s="789"/>
      <c r="AZ10" s="789"/>
      <c r="BA10" s="789"/>
      <c r="BB10" s="789"/>
      <c r="BC10" s="789"/>
      <c r="BD10" s="789"/>
      <c r="BE10" s="789"/>
      <c r="BF10" s="789"/>
      <c r="BG10" s="789"/>
      <c r="BH10" s="789"/>
      <c r="BI10" s="789"/>
      <c r="BJ10" s="789"/>
      <c r="BK10" s="789"/>
      <c r="BL10" s="789"/>
      <c r="BM10" s="789"/>
      <c r="BN10" s="789"/>
      <c r="BO10" s="789"/>
      <c r="BP10" s="789"/>
      <c r="BQ10" s="789"/>
      <c r="BR10" s="789"/>
      <c r="BS10" s="789"/>
      <c r="BT10" s="789"/>
      <c r="BU10" s="789"/>
      <c r="BV10" s="789"/>
      <c r="BW10" s="789"/>
      <c r="BX10" s="789"/>
      <c r="BY10" s="789"/>
    </row>
    <row r="11" spans="1:77" ht="15" customHeight="1">
      <c r="A11" s="797" t="s">
        <v>391</v>
      </c>
      <c r="B11" s="366">
        <v>685</v>
      </c>
      <c r="C11" s="366">
        <v>573</v>
      </c>
      <c r="D11" s="366">
        <v>524</v>
      </c>
      <c r="E11" s="366">
        <v>48</v>
      </c>
      <c r="F11" s="366">
        <v>47</v>
      </c>
      <c r="G11" s="366">
        <v>0</v>
      </c>
      <c r="H11" s="366">
        <v>1</v>
      </c>
      <c r="I11" s="366">
        <v>113</v>
      </c>
      <c r="J11" s="366">
        <v>82</v>
      </c>
      <c r="K11" s="366" t="s">
        <v>943</v>
      </c>
      <c r="L11" s="367">
        <v>30</v>
      </c>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89"/>
      <c r="AY11" s="789"/>
      <c r="AZ11" s="789"/>
      <c r="BA11" s="789"/>
      <c r="BB11" s="789"/>
      <c r="BC11" s="789"/>
      <c r="BD11" s="789"/>
      <c r="BE11" s="789"/>
      <c r="BF11" s="789"/>
      <c r="BG11" s="789"/>
      <c r="BH11" s="789"/>
      <c r="BI11" s="789"/>
      <c r="BJ11" s="789"/>
      <c r="BK11" s="789"/>
      <c r="BL11" s="789"/>
      <c r="BM11" s="789"/>
      <c r="BN11" s="789"/>
      <c r="BO11" s="789"/>
      <c r="BP11" s="789"/>
      <c r="BQ11" s="789"/>
      <c r="BR11" s="789"/>
      <c r="BS11" s="789"/>
      <c r="BT11" s="789"/>
      <c r="BU11" s="789"/>
      <c r="BV11" s="789"/>
      <c r="BW11" s="789"/>
      <c r="BX11" s="789"/>
      <c r="BY11" s="789"/>
    </row>
    <row r="12" spans="1:77" ht="15" customHeight="1">
      <c r="A12" s="797" t="s">
        <v>392</v>
      </c>
      <c r="B12" s="366">
        <v>777</v>
      </c>
      <c r="C12" s="366">
        <v>684</v>
      </c>
      <c r="D12" s="366">
        <v>622</v>
      </c>
      <c r="E12" s="366">
        <v>62</v>
      </c>
      <c r="F12" s="366">
        <v>61</v>
      </c>
      <c r="G12" s="366" t="s">
        <v>390</v>
      </c>
      <c r="H12" s="366">
        <v>1</v>
      </c>
      <c r="I12" s="366">
        <v>93</v>
      </c>
      <c r="J12" s="366">
        <v>72</v>
      </c>
      <c r="K12" s="366" t="s">
        <v>943</v>
      </c>
      <c r="L12" s="367">
        <v>21</v>
      </c>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789"/>
      <c r="AK12" s="789"/>
      <c r="AL12" s="789"/>
      <c r="AM12" s="789"/>
      <c r="AN12" s="789"/>
      <c r="AO12" s="789"/>
      <c r="AP12" s="789"/>
      <c r="AQ12" s="789"/>
      <c r="AR12" s="789"/>
      <c r="AS12" s="789"/>
      <c r="AT12" s="789"/>
      <c r="AU12" s="789"/>
      <c r="AV12" s="789"/>
      <c r="AW12" s="789"/>
      <c r="AX12" s="789"/>
      <c r="AY12" s="789"/>
      <c r="AZ12" s="789"/>
      <c r="BA12" s="789"/>
      <c r="BB12" s="789"/>
      <c r="BC12" s="789"/>
      <c r="BD12" s="789"/>
      <c r="BE12" s="789"/>
      <c r="BF12" s="789"/>
      <c r="BG12" s="789"/>
      <c r="BH12" s="789"/>
      <c r="BI12" s="789"/>
      <c r="BJ12" s="789"/>
      <c r="BK12" s="789"/>
      <c r="BL12" s="789"/>
      <c r="BM12" s="789"/>
      <c r="BN12" s="789"/>
      <c r="BO12" s="789"/>
      <c r="BP12" s="789"/>
      <c r="BQ12" s="789"/>
      <c r="BR12" s="789"/>
      <c r="BS12" s="789"/>
      <c r="BT12" s="789"/>
      <c r="BU12" s="789"/>
      <c r="BV12" s="789"/>
      <c r="BW12" s="789"/>
      <c r="BX12" s="789"/>
      <c r="BY12" s="789"/>
    </row>
    <row r="13" spans="1:77" ht="15" customHeight="1">
      <c r="A13" s="797" t="s">
        <v>393</v>
      </c>
      <c r="B13" s="366">
        <v>865</v>
      </c>
      <c r="C13" s="366">
        <v>771</v>
      </c>
      <c r="D13" s="366">
        <v>701</v>
      </c>
      <c r="E13" s="366">
        <v>69</v>
      </c>
      <c r="F13" s="366">
        <v>69</v>
      </c>
      <c r="G13" s="366" t="s">
        <v>390</v>
      </c>
      <c r="H13" s="366" t="s">
        <v>943</v>
      </c>
      <c r="I13" s="366">
        <v>94</v>
      </c>
      <c r="J13" s="366">
        <v>66</v>
      </c>
      <c r="K13" s="366" t="s">
        <v>943</v>
      </c>
      <c r="L13" s="367">
        <v>28</v>
      </c>
      <c r="M13" s="789"/>
      <c r="N13" s="789"/>
      <c r="O13" s="789"/>
      <c r="P13" s="789"/>
      <c r="Q13" s="789"/>
      <c r="R13" s="789"/>
      <c r="S13" s="789"/>
      <c r="T13" s="789"/>
      <c r="U13" s="789"/>
      <c r="V13" s="789"/>
      <c r="W13" s="789"/>
      <c r="X13" s="789"/>
      <c r="Y13" s="789"/>
      <c r="Z13" s="789"/>
      <c r="AA13" s="789"/>
      <c r="AB13" s="789"/>
      <c r="AC13" s="789"/>
      <c r="AD13" s="789"/>
      <c r="AE13" s="789"/>
      <c r="AF13" s="789"/>
      <c r="AG13" s="789"/>
      <c r="AH13" s="789"/>
      <c r="AI13" s="789"/>
      <c r="AJ13" s="789"/>
      <c r="AK13" s="789"/>
      <c r="AL13" s="789"/>
      <c r="AM13" s="789"/>
      <c r="AN13" s="789"/>
      <c r="AO13" s="789"/>
      <c r="AP13" s="789"/>
      <c r="AQ13" s="789"/>
      <c r="AR13" s="789"/>
      <c r="AS13" s="789"/>
      <c r="AT13" s="789"/>
      <c r="AU13" s="789"/>
      <c r="AV13" s="789"/>
      <c r="AW13" s="789"/>
      <c r="AX13" s="789"/>
      <c r="AY13" s="789"/>
      <c r="AZ13" s="789"/>
      <c r="BA13" s="789"/>
      <c r="BB13" s="789"/>
      <c r="BC13" s="789"/>
      <c r="BD13" s="789"/>
      <c r="BE13" s="789"/>
      <c r="BF13" s="789"/>
      <c r="BG13" s="789"/>
      <c r="BH13" s="789"/>
      <c r="BI13" s="789"/>
      <c r="BJ13" s="789"/>
      <c r="BK13" s="789"/>
      <c r="BL13" s="789"/>
      <c r="BM13" s="789"/>
      <c r="BN13" s="789"/>
      <c r="BO13" s="789"/>
      <c r="BP13" s="789"/>
      <c r="BQ13" s="789"/>
      <c r="BR13" s="789"/>
      <c r="BS13" s="789"/>
      <c r="BT13" s="789"/>
      <c r="BU13" s="789"/>
      <c r="BV13" s="789"/>
      <c r="BW13" s="789"/>
      <c r="BX13" s="789"/>
      <c r="BY13" s="789"/>
    </row>
    <row r="14" spans="1:77" ht="15" customHeight="1">
      <c r="A14" s="797" t="s">
        <v>394</v>
      </c>
      <c r="B14" s="366">
        <v>1034</v>
      </c>
      <c r="C14" s="366">
        <v>872</v>
      </c>
      <c r="D14" s="366">
        <v>776</v>
      </c>
      <c r="E14" s="366">
        <v>95</v>
      </c>
      <c r="F14" s="366">
        <v>93</v>
      </c>
      <c r="G14" s="366" t="s">
        <v>390</v>
      </c>
      <c r="H14" s="366">
        <v>2</v>
      </c>
      <c r="I14" s="366">
        <v>162</v>
      </c>
      <c r="J14" s="366">
        <v>107</v>
      </c>
      <c r="K14" s="366" t="s">
        <v>943</v>
      </c>
      <c r="L14" s="367">
        <v>55</v>
      </c>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89"/>
      <c r="AY14" s="789"/>
      <c r="AZ14" s="789"/>
      <c r="BA14" s="789"/>
      <c r="BB14" s="789"/>
      <c r="BC14" s="789"/>
      <c r="BD14" s="789"/>
      <c r="BE14" s="789"/>
      <c r="BF14" s="789"/>
      <c r="BG14" s="789"/>
      <c r="BH14" s="789"/>
      <c r="BI14" s="789"/>
      <c r="BJ14" s="789"/>
      <c r="BK14" s="789"/>
      <c r="BL14" s="789"/>
      <c r="BM14" s="789"/>
      <c r="BN14" s="789"/>
      <c r="BO14" s="789"/>
      <c r="BP14" s="789"/>
      <c r="BQ14" s="789"/>
      <c r="BR14" s="789"/>
      <c r="BS14" s="789"/>
      <c r="BT14" s="789"/>
      <c r="BU14" s="789"/>
      <c r="BV14" s="789"/>
      <c r="BW14" s="789"/>
      <c r="BX14" s="789"/>
      <c r="BY14" s="789"/>
    </row>
    <row r="15" spans="1:77" ht="15" customHeight="1">
      <c r="A15" s="797" t="s">
        <v>395</v>
      </c>
      <c r="B15" s="366">
        <v>745</v>
      </c>
      <c r="C15" s="366">
        <v>571</v>
      </c>
      <c r="D15" s="366">
        <v>506</v>
      </c>
      <c r="E15" s="366">
        <v>65</v>
      </c>
      <c r="F15" s="366">
        <v>64</v>
      </c>
      <c r="G15" s="366" t="s">
        <v>943</v>
      </c>
      <c r="H15" s="366">
        <v>1</v>
      </c>
      <c r="I15" s="366">
        <v>175</v>
      </c>
      <c r="J15" s="366">
        <v>130</v>
      </c>
      <c r="K15" s="366" t="s">
        <v>943</v>
      </c>
      <c r="L15" s="367">
        <v>44</v>
      </c>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89"/>
      <c r="AY15" s="789"/>
      <c r="AZ15" s="789"/>
      <c r="BA15" s="789"/>
      <c r="BB15" s="789"/>
      <c r="BC15" s="789"/>
      <c r="BD15" s="789"/>
      <c r="BE15" s="789"/>
      <c r="BF15" s="789"/>
      <c r="BG15" s="789"/>
      <c r="BH15" s="789"/>
      <c r="BI15" s="789"/>
      <c r="BJ15" s="789"/>
      <c r="BK15" s="789"/>
      <c r="BL15" s="789"/>
      <c r="BM15" s="789"/>
      <c r="BN15" s="789"/>
      <c r="BO15" s="789"/>
      <c r="BP15" s="789"/>
      <c r="BQ15" s="789"/>
      <c r="BR15" s="789"/>
      <c r="BS15" s="789"/>
      <c r="BT15" s="789"/>
      <c r="BU15" s="789"/>
      <c r="BV15" s="789"/>
      <c r="BW15" s="789"/>
      <c r="BX15" s="789"/>
      <c r="BY15" s="789"/>
    </row>
    <row r="16" spans="1:77" ht="15" customHeight="1">
      <c r="A16" s="797" t="s">
        <v>396</v>
      </c>
      <c r="B16" s="366">
        <v>751</v>
      </c>
      <c r="C16" s="366">
        <v>424</v>
      </c>
      <c r="D16" s="366">
        <v>329</v>
      </c>
      <c r="E16" s="366">
        <v>95</v>
      </c>
      <c r="F16" s="366">
        <v>90</v>
      </c>
      <c r="G16" s="366" t="s">
        <v>943</v>
      </c>
      <c r="H16" s="366">
        <v>5</v>
      </c>
      <c r="I16" s="366">
        <v>327</v>
      </c>
      <c r="J16" s="366">
        <v>203</v>
      </c>
      <c r="K16" s="366" t="s">
        <v>943</v>
      </c>
      <c r="L16" s="367">
        <v>124</v>
      </c>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789"/>
      <c r="AO16" s="789"/>
      <c r="AP16" s="789"/>
      <c r="AQ16" s="789"/>
      <c r="AR16" s="789"/>
      <c r="AS16" s="789"/>
      <c r="AT16" s="789"/>
      <c r="AU16" s="789"/>
      <c r="AV16" s="789"/>
      <c r="AW16" s="789"/>
      <c r="AX16" s="789"/>
      <c r="AY16" s="789"/>
      <c r="AZ16" s="789"/>
      <c r="BA16" s="789"/>
      <c r="BB16" s="789"/>
      <c r="BC16" s="789"/>
      <c r="BD16" s="789"/>
      <c r="BE16" s="789"/>
      <c r="BF16" s="789"/>
      <c r="BG16" s="789"/>
      <c r="BH16" s="789"/>
      <c r="BI16" s="789"/>
      <c r="BJ16" s="789"/>
      <c r="BK16" s="789"/>
      <c r="BL16" s="789"/>
      <c r="BM16" s="789"/>
      <c r="BN16" s="789"/>
      <c r="BO16" s="789"/>
      <c r="BP16" s="789"/>
      <c r="BQ16" s="789"/>
      <c r="BR16" s="789"/>
      <c r="BS16" s="789"/>
      <c r="BT16" s="789"/>
      <c r="BU16" s="789"/>
      <c r="BV16" s="789"/>
      <c r="BW16" s="789"/>
      <c r="BX16" s="789"/>
      <c r="BY16" s="789"/>
    </row>
    <row r="17" spans="1:77" ht="15" customHeight="1">
      <c r="A17" s="797" t="s">
        <v>397</v>
      </c>
      <c r="B17" s="366">
        <v>815</v>
      </c>
      <c r="C17" s="366">
        <v>334</v>
      </c>
      <c r="D17" s="366">
        <v>238</v>
      </c>
      <c r="E17" s="366">
        <v>97</v>
      </c>
      <c r="F17" s="366">
        <v>93</v>
      </c>
      <c r="G17" s="366" t="s">
        <v>943</v>
      </c>
      <c r="H17" s="366">
        <v>4</v>
      </c>
      <c r="I17" s="366">
        <v>481</v>
      </c>
      <c r="J17" s="366">
        <v>280</v>
      </c>
      <c r="K17" s="366" t="s">
        <v>943</v>
      </c>
      <c r="L17" s="367">
        <v>201</v>
      </c>
      <c r="M17" s="789"/>
      <c r="N17" s="789"/>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89"/>
      <c r="AQ17" s="789"/>
      <c r="AR17" s="789"/>
      <c r="AS17" s="789"/>
      <c r="AT17" s="789"/>
      <c r="AU17" s="789"/>
      <c r="AV17" s="789"/>
      <c r="AW17" s="789"/>
      <c r="AX17" s="789"/>
      <c r="AY17" s="789"/>
      <c r="AZ17" s="789"/>
      <c r="BA17" s="789"/>
      <c r="BB17" s="789"/>
      <c r="BC17" s="789"/>
      <c r="BD17" s="789"/>
      <c r="BE17" s="789"/>
      <c r="BF17" s="789"/>
      <c r="BG17" s="789"/>
      <c r="BH17" s="789"/>
      <c r="BI17" s="789"/>
      <c r="BJ17" s="789"/>
      <c r="BK17" s="789"/>
      <c r="BL17" s="789"/>
      <c r="BM17" s="789"/>
      <c r="BN17" s="789"/>
      <c r="BO17" s="789"/>
      <c r="BP17" s="789"/>
      <c r="BQ17" s="789"/>
      <c r="BR17" s="789"/>
      <c r="BS17" s="789"/>
      <c r="BT17" s="789"/>
      <c r="BU17" s="789"/>
      <c r="BV17" s="789"/>
      <c r="BW17" s="789"/>
      <c r="BX17" s="789"/>
      <c r="BY17" s="789"/>
    </row>
    <row r="18" spans="1:77" ht="15" customHeight="1">
      <c r="A18" s="797" t="s">
        <v>398</v>
      </c>
      <c r="B18" s="366">
        <v>802</v>
      </c>
      <c r="C18" s="366">
        <v>227</v>
      </c>
      <c r="D18" s="366">
        <v>162</v>
      </c>
      <c r="E18" s="366">
        <v>65</v>
      </c>
      <c r="F18" s="366">
        <v>59</v>
      </c>
      <c r="G18" s="366" t="s">
        <v>943</v>
      </c>
      <c r="H18" s="366">
        <v>6</v>
      </c>
      <c r="I18" s="366">
        <v>575</v>
      </c>
      <c r="J18" s="366">
        <v>265</v>
      </c>
      <c r="K18" s="366" t="s">
        <v>943</v>
      </c>
      <c r="L18" s="367">
        <v>310</v>
      </c>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789"/>
      <c r="AZ18" s="789"/>
      <c r="BA18" s="789"/>
      <c r="BB18" s="789"/>
      <c r="BC18" s="789"/>
      <c r="BD18" s="789"/>
      <c r="BE18" s="789"/>
      <c r="BF18" s="789"/>
      <c r="BG18" s="789"/>
      <c r="BH18" s="789"/>
      <c r="BI18" s="789"/>
      <c r="BJ18" s="789"/>
      <c r="BK18" s="789"/>
      <c r="BL18" s="789"/>
      <c r="BM18" s="789"/>
      <c r="BN18" s="789"/>
      <c r="BO18" s="789"/>
      <c r="BP18" s="789"/>
      <c r="BQ18" s="789"/>
      <c r="BR18" s="789"/>
      <c r="BS18" s="789"/>
      <c r="BT18" s="789"/>
      <c r="BU18" s="789"/>
      <c r="BV18" s="789"/>
      <c r="BW18" s="789"/>
      <c r="BX18" s="789"/>
      <c r="BY18" s="789"/>
    </row>
    <row r="19" spans="1:77" ht="15" customHeight="1">
      <c r="A19" s="798" t="s">
        <v>399</v>
      </c>
      <c r="B19" s="366">
        <v>1357</v>
      </c>
      <c r="C19" s="366">
        <v>117</v>
      </c>
      <c r="D19" s="366">
        <v>81</v>
      </c>
      <c r="E19" s="366">
        <v>35</v>
      </c>
      <c r="F19" s="366">
        <v>32</v>
      </c>
      <c r="G19" s="366" t="s">
        <v>943</v>
      </c>
      <c r="H19" s="366">
        <v>3</v>
      </c>
      <c r="I19" s="366">
        <v>1240</v>
      </c>
      <c r="J19" s="366">
        <v>316</v>
      </c>
      <c r="K19" s="366" t="s">
        <v>943</v>
      </c>
      <c r="L19" s="367">
        <v>923</v>
      </c>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789"/>
      <c r="AS19" s="789"/>
      <c r="AT19" s="789"/>
      <c r="AU19" s="789"/>
      <c r="AV19" s="789"/>
      <c r="AW19" s="789"/>
      <c r="AX19" s="789"/>
      <c r="AY19" s="789"/>
      <c r="AZ19" s="789"/>
      <c r="BA19" s="789"/>
      <c r="BB19" s="789"/>
      <c r="BC19" s="789"/>
      <c r="BD19" s="789"/>
      <c r="BE19" s="789"/>
      <c r="BF19" s="789"/>
      <c r="BG19" s="789"/>
      <c r="BH19" s="789"/>
      <c r="BI19" s="789"/>
      <c r="BJ19" s="789"/>
      <c r="BK19" s="789"/>
      <c r="BL19" s="789"/>
      <c r="BM19" s="789"/>
      <c r="BN19" s="789"/>
      <c r="BO19" s="789"/>
      <c r="BP19" s="789"/>
      <c r="BQ19" s="789"/>
      <c r="BR19" s="789"/>
      <c r="BS19" s="789"/>
      <c r="BT19" s="789"/>
      <c r="BU19" s="789"/>
      <c r="BV19" s="789"/>
      <c r="BW19" s="789"/>
      <c r="BX19" s="789"/>
      <c r="BY19" s="789"/>
    </row>
    <row r="20" spans="1:77" s="365" customFormat="1" ht="19.5" customHeight="1">
      <c r="A20" s="799" t="s">
        <v>400</v>
      </c>
      <c r="B20" s="368">
        <v>5042</v>
      </c>
      <c r="C20" s="368">
        <v>3575</v>
      </c>
      <c r="D20" s="368">
        <v>3496</v>
      </c>
      <c r="E20" s="368">
        <v>79</v>
      </c>
      <c r="F20" s="368">
        <v>44</v>
      </c>
      <c r="G20" s="368">
        <v>18</v>
      </c>
      <c r="H20" s="368">
        <v>17</v>
      </c>
      <c r="I20" s="368">
        <v>1467</v>
      </c>
      <c r="J20" s="368">
        <v>87</v>
      </c>
      <c r="K20" s="368">
        <v>363</v>
      </c>
      <c r="L20" s="369">
        <v>1017</v>
      </c>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row>
    <row r="21" spans="1:77" ht="15" customHeight="1">
      <c r="A21" s="797" t="s">
        <v>386</v>
      </c>
      <c r="B21" s="366">
        <v>362</v>
      </c>
      <c r="C21" s="366">
        <v>49</v>
      </c>
      <c r="D21" s="366">
        <v>46</v>
      </c>
      <c r="E21" s="366">
        <v>3</v>
      </c>
      <c r="F21" s="366" t="s">
        <v>943</v>
      </c>
      <c r="G21" s="366">
        <v>3</v>
      </c>
      <c r="H21" s="366" t="s">
        <v>943</v>
      </c>
      <c r="I21" s="366">
        <v>313</v>
      </c>
      <c r="J21" s="366" t="s">
        <v>943</v>
      </c>
      <c r="K21" s="366">
        <v>304</v>
      </c>
      <c r="L21" s="367">
        <v>9</v>
      </c>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89"/>
      <c r="AY21" s="789"/>
      <c r="AZ21" s="789"/>
      <c r="BA21" s="789"/>
      <c r="BB21" s="789"/>
      <c r="BC21" s="789"/>
      <c r="BD21" s="789"/>
      <c r="BE21" s="789"/>
      <c r="BF21" s="789"/>
      <c r="BG21" s="789"/>
      <c r="BH21" s="789"/>
      <c r="BI21" s="789"/>
      <c r="BJ21" s="789"/>
      <c r="BK21" s="789"/>
      <c r="BL21" s="789"/>
      <c r="BM21" s="789"/>
      <c r="BN21" s="789"/>
      <c r="BO21" s="789"/>
      <c r="BP21" s="789"/>
      <c r="BQ21" s="789"/>
      <c r="BR21" s="789"/>
      <c r="BS21" s="789"/>
      <c r="BT21" s="789"/>
      <c r="BU21" s="789"/>
      <c r="BV21" s="789"/>
      <c r="BW21" s="789"/>
      <c r="BX21" s="789"/>
      <c r="BY21" s="789"/>
    </row>
    <row r="22" spans="1:77" ht="15" customHeight="1">
      <c r="A22" s="797" t="s">
        <v>387</v>
      </c>
      <c r="B22" s="366">
        <v>315</v>
      </c>
      <c r="C22" s="366">
        <v>232</v>
      </c>
      <c r="D22" s="366">
        <v>217</v>
      </c>
      <c r="E22" s="366">
        <v>15</v>
      </c>
      <c r="F22" s="366" t="s">
        <v>943</v>
      </c>
      <c r="G22" s="366">
        <v>14</v>
      </c>
      <c r="H22" s="366">
        <v>1</v>
      </c>
      <c r="I22" s="366">
        <v>83</v>
      </c>
      <c r="J22" s="366">
        <v>3</v>
      </c>
      <c r="K22" s="366">
        <v>55</v>
      </c>
      <c r="L22" s="367">
        <v>26</v>
      </c>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89"/>
      <c r="AY22" s="789"/>
      <c r="AZ22" s="789"/>
      <c r="BA22" s="789"/>
      <c r="BB22" s="789"/>
      <c r="BC22" s="789"/>
      <c r="BD22" s="789"/>
      <c r="BE22" s="789"/>
      <c r="BF22" s="789"/>
      <c r="BG22" s="789"/>
      <c r="BH22" s="789"/>
      <c r="BI22" s="789"/>
      <c r="BJ22" s="789"/>
      <c r="BK22" s="789"/>
      <c r="BL22" s="789"/>
      <c r="BM22" s="789"/>
      <c r="BN22" s="789"/>
      <c r="BO22" s="789"/>
      <c r="BP22" s="789"/>
      <c r="BQ22" s="789"/>
      <c r="BR22" s="789"/>
      <c r="BS22" s="789"/>
      <c r="BT22" s="789"/>
      <c r="BU22" s="789"/>
      <c r="BV22" s="789"/>
      <c r="BW22" s="789"/>
      <c r="BX22" s="789"/>
      <c r="BY22" s="789"/>
    </row>
    <row r="23" spans="1:77" ht="15" customHeight="1">
      <c r="A23" s="797" t="s">
        <v>388</v>
      </c>
      <c r="B23" s="366">
        <v>367</v>
      </c>
      <c r="C23" s="366">
        <v>337</v>
      </c>
      <c r="D23" s="366">
        <v>334</v>
      </c>
      <c r="E23" s="366">
        <v>3</v>
      </c>
      <c r="F23" s="366">
        <v>1</v>
      </c>
      <c r="G23" s="366">
        <v>1</v>
      </c>
      <c r="H23" s="366">
        <v>1</v>
      </c>
      <c r="I23" s="366">
        <v>31</v>
      </c>
      <c r="J23" s="366">
        <v>3</v>
      </c>
      <c r="K23" s="366">
        <v>3</v>
      </c>
      <c r="L23" s="367">
        <v>24</v>
      </c>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c r="AM23" s="789"/>
      <c r="AN23" s="789"/>
      <c r="AO23" s="789"/>
      <c r="AP23" s="789"/>
      <c r="AQ23" s="789"/>
      <c r="AR23" s="789"/>
      <c r="AS23" s="789"/>
      <c r="AT23" s="789"/>
      <c r="AU23" s="789"/>
      <c r="AV23" s="789"/>
      <c r="AW23" s="789"/>
      <c r="AX23" s="789"/>
      <c r="AY23" s="789"/>
      <c r="AZ23" s="789"/>
      <c r="BA23" s="789"/>
      <c r="BB23" s="789"/>
      <c r="BC23" s="789"/>
      <c r="BD23" s="789"/>
      <c r="BE23" s="789"/>
      <c r="BF23" s="789"/>
      <c r="BG23" s="789"/>
      <c r="BH23" s="789"/>
      <c r="BI23" s="789"/>
      <c r="BJ23" s="789"/>
      <c r="BK23" s="789"/>
      <c r="BL23" s="789"/>
      <c r="BM23" s="789"/>
      <c r="BN23" s="789"/>
      <c r="BO23" s="789"/>
      <c r="BP23" s="789"/>
      <c r="BQ23" s="789"/>
      <c r="BR23" s="789"/>
      <c r="BS23" s="789"/>
      <c r="BT23" s="789"/>
      <c r="BU23" s="789"/>
      <c r="BV23" s="789"/>
      <c r="BW23" s="789"/>
      <c r="BX23" s="789"/>
      <c r="BY23" s="789"/>
    </row>
    <row r="24" spans="1:77" ht="15" customHeight="1">
      <c r="A24" s="797" t="s">
        <v>389</v>
      </c>
      <c r="B24" s="366">
        <v>352</v>
      </c>
      <c r="C24" s="366">
        <v>329</v>
      </c>
      <c r="D24" s="366">
        <v>329</v>
      </c>
      <c r="E24" s="366">
        <v>0</v>
      </c>
      <c r="F24" s="366">
        <v>0</v>
      </c>
      <c r="G24" s="366" t="s">
        <v>943</v>
      </c>
      <c r="H24" s="366" t="s">
        <v>943</v>
      </c>
      <c r="I24" s="366">
        <v>22</v>
      </c>
      <c r="J24" s="366">
        <v>1</v>
      </c>
      <c r="K24" s="366">
        <v>1</v>
      </c>
      <c r="L24" s="367">
        <v>20</v>
      </c>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789"/>
      <c r="BA24" s="789"/>
      <c r="BB24" s="789"/>
      <c r="BC24" s="789"/>
      <c r="BD24" s="789"/>
      <c r="BE24" s="789"/>
      <c r="BF24" s="789"/>
      <c r="BG24" s="789"/>
      <c r="BH24" s="789"/>
      <c r="BI24" s="789"/>
      <c r="BJ24" s="789"/>
      <c r="BK24" s="789"/>
      <c r="BL24" s="789"/>
      <c r="BM24" s="789"/>
      <c r="BN24" s="789"/>
      <c r="BO24" s="789"/>
      <c r="BP24" s="789"/>
      <c r="BQ24" s="789"/>
      <c r="BR24" s="789"/>
      <c r="BS24" s="789"/>
      <c r="BT24" s="789"/>
      <c r="BU24" s="789"/>
      <c r="BV24" s="789"/>
      <c r="BW24" s="789"/>
      <c r="BX24" s="789"/>
      <c r="BY24" s="789"/>
    </row>
    <row r="25" spans="1:77" ht="15" customHeight="1">
      <c r="A25" s="797" t="s">
        <v>391</v>
      </c>
      <c r="B25" s="366">
        <v>341</v>
      </c>
      <c r="C25" s="366">
        <v>321</v>
      </c>
      <c r="D25" s="366">
        <v>321</v>
      </c>
      <c r="E25" s="366" t="s">
        <v>943</v>
      </c>
      <c r="F25" s="366" t="s">
        <v>943</v>
      </c>
      <c r="G25" s="366" t="s">
        <v>943</v>
      </c>
      <c r="H25" s="366" t="s">
        <v>943</v>
      </c>
      <c r="I25" s="366">
        <v>20</v>
      </c>
      <c r="J25" s="366">
        <v>1</v>
      </c>
      <c r="K25" s="366" t="s">
        <v>943</v>
      </c>
      <c r="L25" s="367">
        <v>19</v>
      </c>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789"/>
      <c r="BK25" s="789"/>
      <c r="BL25" s="789"/>
      <c r="BM25" s="789"/>
      <c r="BN25" s="789"/>
      <c r="BO25" s="789"/>
      <c r="BP25" s="789"/>
      <c r="BQ25" s="789"/>
      <c r="BR25" s="789"/>
      <c r="BS25" s="789"/>
      <c r="BT25" s="789"/>
      <c r="BU25" s="789"/>
      <c r="BV25" s="789"/>
      <c r="BW25" s="789"/>
      <c r="BX25" s="789"/>
      <c r="BY25" s="789"/>
    </row>
    <row r="26" spans="1:77" ht="15" customHeight="1">
      <c r="A26" s="797" t="s">
        <v>392</v>
      </c>
      <c r="B26" s="366">
        <v>388</v>
      </c>
      <c r="C26" s="366">
        <v>375</v>
      </c>
      <c r="D26" s="366">
        <v>375</v>
      </c>
      <c r="E26" s="366" t="s">
        <v>943</v>
      </c>
      <c r="F26" s="366" t="s">
        <v>943</v>
      </c>
      <c r="G26" s="366" t="s">
        <v>943</v>
      </c>
      <c r="H26" s="366" t="s">
        <v>943</v>
      </c>
      <c r="I26" s="366">
        <v>13</v>
      </c>
      <c r="J26" s="366">
        <v>1</v>
      </c>
      <c r="K26" s="366" t="s">
        <v>943</v>
      </c>
      <c r="L26" s="367">
        <v>12</v>
      </c>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89"/>
      <c r="AT26" s="789"/>
      <c r="AU26" s="789"/>
      <c r="AV26" s="789"/>
      <c r="AW26" s="789"/>
      <c r="AX26" s="789"/>
      <c r="AY26" s="789"/>
      <c r="AZ26" s="789"/>
      <c r="BA26" s="789"/>
      <c r="BB26" s="789"/>
      <c r="BC26" s="789"/>
      <c r="BD26" s="789"/>
      <c r="BE26" s="789"/>
      <c r="BF26" s="789"/>
      <c r="BG26" s="789"/>
      <c r="BH26" s="789"/>
      <c r="BI26" s="789"/>
      <c r="BJ26" s="789"/>
      <c r="BK26" s="789"/>
      <c r="BL26" s="789"/>
      <c r="BM26" s="789"/>
      <c r="BN26" s="789"/>
      <c r="BO26" s="789"/>
      <c r="BP26" s="789"/>
      <c r="BQ26" s="789"/>
      <c r="BR26" s="789"/>
      <c r="BS26" s="789"/>
      <c r="BT26" s="789"/>
      <c r="BU26" s="789"/>
      <c r="BV26" s="789"/>
      <c r="BW26" s="789"/>
      <c r="BX26" s="789"/>
      <c r="BY26" s="789"/>
    </row>
    <row r="27" spans="1:77" ht="15" customHeight="1">
      <c r="A27" s="797" t="s">
        <v>393</v>
      </c>
      <c r="B27" s="366">
        <v>438</v>
      </c>
      <c r="C27" s="366">
        <v>416</v>
      </c>
      <c r="D27" s="366">
        <v>416</v>
      </c>
      <c r="E27" s="366">
        <v>0</v>
      </c>
      <c r="F27" s="366">
        <v>0</v>
      </c>
      <c r="G27" s="366" t="s">
        <v>943</v>
      </c>
      <c r="H27" s="366" t="s">
        <v>943</v>
      </c>
      <c r="I27" s="366">
        <v>22</v>
      </c>
      <c r="J27" s="366">
        <v>1</v>
      </c>
      <c r="K27" s="366" t="s">
        <v>943</v>
      </c>
      <c r="L27" s="367">
        <v>21</v>
      </c>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789"/>
      <c r="AL27" s="789"/>
      <c r="AM27" s="789"/>
      <c r="AN27" s="789"/>
      <c r="AO27" s="789"/>
      <c r="AP27" s="789"/>
      <c r="AQ27" s="789"/>
      <c r="AR27" s="789"/>
      <c r="AS27" s="789"/>
      <c r="AT27" s="789"/>
      <c r="AU27" s="789"/>
      <c r="AV27" s="789"/>
      <c r="AW27" s="789"/>
      <c r="AX27" s="789"/>
      <c r="AY27" s="789"/>
      <c r="AZ27" s="789"/>
      <c r="BA27" s="789"/>
      <c r="BB27" s="789"/>
      <c r="BC27" s="789"/>
      <c r="BD27" s="789"/>
      <c r="BE27" s="789"/>
      <c r="BF27" s="789"/>
      <c r="BG27" s="789"/>
      <c r="BH27" s="789"/>
      <c r="BI27" s="789"/>
      <c r="BJ27" s="789"/>
      <c r="BK27" s="789"/>
      <c r="BL27" s="789"/>
      <c r="BM27" s="789"/>
      <c r="BN27" s="789"/>
      <c r="BO27" s="789"/>
      <c r="BP27" s="789"/>
      <c r="BQ27" s="789"/>
      <c r="BR27" s="789"/>
      <c r="BS27" s="789"/>
      <c r="BT27" s="789"/>
      <c r="BU27" s="789"/>
      <c r="BV27" s="789"/>
      <c r="BW27" s="789"/>
      <c r="BX27" s="789"/>
      <c r="BY27" s="789"/>
    </row>
    <row r="28" spans="1:77" ht="15" customHeight="1">
      <c r="A28" s="797" t="s">
        <v>394</v>
      </c>
      <c r="B28" s="366">
        <v>534</v>
      </c>
      <c r="C28" s="366">
        <v>492</v>
      </c>
      <c r="D28" s="366">
        <v>491</v>
      </c>
      <c r="E28" s="366">
        <v>1</v>
      </c>
      <c r="F28" s="366">
        <v>1</v>
      </c>
      <c r="G28" s="366" t="s">
        <v>943</v>
      </c>
      <c r="H28" s="366" t="s">
        <v>943</v>
      </c>
      <c r="I28" s="366">
        <v>42</v>
      </c>
      <c r="J28" s="366">
        <v>2</v>
      </c>
      <c r="K28" s="366" t="s">
        <v>943</v>
      </c>
      <c r="L28" s="367">
        <v>40</v>
      </c>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789"/>
      <c r="BA28" s="789"/>
      <c r="BB28" s="789"/>
      <c r="BC28" s="789"/>
      <c r="BD28" s="789"/>
      <c r="BE28" s="789"/>
      <c r="BF28" s="789"/>
      <c r="BG28" s="789"/>
      <c r="BH28" s="789"/>
      <c r="BI28" s="789"/>
      <c r="BJ28" s="789"/>
      <c r="BK28" s="789"/>
      <c r="BL28" s="789"/>
      <c r="BM28" s="789"/>
      <c r="BN28" s="789"/>
      <c r="BO28" s="789"/>
      <c r="BP28" s="789"/>
      <c r="BQ28" s="789"/>
      <c r="BR28" s="789"/>
      <c r="BS28" s="789"/>
      <c r="BT28" s="789"/>
      <c r="BU28" s="789"/>
      <c r="BV28" s="789"/>
      <c r="BW28" s="789"/>
      <c r="BX28" s="789"/>
      <c r="BY28" s="789"/>
    </row>
    <row r="29" spans="1:77" ht="15" customHeight="1">
      <c r="A29" s="797" t="s">
        <v>395</v>
      </c>
      <c r="B29" s="366">
        <v>376</v>
      </c>
      <c r="C29" s="366">
        <v>345</v>
      </c>
      <c r="D29" s="366">
        <v>344</v>
      </c>
      <c r="E29" s="366">
        <v>1</v>
      </c>
      <c r="F29" s="366">
        <v>1</v>
      </c>
      <c r="G29" s="366" t="s">
        <v>943</v>
      </c>
      <c r="H29" s="366" t="s">
        <v>943</v>
      </c>
      <c r="I29" s="366">
        <v>31</v>
      </c>
      <c r="J29" s="366">
        <v>3</v>
      </c>
      <c r="K29" s="366" t="s">
        <v>943</v>
      </c>
      <c r="L29" s="367">
        <v>28</v>
      </c>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89"/>
      <c r="AY29" s="789"/>
      <c r="AZ29" s="789"/>
      <c r="BA29" s="789"/>
      <c r="BB29" s="789"/>
      <c r="BC29" s="789"/>
      <c r="BD29" s="789"/>
      <c r="BE29" s="789"/>
      <c r="BF29" s="789"/>
      <c r="BG29" s="789"/>
      <c r="BH29" s="789"/>
      <c r="BI29" s="789"/>
      <c r="BJ29" s="789"/>
      <c r="BK29" s="789"/>
      <c r="BL29" s="789"/>
      <c r="BM29" s="789"/>
      <c r="BN29" s="789"/>
      <c r="BO29" s="789"/>
      <c r="BP29" s="789"/>
      <c r="BQ29" s="789"/>
      <c r="BR29" s="789"/>
      <c r="BS29" s="789"/>
      <c r="BT29" s="789"/>
      <c r="BU29" s="789"/>
      <c r="BV29" s="789"/>
      <c r="BW29" s="789"/>
      <c r="BX29" s="789"/>
      <c r="BY29" s="789"/>
    </row>
    <row r="30" spans="1:77" ht="15" customHeight="1">
      <c r="A30" s="797" t="s">
        <v>396</v>
      </c>
      <c r="B30" s="366">
        <v>356</v>
      </c>
      <c r="C30" s="366">
        <v>244</v>
      </c>
      <c r="D30" s="366">
        <v>234</v>
      </c>
      <c r="E30" s="366">
        <v>10</v>
      </c>
      <c r="F30" s="366">
        <v>7</v>
      </c>
      <c r="G30" s="366" t="s">
        <v>943</v>
      </c>
      <c r="H30" s="366">
        <v>3</v>
      </c>
      <c r="I30" s="366">
        <v>113</v>
      </c>
      <c r="J30" s="366">
        <v>15</v>
      </c>
      <c r="K30" s="366" t="s">
        <v>943</v>
      </c>
      <c r="L30" s="367">
        <v>98</v>
      </c>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89"/>
      <c r="AO30" s="789"/>
      <c r="AP30" s="789"/>
      <c r="AQ30" s="789"/>
      <c r="AR30" s="789"/>
      <c r="AS30" s="789"/>
      <c r="AT30" s="789"/>
      <c r="AU30" s="789"/>
      <c r="AV30" s="789"/>
      <c r="AW30" s="789"/>
      <c r="AX30" s="789"/>
      <c r="AY30" s="789"/>
      <c r="AZ30" s="789"/>
      <c r="BA30" s="789"/>
      <c r="BB30" s="789"/>
      <c r="BC30" s="789"/>
      <c r="BD30" s="789"/>
      <c r="BE30" s="789"/>
      <c r="BF30" s="789"/>
      <c r="BG30" s="789"/>
      <c r="BH30" s="789"/>
      <c r="BI30" s="789"/>
      <c r="BJ30" s="789"/>
      <c r="BK30" s="789"/>
      <c r="BL30" s="789"/>
      <c r="BM30" s="789"/>
      <c r="BN30" s="789"/>
      <c r="BO30" s="789"/>
      <c r="BP30" s="789"/>
      <c r="BQ30" s="789"/>
      <c r="BR30" s="789"/>
      <c r="BS30" s="789"/>
      <c r="BT30" s="789"/>
      <c r="BU30" s="789"/>
      <c r="BV30" s="789"/>
      <c r="BW30" s="789"/>
      <c r="BX30" s="789"/>
      <c r="BY30" s="789"/>
    </row>
    <row r="31" spans="1:77" ht="15" customHeight="1">
      <c r="A31" s="797" t="s">
        <v>397</v>
      </c>
      <c r="B31" s="366">
        <v>372</v>
      </c>
      <c r="C31" s="366">
        <v>211</v>
      </c>
      <c r="D31" s="366">
        <v>194</v>
      </c>
      <c r="E31" s="366">
        <v>18</v>
      </c>
      <c r="F31" s="366">
        <v>14</v>
      </c>
      <c r="G31" s="366" t="s">
        <v>943</v>
      </c>
      <c r="H31" s="366">
        <v>4</v>
      </c>
      <c r="I31" s="366">
        <v>161</v>
      </c>
      <c r="J31" s="366">
        <v>17</v>
      </c>
      <c r="K31" s="366" t="s">
        <v>943</v>
      </c>
      <c r="L31" s="367">
        <v>144</v>
      </c>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89"/>
      <c r="AP31" s="789"/>
      <c r="AQ31" s="789"/>
      <c r="AR31" s="789"/>
      <c r="AS31" s="789"/>
      <c r="AT31" s="789"/>
      <c r="AU31" s="789"/>
      <c r="AV31" s="789"/>
      <c r="AW31" s="789"/>
      <c r="AX31" s="789"/>
      <c r="AY31" s="789"/>
      <c r="AZ31" s="789"/>
      <c r="BA31" s="789"/>
      <c r="BB31" s="789"/>
      <c r="BC31" s="789"/>
      <c r="BD31" s="789"/>
      <c r="BE31" s="789"/>
      <c r="BF31" s="789"/>
      <c r="BG31" s="789"/>
      <c r="BH31" s="789"/>
      <c r="BI31" s="789"/>
      <c r="BJ31" s="789"/>
      <c r="BK31" s="789"/>
      <c r="BL31" s="789"/>
      <c r="BM31" s="789"/>
      <c r="BN31" s="789"/>
      <c r="BO31" s="789"/>
      <c r="BP31" s="789"/>
      <c r="BQ31" s="789"/>
      <c r="BR31" s="789"/>
      <c r="BS31" s="789"/>
      <c r="BT31" s="789"/>
      <c r="BU31" s="789"/>
      <c r="BV31" s="789"/>
      <c r="BW31" s="789"/>
      <c r="BX31" s="789"/>
      <c r="BY31" s="789"/>
    </row>
    <row r="32" spans="1:77" ht="15" customHeight="1">
      <c r="A32" s="797" t="s">
        <v>398</v>
      </c>
      <c r="B32" s="366">
        <v>352</v>
      </c>
      <c r="C32" s="366">
        <v>144</v>
      </c>
      <c r="D32" s="366">
        <v>129</v>
      </c>
      <c r="E32" s="366">
        <v>16</v>
      </c>
      <c r="F32" s="366">
        <v>11</v>
      </c>
      <c r="G32" s="366" t="s">
        <v>943</v>
      </c>
      <c r="H32" s="366">
        <v>4</v>
      </c>
      <c r="I32" s="366">
        <v>208</v>
      </c>
      <c r="J32" s="366">
        <v>15</v>
      </c>
      <c r="K32" s="366" t="s">
        <v>943</v>
      </c>
      <c r="L32" s="367">
        <v>192</v>
      </c>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9"/>
      <c r="AM32" s="789"/>
      <c r="AN32" s="789"/>
      <c r="AO32" s="789"/>
      <c r="AP32" s="789"/>
      <c r="AQ32" s="789"/>
      <c r="AR32" s="789"/>
      <c r="AS32" s="789"/>
      <c r="AT32" s="789"/>
      <c r="AU32" s="789"/>
      <c r="AV32" s="789"/>
      <c r="AW32" s="789"/>
      <c r="AX32" s="789"/>
      <c r="AY32" s="789"/>
      <c r="AZ32" s="789"/>
      <c r="BA32" s="789"/>
      <c r="BB32" s="789"/>
      <c r="BC32" s="789"/>
      <c r="BD32" s="789"/>
      <c r="BE32" s="789"/>
      <c r="BF32" s="789"/>
      <c r="BG32" s="789"/>
      <c r="BH32" s="789"/>
      <c r="BI32" s="789"/>
      <c r="BJ32" s="789"/>
      <c r="BK32" s="789"/>
      <c r="BL32" s="789"/>
      <c r="BM32" s="789"/>
      <c r="BN32" s="789"/>
      <c r="BO32" s="789"/>
      <c r="BP32" s="789"/>
      <c r="BQ32" s="789"/>
      <c r="BR32" s="789"/>
      <c r="BS32" s="789"/>
      <c r="BT32" s="789"/>
      <c r="BU32" s="789"/>
      <c r="BV32" s="789"/>
      <c r="BW32" s="789"/>
      <c r="BX32" s="789"/>
      <c r="BY32" s="789"/>
    </row>
    <row r="33" spans="1:77" ht="15" customHeight="1">
      <c r="A33" s="798" t="s">
        <v>399</v>
      </c>
      <c r="B33" s="366">
        <v>487</v>
      </c>
      <c r="C33" s="366">
        <v>80</v>
      </c>
      <c r="D33" s="366">
        <v>67</v>
      </c>
      <c r="E33" s="366">
        <v>13</v>
      </c>
      <c r="F33" s="366">
        <v>9</v>
      </c>
      <c r="G33" s="366" t="s">
        <v>943</v>
      </c>
      <c r="H33" s="366">
        <v>3</v>
      </c>
      <c r="I33" s="366">
        <v>408</v>
      </c>
      <c r="J33" s="366">
        <v>24</v>
      </c>
      <c r="K33" s="366" t="s">
        <v>943</v>
      </c>
      <c r="L33" s="367">
        <v>383</v>
      </c>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89"/>
      <c r="AP33" s="789"/>
      <c r="AQ33" s="789"/>
      <c r="AR33" s="789"/>
      <c r="AS33" s="789"/>
      <c r="AT33" s="789"/>
      <c r="AU33" s="789"/>
      <c r="AV33" s="789"/>
      <c r="AW33" s="789"/>
      <c r="AX33" s="789"/>
      <c r="AY33" s="789"/>
      <c r="AZ33" s="789"/>
      <c r="BA33" s="789"/>
      <c r="BB33" s="789"/>
      <c r="BC33" s="789"/>
      <c r="BD33" s="789"/>
      <c r="BE33" s="789"/>
      <c r="BF33" s="789"/>
      <c r="BG33" s="789"/>
      <c r="BH33" s="789"/>
      <c r="BI33" s="789"/>
      <c r="BJ33" s="789"/>
      <c r="BK33" s="789"/>
      <c r="BL33" s="789"/>
      <c r="BM33" s="789"/>
      <c r="BN33" s="789"/>
      <c r="BO33" s="789"/>
      <c r="BP33" s="789"/>
      <c r="BQ33" s="789"/>
      <c r="BR33" s="789"/>
      <c r="BS33" s="789"/>
      <c r="BT33" s="789"/>
      <c r="BU33" s="789"/>
      <c r="BV33" s="789"/>
      <c r="BW33" s="789"/>
      <c r="BX33" s="789"/>
      <c r="BY33" s="789"/>
    </row>
    <row r="34" spans="1:77" s="365" customFormat="1" ht="19.5" customHeight="1">
      <c r="A34" s="799" t="s">
        <v>401</v>
      </c>
      <c r="B34" s="368">
        <v>5526</v>
      </c>
      <c r="C34" s="368">
        <v>2739</v>
      </c>
      <c r="D34" s="368">
        <v>2067</v>
      </c>
      <c r="E34" s="368">
        <v>671</v>
      </c>
      <c r="F34" s="368">
        <v>638</v>
      </c>
      <c r="G34" s="368">
        <v>20</v>
      </c>
      <c r="H34" s="368">
        <v>13</v>
      </c>
      <c r="I34" s="368">
        <v>2787</v>
      </c>
      <c r="J34" s="368">
        <v>1622</v>
      </c>
      <c r="K34" s="368">
        <v>317</v>
      </c>
      <c r="L34" s="369">
        <v>848</v>
      </c>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row>
    <row r="35" spans="1:77" ht="15" customHeight="1">
      <c r="A35" s="797" t="s">
        <v>386</v>
      </c>
      <c r="B35" s="366">
        <v>346</v>
      </c>
      <c r="C35" s="366">
        <v>50</v>
      </c>
      <c r="D35" s="366">
        <v>37</v>
      </c>
      <c r="E35" s="366">
        <v>12</v>
      </c>
      <c r="F35" s="366">
        <v>1</v>
      </c>
      <c r="G35" s="366">
        <v>11</v>
      </c>
      <c r="H35" s="366">
        <v>0</v>
      </c>
      <c r="I35" s="366">
        <v>296</v>
      </c>
      <c r="J35" s="366">
        <v>10</v>
      </c>
      <c r="K35" s="366">
        <v>279</v>
      </c>
      <c r="L35" s="367">
        <v>7</v>
      </c>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89"/>
      <c r="AY35" s="789"/>
      <c r="AZ35" s="789"/>
      <c r="BA35" s="789"/>
      <c r="BB35" s="789"/>
      <c r="BC35" s="789"/>
      <c r="BD35" s="789"/>
      <c r="BE35" s="789"/>
      <c r="BF35" s="789"/>
      <c r="BG35" s="789"/>
      <c r="BH35" s="789"/>
      <c r="BI35" s="789"/>
      <c r="BJ35" s="789"/>
      <c r="BK35" s="789"/>
      <c r="BL35" s="789"/>
      <c r="BM35" s="789"/>
      <c r="BN35" s="789"/>
      <c r="BO35" s="789"/>
      <c r="BP35" s="789"/>
      <c r="BQ35" s="789"/>
      <c r="BR35" s="789"/>
      <c r="BS35" s="789"/>
      <c r="BT35" s="789"/>
      <c r="BU35" s="789"/>
      <c r="BV35" s="789"/>
      <c r="BW35" s="789"/>
      <c r="BX35" s="789"/>
      <c r="BY35" s="789"/>
    </row>
    <row r="36" spans="1:77" ht="15" customHeight="1">
      <c r="A36" s="797" t="s">
        <v>387</v>
      </c>
      <c r="B36" s="366">
        <v>300</v>
      </c>
      <c r="C36" s="366">
        <v>227</v>
      </c>
      <c r="D36" s="366">
        <v>212</v>
      </c>
      <c r="E36" s="366">
        <v>15</v>
      </c>
      <c r="F36" s="366">
        <v>6</v>
      </c>
      <c r="G36" s="366">
        <v>8</v>
      </c>
      <c r="H36" s="366">
        <v>1</v>
      </c>
      <c r="I36" s="366">
        <v>72</v>
      </c>
      <c r="J36" s="366">
        <v>21</v>
      </c>
      <c r="K36" s="366">
        <v>34</v>
      </c>
      <c r="L36" s="367">
        <v>17</v>
      </c>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89"/>
      <c r="AY36" s="789"/>
      <c r="AZ36" s="789"/>
      <c r="BA36" s="789"/>
      <c r="BB36" s="789"/>
      <c r="BC36" s="789"/>
      <c r="BD36" s="789"/>
      <c r="BE36" s="789"/>
      <c r="BF36" s="789"/>
      <c r="BG36" s="789"/>
      <c r="BH36" s="789"/>
      <c r="BI36" s="789"/>
      <c r="BJ36" s="789"/>
      <c r="BK36" s="789"/>
      <c r="BL36" s="789"/>
      <c r="BM36" s="789"/>
      <c r="BN36" s="789"/>
      <c r="BO36" s="789"/>
      <c r="BP36" s="789"/>
      <c r="BQ36" s="789"/>
      <c r="BR36" s="789"/>
      <c r="BS36" s="789"/>
      <c r="BT36" s="789"/>
      <c r="BU36" s="789"/>
      <c r="BV36" s="789"/>
      <c r="BW36" s="789"/>
      <c r="BX36" s="789"/>
      <c r="BY36" s="789"/>
    </row>
    <row r="37" spans="1:77" ht="15" customHeight="1">
      <c r="A37" s="797" t="s">
        <v>388</v>
      </c>
      <c r="B37" s="366">
        <v>349</v>
      </c>
      <c r="C37" s="366">
        <v>270</v>
      </c>
      <c r="D37" s="366">
        <v>241</v>
      </c>
      <c r="E37" s="366">
        <v>29</v>
      </c>
      <c r="F37" s="366">
        <v>26</v>
      </c>
      <c r="G37" s="366">
        <v>1</v>
      </c>
      <c r="H37" s="366">
        <v>2</v>
      </c>
      <c r="I37" s="366">
        <v>79</v>
      </c>
      <c r="J37" s="366">
        <v>66</v>
      </c>
      <c r="K37" s="366">
        <v>1</v>
      </c>
      <c r="L37" s="367">
        <v>12</v>
      </c>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89"/>
      <c r="AY37" s="789"/>
      <c r="AZ37" s="789"/>
      <c r="BA37" s="789"/>
      <c r="BB37" s="789"/>
      <c r="BC37" s="789"/>
      <c r="BD37" s="789"/>
      <c r="BE37" s="789"/>
      <c r="BF37" s="789"/>
      <c r="BG37" s="789"/>
      <c r="BH37" s="789"/>
      <c r="BI37" s="789"/>
      <c r="BJ37" s="789"/>
      <c r="BK37" s="789"/>
      <c r="BL37" s="789"/>
      <c r="BM37" s="789"/>
      <c r="BN37" s="789"/>
      <c r="BO37" s="789"/>
      <c r="BP37" s="789"/>
      <c r="BQ37" s="789"/>
      <c r="BR37" s="789"/>
      <c r="BS37" s="789"/>
      <c r="BT37" s="789"/>
      <c r="BU37" s="789"/>
      <c r="BV37" s="789"/>
      <c r="BW37" s="789"/>
      <c r="BX37" s="789"/>
      <c r="BY37" s="789"/>
    </row>
    <row r="38" spans="1:77" ht="15" customHeight="1">
      <c r="A38" s="797" t="s">
        <v>389</v>
      </c>
      <c r="B38" s="366">
        <v>346</v>
      </c>
      <c r="C38" s="366">
        <v>249</v>
      </c>
      <c r="D38" s="366">
        <v>209</v>
      </c>
      <c r="E38" s="366">
        <v>39</v>
      </c>
      <c r="F38" s="366">
        <v>39</v>
      </c>
      <c r="G38" s="366" t="s">
        <v>943</v>
      </c>
      <c r="H38" s="366">
        <v>1</v>
      </c>
      <c r="I38" s="366">
        <v>97</v>
      </c>
      <c r="J38" s="366">
        <v>84</v>
      </c>
      <c r="K38" s="366">
        <v>2</v>
      </c>
      <c r="L38" s="367">
        <v>12</v>
      </c>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89"/>
      <c r="AY38" s="789"/>
      <c r="AZ38" s="789"/>
      <c r="BA38" s="789"/>
      <c r="BB38" s="789"/>
      <c r="BC38" s="789"/>
      <c r="BD38" s="789"/>
      <c r="BE38" s="789"/>
      <c r="BF38" s="789"/>
      <c r="BG38" s="789"/>
      <c r="BH38" s="789"/>
      <c r="BI38" s="789"/>
      <c r="BJ38" s="789"/>
      <c r="BK38" s="789"/>
      <c r="BL38" s="789"/>
      <c r="BM38" s="789"/>
      <c r="BN38" s="789"/>
      <c r="BO38" s="789"/>
      <c r="BP38" s="789"/>
      <c r="BQ38" s="789"/>
      <c r="BR38" s="789"/>
      <c r="BS38" s="789"/>
      <c r="BT38" s="789"/>
      <c r="BU38" s="789"/>
      <c r="BV38" s="789"/>
      <c r="BW38" s="789"/>
      <c r="BX38" s="789"/>
      <c r="BY38" s="789"/>
    </row>
    <row r="39" spans="1:77" ht="15" customHeight="1">
      <c r="A39" s="797" t="s">
        <v>391</v>
      </c>
      <c r="B39" s="366">
        <v>344</v>
      </c>
      <c r="C39" s="366">
        <v>251</v>
      </c>
      <c r="D39" s="366">
        <v>203</v>
      </c>
      <c r="E39" s="366">
        <v>48</v>
      </c>
      <c r="F39" s="366">
        <v>47</v>
      </c>
      <c r="G39" s="366">
        <v>0</v>
      </c>
      <c r="H39" s="366">
        <v>1</v>
      </c>
      <c r="I39" s="366">
        <v>93</v>
      </c>
      <c r="J39" s="366">
        <v>81</v>
      </c>
      <c r="K39" s="366" t="s">
        <v>943</v>
      </c>
      <c r="L39" s="367">
        <v>12</v>
      </c>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c r="AN39" s="789"/>
      <c r="AO39" s="789"/>
      <c r="AP39" s="789"/>
      <c r="AQ39" s="789"/>
      <c r="AR39" s="789"/>
      <c r="AS39" s="789"/>
      <c r="AT39" s="789"/>
      <c r="AU39" s="789"/>
      <c r="AV39" s="789"/>
      <c r="AW39" s="789"/>
      <c r="AX39" s="789"/>
      <c r="AY39" s="789"/>
      <c r="AZ39" s="789"/>
      <c r="BA39" s="789"/>
      <c r="BB39" s="789"/>
      <c r="BC39" s="789"/>
      <c r="BD39" s="789"/>
      <c r="BE39" s="789"/>
      <c r="BF39" s="789"/>
      <c r="BG39" s="789"/>
      <c r="BH39" s="789"/>
      <c r="BI39" s="789"/>
      <c r="BJ39" s="789"/>
      <c r="BK39" s="789"/>
      <c r="BL39" s="789"/>
      <c r="BM39" s="789"/>
      <c r="BN39" s="789"/>
      <c r="BO39" s="789"/>
      <c r="BP39" s="789"/>
      <c r="BQ39" s="789"/>
      <c r="BR39" s="789"/>
      <c r="BS39" s="789"/>
      <c r="BT39" s="789"/>
      <c r="BU39" s="789"/>
      <c r="BV39" s="789"/>
      <c r="BW39" s="789"/>
      <c r="BX39" s="789"/>
      <c r="BY39" s="789"/>
    </row>
    <row r="40" spans="1:77" ht="15" customHeight="1">
      <c r="A40" s="797" t="s">
        <v>392</v>
      </c>
      <c r="B40" s="366">
        <v>389</v>
      </c>
      <c r="C40" s="366">
        <v>309</v>
      </c>
      <c r="D40" s="366">
        <v>246</v>
      </c>
      <c r="E40" s="366">
        <v>62</v>
      </c>
      <c r="F40" s="366">
        <v>61</v>
      </c>
      <c r="G40" s="366" t="s">
        <v>943</v>
      </c>
      <c r="H40" s="366">
        <v>1</v>
      </c>
      <c r="I40" s="366">
        <v>80</v>
      </c>
      <c r="J40" s="366">
        <v>71</v>
      </c>
      <c r="K40" s="366" t="s">
        <v>943</v>
      </c>
      <c r="L40" s="367">
        <v>9</v>
      </c>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89"/>
      <c r="AZ40" s="789"/>
      <c r="BA40" s="789"/>
      <c r="BB40" s="789"/>
      <c r="BC40" s="789"/>
      <c r="BD40" s="789"/>
      <c r="BE40" s="789"/>
      <c r="BF40" s="789"/>
      <c r="BG40" s="789"/>
      <c r="BH40" s="789"/>
      <c r="BI40" s="789"/>
      <c r="BJ40" s="789"/>
      <c r="BK40" s="789"/>
      <c r="BL40" s="789"/>
      <c r="BM40" s="789"/>
      <c r="BN40" s="789"/>
      <c r="BO40" s="789"/>
      <c r="BP40" s="789"/>
      <c r="BQ40" s="789"/>
      <c r="BR40" s="789"/>
      <c r="BS40" s="789"/>
      <c r="BT40" s="789"/>
      <c r="BU40" s="789"/>
      <c r="BV40" s="789"/>
      <c r="BW40" s="789"/>
      <c r="BX40" s="789"/>
      <c r="BY40" s="789"/>
    </row>
    <row r="41" spans="1:77" ht="15" customHeight="1">
      <c r="A41" s="797" t="s">
        <v>393</v>
      </c>
      <c r="B41" s="366">
        <v>427</v>
      </c>
      <c r="C41" s="366">
        <v>355</v>
      </c>
      <c r="D41" s="366">
        <v>285</v>
      </c>
      <c r="E41" s="366">
        <v>69</v>
      </c>
      <c r="F41" s="366">
        <v>69</v>
      </c>
      <c r="G41" s="366" t="s">
        <v>943</v>
      </c>
      <c r="H41" s="366" t="s">
        <v>943</v>
      </c>
      <c r="I41" s="366">
        <v>72</v>
      </c>
      <c r="J41" s="366">
        <v>65</v>
      </c>
      <c r="K41" s="366" t="s">
        <v>943</v>
      </c>
      <c r="L41" s="367">
        <v>7</v>
      </c>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89"/>
      <c r="AU41" s="789"/>
      <c r="AV41" s="789"/>
      <c r="AW41" s="789"/>
      <c r="AX41" s="789"/>
      <c r="AY41" s="789"/>
      <c r="AZ41" s="789"/>
      <c r="BA41" s="789"/>
      <c r="BB41" s="789"/>
      <c r="BC41" s="789"/>
      <c r="BD41" s="789"/>
      <c r="BE41" s="789"/>
      <c r="BF41" s="789"/>
      <c r="BG41" s="789"/>
      <c r="BH41" s="789"/>
      <c r="BI41" s="789"/>
      <c r="BJ41" s="789"/>
      <c r="BK41" s="789"/>
      <c r="BL41" s="789"/>
      <c r="BM41" s="789"/>
      <c r="BN41" s="789"/>
      <c r="BO41" s="789"/>
      <c r="BP41" s="789"/>
      <c r="BQ41" s="789"/>
      <c r="BR41" s="789"/>
      <c r="BS41" s="789"/>
      <c r="BT41" s="789"/>
      <c r="BU41" s="789"/>
      <c r="BV41" s="789"/>
      <c r="BW41" s="789"/>
      <c r="BX41" s="789"/>
      <c r="BY41" s="789"/>
    </row>
    <row r="42" spans="1:77" ht="15" customHeight="1">
      <c r="A42" s="797" t="s">
        <v>394</v>
      </c>
      <c r="B42" s="366">
        <v>500</v>
      </c>
      <c r="C42" s="366">
        <v>380</v>
      </c>
      <c r="D42" s="366">
        <v>285</v>
      </c>
      <c r="E42" s="366">
        <v>95</v>
      </c>
      <c r="F42" s="366">
        <v>92</v>
      </c>
      <c r="G42" s="366" t="s">
        <v>943</v>
      </c>
      <c r="H42" s="366">
        <v>2</v>
      </c>
      <c r="I42" s="366">
        <v>120</v>
      </c>
      <c r="J42" s="366">
        <v>105</v>
      </c>
      <c r="K42" s="366" t="s">
        <v>943</v>
      </c>
      <c r="L42" s="367">
        <v>15</v>
      </c>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89"/>
      <c r="BD42" s="789"/>
      <c r="BE42" s="789"/>
      <c r="BF42" s="789"/>
      <c r="BG42" s="789"/>
      <c r="BH42" s="789"/>
      <c r="BI42" s="789"/>
      <c r="BJ42" s="789"/>
      <c r="BK42" s="789"/>
      <c r="BL42" s="789"/>
      <c r="BM42" s="789"/>
      <c r="BN42" s="789"/>
      <c r="BO42" s="789"/>
      <c r="BP42" s="789"/>
      <c r="BQ42" s="789"/>
      <c r="BR42" s="789"/>
      <c r="BS42" s="789"/>
      <c r="BT42" s="789"/>
      <c r="BU42" s="789"/>
      <c r="BV42" s="789"/>
      <c r="BW42" s="789"/>
      <c r="BX42" s="789"/>
      <c r="BY42" s="789"/>
    </row>
    <row r="43" spans="1:77" ht="15" customHeight="1">
      <c r="A43" s="797" t="s">
        <v>395</v>
      </c>
      <c r="B43" s="366">
        <v>369</v>
      </c>
      <c r="C43" s="366">
        <v>226</v>
      </c>
      <c r="D43" s="366">
        <v>161</v>
      </c>
      <c r="E43" s="366">
        <v>64</v>
      </c>
      <c r="F43" s="366">
        <v>63</v>
      </c>
      <c r="G43" s="366" t="s">
        <v>943</v>
      </c>
      <c r="H43" s="366">
        <v>1</v>
      </c>
      <c r="I43" s="366">
        <v>144</v>
      </c>
      <c r="J43" s="366">
        <v>127</v>
      </c>
      <c r="K43" s="366" t="s">
        <v>943</v>
      </c>
      <c r="L43" s="367">
        <v>16</v>
      </c>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89"/>
      <c r="AY43" s="789"/>
      <c r="AZ43" s="789"/>
      <c r="BA43" s="789"/>
      <c r="BB43" s="789"/>
      <c r="BC43" s="789"/>
      <c r="BD43" s="789"/>
      <c r="BE43" s="789"/>
      <c r="BF43" s="789"/>
      <c r="BG43" s="789"/>
      <c r="BH43" s="789"/>
      <c r="BI43" s="789"/>
      <c r="BJ43" s="789"/>
      <c r="BK43" s="789"/>
      <c r="BL43" s="789"/>
      <c r="BM43" s="789"/>
      <c r="BN43" s="789"/>
      <c r="BO43" s="789"/>
      <c r="BP43" s="789"/>
      <c r="BQ43" s="789"/>
      <c r="BR43" s="789"/>
      <c r="BS43" s="789"/>
      <c r="BT43" s="789"/>
      <c r="BU43" s="789"/>
      <c r="BV43" s="789"/>
      <c r="BW43" s="789"/>
      <c r="BX43" s="789"/>
      <c r="BY43" s="789"/>
    </row>
    <row r="44" spans="1:77" ht="15" customHeight="1">
      <c r="A44" s="797" t="s">
        <v>396</v>
      </c>
      <c r="B44" s="366">
        <v>394</v>
      </c>
      <c r="C44" s="366">
        <v>180</v>
      </c>
      <c r="D44" s="366">
        <v>95</v>
      </c>
      <c r="E44" s="366">
        <v>85</v>
      </c>
      <c r="F44" s="366">
        <v>83</v>
      </c>
      <c r="G44" s="366" t="s">
        <v>943</v>
      </c>
      <c r="H44" s="366">
        <v>2</v>
      </c>
      <c r="I44" s="366">
        <v>214</v>
      </c>
      <c r="J44" s="366">
        <v>188</v>
      </c>
      <c r="K44" s="366" t="s">
        <v>943</v>
      </c>
      <c r="L44" s="367">
        <v>26</v>
      </c>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89"/>
      <c r="AY44" s="789"/>
      <c r="AZ44" s="789"/>
      <c r="BA44" s="789"/>
      <c r="BB44" s="789"/>
      <c r="BC44" s="789"/>
      <c r="BD44" s="789"/>
      <c r="BE44" s="789"/>
      <c r="BF44" s="789"/>
      <c r="BG44" s="789"/>
      <c r="BH44" s="789"/>
      <c r="BI44" s="789"/>
      <c r="BJ44" s="789"/>
      <c r="BK44" s="789"/>
      <c r="BL44" s="789"/>
      <c r="BM44" s="789"/>
      <c r="BN44" s="789"/>
      <c r="BO44" s="789"/>
      <c r="BP44" s="789"/>
      <c r="BQ44" s="789"/>
      <c r="BR44" s="789"/>
      <c r="BS44" s="789"/>
      <c r="BT44" s="789"/>
      <c r="BU44" s="789"/>
      <c r="BV44" s="789"/>
      <c r="BW44" s="789"/>
      <c r="BX44" s="789"/>
      <c r="BY44" s="789"/>
    </row>
    <row r="45" spans="1:77" ht="15" customHeight="1">
      <c r="A45" s="797" t="s">
        <v>397</v>
      </c>
      <c r="B45" s="366">
        <v>443</v>
      </c>
      <c r="C45" s="366">
        <v>123</v>
      </c>
      <c r="D45" s="366">
        <v>44</v>
      </c>
      <c r="E45" s="366">
        <v>79</v>
      </c>
      <c r="F45" s="366">
        <v>79</v>
      </c>
      <c r="G45" s="366" t="s">
        <v>943</v>
      </c>
      <c r="H45" s="366">
        <v>0</v>
      </c>
      <c r="I45" s="366">
        <v>320</v>
      </c>
      <c r="J45" s="366">
        <v>263</v>
      </c>
      <c r="K45" s="366" t="s">
        <v>943</v>
      </c>
      <c r="L45" s="367">
        <v>57</v>
      </c>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89"/>
      <c r="AY45" s="789"/>
      <c r="AZ45" s="789"/>
      <c r="BA45" s="789"/>
      <c r="BB45" s="789"/>
      <c r="BC45" s="789"/>
      <c r="BD45" s="789"/>
      <c r="BE45" s="789"/>
      <c r="BF45" s="789"/>
      <c r="BG45" s="789"/>
      <c r="BH45" s="789"/>
      <c r="BI45" s="789"/>
      <c r="BJ45" s="789"/>
      <c r="BK45" s="789"/>
      <c r="BL45" s="789"/>
      <c r="BM45" s="789"/>
      <c r="BN45" s="789"/>
      <c r="BO45" s="789"/>
      <c r="BP45" s="789"/>
      <c r="BQ45" s="789"/>
      <c r="BR45" s="789"/>
      <c r="BS45" s="789"/>
      <c r="BT45" s="789"/>
      <c r="BU45" s="789"/>
      <c r="BV45" s="789"/>
      <c r="BW45" s="789"/>
      <c r="BX45" s="789"/>
      <c r="BY45" s="789"/>
    </row>
    <row r="46" spans="1:77" ht="15" customHeight="1">
      <c r="A46" s="797" t="s">
        <v>398</v>
      </c>
      <c r="B46" s="366">
        <v>450</v>
      </c>
      <c r="C46" s="366">
        <v>83</v>
      </c>
      <c r="D46" s="366">
        <v>34</v>
      </c>
      <c r="E46" s="366">
        <v>49</v>
      </c>
      <c r="F46" s="366">
        <v>47</v>
      </c>
      <c r="G46" s="366" t="s">
        <v>943</v>
      </c>
      <c r="H46" s="366">
        <v>2</v>
      </c>
      <c r="I46" s="366">
        <v>367</v>
      </c>
      <c r="J46" s="366">
        <v>249</v>
      </c>
      <c r="K46" s="366" t="s">
        <v>943</v>
      </c>
      <c r="L46" s="367">
        <v>118</v>
      </c>
      <c r="M46" s="789"/>
      <c r="N46" s="789"/>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89"/>
      <c r="AL46" s="789"/>
      <c r="AM46" s="789"/>
      <c r="AN46" s="789"/>
      <c r="AO46" s="789"/>
      <c r="AP46" s="789"/>
      <c r="AQ46" s="789"/>
      <c r="AR46" s="789"/>
      <c r="AS46" s="789"/>
      <c r="AT46" s="789"/>
      <c r="AU46" s="789"/>
      <c r="AV46" s="789"/>
      <c r="AW46" s="789"/>
      <c r="AX46" s="789"/>
      <c r="AY46" s="789"/>
      <c r="AZ46" s="789"/>
      <c r="BA46" s="789"/>
      <c r="BB46" s="789"/>
      <c r="BC46" s="789"/>
      <c r="BD46" s="789"/>
      <c r="BE46" s="789"/>
      <c r="BF46" s="789"/>
      <c r="BG46" s="789"/>
      <c r="BH46" s="789"/>
      <c r="BI46" s="789"/>
      <c r="BJ46" s="789"/>
      <c r="BK46" s="789"/>
      <c r="BL46" s="789"/>
      <c r="BM46" s="789"/>
      <c r="BN46" s="789"/>
      <c r="BO46" s="789"/>
      <c r="BP46" s="789"/>
      <c r="BQ46" s="789"/>
      <c r="BR46" s="789"/>
      <c r="BS46" s="789"/>
      <c r="BT46" s="789"/>
      <c r="BU46" s="789"/>
      <c r="BV46" s="789"/>
      <c r="BW46" s="789"/>
      <c r="BX46" s="789"/>
      <c r="BY46" s="789"/>
    </row>
    <row r="47" spans="1:77" ht="15" customHeight="1" thickBot="1">
      <c r="A47" s="800" t="s">
        <v>399</v>
      </c>
      <c r="B47" s="370">
        <v>869</v>
      </c>
      <c r="C47" s="370">
        <v>37</v>
      </c>
      <c r="D47" s="370">
        <v>14</v>
      </c>
      <c r="E47" s="370">
        <v>23</v>
      </c>
      <c r="F47" s="370">
        <v>23</v>
      </c>
      <c r="G47" s="370" t="s">
        <v>943</v>
      </c>
      <c r="H47" s="370" t="s">
        <v>943</v>
      </c>
      <c r="I47" s="370">
        <v>833</v>
      </c>
      <c r="J47" s="370">
        <v>292</v>
      </c>
      <c r="K47" s="370" t="s">
        <v>943</v>
      </c>
      <c r="L47" s="371">
        <v>539</v>
      </c>
      <c r="M47" s="801"/>
      <c r="N47" s="789"/>
      <c r="O47" s="789"/>
      <c r="P47" s="789"/>
      <c r="Q47" s="789"/>
      <c r="R47" s="789"/>
      <c r="S47" s="789"/>
      <c r="T47" s="789"/>
      <c r="U47" s="789"/>
      <c r="V47" s="789"/>
      <c r="W47" s="789"/>
      <c r="X47" s="789"/>
      <c r="Y47" s="789"/>
      <c r="Z47" s="789"/>
      <c r="AA47" s="789"/>
      <c r="AB47" s="789"/>
      <c r="AC47" s="789"/>
      <c r="AD47" s="789"/>
      <c r="AE47" s="789"/>
      <c r="AF47" s="789"/>
      <c r="AG47" s="789"/>
      <c r="AH47" s="789"/>
      <c r="AI47" s="789"/>
      <c r="AJ47" s="789"/>
      <c r="AK47" s="789"/>
      <c r="AL47" s="789"/>
      <c r="AM47" s="789"/>
      <c r="AN47" s="789"/>
      <c r="AO47" s="789"/>
      <c r="AP47" s="789"/>
      <c r="AQ47" s="789"/>
      <c r="AR47" s="789"/>
      <c r="AS47" s="789"/>
      <c r="AT47" s="789"/>
      <c r="AU47" s="789"/>
      <c r="AV47" s="789"/>
      <c r="AW47" s="789"/>
      <c r="AX47" s="789"/>
      <c r="AY47" s="789"/>
      <c r="AZ47" s="789"/>
      <c r="BA47" s="789"/>
      <c r="BB47" s="789"/>
      <c r="BC47" s="789"/>
      <c r="BD47" s="789"/>
      <c r="BE47" s="789"/>
      <c r="BF47" s="789"/>
      <c r="BG47" s="789"/>
      <c r="BH47" s="789"/>
      <c r="BI47" s="789"/>
      <c r="BJ47" s="789"/>
      <c r="BK47" s="789"/>
      <c r="BL47" s="789"/>
      <c r="BM47" s="789"/>
      <c r="BN47" s="789"/>
      <c r="BO47" s="789"/>
      <c r="BP47" s="789"/>
      <c r="BQ47" s="789"/>
      <c r="BR47" s="789"/>
      <c r="BS47" s="789"/>
      <c r="BT47" s="789"/>
      <c r="BU47" s="789"/>
      <c r="BV47" s="789"/>
      <c r="BW47" s="789"/>
      <c r="BX47" s="789"/>
      <c r="BY47" s="789"/>
    </row>
    <row r="48" spans="1:77" ht="15" customHeight="1">
      <c r="A48" s="372" t="s">
        <v>957</v>
      </c>
      <c r="B48" s="789"/>
      <c r="C48" s="789"/>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c r="AN48" s="789"/>
      <c r="AO48" s="789"/>
      <c r="AP48" s="789"/>
      <c r="AQ48" s="789"/>
      <c r="AR48" s="789"/>
      <c r="AS48" s="789"/>
      <c r="AT48" s="789"/>
      <c r="AU48" s="789"/>
      <c r="AV48" s="789"/>
      <c r="AW48" s="789"/>
      <c r="AX48" s="789"/>
      <c r="AY48" s="789"/>
      <c r="AZ48" s="789"/>
      <c r="BA48" s="789"/>
      <c r="BB48" s="789"/>
      <c r="BC48" s="789"/>
      <c r="BD48" s="789"/>
      <c r="BE48" s="789"/>
      <c r="BF48" s="789"/>
      <c r="BG48" s="789"/>
      <c r="BH48" s="789"/>
      <c r="BI48" s="789"/>
      <c r="BJ48" s="789"/>
      <c r="BK48" s="789"/>
      <c r="BL48" s="789"/>
      <c r="BM48" s="789"/>
      <c r="BN48" s="789"/>
      <c r="BO48" s="789"/>
      <c r="BP48" s="789"/>
      <c r="BQ48" s="789"/>
      <c r="BR48" s="789"/>
      <c r="BS48" s="789"/>
      <c r="BT48" s="789"/>
      <c r="BU48" s="789"/>
      <c r="BV48" s="789"/>
      <c r="BW48" s="789"/>
      <c r="BX48" s="789"/>
      <c r="BY48" s="789"/>
    </row>
    <row r="49" spans="1:77" ht="15" customHeight="1">
      <c r="A49" s="802" t="s">
        <v>958</v>
      </c>
      <c r="B49" s="791"/>
      <c r="C49" s="791"/>
      <c r="D49" s="791"/>
      <c r="E49" s="791"/>
      <c r="F49" s="791"/>
      <c r="G49" s="791"/>
      <c r="H49" s="791"/>
      <c r="I49" s="791"/>
      <c r="J49" s="791"/>
      <c r="K49" s="791"/>
      <c r="L49" s="791"/>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89"/>
      <c r="AY49" s="789"/>
      <c r="AZ49" s="789"/>
      <c r="BA49" s="789"/>
      <c r="BB49" s="789"/>
      <c r="BC49" s="789"/>
      <c r="BD49" s="789"/>
      <c r="BE49" s="789"/>
      <c r="BF49" s="789"/>
      <c r="BG49" s="789"/>
      <c r="BH49" s="789"/>
      <c r="BI49" s="789"/>
      <c r="BJ49" s="789"/>
      <c r="BK49" s="789"/>
      <c r="BL49" s="789"/>
      <c r="BM49" s="789"/>
      <c r="BN49" s="789"/>
      <c r="BO49" s="789"/>
      <c r="BP49" s="789"/>
      <c r="BQ49" s="789"/>
      <c r="BR49" s="789"/>
      <c r="BS49" s="789"/>
      <c r="BT49" s="789"/>
      <c r="BU49" s="789"/>
      <c r="BV49" s="789"/>
      <c r="BW49" s="789"/>
      <c r="BX49" s="789"/>
      <c r="BY49" s="789"/>
    </row>
    <row r="50" spans="1:77" ht="13.5">
      <c r="A50" s="789"/>
      <c r="B50" s="789"/>
      <c r="C50" s="789"/>
      <c r="D50" s="789"/>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89"/>
      <c r="AY50" s="789"/>
      <c r="AZ50" s="789"/>
      <c r="BA50" s="789"/>
      <c r="BB50" s="789"/>
      <c r="BC50" s="789"/>
      <c r="BD50" s="789"/>
      <c r="BE50" s="789"/>
      <c r="BF50" s="789"/>
      <c r="BG50" s="789"/>
      <c r="BH50" s="789"/>
      <c r="BI50" s="789"/>
      <c r="BJ50" s="789"/>
      <c r="BK50" s="789"/>
      <c r="BL50" s="789"/>
      <c r="BM50" s="789"/>
      <c r="BN50" s="789"/>
      <c r="BO50" s="789"/>
      <c r="BP50" s="789"/>
      <c r="BQ50" s="789"/>
      <c r="BR50" s="789"/>
      <c r="BS50" s="789"/>
      <c r="BT50" s="789"/>
      <c r="BU50" s="789"/>
      <c r="BV50" s="789"/>
      <c r="BW50" s="789"/>
      <c r="BX50" s="789"/>
      <c r="BY50" s="789"/>
    </row>
    <row r="51" spans="1:77" ht="13.5">
      <c r="A51" s="789"/>
      <c r="B51" s="789"/>
      <c r="C51" s="789"/>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89"/>
      <c r="AY51" s="789"/>
      <c r="AZ51" s="789"/>
      <c r="BA51" s="789"/>
      <c r="BB51" s="789"/>
      <c r="BC51" s="789"/>
      <c r="BD51" s="789"/>
      <c r="BE51" s="789"/>
      <c r="BF51" s="789"/>
      <c r="BG51" s="789"/>
      <c r="BH51" s="789"/>
      <c r="BI51" s="789"/>
      <c r="BJ51" s="789"/>
      <c r="BK51" s="789"/>
      <c r="BL51" s="789"/>
      <c r="BM51" s="789"/>
      <c r="BN51" s="789"/>
      <c r="BO51" s="789"/>
      <c r="BP51" s="789"/>
      <c r="BQ51" s="789"/>
      <c r="BR51" s="789"/>
      <c r="BS51" s="789"/>
      <c r="BT51" s="789"/>
      <c r="BU51" s="789"/>
      <c r="BV51" s="789"/>
      <c r="BW51" s="789"/>
      <c r="BX51" s="789"/>
      <c r="BY51" s="789"/>
    </row>
    <row r="52" spans="1:77" ht="13.5">
      <c r="A52" s="789"/>
      <c r="B52" s="789"/>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789"/>
      <c r="BA52" s="789"/>
      <c r="BB52" s="789"/>
      <c r="BC52" s="789"/>
      <c r="BD52" s="789"/>
      <c r="BE52" s="789"/>
      <c r="BF52" s="789"/>
      <c r="BG52" s="789"/>
      <c r="BH52" s="789"/>
      <c r="BI52" s="789"/>
      <c r="BJ52" s="789"/>
      <c r="BK52" s="789"/>
      <c r="BL52" s="789"/>
      <c r="BM52" s="789"/>
      <c r="BN52" s="789"/>
      <c r="BO52" s="789"/>
      <c r="BP52" s="789"/>
      <c r="BQ52" s="789"/>
      <c r="BR52" s="789"/>
      <c r="BS52" s="789"/>
      <c r="BT52" s="789"/>
      <c r="BU52" s="789"/>
      <c r="BV52" s="789"/>
      <c r="BW52" s="789"/>
      <c r="BX52" s="789"/>
      <c r="BY52" s="789"/>
    </row>
    <row r="53" spans="1:77" ht="13.5">
      <c r="A53" s="789"/>
      <c r="B53" s="789"/>
      <c r="C53" s="789"/>
      <c r="D53" s="789"/>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789"/>
      <c r="AY53" s="789"/>
      <c r="AZ53" s="789"/>
      <c r="BA53" s="789"/>
      <c r="BB53" s="789"/>
      <c r="BC53" s="789"/>
      <c r="BD53" s="789"/>
      <c r="BE53" s="789"/>
      <c r="BF53" s="789"/>
      <c r="BG53" s="789"/>
      <c r="BH53" s="789"/>
      <c r="BI53" s="789"/>
      <c r="BJ53" s="789"/>
      <c r="BK53" s="789"/>
      <c r="BL53" s="789"/>
      <c r="BM53" s="789"/>
      <c r="BN53" s="789"/>
      <c r="BO53" s="789"/>
      <c r="BP53" s="789"/>
      <c r="BQ53" s="789"/>
      <c r="BR53" s="789"/>
      <c r="BS53" s="789"/>
      <c r="BT53" s="789"/>
      <c r="BU53" s="789"/>
      <c r="BV53" s="789"/>
      <c r="BW53" s="789"/>
      <c r="BX53" s="789"/>
      <c r="BY53" s="789"/>
    </row>
    <row r="54" spans="1:77" ht="13.5">
      <c r="A54" s="789"/>
      <c r="B54" s="789"/>
      <c r="C54" s="789"/>
      <c r="D54" s="789"/>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89"/>
      <c r="BC54" s="789"/>
      <c r="BD54" s="789"/>
      <c r="BE54" s="789"/>
      <c r="BF54" s="789"/>
      <c r="BG54" s="789"/>
      <c r="BH54" s="789"/>
      <c r="BI54" s="789"/>
      <c r="BJ54" s="789"/>
      <c r="BK54" s="789"/>
      <c r="BL54" s="789"/>
      <c r="BM54" s="789"/>
      <c r="BN54" s="789"/>
      <c r="BO54" s="789"/>
      <c r="BP54" s="789"/>
      <c r="BQ54" s="789"/>
      <c r="BR54" s="789"/>
      <c r="BS54" s="789"/>
      <c r="BT54" s="789"/>
      <c r="BU54" s="789"/>
      <c r="BV54" s="789"/>
      <c r="BW54" s="789"/>
      <c r="BX54" s="789"/>
      <c r="BY54" s="789"/>
    </row>
    <row r="55" spans="1:77" ht="13.5">
      <c r="A55" s="789"/>
      <c r="B55" s="789"/>
      <c r="C55" s="789"/>
      <c r="D55" s="789"/>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89"/>
      <c r="AJ55" s="789"/>
      <c r="AK55" s="789"/>
      <c r="AL55" s="789"/>
      <c r="AM55" s="789"/>
      <c r="AN55" s="789"/>
      <c r="AO55" s="789"/>
      <c r="AP55" s="789"/>
      <c r="AQ55" s="789"/>
      <c r="AR55" s="789"/>
      <c r="AS55" s="789"/>
      <c r="AT55" s="789"/>
      <c r="AU55" s="789"/>
      <c r="AV55" s="789"/>
      <c r="AW55" s="789"/>
      <c r="AX55" s="789"/>
      <c r="AY55" s="789"/>
      <c r="AZ55" s="789"/>
      <c r="BA55" s="789"/>
      <c r="BB55" s="789"/>
      <c r="BC55" s="789"/>
      <c r="BD55" s="789"/>
      <c r="BE55" s="789"/>
      <c r="BF55" s="789"/>
      <c r="BG55" s="789"/>
      <c r="BH55" s="789"/>
      <c r="BI55" s="789"/>
      <c r="BJ55" s="789"/>
      <c r="BK55" s="789"/>
      <c r="BL55" s="789"/>
      <c r="BM55" s="789"/>
      <c r="BN55" s="789"/>
      <c r="BO55" s="789"/>
      <c r="BP55" s="789"/>
      <c r="BQ55" s="789"/>
      <c r="BR55" s="789"/>
      <c r="BS55" s="789"/>
      <c r="BT55" s="789"/>
      <c r="BU55" s="789"/>
      <c r="BV55" s="789"/>
      <c r="BW55" s="789"/>
      <c r="BX55" s="789"/>
      <c r="BY55" s="789"/>
    </row>
    <row r="56" spans="1:77" ht="13.5">
      <c r="A56" s="789"/>
      <c r="B56" s="789"/>
      <c r="C56" s="789"/>
      <c r="D56" s="789"/>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89"/>
      <c r="BC56" s="789"/>
      <c r="BD56" s="789"/>
      <c r="BE56" s="789"/>
      <c r="BF56" s="789"/>
      <c r="BG56" s="789"/>
      <c r="BH56" s="789"/>
      <c r="BI56" s="789"/>
      <c r="BJ56" s="789"/>
      <c r="BK56" s="789"/>
      <c r="BL56" s="789"/>
      <c r="BM56" s="789"/>
      <c r="BN56" s="789"/>
      <c r="BO56" s="789"/>
      <c r="BP56" s="789"/>
      <c r="BQ56" s="789"/>
      <c r="BR56" s="789"/>
      <c r="BS56" s="789"/>
      <c r="BT56" s="789"/>
      <c r="BU56" s="789"/>
      <c r="BV56" s="789"/>
      <c r="BW56" s="789"/>
      <c r="BX56" s="789"/>
      <c r="BY56" s="789"/>
    </row>
    <row r="57" spans="1:77" ht="13.5">
      <c r="A57" s="789"/>
      <c r="B57" s="789"/>
      <c r="C57" s="789"/>
      <c r="D57" s="789"/>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89"/>
      <c r="AY57" s="789"/>
      <c r="AZ57" s="789"/>
      <c r="BA57" s="789"/>
      <c r="BB57" s="789"/>
      <c r="BC57" s="789"/>
      <c r="BD57" s="789"/>
      <c r="BE57" s="789"/>
      <c r="BF57" s="789"/>
      <c r="BG57" s="789"/>
      <c r="BH57" s="789"/>
      <c r="BI57" s="789"/>
      <c r="BJ57" s="789"/>
      <c r="BK57" s="789"/>
      <c r="BL57" s="789"/>
      <c r="BM57" s="789"/>
      <c r="BN57" s="789"/>
      <c r="BO57" s="789"/>
      <c r="BP57" s="789"/>
      <c r="BQ57" s="789"/>
      <c r="BR57" s="789"/>
      <c r="BS57" s="789"/>
      <c r="BT57" s="789"/>
      <c r="BU57" s="789"/>
      <c r="BV57" s="789"/>
      <c r="BW57" s="789"/>
      <c r="BX57" s="789"/>
      <c r="BY57" s="789"/>
    </row>
    <row r="58" spans="1:77" ht="13.5">
      <c r="A58" s="789"/>
      <c r="B58" s="789"/>
      <c r="C58" s="789"/>
      <c r="D58" s="789"/>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89"/>
      <c r="AY58" s="789"/>
      <c r="AZ58" s="789"/>
      <c r="BA58" s="789"/>
      <c r="BB58" s="789"/>
      <c r="BC58" s="789"/>
      <c r="BD58" s="789"/>
      <c r="BE58" s="789"/>
      <c r="BF58" s="789"/>
      <c r="BG58" s="789"/>
      <c r="BH58" s="789"/>
      <c r="BI58" s="789"/>
      <c r="BJ58" s="789"/>
      <c r="BK58" s="789"/>
      <c r="BL58" s="789"/>
      <c r="BM58" s="789"/>
      <c r="BN58" s="789"/>
      <c r="BO58" s="789"/>
      <c r="BP58" s="789"/>
      <c r="BQ58" s="789"/>
      <c r="BR58" s="789"/>
      <c r="BS58" s="789"/>
      <c r="BT58" s="789"/>
      <c r="BU58" s="789"/>
      <c r="BV58" s="789"/>
      <c r="BW58" s="789"/>
      <c r="BX58" s="789"/>
      <c r="BY58" s="789"/>
    </row>
    <row r="59" spans="1:77" ht="13.5">
      <c r="A59" s="789"/>
      <c r="B59" s="789"/>
      <c r="C59" s="789"/>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89"/>
      <c r="AY59" s="789"/>
      <c r="AZ59" s="789"/>
      <c r="BA59" s="789"/>
      <c r="BB59" s="789"/>
      <c r="BC59" s="789"/>
      <c r="BD59" s="789"/>
      <c r="BE59" s="789"/>
      <c r="BF59" s="789"/>
      <c r="BG59" s="789"/>
      <c r="BH59" s="789"/>
      <c r="BI59" s="789"/>
      <c r="BJ59" s="789"/>
      <c r="BK59" s="789"/>
      <c r="BL59" s="789"/>
      <c r="BM59" s="789"/>
      <c r="BN59" s="789"/>
      <c r="BO59" s="789"/>
      <c r="BP59" s="789"/>
      <c r="BQ59" s="789"/>
      <c r="BR59" s="789"/>
      <c r="BS59" s="789"/>
      <c r="BT59" s="789"/>
      <c r="BU59" s="789"/>
      <c r="BV59" s="789"/>
      <c r="BW59" s="789"/>
      <c r="BX59" s="789"/>
      <c r="BY59" s="789"/>
    </row>
    <row r="60" spans="1:77" ht="13.5">
      <c r="A60" s="789"/>
      <c r="B60" s="789"/>
      <c r="C60" s="789"/>
      <c r="D60" s="789"/>
      <c r="E60" s="789"/>
      <c r="F60" s="789"/>
      <c r="G60" s="789"/>
      <c r="H60" s="789"/>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89"/>
      <c r="AR60" s="789"/>
      <c r="AS60" s="789"/>
      <c r="AT60" s="789"/>
      <c r="AU60" s="789"/>
      <c r="AV60" s="789"/>
      <c r="AW60" s="789"/>
      <c r="AX60" s="789"/>
      <c r="AY60" s="789"/>
      <c r="AZ60" s="789"/>
      <c r="BA60" s="789"/>
      <c r="BB60" s="789"/>
      <c r="BC60" s="789"/>
      <c r="BD60" s="789"/>
      <c r="BE60" s="789"/>
      <c r="BF60" s="789"/>
      <c r="BG60" s="789"/>
      <c r="BH60" s="789"/>
      <c r="BI60" s="789"/>
      <c r="BJ60" s="789"/>
      <c r="BK60" s="789"/>
      <c r="BL60" s="789"/>
      <c r="BM60" s="789"/>
      <c r="BN60" s="789"/>
      <c r="BO60" s="789"/>
      <c r="BP60" s="789"/>
      <c r="BQ60" s="789"/>
      <c r="BR60" s="789"/>
      <c r="BS60" s="789"/>
      <c r="BT60" s="789"/>
      <c r="BU60" s="789"/>
      <c r="BV60" s="789"/>
      <c r="BW60" s="789"/>
      <c r="BX60" s="789"/>
      <c r="BY60" s="789"/>
    </row>
  </sheetData>
  <mergeCells count="12">
    <mergeCell ref="A3:A5"/>
    <mergeCell ref="A1:L1"/>
    <mergeCell ref="B3:B5"/>
    <mergeCell ref="C3:H3"/>
    <mergeCell ref="I3:L3"/>
    <mergeCell ref="C4:C5"/>
    <mergeCell ref="D4:D5"/>
    <mergeCell ref="E4:H4"/>
    <mergeCell ref="I4:I5"/>
    <mergeCell ref="J4:J5"/>
    <mergeCell ref="K4:K5"/>
    <mergeCell ref="L4:L5"/>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&amp;R&amp;D&amp;T</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I826"/>
  <sheetViews>
    <sheetView workbookViewId="0" topLeftCell="A1">
      <selection activeCell="A1" sqref="A1"/>
    </sheetView>
  </sheetViews>
  <sheetFormatPr defaultColWidth="9.00390625" defaultRowHeight="13.5"/>
  <cols>
    <col min="1" max="1" width="3.375" style="810" customWidth="1"/>
    <col min="2" max="2" width="29.625" style="810" customWidth="1"/>
    <col min="3" max="8" width="10.625" style="810" customWidth="1"/>
    <col min="9" max="9" width="2.375" style="810" customWidth="1"/>
    <col min="10" max="16384" width="8.125" style="810" customWidth="1"/>
  </cols>
  <sheetData>
    <row r="1" spans="1:2" s="398" customFormat="1" ht="18" customHeight="1">
      <c r="A1" s="397" t="s">
        <v>1034</v>
      </c>
      <c r="B1" s="397"/>
    </row>
    <row r="2" s="399" customFormat="1" ht="15" customHeight="1" thickBot="1">
      <c r="H2" s="400" t="s">
        <v>991</v>
      </c>
    </row>
    <row r="3" spans="1:9" s="402" customFormat="1" ht="15" customHeight="1" thickTop="1">
      <c r="A3" s="935" t="s">
        <v>992</v>
      </c>
      <c r="B3" s="936"/>
      <c r="C3" s="945" t="s">
        <v>963</v>
      </c>
      <c r="D3" s="945" t="s">
        <v>993</v>
      </c>
      <c r="E3" s="941" t="s">
        <v>994</v>
      </c>
      <c r="F3" s="941" t="s">
        <v>995</v>
      </c>
      <c r="G3" s="941" t="s">
        <v>996</v>
      </c>
      <c r="H3" s="943" t="s">
        <v>997</v>
      </c>
      <c r="I3" s="401"/>
    </row>
    <row r="4" spans="1:9" s="402" customFormat="1" ht="15" customHeight="1">
      <c r="A4" s="937" t="s">
        <v>998</v>
      </c>
      <c r="B4" s="938"/>
      <c r="C4" s="946"/>
      <c r="D4" s="946"/>
      <c r="E4" s="942"/>
      <c r="F4" s="942"/>
      <c r="G4" s="942"/>
      <c r="H4" s="944"/>
      <c r="I4" s="401"/>
    </row>
    <row r="5" spans="1:9" s="406" customFormat="1" ht="15.75" customHeight="1">
      <c r="A5" s="939" t="s">
        <v>969</v>
      </c>
      <c r="B5" s="940"/>
      <c r="C5" s="403">
        <v>396</v>
      </c>
      <c r="D5" s="403">
        <v>92</v>
      </c>
      <c r="E5" s="403">
        <v>151</v>
      </c>
      <c r="F5" s="403">
        <v>47</v>
      </c>
      <c r="G5" s="403">
        <v>56</v>
      </c>
      <c r="H5" s="404">
        <v>45</v>
      </c>
      <c r="I5" s="405"/>
    </row>
    <row r="6" spans="1:9" s="809" customFormat="1" ht="15.75" customHeight="1">
      <c r="A6" s="407" t="s">
        <v>845</v>
      </c>
      <c r="B6" s="408" t="s">
        <v>970</v>
      </c>
      <c r="C6" s="409">
        <v>1</v>
      </c>
      <c r="D6" s="409" t="s">
        <v>943</v>
      </c>
      <c r="E6" s="409" t="s">
        <v>943</v>
      </c>
      <c r="F6" s="409">
        <v>1</v>
      </c>
      <c r="G6" s="409">
        <v>1</v>
      </c>
      <c r="H6" s="410" t="s">
        <v>943</v>
      </c>
      <c r="I6" s="808"/>
    </row>
    <row r="7" spans="1:9" s="809" customFormat="1" ht="15.75" customHeight="1">
      <c r="A7" s="407" t="s">
        <v>846</v>
      </c>
      <c r="B7" s="408" t="s">
        <v>971</v>
      </c>
      <c r="C7" s="409">
        <v>0</v>
      </c>
      <c r="D7" s="409" t="s">
        <v>943</v>
      </c>
      <c r="E7" s="409">
        <v>0</v>
      </c>
      <c r="F7" s="409" t="s">
        <v>943</v>
      </c>
      <c r="G7" s="409" t="s">
        <v>943</v>
      </c>
      <c r="H7" s="410" t="s">
        <v>943</v>
      </c>
      <c r="I7" s="808"/>
    </row>
    <row r="8" spans="1:9" s="809" customFormat="1" ht="15.75" customHeight="1">
      <c r="A8" s="407" t="s">
        <v>847</v>
      </c>
      <c r="B8" s="408" t="s">
        <v>972</v>
      </c>
      <c r="C8" s="409">
        <v>1</v>
      </c>
      <c r="D8" s="409" t="s">
        <v>943</v>
      </c>
      <c r="E8" s="409">
        <v>1</v>
      </c>
      <c r="F8" s="409" t="s">
        <v>943</v>
      </c>
      <c r="G8" s="409" t="s">
        <v>943</v>
      </c>
      <c r="H8" s="410" t="s">
        <v>943</v>
      </c>
      <c r="I8" s="808"/>
    </row>
    <row r="9" spans="1:9" s="809" customFormat="1" ht="15.75" customHeight="1">
      <c r="A9" s="407" t="s">
        <v>848</v>
      </c>
      <c r="B9" s="408" t="s">
        <v>973</v>
      </c>
      <c r="C9" s="409" t="s">
        <v>943</v>
      </c>
      <c r="D9" s="409" t="s">
        <v>943</v>
      </c>
      <c r="E9" s="409" t="s">
        <v>943</v>
      </c>
      <c r="F9" s="409" t="s">
        <v>943</v>
      </c>
      <c r="G9" s="409" t="s">
        <v>943</v>
      </c>
      <c r="H9" s="410" t="s">
        <v>943</v>
      </c>
      <c r="I9" s="808"/>
    </row>
    <row r="10" spans="1:9" s="809" customFormat="1" ht="15.75" customHeight="1">
      <c r="A10" s="407" t="s">
        <v>849</v>
      </c>
      <c r="B10" s="408" t="s">
        <v>974</v>
      </c>
      <c r="C10" s="409">
        <v>31</v>
      </c>
      <c r="D10" s="409">
        <v>4</v>
      </c>
      <c r="E10" s="409">
        <v>18</v>
      </c>
      <c r="F10" s="409">
        <v>1</v>
      </c>
      <c r="G10" s="409">
        <v>4</v>
      </c>
      <c r="H10" s="410">
        <v>4</v>
      </c>
      <c r="I10" s="808"/>
    </row>
    <row r="11" spans="1:9" s="809" customFormat="1" ht="15.75" customHeight="1">
      <c r="A11" s="407" t="s">
        <v>850</v>
      </c>
      <c r="B11" s="408" t="s">
        <v>975</v>
      </c>
      <c r="C11" s="409">
        <v>147</v>
      </c>
      <c r="D11" s="409">
        <v>30</v>
      </c>
      <c r="E11" s="409">
        <v>52</v>
      </c>
      <c r="F11" s="409">
        <v>26</v>
      </c>
      <c r="G11" s="409">
        <v>18</v>
      </c>
      <c r="H11" s="410">
        <v>18</v>
      </c>
      <c r="I11" s="808"/>
    </row>
    <row r="12" spans="1:9" s="809" customFormat="1" ht="15.75" customHeight="1">
      <c r="A12" s="407" t="s">
        <v>851</v>
      </c>
      <c r="B12" s="408" t="s">
        <v>976</v>
      </c>
      <c r="C12" s="409">
        <v>0</v>
      </c>
      <c r="D12" s="409" t="s">
        <v>943</v>
      </c>
      <c r="E12" s="409" t="s">
        <v>943</v>
      </c>
      <c r="F12" s="409" t="s">
        <v>943</v>
      </c>
      <c r="G12" s="409" t="s">
        <v>943</v>
      </c>
      <c r="H12" s="410">
        <v>0</v>
      </c>
      <c r="I12" s="808"/>
    </row>
    <row r="13" spans="1:9" s="809" customFormat="1" ht="15.75" customHeight="1">
      <c r="A13" s="407" t="s">
        <v>852</v>
      </c>
      <c r="B13" s="408" t="s">
        <v>977</v>
      </c>
      <c r="C13" s="409">
        <v>4</v>
      </c>
      <c r="D13" s="409">
        <v>2</v>
      </c>
      <c r="E13" s="409">
        <v>0</v>
      </c>
      <c r="F13" s="409" t="s">
        <v>943</v>
      </c>
      <c r="G13" s="409" t="s">
        <v>943</v>
      </c>
      <c r="H13" s="410">
        <v>1</v>
      </c>
      <c r="I13" s="808"/>
    </row>
    <row r="14" spans="1:9" s="809" customFormat="1" ht="15.75" customHeight="1">
      <c r="A14" s="407" t="s">
        <v>853</v>
      </c>
      <c r="B14" s="408" t="s">
        <v>978</v>
      </c>
      <c r="C14" s="409">
        <v>14</v>
      </c>
      <c r="D14" s="409">
        <v>5</v>
      </c>
      <c r="E14" s="409">
        <v>5</v>
      </c>
      <c r="F14" s="409">
        <v>1</v>
      </c>
      <c r="G14" s="409">
        <v>2</v>
      </c>
      <c r="H14" s="410">
        <v>2</v>
      </c>
      <c r="I14" s="808"/>
    </row>
    <row r="15" spans="1:9" s="809" customFormat="1" ht="15.75" customHeight="1">
      <c r="A15" s="407" t="s">
        <v>854</v>
      </c>
      <c r="B15" s="408" t="s">
        <v>979</v>
      </c>
      <c r="C15" s="409">
        <v>80</v>
      </c>
      <c r="D15" s="409">
        <v>24</v>
      </c>
      <c r="E15" s="409">
        <v>30</v>
      </c>
      <c r="F15" s="409">
        <v>7</v>
      </c>
      <c r="G15" s="409">
        <v>12</v>
      </c>
      <c r="H15" s="410">
        <v>6</v>
      </c>
      <c r="I15" s="808"/>
    </row>
    <row r="16" spans="1:9" s="809" customFormat="1" ht="15.75" customHeight="1">
      <c r="A16" s="407" t="s">
        <v>855</v>
      </c>
      <c r="B16" s="408" t="s">
        <v>999</v>
      </c>
      <c r="C16" s="409">
        <v>8</v>
      </c>
      <c r="D16" s="409">
        <v>1</v>
      </c>
      <c r="E16" s="409">
        <v>3</v>
      </c>
      <c r="F16" s="409" t="s">
        <v>943</v>
      </c>
      <c r="G16" s="409">
        <v>4</v>
      </c>
      <c r="H16" s="410">
        <v>0</v>
      </c>
      <c r="I16" s="808"/>
    </row>
    <row r="17" spans="1:9" s="809" customFormat="1" ht="15.75" customHeight="1">
      <c r="A17" s="407" t="s">
        <v>856</v>
      </c>
      <c r="B17" s="408" t="s">
        <v>981</v>
      </c>
      <c r="C17" s="409">
        <v>2</v>
      </c>
      <c r="D17" s="409" t="s">
        <v>943</v>
      </c>
      <c r="E17" s="409">
        <v>1</v>
      </c>
      <c r="F17" s="409">
        <v>1</v>
      </c>
      <c r="G17" s="409">
        <v>1</v>
      </c>
      <c r="H17" s="410" t="s">
        <v>943</v>
      </c>
      <c r="I17" s="808"/>
    </row>
    <row r="18" spans="1:9" s="809" customFormat="1" ht="15.75" customHeight="1">
      <c r="A18" s="407" t="s">
        <v>857</v>
      </c>
      <c r="B18" s="408" t="s">
        <v>982</v>
      </c>
      <c r="C18" s="409">
        <v>14</v>
      </c>
      <c r="D18" s="409">
        <v>3</v>
      </c>
      <c r="E18" s="409">
        <v>6</v>
      </c>
      <c r="F18" s="409" t="s">
        <v>943</v>
      </c>
      <c r="G18" s="409">
        <v>3</v>
      </c>
      <c r="H18" s="410">
        <v>2</v>
      </c>
      <c r="I18" s="808"/>
    </row>
    <row r="19" spans="1:9" s="809" customFormat="1" ht="15.75" customHeight="1">
      <c r="A19" s="407" t="s">
        <v>858</v>
      </c>
      <c r="B19" s="408" t="s">
        <v>983</v>
      </c>
      <c r="C19" s="409">
        <v>20</v>
      </c>
      <c r="D19" s="409">
        <v>6</v>
      </c>
      <c r="E19" s="409">
        <v>9</v>
      </c>
      <c r="F19" s="409">
        <v>3</v>
      </c>
      <c r="G19" s="409">
        <v>1</v>
      </c>
      <c r="H19" s="410">
        <v>1</v>
      </c>
      <c r="I19" s="808"/>
    </row>
    <row r="20" spans="1:9" s="809" customFormat="1" ht="15.75" customHeight="1">
      <c r="A20" s="407" t="s">
        <v>877</v>
      </c>
      <c r="B20" s="408" t="s">
        <v>984</v>
      </c>
      <c r="C20" s="409">
        <v>11</v>
      </c>
      <c r="D20" s="409">
        <v>3</v>
      </c>
      <c r="E20" s="409">
        <v>2</v>
      </c>
      <c r="F20" s="409">
        <v>1</v>
      </c>
      <c r="G20" s="409">
        <v>2</v>
      </c>
      <c r="H20" s="410">
        <v>1</v>
      </c>
      <c r="I20" s="808"/>
    </row>
    <row r="21" spans="1:9" s="809" customFormat="1" ht="15.75" customHeight="1">
      <c r="A21" s="407" t="s">
        <v>878</v>
      </c>
      <c r="B21" s="408" t="s">
        <v>1000</v>
      </c>
      <c r="C21" s="409">
        <v>5</v>
      </c>
      <c r="D21" s="409" t="s">
        <v>943</v>
      </c>
      <c r="E21" s="409">
        <v>2</v>
      </c>
      <c r="F21" s="409" t="s">
        <v>943</v>
      </c>
      <c r="G21" s="409">
        <v>1</v>
      </c>
      <c r="H21" s="410">
        <v>2</v>
      </c>
      <c r="I21" s="808"/>
    </row>
    <row r="22" spans="1:9" s="809" customFormat="1" ht="15.75" customHeight="1">
      <c r="A22" s="407" t="s">
        <v>879</v>
      </c>
      <c r="B22" s="411" t="s">
        <v>1001</v>
      </c>
      <c r="C22" s="409">
        <v>45</v>
      </c>
      <c r="D22" s="409">
        <v>13</v>
      </c>
      <c r="E22" s="409">
        <v>16</v>
      </c>
      <c r="F22" s="409">
        <v>5</v>
      </c>
      <c r="G22" s="409">
        <v>6</v>
      </c>
      <c r="H22" s="410">
        <v>6</v>
      </c>
      <c r="I22" s="808"/>
    </row>
    <row r="23" spans="1:9" s="809" customFormat="1" ht="15.75" customHeight="1">
      <c r="A23" s="407" t="s">
        <v>881</v>
      </c>
      <c r="B23" s="408" t="s">
        <v>1002</v>
      </c>
      <c r="C23" s="409">
        <v>8</v>
      </c>
      <c r="D23" s="409">
        <v>0</v>
      </c>
      <c r="E23" s="409">
        <v>5</v>
      </c>
      <c r="F23" s="409">
        <v>2</v>
      </c>
      <c r="G23" s="409" t="s">
        <v>943</v>
      </c>
      <c r="H23" s="410">
        <v>0</v>
      </c>
      <c r="I23" s="808"/>
    </row>
    <row r="24" spans="1:9" s="809" customFormat="1" ht="15.75" customHeight="1">
      <c r="A24" s="407" t="s">
        <v>883</v>
      </c>
      <c r="B24" s="408" t="s">
        <v>988</v>
      </c>
      <c r="C24" s="409">
        <v>2</v>
      </c>
      <c r="D24" s="409" t="s">
        <v>943</v>
      </c>
      <c r="E24" s="409">
        <v>1</v>
      </c>
      <c r="F24" s="409">
        <v>1</v>
      </c>
      <c r="G24" s="409">
        <v>0</v>
      </c>
      <c r="H24" s="410">
        <v>1</v>
      </c>
      <c r="I24" s="808"/>
    </row>
    <row r="25" spans="1:9" s="406" customFormat="1" ht="24" customHeight="1">
      <c r="A25" s="933" t="s">
        <v>989</v>
      </c>
      <c r="B25" s="934"/>
      <c r="C25" s="403">
        <v>150</v>
      </c>
      <c r="D25" s="403">
        <v>23</v>
      </c>
      <c r="E25" s="403">
        <v>61</v>
      </c>
      <c r="F25" s="403">
        <v>18</v>
      </c>
      <c r="G25" s="403">
        <v>21</v>
      </c>
      <c r="H25" s="404">
        <v>24</v>
      </c>
      <c r="I25" s="405"/>
    </row>
    <row r="26" spans="1:9" s="809" customFormat="1" ht="15.75" customHeight="1">
      <c r="A26" s="407" t="s">
        <v>845</v>
      </c>
      <c r="B26" s="408" t="s">
        <v>970</v>
      </c>
      <c r="C26" s="409" t="s">
        <v>943</v>
      </c>
      <c r="D26" s="409" t="s">
        <v>943</v>
      </c>
      <c r="E26" s="409" t="s">
        <v>943</v>
      </c>
      <c r="F26" s="409" t="s">
        <v>943</v>
      </c>
      <c r="G26" s="409" t="s">
        <v>943</v>
      </c>
      <c r="H26" s="410" t="s">
        <v>943</v>
      </c>
      <c r="I26" s="808"/>
    </row>
    <row r="27" spans="1:9" s="809" customFormat="1" ht="15.75" customHeight="1">
      <c r="A27" s="407" t="s">
        <v>846</v>
      </c>
      <c r="B27" s="408" t="s">
        <v>971</v>
      </c>
      <c r="C27" s="409">
        <v>0</v>
      </c>
      <c r="D27" s="409" t="s">
        <v>943</v>
      </c>
      <c r="E27" s="409">
        <v>0</v>
      </c>
      <c r="F27" s="409" t="s">
        <v>943</v>
      </c>
      <c r="G27" s="409" t="s">
        <v>943</v>
      </c>
      <c r="H27" s="410" t="s">
        <v>943</v>
      </c>
      <c r="I27" s="808"/>
    </row>
    <row r="28" spans="1:9" s="809" customFormat="1" ht="15.75" customHeight="1">
      <c r="A28" s="407" t="s">
        <v>847</v>
      </c>
      <c r="B28" s="408" t="s">
        <v>972</v>
      </c>
      <c r="C28" s="409">
        <v>1</v>
      </c>
      <c r="D28" s="409" t="s">
        <v>943</v>
      </c>
      <c r="E28" s="409">
        <v>1</v>
      </c>
      <c r="F28" s="409" t="s">
        <v>943</v>
      </c>
      <c r="G28" s="409" t="s">
        <v>943</v>
      </c>
      <c r="H28" s="410" t="s">
        <v>943</v>
      </c>
      <c r="I28" s="808"/>
    </row>
    <row r="29" spans="1:9" s="809" customFormat="1" ht="15.75" customHeight="1">
      <c r="A29" s="407" t="s">
        <v>848</v>
      </c>
      <c r="B29" s="408" t="s">
        <v>973</v>
      </c>
      <c r="C29" s="409" t="s">
        <v>943</v>
      </c>
      <c r="D29" s="409" t="s">
        <v>943</v>
      </c>
      <c r="E29" s="409" t="s">
        <v>943</v>
      </c>
      <c r="F29" s="409" t="s">
        <v>943</v>
      </c>
      <c r="G29" s="409" t="s">
        <v>943</v>
      </c>
      <c r="H29" s="410" t="s">
        <v>943</v>
      </c>
      <c r="I29" s="808"/>
    </row>
    <row r="30" spans="1:9" s="809" customFormat="1" ht="15.75" customHeight="1">
      <c r="A30" s="407" t="s">
        <v>849</v>
      </c>
      <c r="B30" s="408" t="s">
        <v>974</v>
      </c>
      <c r="C30" s="409">
        <v>17</v>
      </c>
      <c r="D30" s="409">
        <v>1</v>
      </c>
      <c r="E30" s="409">
        <v>10</v>
      </c>
      <c r="F30" s="409">
        <v>1</v>
      </c>
      <c r="G30" s="409">
        <v>2</v>
      </c>
      <c r="H30" s="410">
        <v>3</v>
      </c>
      <c r="I30" s="808"/>
    </row>
    <row r="31" spans="1:9" s="809" customFormat="1" ht="15.75" customHeight="1">
      <c r="A31" s="407" t="s">
        <v>850</v>
      </c>
      <c r="B31" s="408" t="s">
        <v>975</v>
      </c>
      <c r="C31" s="409">
        <v>62</v>
      </c>
      <c r="D31" s="409">
        <v>10</v>
      </c>
      <c r="E31" s="409">
        <v>24</v>
      </c>
      <c r="F31" s="409">
        <v>13</v>
      </c>
      <c r="G31" s="409">
        <v>7</v>
      </c>
      <c r="H31" s="410">
        <v>9</v>
      </c>
      <c r="I31" s="808"/>
    </row>
    <row r="32" spans="1:9" s="809" customFormat="1" ht="15.75" customHeight="1">
      <c r="A32" s="407" t="s">
        <v>851</v>
      </c>
      <c r="B32" s="408" t="s">
        <v>976</v>
      </c>
      <c r="C32" s="409">
        <v>0</v>
      </c>
      <c r="D32" s="409" t="s">
        <v>943</v>
      </c>
      <c r="E32" s="409" t="s">
        <v>943</v>
      </c>
      <c r="F32" s="409" t="s">
        <v>943</v>
      </c>
      <c r="G32" s="409" t="s">
        <v>943</v>
      </c>
      <c r="H32" s="410">
        <v>0</v>
      </c>
      <c r="I32" s="808"/>
    </row>
    <row r="33" spans="1:9" s="809" customFormat="1" ht="15.75" customHeight="1">
      <c r="A33" s="407" t="s">
        <v>852</v>
      </c>
      <c r="B33" s="408" t="s">
        <v>977</v>
      </c>
      <c r="C33" s="409">
        <v>3</v>
      </c>
      <c r="D33" s="409">
        <v>1</v>
      </c>
      <c r="E33" s="409">
        <v>0</v>
      </c>
      <c r="F33" s="409" t="s">
        <v>943</v>
      </c>
      <c r="G33" s="409" t="s">
        <v>943</v>
      </c>
      <c r="H33" s="410">
        <v>1</v>
      </c>
      <c r="I33" s="808"/>
    </row>
    <row r="34" spans="1:9" s="809" customFormat="1" ht="15.75" customHeight="1">
      <c r="A34" s="407" t="s">
        <v>853</v>
      </c>
      <c r="B34" s="408" t="s">
        <v>978</v>
      </c>
      <c r="C34" s="409">
        <v>11</v>
      </c>
      <c r="D34" s="409">
        <v>3</v>
      </c>
      <c r="E34" s="409">
        <v>4</v>
      </c>
      <c r="F34" s="409">
        <v>1</v>
      </c>
      <c r="G34" s="409">
        <v>2</v>
      </c>
      <c r="H34" s="410">
        <v>2</v>
      </c>
      <c r="I34" s="808"/>
    </row>
    <row r="35" spans="1:9" s="809" customFormat="1" ht="15.75" customHeight="1">
      <c r="A35" s="407" t="s">
        <v>854</v>
      </c>
      <c r="B35" s="408" t="s">
        <v>979</v>
      </c>
      <c r="C35" s="409">
        <v>23</v>
      </c>
      <c r="D35" s="409">
        <v>4</v>
      </c>
      <c r="E35" s="409">
        <v>9</v>
      </c>
      <c r="F35" s="409">
        <v>2</v>
      </c>
      <c r="G35" s="409">
        <v>4</v>
      </c>
      <c r="H35" s="410">
        <v>4</v>
      </c>
      <c r="I35" s="808"/>
    </row>
    <row r="36" spans="1:9" s="809" customFormat="1" ht="15.75" customHeight="1">
      <c r="A36" s="407" t="s">
        <v>855</v>
      </c>
      <c r="B36" s="408" t="s">
        <v>999</v>
      </c>
      <c r="C36" s="409">
        <v>1</v>
      </c>
      <c r="D36" s="409" t="s">
        <v>943</v>
      </c>
      <c r="E36" s="409" t="s">
        <v>943</v>
      </c>
      <c r="F36" s="409" t="s">
        <v>943</v>
      </c>
      <c r="G36" s="409">
        <v>1</v>
      </c>
      <c r="H36" s="410" t="s">
        <v>943</v>
      </c>
      <c r="I36" s="808"/>
    </row>
    <row r="37" spans="1:9" s="809" customFormat="1" ht="15.75" customHeight="1">
      <c r="A37" s="407" t="s">
        <v>856</v>
      </c>
      <c r="B37" s="408" t="s">
        <v>981</v>
      </c>
      <c r="C37" s="409">
        <v>1</v>
      </c>
      <c r="D37" s="409" t="s">
        <v>943</v>
      </c>
      <c r="E37" s="409">
        <v>1</v>
      </c>
      <c r="F37" s="409" t="s">
        <v>943</v>
      </c>
      <c r="G37" s="409" t="s">
        <v>943</v>
      </c>
      <c r="H37" s="410" t="s">
        <v>943</v>
      </c>
      <c r="I37" s="808"/>
    </row>
    <row r="38" spans="1:9" s="809" customFormat="1" ht="15.75" customHeight="1">
      <c r="A38" s="407" t="s">
        <v>857</v>
      </c>
      <c r="B38" s="408" t="s">
        <v>982</v>
      </c>
      <c r="C38" s="409">
        <v>6</v>
      </c>
      <c r="D38" s="409">
        <v>1</v>
      </c>
      <c r="E38" s="409">
        <v>4</v>
      </c>
      <c r="F38" s="409" t="s">
        <v>943</v>
      </c>
      <c r="G38" s="409">
        <v>1</v>
      </c>
      <c r="H38" s="410" t="s">
        <v>943</v>
      </c>
      <c r="I38" s="808"/>
    </row>
    <row r="39" spans="1:9" s="809" customFormat="1" ht="15.75" customHeight="1">
      <c r="A39" s="407" t="s">
        <v>858</v>
      </c>
      <c r="B39" s="408" t="s">
        <v>983</v>
      </c>
      <c r="C39" s="409">
        <v>2</v>
      </c>
      <c r="D39" s="409">
        <v>1</v>
      </c>
      <c r="E39" s="409">
        <v>0</v>
      </c>
      <c r="F39" s="409" t="s">
        <v>943</v>
      </c>
      <c r="G39" s="409" t="s">
        <v>943</v>
      </c>
      <c r="H39" s="410">
        <v>0</v>
      </c>
      <c r="I39" s="808"/>
    </row>
    <row r="40" spans="1:9" s="809" customFormat="1" ht="15.75" customHeight="1">
      <c r="A40" s="407" t="s">
        <v>877</v>
      </c>
      <c r="B40" s="408" t="s">
        <v>984</v>
      </c>
      <c r="C40" s="409">
        <v>1</v>
      </c>
      <c r="D40" s="409" t="s">
        <v>943</v>
      </c>
      <c r="E40" s="409" t="s">
        <v>943</v>
      </c>
      <c r="F40" s="409" t="s">
        <v>943</v>
      </c>
      <c r="G40" s="409" t="s">
        <v>943</v>
      </c>
      <c r="H40" s="410">
        <v>1</v>
      </c>
      <c r="I40" s="808"/>
    </row>
    <row r="41" spans="1:9" s="809" customFormat="1" ht="15.75" customHeight="1">
      <c r="A41" s="407" t="s">
        <v>878</v>
      </c>
      <c r="B41" s="408" t="s">
        <v>1000</v>
      </c>
      <c r="C41" s="409">
        <v>1</v>
      </c>
      <c r="D41" s="409" t="s">
        <v>943</v>
      </c>
      <c r="E41" s="409" t="s">
        <v>943</v>
      </c>
      <c r="F41" s="409" t="s">
        <v>943</v>
      </c>
      <c r="G41" s="409" t="s">
        <v>943</v>
      </c>
      <c r="H41" s="410">
        <v>1</v>
      </c>
      <c r="I41" s="808"/>
    </row>
    <row r="42" spans="1:9" s="809" customFormat="1" ht="15.75" customHeight="1">
      <c r="A42" s="407" t="s">
        <v>879</v>
      </c>
      <c r="B42" s="411" t="s">
        <v>1001</v>
      </c>
      <c r="C42" s="409">
        <v>19</v>
      </c>
      <c r="D42" s="409">
        <v>2</v>
      </c>
      <c r="E42" s="409">
        <v>5</v>
      </c>
      <c r="F42" s="409">
        <v>1</v>
      </c>
      <c r="G42" s="409">
        <v>4</v>
      </c>
      <c r="H42" s="410">
        <v>4</v>
      </c>
      <c r="I42" s="808"/>
    </row>
    <row r="43" spans="1:9" s="809" customFormat="1" ht="15.75" customHeight="1">
      <c r="A43" s="407" t="s">
        <v>881</v>
      </c>
      <c r="B43" s="408" t="s">
        <v>1002</v>
      </c>
      <c r="C43" s="409">
        <v>1</v>
      </c>
      <c r="D43" s="409" t="s">
        <v>943</v>
      </c>
      <c r="E43" s="409">
        <v>0</v>
      </c>
      <c r="F43" s="409">
        <v>1</v>
      </c>
      <c r="G43" s="409" t="s">
        <v>943</v>
      </c>
      <c r="H43" s="410" t="s">
        <v>943</v>
      </c>
      <c r="I43" s="808"/>
    </row>
    <row r="44" spans="1:9" s="809" customFormat="1" ht="15.75" customHeight="1">
      <c r="A44" s="407" t="s">
        <v>883</v>
      </c>
      <c r="B44" s="408" t="s">
        <v>988</v>
      </c>
      <c r="C44" s="409">
        <v>1</v>
      </c>
      <c r="D44" s="409" t="s">
        <v>943</v>
      </c>
      <c r="E44" s="409">
        <v>1</v>
      </c>
      <c r="F44" s="409" t="s">
        <v>943</v>
      </c>
      <c r="G44" s="409">
        <v>0</v>
      </c>
      <c r="H44" s="410" t="s">
        <v>943</v>
      </c>
      <c r="I44" s="808"/>
    </row>
    <row r="45" spans="1:9" s="406" customFormat="1" ht="24" customHeight="1">
      <c r="A45" s="933" t="s">
        <v>990</v>
      </c>
      <c r="B45" s="934"/>
      <c r="C45" s="403">
        <v>246</v>
      </c>
      <c r="D45" s="403">
        <v>69</v>
      </c>
      <c r="E45" s="403">
        <v>91</v>
      </c>
      <c r="F45" s="403">
        <v>30</v>
      </c>
      <c r="G45" s="403">
        <v>34</v>
      </c>
      <c r="H45" s="404">
        <v>22</v>
      </c>
      <c r="I45" s="405"/>
    </row>
    <row r="46" spans="1:9" s="809" customFormat="1" ht="15.75" customHeight="1">
      <c r="A46" s="407" t="s">
        <v>845</v>
      </c>
      <c r="B46" s="408" t="s">
        <v>970</v>
      </c>
      <c r="C46" s="409">
        <v>1</v>
      </c>
      <c r="D46" s="409" t="s">
        <v>943</v>
      </c>
      <c r="E46" s="409" t="s">
        <v>943</v>
      </c>
      <c r="F46" s="409">
        <v>1</v>
      </c>
      <c r="G46" s="409">
        <v>1</v>
      </c>
      <c r="H46" s="410" t="s">
        <v>943</v>
      </c>
      <c r="I46" s="808"/>
    </row>
    <row r="47" spans="1:9" s="809" customFormat="1" ht="15.75" customHeight="1">
      <c r="A47" s="407" t="s">
        <v>846</v>
      </c>
      <c r="B47" s="408" t="s">
        <v>971</v>
      </c>
      <c r="C47" s="409" t="s">
        <v>943</v>
      </c>
      <c r="D47" s="409" t="s">
        <v>943</v>
      </c>
      <c r="E47" s="409" t="s">
        <v>943</v>
      </c>
      <c r="F47" s="409" t="s">
        <v>943</v>
      </c>
      <c r="G47" s="409" t="s">
        <v>943</v>
      </c>
      <c r="H47" s="410" t="s">
        <v>943</v>
      </c>
      <c r="I47" s="808"/>
    </row>
    <row r="48" spans="1:9" s="809" customFormat="1" ht="15.75" customHeight="1">
      <c r="A48" s="407" t="s">
        <v>847</v>
      </c>
      <c r="B48" s="408" t="s">
        <v>972</v>
      </c>
      <c r="C48" s="409" t="s">
        <v>943</v>
      </c>
      <c r="D48" s="409" t="s">
        <v>943</v>
      </c>
      <c r="E48" s="409" t="s">
        <v>943</v>
      </c>
      <c r="F48" s="409" t="s">
        <v>943</v>
      </c>
      <c r="G48" s="409" t="s">
        <v>943</v>
      </c>
      <c r="H48" s="410" t="s">
        <v>943</v>
      </c>
      <c r="I48" s="808"/>
    </row>
    <row r="49" spans="1:9" s="809" customFormat="1" ht="15.75" customHeight="1">
      <c r="A49" s="407" t="s">
        <v>848</v>
      </c>
      <c r="B49" s="408" t="s">
        <v>973</v>
      </c>
      <c r="C49" s="409" t="s">
        <v>943</v>
      </c>
      <c r="D49" s="409" t="s">
        <v>943</v>
      </c>
      <c r="E49" s="409" t="s">
        <v>943</v>
      </c>
      <c r="F49" s="409" t="s">
        <v>943</v>
      </c>
      <c r="G49" s="409" t="s">
        <v>943</v>
      </c>
      <c r="H49" s="410" t="s">
        <v>943</v>
      </c>
      <c r="I49" s="808"/>
    </row>
    <row r="50" spans="1:9" s="809" customFormat="1" ht="15.75" customHeight="1">
      <c r="A50" s="407" t="s">
        <v>849</v>
      </c>
      <c r="B50" s="408" t="s">
        <v>974</v>
      </c>
      <c r="C50" s="409">
        <v>14</v>
      </c>
      <c r="D50" s="409">
        <v>3</v>
      </c>
      <c r="E50" s="409">
        <v>8</v>
      </c>
      <c r="F50" s="409" t="s">
        <v>943</v>
      </c>
      <c r="G50" s="409">
        <v>1</v>
      </c>
      <c r="H50" s="410">
        <v>1</v>
      </c>
      <c r="I50" s="808"/>
    </row>
    <row r="51" spans="1:9" s="809" customFormat="1" ht="15.75" customHeight="1">
      <c r="A51" s="407" t="s">
        <v>850</v>
      </c>
      <c r="B51" s="408" t="s">
        <v>975</v>
      </c>
      <c r="C51" s="409">
        <v>85</v>
      </c>
      <c r="D51" s="409">
        <v>21</v>
      </c>
      <c r="E51" s="409">
        <v>28</v>
      </c>
      <c r="F51" s="409">
        <v>16</v>
      </c>
      <c r="G51" s="409">
        <v>12</v>
      </c>
      <c r="H51" s="410">
        <v>9</v>
      </c>
      <c r="I51" s="808"/>
    </row>
    <row r="52" spans="1:9" s="809" customFormat="1" ht="15.75" customHeight="1">
      <c r="A52" s="407" t="s">
        <v>851</v>
      </c>
      <c r="B52" s="408" t="s">
        <v>976</v>
      </c>
      <c r="C52" s="409" t="s">
        <v>943</v>
      </c>
      <c r="D52" s="409" t="s">
        <v>943</v>
      </c>
      <c r="E52" s="409" t="s">
        <v>943</v>
      </c>
      <c r="F52" s="409" t="s">
        <v>943</v>
      </c>
      <c r="G52" s="409" t="s">
        <v>943</v>
      </c>
      <c r="H52" s="410" t="s">
        <v>943</v>
      </c>
      <c r="I52" s="808"/>
    </row>
    <row r="53" spans="1:9" s="809" customFormat="1" ht="15.75" customHeight="1">
      <c r="A53" s="407" t="s">
        <v>852</v>
      </c>
      <c r="B53" s="408" t="s">
        <v>977</v>
      </c>
      <c r="C53" s="409">
        <v>1</v>
      </c>
      <c r="D53" s="409">
        <v>1</v>
      </c>
      <c r="E53" s="409" t="s">
        <v>943</v>
      </c>
      <c r="F53" s="409" t="s">
        <v>943</v>
      </c>
      <c r="G53" s="409" t="s">
        <v>943</v>
      </c>
      <c r="H53" s="410" t="s">
        <v>943</v>
      </c>
      <c r="I53" s="808"/>
    </row>
    <row r="54" spans="1:9" s="809" customFormat="1" ht="15.75" customHeight="1">
      <c r="A54" s="407" t="s">
        <v>853</v>
      </c>
      <c r="B54" s="408" t="s">
        <v>978</v>
      </c>
      <c r="C54" s="409">
        <v>3</v>
      </c>
      <c r="D54" s="409">
        <v>2</v>
      </c>
      <c r="E54" s="409">
        <v>1</v>
      </c>
      <c r="F54" s="409" t="s">
        <v>943</v>
      </c>
      <c r="G54" s="409" t="s">
        <v>943</v>
      </c>
      <c r="H54" s="410" t="s">
        <v>943</v>
      </c>
      <c r="I54" s="808"/>
    </row>
    <row r="55" spans="1:9" s="809" customFormat="1" ht="15.75" customHeight="1">
      <c r="A55" s="407" t="s">
        <v>854</v>
      </c>
      <c r="B55" s="408" t="s">
        <v>979</v>
      </c>
      <c r="C55" s="409">
        <v>56</v>
      </c>
      <c r="D55" s="409">
        <v>20</v>
      </c>
      <c r="E55" s="409">
        <v>21</v>
      </c>
      <c r="F55" s="409">
        <v>5</v>
      </c>
      <c r="G55" s="409">
        <v>8</v>
      </c>
      <c r="H55" s="410">
        <v>2</v>
      </c>
      <c r="I55" s="808"/>
    </row>
    <row r="56" spans="1:9" s="809" customFormat="1" ht="15.75" customHeight="1">
      <c r="A56" s="407" t="s">
        <v>855</v>
      </c>
      <c r="B56" s="408" t="s">
        <v>999</v>
      </c>
      <c r="C56" s="409">
        <v>7</v>
      </c>
      <c r="D56" s="409">
        <v>1</v>
      </c>
      <c r="E56" s="409">
        <v>3</v>
      </c>
      <c r="F56" s="409" t="s">
        <v>943</v>
      </c>
      <c r="G56" s="409">
        <v>3</v>
      </c>
      <c r="H56" s="410">
        <v>0</v>
      </c>
      <c r="I56" s="808"/>
    </row>
    <row r="57" spans="1:9" s="809" customFormat="1" ht="15.75" customHeight="1">
      <c r="A57" s="407" t="s">
        <v>856</v>
      </c>
      <c r="B57" s="408" t="s">
        <v>981</v>
      </c>
      <c r="C57" s="409">
        <v>1</v>
      </c>
      <c r="D57" s="409" t="s">
        <v>943</v>
      </c>
      <c r="E57" s="409" t="s">
        <v>943</v>
      </c>
      <c r="F57" s="409">
        <v>1</v>
      </c>
      <c r="G57" s="409">
        <v>1</v>
      </c>
      <c r="H57" s="410" t="s">
        <v>943</v>
      </c>
      <c r="I57" s="808"/>
    </row>
    <row r="58" spans="1:9" s="809" customFormat="1" ht="15.75" customHeight="1">
      <c r="A58" s="407" t="s">
        <v>857</v>
      </c>
      <c r="B58" s="408" t="s">
        <v>982</v>
      </c>
      <c r="C58" s="409">
        <v>8</v>
      </c>
      <c r="D58" s="409">
        <v>1</v>
      </c>
      <c r="E58" s="409">
        <v>3</v>
      </c>
      <c r="F58" s="409" t="s">
        <v>943</v>
      </c>
      <c r="G58" s="409">
        <v>2</v>
      </c>
      <c r="H58" s="410">
        <v>2</v>
      </c>
      <c r="I58" s="808"/>
    </row>
    <row r="59" spans="1:9" s="809" customFormat="1" ht="15.75" customHeight="1">
      <c r="A59" s="407" t="s">
        <v>858</v>
      </c>
      <c r="B59" s="408" t="s">
        <v>983</v>
      </c>
      <c r="C59" s="409">
        <v>19</v>
      </c>
      <c r="D59" s="409">
        <v>5</v>
      </c>
      <c r="E59" s="409">
        <v>8</v>
      </c>
      <c r="F59" s="409">
        <v>3</v>
      </c>
      <c r="G59" s="409">
        <v>1</v>
      </c>
      <c r="H59" s="410">
        <v>1</v>
      </c>
      <c r="I59" s="808"/>
    </row>
    <row r="60" spans="1:9" s="809" customFormat="1" ht="15.75" customHeight="1">
      <c r="A60" s="407" t="s">
        <v>877</v>
      </c>
      <c r="B60" s="408" t="s">
        <v>984</v>
      </c>
      <c r="C60" s="409">
        <v>10</v>
      </c>
      <c r="D60" s="409">
        <v>3</v>
      </c>
      <c r="E60" s="409">
        <v>2</v>
      </c>
      <c r="F60" s="409">
        <v>1</v>
      </c>
      <c r="G60" s="409">
        <v>2</v>
      </c>
      <c r="H60" s="410">
        <v>1</v>
      </c>
      <c r="I60" s="808"/>
    </row>
    <row r="61" spans="1:9" s="809" customFormat="1" ht="15.75" customHeight="1">
      <c r="A61" s="407" t="s">
        <v>878</v>
      </c>
      <c r="B61" s="408" t="s">
        <v>1000</v>
      </c>
      <c r="C61" s="409">
        <v>4</v>
      </c>
      <c r="D61" s="409" t="s">
        <v>943</v>
      </c>
      <c r="E61" s="409">
        <v>2</v>
      </c>
      <c r="F61" s="409" t="s">
        <v>943</v>
      </c>
      <c r="G61" s="409">
        <v>1</v>
      </c>
      <c r="H61" s="410">
        <v>1</v>
      </c>
      <c r="I61" s="808"/>
    </row>
    <row r="62" spans="1:9" s="809" customFormat="1" ht="15.75" customHeight="1">
      <c r="A62" s="407" t="s">
        <v>879</v>
      </c>
      <c r="B62" s="411" t="s">
        <v>1001</v>
      </c>
      <c r="C62" s="409">
        <v>26</v>
      </c>
      <c r="D62" s="409">
        <v>11</v>
      </c>
      <c r="E62" s="409">
        <v>10</v>
      </c>
      <c r="F62" s="409">
        <v>3</v>
      </c>
      <c r="G62" s="409">
        <v>1</v>
      </c>
      <c r="H62" s="410">
        <v>2</v>
      </c>
      <c r="I62" s="808"/>
    </row>
    <row r="63" spans="1:9" s="809" customFormat="1" ht="15.75" customHeight="1">
      <c r="A63" s="412" t="s">
        <v>881</v>
      </c>
      <c r="B63" s="408" t="s">
        <v>1002</v>
      </c>
      <c r="C63" s="409">
        <v>6</v>
      </c>
      <c r="D63" s="409" t="s">
        <v>943</v>
      </c>
      <c r="E63" s="409">
        <v>3</v>
      </c>
      <c r="F63" s="409">
        <v>1</v>
      </c>
      <c r="G63" s="409" t="s">
        <v>943</v>
      </c>
      <c r="H63" s="410">
        <v>0</v>
      </c>
      <c r="I63" s="808"/>
    </row>
    <row r="64" spans="1:9" s="809" customFormat="1" ht="15.75" customHeight="1" thickBot="1">
      <c r="A64" s="413" t="s">
        <v>883</v>
      </c>
      <c r="B64" s="414" t="s">
        <v>988</v>
      </c>
      <c r="C64" s="415">
        <v>1</v>
      </c>
      <c r="D64" s="415">
        <v>0</v>
      </c>
      <c r="E64" s="415" t="s">
        <v>943</v>
      </c>
      <c r="F64" s="415">
        <v>1</v>
      </c>
      <c r="G64" s="415" t="s">
        <v>943</v>
      </c>
      <c r="H64" s="416">
        <v>1</v>
      </c>
      <c r="I64" s="808"/>
    </row>
    <row r="65" spans="1:2" s="809" customFormat="1" ht="12" customHeight="1">
      <c r="A65" s="417"/>
      <c r="B65" s="418" t="s">
        <v>1003</v>
      </c>
    </row>
    <row r="66" s="809" customFormat="1" ht="12.75" customHeight="1">
      <c r="B66" s="419" t="s">
        <v>1004</v>
      </c>
    </row>
    <row r="67" spans="2:8" ht="8.25" customHeight="1">
      <c r="B67" s="811"/>
      <c r="C67" s="811"/>
      <c r="D67" s="811"/>
      <c r="E67" s="811"/>
      <c r="F67" s="811"/>
      <c r="G67" s="811"/>
      <c r="H67" s="811"/>
    </row>
    <row r="68" s="809" customFormat="1" ht="13.5"/>
    <row r="69" s="809" customFormat="1" ht="13.5"/>
    <row r="70" s="809" customFormat="1" ht="13.5"/>
    <row r="71" s="809" customFormat="1" ht="13.5"/>
    <row r="72" s="809" customFormat="1" ht="13.5"/>
    <row r="73" s="809" customFormat="1" ht="13.5"/>
    <row r="74" s="809" customFormat="1" ht="13.5"/>
    <row r="75" s="809" customFormat="1" ht="13.5"/>
    <row r="76" s="809" customFormat="1" ht="13.5"/>
    <row r="77" s="809" customFormat="1" ht="13.5"/>
    <row r="78" s="809" customFormat="1" ht="13.5"/>
    <row r="79" s="809" customFormat="1" ht="13.5"/>
    <row r="80" s="809" customFormat="1" ht="13.5"/>
    <row r="81" s="809" customFormat="1" ht="13.5"/>
    <row r="82" s="809" customFormat="1" ht="13.5"/>
    <row r="83" s="809" customFormat="1" ht="13.5"/>
    <row r="84" s="809" customFormat="1" ht="13.5"/>
    <row r="85" s="809" customFormat="1" ht="13.5"/>
    <row r="86" s="809" customFormat="1" ht="13.5"/>
    <row r="87" s="809" customFormat="1" ht="13.5"/>
    <row r="88" s="809" customFormat="1" ht="13.5"/>
    <row r="89" s="809" customFormat="1" ht="13.5"/>
    <row r="90" s="809" customFormat="1" ht="13.5"/>
    <row r="91" s="809" customFormat="1" ht="13.5"/>
    <row r="92" s="809" customFormat="1" ht="13.5"/>
    <row r="93" s="809" customFormat="1" ht="13.5"/>
    <row r="94" s="809" customFormat="1" ht="13.5"/>
    <row r="95" s="809" customFormat="1" ht="13.5"/>
    <row r="96" s="809" customFormat="1" ht="13.5"/>
    <row r="97" s="809" customFormat="1" ht="13.5"/>
    <row r="98" s="809" customFormat="1" ht="13.5"/>
    <row r="99" s="809" customFormat="1" ht="13.5"/>
    <row r="100" s="809" customFormat="1" ht="13.5"/>
    <row r="101" s="809" customFormat="1" ht="13.5"/>
    <row r="102" s="809" customFormat="1" ht="13.5"/>
    <row r="103" s="809" customFormat="1" ht="13.5"/>
    <row r="104" s="809" customFormat="1" ht="13.5"/>
    <row r="105" s="809" customFormat="1" ht="13.5"/>
    <row r="106" s="809" customFormat="1" ht="13.5"/>
    <row r="107" s="809" customFormat="1" ht="13.5"/>
    <row r="108" s="809" customFormat="1" ht="13.5"/>
    <row r="109" s="809" customFormat="1" ht="13.5"/>
    <row r="110" s="809" customFormat="1" ht="13.5"/>
    <row r="111" s="809" customFormat="1" ht="13.5"/>
    <row r="112" s="809" customFormat="1" ht="13.5"/>
    <row r="113" s="809" customFormat="1" ht="13.5"/>
    <row r="114" s="809" customFormat="1" ht="13.5"/>
    <row r="115" s="809" customFormat="1" ht="13.5"/>
    <row r="116" s="809" customFormat="1" ht="13.5"/>
    <row r="117" s="809" customFormat="1" ht="13.5"/>
    <row r="118" s="809" customFormat="1" ht="13.5"/>
    <row r="119" s="809" customFormat="1" ht="13.5"/>
    <row r="120" s="809" customFormat="1" ht="13.5"/>
    <row r="121" s="809" customFormat="1" ht="13.5"/>
    <row r="122" s="809" customFormat="1" ht="13.5"/>
    <row r="123" s="809" customFormat="1" ht="13.5"/>
    <row r="124" s="809" customFormat="1" ht="13.5"/>
    <row r="125" s="809" customFormat="1" ht="13.5"/>
    <row r="126" s="809" customFormat="1" ht="13.5"/>
    <row r="127" s="809" customFormat="1" ht="13.5"/>
    <row r="128" s="809" customFormat="1" ht="13.5"/>
    <row r="129" s="809" customFormat="1" ht="13.5"/>
    <row r="130" s="809" customFormat="1" ht="13.5"/>
    <row r="131" s="809" customFormat="1" ht="13.5"/>
    <row r="132" s="809" customFormat="1" ht="13.5"/>
    <row r="133" s="809" customFormat="1" ht="13.5"/>
    <row r="134" s="809" customFormat="1" ht="13.5"/>
    <row r="135" s="809" customFormat="1" ht="13.5"/>
    <row r="136" s="809" customFormat="1" ht="13.5"/>
    <row r="137" s="809" customFormat="1" ht="13.5"/>
    <row r="138" s="809" customFormat="1" ht="13.5"/>
    <row r="139" s="809" customFormat="1" ht="13.5"/>
    <row r="140" s="809" customFormat="1" ht="13.5"/>
    <row r="141" s="809" customFormat="1" ht="13.5"/>
    <row r="142" s="809" customFormat="1" ht="13.5"/>
    <row r="143" s="809" customFormat="1" ht="13.5"/>
    <row r="144" s="809" customFormat="1" ht="13.5"/>
    <row r="145" s="809" customFormat="1" ht="13.5"/>
    <row r="146" s="809" customFormat="1" ht="13.5"/>
    <row r="147" s="809" customFormat="1" ht="13.5"/>
    <row r="148" s="809" customFormat="1" ht="13.5"/>
    <row r="149" s="809" customFormat="1" ht="13.5"/>
    <row r="150" s="809" customFormat="1" ht="13.5"/>
    <row r="151" s="809" customFormat="1" ht="13.5"/>
    <row r="152" s="809" customFormat="1" ht="13.5"/>
    <row r="153" s="809" customFormat="1" ht="13.5"/>
    <row r="154" s="809" customFormat="1" ht="13.5"/>
    <row r="155" s="809" customFormat="1" ht="13.5"/>
    <row r="156" s="809" customFormat="1" ht="13.5"/>
    <row r="157" s="809" customFormat="1" ht="13.5"/>
    <row r="158" s="809" customFormat="1" ht="13.5"/>
    <row r="159" s="809" customFormat="1" ht="13.5"/>
    <row r="160" s="809" customFormat="1" ht="13.5"/>
    <row r="161" s="809" customFormat="1" ht="13.5"/>
    <row r="162" s="809" customFormat="1" ht="13.5"/>
    <row r="163" s="809" customFormat="1" ht="13.5"/>
    <row r="164" s="809" customFormat="1" ht="13.5"/>
    <row r="165" s="809" customFormat="1" ht="13.5"/>
    <row r="166" s="809" customFormat="1" ht="13.5"/>
    <row r="167" s="809" customFormat="1" ht="13.5"/>
    <row r="168" s="809" customFormat="1" ht="13.5"/>
    <row r="169" s="809" customFormat="1" ht="13.5"/>
    <row r="170" s="809" customFormat="1" ht="13.5"/>
    <row r="171" s="809" customFormat="1" ht="13.5"/>
    <row r="172" s="809" customFormat="1" ht="13.5"/>
    <row r="173" s="809" customFormat="1" ht="13.5"/>
    <row r="174" s="809" customFormat="1" ht="13.5"/>
    <row r="175" s="809" customFormat="1" ht="13.5"/>
    <row r="176" s="809" customFormat="1" ht="13.5"/>
    <row r="177" s="809" customFormat="1" ht="13.5"/>
    <row r="178" s="809" customFormat="1" ht="13.5"/>
    <row r="179" s="809" customFormat="1" ht="13.5"/>
    <row r="180" s="809" customFormat="1" ht="13.5"/>
    <row r="181" s="809" customFormat="1" ht="13.5"/>
    <row r="182" s="809" customFormat="1" ht="13.5"/>
    <row r="183" s="809" customFormat="1" ht="13.5"/>
    <row r="184" s="809" customFormat="1" ht="13.5"/>
    <row r="185" s="809" customFormat="1" ht="13.5"/>
    <row r="186" s="809" customFormat="1" ht="13.5"/>
    <row r="187" s="809" customFormat="1" ht="13.5"/>
    <row r="188" s="809" customFormat="1" ht="13.5"/>
    <row r="189" s="809" customFormat="1" ht="13.5"/>
    <row r="190" s="809" customFormat="1" ht="13.5"/>
    <row r="191" s="809" customFormat="1" ht="13.5"/>
    <row r="192" s="809" customFormat="1" ht="13.5"/>
    <row r="193" s="809" customFormat="1" ht="13.5"/>
    <row r="194" s="809" customFormat="1" ht="13.5"/>
    <row r="195" s="809" customFormat="1" ht="13.5"/>
    <row r="196" s="809" customFormat="1" ht="13.5"/>
    <row r="197" s="809" customFormat="1" ht="13.5"/>
    <row r="198" s="809" customFormat="1" ht="13.5"/>
    <row r="199" s="809" customFormat="1" ht="13.5"/>
    <row r="200" s="809" customFormat="1" ht="13.5"/>
    <row r="201" s="809" customFormat="1" ht="13.5"/>
    <row r="202" s="809" customFormat="1" ht="13.5"/>
    <row r="203" s="809" customFormat="1" ht="13.5"/>
    <row r="204" s="809" customFormat="1" ht="13.5"/>
    <row r="205" s="809" customFormat="1" ht="13.5"/>
    <row r="206" s="809" customFormat="1" ht="13.5"/>
    <row r="207" s="809" customFormat="1" ht="13.5"/>
    <row r="208" s="809" customFormat="1" ht="13.5"/>
    <row r="209" s="809" customFormat="1" ht="13.5"/>
    <row r="210" s="809" customFormat="1" ht="13.5"/>
    <row r="211" s="809" customFormat="1" ht="13.5"/>
    <row r="212" s="809" customFormat="1" ht="13.5"/>
    <row r="213" s="809" customFormat="1" ht="13.5"/>
    <row r="214" s="809" customFormat="1" ht="13.5"/>
    <row r="215" s="809" customFormat="1" ht="13.5"/>
    <row r="216" s="809" customFormat="1" ht="13.5"/>
    <row r="217" s="809" customFormat="1" ht="13.5"/>
    <row r="218" s="809" customFormat="1" ht="13.5"/>
    <row r="219" s="809" customFormat="1" ht="13.5"/>
    <row r="220" s="809" customFormat="1" ht="13.5"/>
    <row r="221" s="809" customFormat="1" ht="13.5"/>
    <row r="222" s="809" customFormat="1" ht="13.5"/>
    <row r="223" s="809" customFormat="1" ht="13.5"/>
    <row r="224" s="809" customFormat="1" ht="13.5"/>
    <row r="225" s="809" customFormat="1" ht="13.5"/>
    <row r="226" s="809" customFormat="1" ht="13.5"/>
    <row r="227" s="809" customFormat="1" ht="13.5"/>
    <row r="228" s="809" customFormat="1" ht="13.5"/>
    <row r="229" s="809" customFormat="1" ht="13.5"/>
    <row r="230" s="809" customFormat="1" ht="13.5"/>
    <row r="231" s="809" customFormat="1" ht="13.5"/>
    <row r="232" s="809" customFormat="1" ht="13.5"/>
    <row r="233" s="809" customFormat="1" ht="13.5"/>
    <row r="234" s="809" customFormat="1" ht="13.5"/>
    <row r="235" s="809" customFormat="1" ht="13.5"/>
    <row r="236" s="809" customFormat="1" ht="13.5"/>
    <row r="237" s="809" customFormat="1" ht="13.5"/>
    <row r="238" s="809" customFormat="1" ht="13.5"/>
    <row r="239" s="809" customFormat="1" ht="13.5"/>
    <row r="240" s="809" customFormat="1" ht="13.5"/>
    <row r="241" s="809" customFormat="1" ht="13.5"/>
    <row r="242" s="809" customFormat="1" ht="13.5"/>
    <row r="243" s="809" customFormat="1" ht="13.5"/>
    <row r="244" s="809" customFormat="1" ht="13.5"/>
    <row r="245" s="809" customFormat="1" ht="13.5"/>
    <row r="246" s="809" customFormat="1" ht="13.5"/>
    <row r="247" s="809" customFormat="1" ht="13.5"/>
    <row r="248" s="809" customFormat="1" ht="13.5"/>
    <row r="249" s="809" customFormat="1" ht="13.5"/>
    <row r="250" s="809" customFormat="1" ht="13.5"/>
    <row r="251" s="809" customFormat="1" ht="13.5"/>
    <row r="252" s="809" customFormat="1" ht="13.5"/>
    <row r="253" s="809" customFormat="1" ht="13.5"/>
    <row r="254" s="809" customFormat="1" ht="13.5"/>
    <row r="255" s="809" customFormat="1" ht="13.5"/>
    <row r="256" s="809" customFormat="1" ht="13.5"/>
    <row r="257" s="809" customFormat="1" ht="13.5"/>
    <row r="258" s="809" customFormat="1" ht="13.5"/>
    <row r="259" s="809" customFormat="1" ht="13.5"/>
    <row r="260" s="809" customFormat="1" ht="13.5"/>
    <row r="261" s="809" customFormat="1" ht="13.5"/>
    <row r="262" s="809" customFormat="1" ht="13.5"/>
    <row r="263" s="809" customFormat="1" ht="13.5"/>
    <row r="264" s="809" customFormat="1" ht="13.5"/>
    <row r="265" s="809" customFormat="1" ht="13.5"/>
    <row r="266" s="809" customFormat="1" ht="13.5"/>
    <row r="267" s="809" customFormat="1" ht="13.5"/>
    <row r="268" s="809" customFormat="1" ht="13.5"/>
    <row r="269" s="809" customFormat="1" ht="13.5"/>
    <row r="270" s="809" customFormat="1" ht="13.5"/>
    <row r="271" s="809" customFormat="1" ht="13.5"/>
    <row r="272" s="809" customFormat="1" ht="13.5"/>
    <row r="273" s="809" customFormat="1" ht="13.5"/>
    <row r="274" s="809" customFormat="1" ht="13.5"/>
    <row r="275" s="809" customFormat="1" ht="13.5"/>
    <row r="276" s="809" customFormat="1" ht="13.5"/>
    <row r="277" s="809" customFormat="1" ht="13.5"/>
    <row r="278" s="809" customFormat="1" ht="13.5"/>
    <row r="279" s="809" customFormat="1" ht="13.5"/>
    <row r="280" s="809" customFormat="1" ht="13.5"/>
    <row r="281" s="809" customFormat="1" ht="13.5"/>
    <row r="282" s="809" customFormat="1" ht="13.5"/>
    <row r="283" s="809" customFormat="1" ht="13.5"/>
    <row r="284" s="809" customFormat="1" ht="13.5"/>
    <row r="285" s="809" customFormat="1" ht="13.5"/>
    <row r="286" s="809" customFormat="1" ht="13.5"/>
    <row r="287" s="809" customFormat="1" ht="13.5"/>
    <row r="288" s="809" customFormat="1" ht="13.5"/>
    <row r="289" s="809" customFormat="1" ht="13.5"/>
    <row r="290" s="809" customFormat="1" ht="13.5"/>
    <row r="291" s="809" customFormat="1" ht="13.5"/>
    <row r="292" s="809" customFormat="1" ht="13.5"/>
    <row r="293" s="809" customFormat="1" ht="13.5"/>
    <row r="294" s="809" customFormat="1" ht="13.5"/>
    <row r="295" s="809" customFormat="1" ht="13.5"/>
    <row r="296" s="809" customFormat="1" ht="13.5"/>
    <row r="297" s="809" customFormat="1" ht="13.5"/>
    <row r="298" s="809" customFormat="1" ht="13.5"/>
    <row r="299" s="809" customFormat="1" ht="13.5"/>
    <row r="300" s="809" customFormat="1" ht="13.5"/>
    <row r="301" s="809" customFormat="1" ht="13.5"/>
    <row r="302" s="809" customFormat="1" ht="13.5"/>
    <row r="303" s="809" customFormat="1" ht="13.5"/>
    <row r="304" s="809" customFormat="1" ht="13.5"/>
    <row r="305" s="809" customFormat="1" ht="13.5"/>
    <row r="306" s="809" customFormat="1" ht="13.5"/>
    <row r="307" s="809" customFormat="1" ht="13.5"/>
    <row r="308" s="809" customFormat="1" ht="13.5"/>
    <row r="309" s="809" customFormat="1" ht="13.5"/>
    <row r="310" s="809" customFormat="1" ht="13.5"/>
    <row r="311" s="809" customFormat="1" ht="13.5"/>
    <row r="312" s="809" customFormat="1" ht="13.5"/>
    <row r="313" s="809" customFormat="1" ht="13.5"/>
    <row r="314" s="809" customFormat="1" ht="13.5"/>
    <row r="315" s="809" customFormat="1" ht="13.5"/>
    <row r="316" s="809" customFormat="1" ht="13.5"/>
    <row r="317" s="809" customFormat="1" ht="13.5"/>
    <row r="318" s="809" customFormat="1" ht="13.5"/>
    <row r="319" s="809" customFormat="1" ht="13.5"/>
    <row r="320" s="809" customFormat="1" ht="13.5"/>
    <row r="321" s="809" customFormat="1" ht="13.5"/>
    <row r="322" s="809" customFormat="1" ht="13.5"/>
    <row r="323" s="809" customFormat="1" ht="13.5"/>
    <row r="324" s="809" customFormat="1" ht="13.5"/>
    <row r="325" s="809" customFormat="1" ht="13.5"/>
    <row r="326" s="809" customFormat="1" ht="13.5"/>
    <row r="327" s="809" customFormat="1" ht="13.5"/>
    <row r="328" s="809" customFormat="1" ht="13.5"/>
    <row r="329" s="809" customFormat="1" ht="13.5"/>
    <row r="330" s="809" customFormat="1" ht="13.5"/>
    <row r="331" s="809" customFormat="1" ht="13.5"/>
    <row r="332" s="809" customFormat="1" ht="13.5"/>
    <row r="333" s="809" customFormat="1" ht="13.5"/>
    <row r="334" s="809" customFormat="1" ht="13.5"/>
    <row r="335" s="809" customFormat="1" ht="13.5"/>
    <row r="336" s="809" customFormat="1" ht="13.5"/>
    <row r="337" s="809" customFormat="1" ht="13.5"/>
    <row r="338" s="809" customFormat="1" ht="13.5"/>
    <row r="339" s="809" customFormat="1" ht="13.5"/>
    <row r="340" s="809" customFormat="1" ht="13.5"/>
    <row r="341" s="809" customFormat="1" ht="13.5"/>
    <row r="342" s="809" customFormat="1" ht="13.5"/>
    <row r="343" s="809" customFormat="1" ht="13.5"/>
    <row r="344" s="809" customFormat="1" ht="13.5"/>
    <row r="345" s="809" customFormat="1" ht="13.5"/>
    <row r="346" s="809" customFormat="1" ht="13.5"/>
    <row r="347" s="809" customFormat="1" ht="13.5"/>
    <row r="348" s="809" customFormat="1" ht="13.5"/>
    <row r="349" s="809" customFormat="1" ht="13.5"/>
    <row r="350" s="809" customFormat="1" ht="13.5"/>
    <row r="351" s="809" customFormat="1" ht="13.5"/>
    <row r="352" s="809" customFormat="1" ht="13.5"/>
    <row r="353" s="809" customFormat="1" ht="13.5"/>
    <row r="354" s="809" customFormat="1" ht="13.5"/>
    <row r="355" s="809" customFormat="1" ht="13.5"/>
    <row r="356" s="809" customFormat="1" ht="13.5"/>
    <row r="357" s="809" customFormat="1" ht="13.5"/>
    <row r="358" s="809" customFormat="1" ht="13.5"/>
    <row r="359" s="809" customFormat="1" ht="13.5"/>
    <row r="360" s="809" customFormat="1" ht="13.5"/>
    <row r="361" s="809" customFormat="1" ht="13.5"/>
    <row r="362" s="809" customFormat="1" ht="13.5"/>
    <row r="363" s="809" customFormat="1" ht="13.5"/>
    <row r="364" s="809" customFormat="1" ht="13.5"/>
    <row r="365" s="809" customFormat="1" ht="13.5"/>
    <row r="366" s="809" customFormat="1" ht="13.5"/>
    <row r="367" s="809" customFormat="1" ht="13.5"/>
    <row r="368" s="809" customFormat="1" ht="13.5"/>
    <row r="369" s="809" customFormat="1" ht="13.5"/>
    <row r="370" s="809" customFormat="1" ht="13.5"/>
    <row r="371" s="809" customFormat="1" ht="13.5"/>
    <row r="372" s="809" customFormat="1" ht="13.5"/>
    <row r="373" s="809" customFormat="1" ht="13.5"/>
    <row r="374" s="809" customFormat="1" ht="13.5"/>
    <row r="375" s="809" customFormat="1" ht="13.5"/>
    <row r="376" s="809" customFormat="1" ht="13.5"/>
    <row r="377" s="809" customFormat="1" ht="13.5"/>
    <row r="378" s="809" customFormat="1" ht="13.5"/>
    <row r="379" s="809" customFormat="1" ht="13.5"/>
    <row r="380" s="809" customFormat="1" ht="13.5"/>
    <row r="381" s="809" customFormat="1" ht="13.5"/>
    <row r="382" s="809" customFormat="1" ht="13.5"/>
    <row r="383" s="809" customFormat="1" ht="13.5"/>
    <row r="384" s="809" customFormat="1" ht="13.5"/>
    <row r="385" s="809" customFormat="1" ht="13.5"/>
    <row r="386" s="809" customFormat="1" ht="13.5"/>
    <row r="387" s="809" customFormat="1" ht="13.5"/>
    <row r="388" s="809" customFormat="1" ht="13.5"/>
    <row r="389" s="809" customFormat="1" ht="13.5"/>
    <row r="390" s="809" customFormat="1" ht="13.5"/>
    <row r="391" s="809" customFormat="1" ht="13.5"/>
    <row r="392" s="809" customFormat="1" ht="13.5"/>
    <row r="393" s="809" customFormat="1" ht="13.5"/>
    <row r="394" s="809" customFormat="1" ht="13.5"/>
    <row r="395" s="809" customFormat="1" ht="13.5"/>
    <row r="396" s="809" customFormat="1" ht="13.5"/>
    <row r="397" s="809" customFormat="1" ht="13.5"/>
    <row r="398" s="809" customFormat="1" ht="13.5"/>
    <row r="399" s="809" customFormat="1" ht="13.5"/>
    <row r="400" s="809" customFormat="1" ht="13.5"/>
    <row r="401" s="809" customFormat="1" ht="13.5"/>
    <row r="402" s="809" customFormat="1" ht="13.5"/>
    <row r="403" s="809" customFormat="1" ht="13.5"/>
    <row r="404" s="809" customFormat="1" ht="13.5"/>
    <row r="405" s="809" customFormat="1" ht="13.5"/>
    <row r="406" s="809" customFormat="1" ht="13.5"/>
    <row r="407" s="809" customFormat="1" ht="13.5"/>
    <row r="408" s="809" customFormat="1" ht="13.5"/>
    <row r="409" s="809" customFormat="1" ht="13.5"/>
    <row r="410" s="809" customFormat="1" ht="13.5"/>
    <row r="411" s="809" customFormat="1" ht="13.5"/>
    <row r="412" s="809" customFormat="1" ht="13.5"/>
    <row r="413" s="809" customFormat="1" ht="13.5"/>
    <row r="414" s="809" customFormat="1" ht="13.5"/>
    <row r="415" s="809" customFormat="1" ht="13.5"/>
    <row r="416" s="809" customFormat="1" ht="13.5"/>
    <row r="417" s="809" customFormat="1" ht="13.5"/>
    <row r="418" s="809" customFormat="1" ht="13.5"/>
    <row r="419" s="809" customFormat="1" ht="13.5"/>
    <row r="420" s="809" customFormat="1" ht="13.5"/>
    <row r="421" s="809" customFormat="1" ht="13.5"/>
    <row r="422" s="809" customFormat="1" ht="13.5"/>
    <row r="423" s="809" customFormat="1" ht="13.5"/>
    <row r="424" s="809" customFormat="1" ht="13.5"/>
    <row r="425" s="809" customFormat="1" ht="13.5"/>
    <row r="426" s="809" customFormat="1" ht="13.5"/>
    <row r="427" s="809" customFormat="1" ht="13.5"/>
    <row r="428" s="809" customFormat="1" ht="13.5"/>
    <row r="429" s="809" customFormat="1" ht="13.5"/>
    <row r="430" s="809" customFormat="1" ht="13.5"/>
    <row r="431" s="809" customFormat="1" ht="13.5"/>
    <row r="432" s="809" customFormat="1" ht="13.5"/>
    <row r="433" s="809" customFormat="1" ht="13.5"/>
    <row r="434" s="809" customFormat="1" ht="13.5"/>
    <row r="435" s="809" customFormat="1" ht="13.5"/>
    <row r="436" s="809" customFormat="1" ht="13.5"/>
    <row r="437" s="809" customFormat="1" ht="13.5"/>
    <row r="438" s="809" customFormat="1" ht="13.5"/>
    <row r="439" s="809" customFormat="1" ht="13.5"/>
    <row r="440" s="809" customFormat="1" ht="13.5"/>
    <row r="441" s="809" customFormat="1" ht="13.5"/>
    <row r="442" s="809" customFormat="1" ht="13.5"/>
    <row r="443" s="809" customFormat="1" ht="13.5"/>
    <row r="444" s="809" customFormat="1" ht="13.5"/>
    <row r="445" s="809" customFormat="1" ht="13.5"/>
    <row r="446" s="809" customFormat="1" ht="13.5"/>
    <row r="447" s="809" customFormat="1" ht="13.5"/>
    <row r="448" s="809" customFormat="1" ht="13.5"/>
    <row r="449" s="809" customFormat="1" ht="13.5"/>
    <row r="450" s="809" customFormat="1" ht="13.5"/>
    <row r="451" s="809" customFormat="1" ht="13.5"/>
    <row r="452" s="809" customFormat="1" ht="13.5"/>
    <row r="453" s="809" customFormat="1" ht="13.5"/>
    <row r="454" s="809" customFormat="1" ht="13.5"/>
    <row r="455" s="809" customFormat="1" ht="13.5"/>
    <row r="456" s="809" customFormat="1" ht="13.5"/>
    <row r="457" s="809" customFormat="1" ht="13.5"/>
    <row r="458" s="809" customFormat="1" ht="13.5"/>
    <row r="459" s="809" customFormat="1" ht="13.5"/>
    <row r="460" s="809" customFormat="1" ht="13.5"/>
    <row r="461" s="809" customFormat="1" ht="13.5"/>
    <row r="462" s="809" customFormat="1" ht="13.5"/>
    <row r="463" s="809" customFormat="1" ht="13.5"/>
    <row r="464" s="809" customFormat="1" ht="13.5"/>
    <row r="465" s="809" customFormat="1" ht="13.5"/>
    <row r="466" s="809" customFormat="1" ht="13.5"/>
    <row r="467" s="809" customFormat="1" ht="13.5"/>
    <row r="468" s="809" customFormat="1" ht="13.5"/>
    <row r="469" s="809" customFormat="1" ht="13.5"/>
    <row r="470" s="809" customFormat="1" ht="13.5"/>
    <row r="471" s="809" customFormat="1" ht="13.5"/>
    <row r="472" s="809" customFormat="1" ht="13.5"/>
    <row r="473" s="809" customFormat="1" ht="13.5"/>
    <row r="474" s="809" customFormat="1" ht="13.5"/>
    <row r="475" s="809" customFormat="1" ht="13.5"/>
    <row r="476" s="809" customFormat="1" ht="13.5"/>
    <row r="477" s="809" customFormat="1" ht="13.5"/>
    <row r="478" s="809" customFormat="1" ht="13.5"/>
    <row r="479" s="809" customFormat="1" ht="13.5"/>
    <row r="480" s="809" customFormat="1" ht="13.5"/>
    <row r="481" s="809" customFormat="1" ht="13.5"/>
    <row r="482" s="809" customFormat="1" ht="13.5"/>
    <row r="483" s="809" customFormat="1" ht="13.5"/>
    <row r="484" s="809" customFormat="1" ht="13.5"/>
    <row r="485" s="809" customFormat="1" ht="13.5"/>
    <row r="486" s="809" customFormat="1" ht="13.5"/>
    <row r="487" s="809" customFormat="1" ht="13.5"/>
    <row r="488" s="809" customFormat="1" ht="13.5"/>
    <row r="489" s="809" customFormat="1" ht="13.5"/>
    <row r="490" s="809" customFormat="1" ht="13.5"/>
    <row r="491" s="809" customFormat="1" ht="13.5"/>
    <row r="492" s="809" customFormat="1" ht="13.5"/>
    <row r="493" s="809" customFormat="1" ht="13.5"/>
    <row r="494" s="809" customFormat="1" ht="13.5"/>
    <row r="495" s="809" customFormat="1" ht="13.5"/>
    <row r="496" s="809" customFormat="1" ht="13.5"/>
    <row r="497" s="809" customFormat="1" ht="13.5"/>
    <row r="498" s="809" customFormat="1" ht="13.5"/>
    <row r="499" s="809" customFormat="1" ht="13.5"/>
    <row r="500" s="809" customFormat="1" ht="13.5"/>
    <row r="501" s="809" customFormat="1" ht="13.5"/>
    <row r="502" s="809" customFormat="1" ht="13.5"/>
    <row r="503" s="809" customFormat="1" ht="13.5"/>
    <row r="504" s="809" customFormat="1" ht="13.5"/>
    <row r="505" s="809" customFormat="1" ht="13.5"/>
    <row r="506" s="809" customFormat="1" ht="13.5"/>
    <row r="507" s="809" customFormat="1" ht="13.5"/>
    <row r="508" s="809" customFormat="1" ht="13.5"/>
    <row r="509" s="809" customFormat="1" ht="13.5"/>
    <row r="510" s="809" customFormat="1" ht="13.5"/>
    <row r="511" s="809" customFormat="1" ht="13.5"/>
    <row r="512" s="809" customFormat="1" ht="13.5"/>
    <row r="513" s="809" customFormat="1" ht="13.5"/>
    <row r="514" s="809" customFormat="1" ht="13.5"/>
    <row r="515" s="809" customFormat="1" ht="13.5"/>
    <row r="516" s="809" customFormat="1" ht="13.5"/>
    <row r="517" s="809" customFormat="1" ht="13.5"/>
    <row r="518" s="809" customFormat="1" ht="13.5"/>
    <row r="519" s="809" customFormat="1" ht="13.5"/>
    <row r="520" s="809" customFormat="1" ht="13.5"/>
    <row r="521" s="809" customFormat="1" ht="13.5"/>
    <row r="522" s="809" customFormat="1" ht="13.5"/>
    <row r="523" s="809" customFormat="1" ht="13.5"/>
    <row r="524" s="809" customFormat="1" ht="13.5"/>
    <row r="525" s="809" customFormat="1" ht="13.5"/>
    <row r="526" s="809" customFormat="1" ht="13.5"/>
    <row r="527" s="809" customFormat="1" ht="13.5"/>
    <row r="528" s="809" customFormat="1" ht="13.5"/>
    <row r="529" s="809" customFormat="1" ht="13.5"/>
    <row r="530" s="809" customFormat="1" ht="13.5"/>
    <row r="531" s="809" customFormat="1" ht="13.5"/>
    <row r="532" s="809" customFormat="1" ht="13.5"/>
    <row r="533" s="809" customFormat="1" ht="13.5"/>
    <row r="534" s="809" customFormat="1" ht="13.5"/>
    <row r="535" s="809" customFormat="1" ht="13.5"/>
    <row r="536" s="809" customFormat="1" ht="13.5"/>
    <row r="537" s="809" customFormat="1" ht="13.5"/>
    <row r="538" s="809" customFormat="1" ht="13.5"/>
    <row r="539" s="809" customFormat="1" ht="13.5"/>
    <row r="540" s="809" customFormat="1" ht="13.5"/>
    <row r="541" s="809" customFormat="1" ht="13.5"/>
    <row r="542" s="809" customFormat="1" ht="13.5"/>
    <row r="543" s="809" customFormat="1" ht="13.5"/>
    <row r="544" s="809" customFormat="1" ht="13.5"/>
    <row r="545" s="809" customFormat="1" ht="13.5"/>
    <row r="546" s="809" customFormat="1" ht="13.5"/>
    <row r="547" s="809" customFormat="1" ht="13.5"/>
    <row r="548" s="809" customFormat="1" ht="13.5"/>
    <row r="549" s="809" customFormat="1" ht="13.5"/>
    <row r="550" s="809" customFormat="1" ht="13.5"/>
    <row r="551" s="809" customFormat="1" ht="13.5"/>
    <row r="552" s="809" customFormat="1" ht="13.5"/>
    <row r="553" s="809" customFormat="1" ht="13.5"/>
    <row r="554" s="809" customFormat="1" ht="13.5"/>
    <row r="555" s="809" customFormat="1" ht="13.5"/>
    <row r="556" s="809" customFormat="1" ht="13.5"/>
    <row r="557" s="809" customFormat="1" ht="13.5"/>
    <row r="558" s="809" customFormat="1" ht="13.5"/>
    <row r="559" s="809" customFormat="1" ht="13.5"/>
    <row r="560" s="809" customFormat="1" ht="13.5"/>
    <row r="561" s="809" customFormat="1" ht="13.5"/>
    <row r="562" s="809" customFormat="1" ht="13.5"/>
    <row r="563" s="809" customFormat="1" ht="13.5"/>
    <row r="564" s="809" customFormat="1" ht="13.5"/>
    <row r="565" s="809" customFormat="1" ht="13.5"/>
    <row r="566" s="809" customFormat="1" ht="13.5"/>
    <row r="567" s="809" customFormat="1" ht="13.5"/>
    <row r="568" s="809" customFormat="1" ht="13.5"/>
    <row r="569" s="809" customFormat="1" ht="13.5"/>
    <row r="570" s="809" customFormat="1" ht="13.5"/>
    <row r="571" s="809" customFormat="1" ht="13.5"/>
    <row r="572" s="809" customFormat="1" ht="13.5"/>
    <row r="573" s="809" customFormat="1" ht="13.5"/>
    <row r="574" s="809" customFormat="1" ht="13.5"/>
    <row r="575" s="809" customFormat="1" ht="13.5"/>
    <row r="576" s="809" customFormat="1" ht="13.5"/>
    <row r="577" s="809" customFormat="1" ht="13.5"/>
    <row r="578" s="809" customFormat="1" ht="13.5"/>
    <row r="579" s="809" customFormat="1" ht="13.5"/>
    <row r="580" s="809" customFormat="1" ht="13.5"/>
    <row r="581" s="809" customFormat="1" ht="13.5"/>
    <row r="582" s="809" customFormat="1" ht="13.5"/>
    <row r="583" s="809" customFormat="1" ht="13.5"/>
    <row r="584" s="809" customFormat="1" ht="13.5"/>
    <row r="585" s="809" customFormat="1" ht="13.5"/>
    <row r="586" s="809" customFormat="1" ht="13.5"/>
    <row r="587" s="809" customFormat="1" ht="13.5"/>
    <row r="588" s="809" customFormat="1" ht="13.5"/>
    <row r="589" s="809" customFormat="1" ht="13.5"/>
    <row r="590" s="809" customFormat="1" ht="13.5"/>
    <row r="591" s="809" customFormat="1" ht="13.5"/>
    <row r="592" s="809" customFormat="1" ht="13.5"/>
    <row r="593" s="809" customFormat="1" ht="13.5"/>
    <row r="594" s="809" customFormat="1" ht="13.5"/>
    <row r="595" s="809" customFormat="1" ht="13.5"/>
    <row r="596" s="809" customFormat="1" ht="13.5"/>
    <row r="597" s="809" customFormat="1" ht="13.5"/>
    <row r="598" s="809" customFormat="1" ht="13.5"/>
    <row r="599" s="809" customFormat="1" ht="13.5"/>
    <row r="600" s="809" customFormat="1" ht="13.5"/>
    <row r="601" s="809" customFormat="1" ht="13.5"/>
    <row r="602" s="809" customFormat="1" ht="13.5"/>
    <row r="603" s="809" customFormat="1" ht="13.5"/>
    <row r="604" s="809" customFormat="1" ht="13.5"/>
    <row r="605" s="809" customFormat="1" ht="13.5"/>
    <row r="606" s="809" customFormat="1" ht="13.5"/>
    <row r="607" s="809" customFormat="1" ht="13.5"/>
    <row r="608" s="809" customFormat="1" ht="13.5"/>
    <row r="609" s="809" customFormat="1" ht="13.5"/>
    <row r="610" s="809" customFormat="1" ht="13.5"/>
    <row r="611" s="809" customFormat="1" ht="13.5"/>
    <row r="612" s="809" customFormat="1" ht="13.5"/>
    <row r="613" s="809" customFormat="1" ht="13.5"/>
    <row r="614" s="809" customFormat="1" ht="13.5"/>
    <row r="615" s="809" customFormat="1" ht="13.5"/>
    <row r="616" s="809" customFormat="1" ht="13.5"/>
    <row r="617" s="809" customFormat="1" ht="13.5"/>
    <row r="618" s="809" customFormat="1" ht="13.5"/>
    <row r="619" s="809" customFormat="1" ht="13.5"/>
    <row r="620" s="809" customFormat="1" ht="13.5"/>
    <row r="621" s="809" customFormat="1" ht="13.5"/>
    <row r="622" s="809" customFormat="1" ht="13.5"/>
    <row r="623" s="809" customFormat="1" ht="13.5"/>
    <row r="624" s="809" customFormat="1" ht="13.5"/>
    <row r="625" s="809" customFormat="1" ht="13.5"/>
    <row r="626" s="809" customFormat="1" ht="13.5"/>
    <row r="627" s="809" customFormat="1" ht="13.5"/>
    <row r="628" s="809" customFormat="1" ht="13.5"/>
    <row r="629" s="809" customFormat="1" ht="13.5"/>
    <row r="630" s="809" customFormat="1" ht="13.5"/>
    <row r="631" s="809" customFormat="1" ht="13.5"/>
    <row r="632" s="809" customFormat="1" ht="13.5"/>
    <row r="633" s="809" customFormat="1" ht="13.5"/>
    <row r="634" s="809" customFormat="1" ht="13.5"/>
    <row r="635" s="809" customFormat="1" ht="13.5"/>
    <row r="636" s="809" customFormat="1" ht="13.5"/>
    <row r="637" s="809" customFormat="1" ht="13.5"/>
    <row r="638" s="809" customFormat="1" ht="13.5"/>
    <row r="639" s="809" customFormat="1" ht="13.5"/>
    <row r="640" s="809" customFormat="1" ht="13.5"/>
    <row r="641" s="809" customFormat="1" ht="13.5"/>
    <row r="642" s="809" customFormat="1" ht="13.5"/>
    <row r="643" s="809" customFormat="1" ht="13.5"/>
    <row r="644" s="809" customFormat="1" ht="13.5"/>
    <row r="645" s="809" customFormat="1" ht="13.5"/>
    <row r="646" s="809" customFormat="1" ht="13.5"/>
    <row r="647" s="809" customFormat="1" ht="13.5"/>
    <row r="648" s="809" customFormat="1" ht="13.5"/>
    <row r="649" s="809" customFormat="1" ht="13.5"/>
    <row r="650" s="809" customFormat="1" ht="13.5"/>
    <row r="651" s="809" customFormat="1" ht="13.5"/>
    <row r="652" s="809" customFormat="1" ht="13.5"/>
    <row r="653" s="809" customFormat="1" ht="13.5"/>
    <row r="654" s="809" customFormat="1" ht="13.5"/>
    <row r="655" s="809" customFormat="1" ht="13.5"/>
    <row r="656" s="809" customFormat="1" ht="13.5"/>
    <row r="657" s="809" customFormat="1" ht="13.5"/>
    <row r="658" s="809" customFormat="1" ht="13.5"/>
    <row r="659" s="809" customFormat="1" ht="13.5"/>
    <row r="660" s="809" customFormat="1" ht="13.5"/>
    <row r="661" s="809" customFormat="1" ht="13.5"/>
    <row r="662" s="809" customFormat="1" ht="13.5"/>
    <row r="663" s="809" customFormat="1" ht="13.5"/>
    <row r="664" s="809" customFormat="1" ht="13.5"/>
    <row r="665" s="809" customFormat="1" ht="13.5"/>
    <row r="666" s="809" customFormat="1" ht="13.5"/>
    <row r="667" s="809" customFormat="1" ht="13.5"/>
    <row r="668" s="809" customFormat="1" ht="13.5"/>
    <row r="669" s="809" customFormat="1" ht="13.5"/>
    <row r="670" s="809" customFormat="1" ht="13.5"/>
    <row r="671" s="809" customFormat="1" ht="13.5"/>
    <row r="672" s="809" customFormat="1" ht="13.5"/>
    <row r="673" s="809" customFormat="1" ht="13.5"/>
    <row r="674" s="809" customFormat="1" ht="13.5"/>
    <row r="675" s="809" customFormat="1" ht="13.5"/>
    <row r="676" s="809" customFormat="1" ht="13.5"/>
    <row r="677" s="809" customFormat="1" ht="13.5"/>
    <row r="678" s="809" customFormat="1" ht="13.5"/>
    <row r="679" s="809" customFormat="1" ht="13.5"/>
    <row r="680" s="809" customFormat="1" ht="13.5"/>
    <row r="681" s="809" customFormat="1" ht="13.5"/>
    <row r="682" s="809" customFormat="1" ht="13.5"/>
    <row r="683" s="809" customFormat="1" ht="13.5"/>
    <row r="684" s="809" customFormat="1" ht="13.5"/>
    <row r="685" s="809" customFormat="1" ht="13.5"/>
    <row r="686" s="809" customFormat="1" ht="13.5"/>
    <row r="687" s="809" customFormat="1" ht="13.5"/>
    <row r="688" s="809" customFormat="1" ht="13.5"/>
    <row r="689" s="809" customFormat="1" ht="13.5"/>
    <row r="690" s="809" customFormat="1" ht="13.5"/>
    <row r="691" s="809" customFormat="1" ht="13.5"/>
    <row r="692" s="809" customFormat="1" ht="13.5"/>
    <row r="693" s="809" customFormat="1" ht="13.5"/>
    <row r="694" s="809" customFormat="1" ht="13.5"/>
    <row r="695" s="809" customFormat="1" ht="13.5"/>
    <row r="696" s="809" customFormat="1" ht="13.5"/>
    <row r="697" s="809" customFormat="1" ht="13.5"/>
    <row r="698" s="809" customFormat="1" ht="13.5"/>
    <row r="699" s="809" customFormat="1" ht="13.5"/>
    <row r="700" s="809" customFormat="1" ht="13.5"/>
    <row r="701" s="809" customFormat="1" ht="13.5"/>
    <row r="702" s="809" customFormat="1" ht="13.5"/>
    <row r="703" s="809" customFormat="1" ht="13.5"/>
    <row r="704" s="809" customFormat="1" ht="13.5"/>
    <row r="705" s="809" customFormat="1" ht="13.5"/>
    <row r="706" s="809" customFormat="1" ht="13.5"/>
    <row r="707" s="809" customFormat="1" ht="13.5"/>
    <row r="708" s="809" customFormat="1" ht="13.5"/>
    <row r="709" s="809" customFormat="1" ht="13.5"/>
    <row r="710" s="809" customFormat="1" ht="13.5"/>
    <row r="711" s="809" customFormat="1" ht="13.5"/>
    <row r="712" s="809" customFormat="1" ht="13.5"/>
    <row r="713" s="809" customFormat="1" ht="13.5"/>
    <row r="714" s="809" customFormat="1" ht="13.5"/>
    <row r="715" s="809" customFormat="1" ht="13.5"/>
    <row r="716" s="809" customFormat="1" ht="13.5"/>
    <row r="717" s="809" customFormat="1" ht="13.5"/>
    <row r="718" s="809" customFormat="1" ht="13.5"/>
    <row r="719" s="809" customFormat="1" ht="13.5"/>
    <row r="720" s="809" customFormat="1" ht="13.5"/>
    <row r="721" s="809" customFormat="1" ht="13.5"/>
    <row r="722" s="809" customFormat="1" ht="13.5"/>
    <row r="723" s="809" customFormat="1" ht="13.5"/>
    <row r="724" s="809" customFormat="1" ht="13.5"/>
    <row r="725" s="809" customFormat="1" ht="13.5"/>
    <row r="726" s="809" customFormat="1" ht="13.5"/>
    <row r="727" s="809" customFormat="1" ht="13.5"/>
    <row r="728" s="809" customFormat="1" ht="13.5"/>
    <row r="729" s="809" customFormat="1" ht="13.5"/>
    <row r="730" s="809" customFormat="1" ht="13.5"/>
    <row r="731" s="809" customFormat="1" ht="13.5"/>
    <row r="732" s="809" customFormat="1" ht="13.5"/>
    <row r="733" s="809" customFormat="1" ht="13.5"/>
    <row r="734" s="809" customFormat="1" ht="13.5"/>
    <row r="735" s="809" customFormat="1" ht="13.5"/>
    <row r="736" s="809" customFormat="1" ht="13.5"/>
    <row r="737" s="809" customFormat="1" ht="13.5"/>
    <row r="738" s="809" customFormat="1" ht="13.5"/>
    <row r="739" s="809" customFormat="1" ht="13.5"/>
    <row r="740" s="809" customFormat="1" ht="13.5"/>
    <row r="741" s="809" customFormat="1" ht="13.5"/>
    <row r="742" s="809" customFormat="1" ht="13.5"/>
    <row r="743" s="809" customFormat="1" ht="13.5"/>
    <row r="744" s="809" customFormat="1" ht="13.5"/>
    <row r="745" s="809" customFormat="1" ht="13.5"/>
    <row r="746" s="809" customFormat="1" ht="13.5"/>
    <row r="747" s="809" customFormat="1" ht="13.5"/>
    <row r="748" s="809" customFormat="1" ht="13.5"/>
    <row r="749" s="809" customFormat="1" ht="13.5"/>
    <row r="750" s="809" customFormat="1" ht="13.5"/>
    <row r="751" s="809" customFormat="1" ht="13.5"/>
    <row r="752" s="809" customFormat="1" ht="13.5"/>
    <row r="753" s="809" customFormat="1" ht="13.5"/>
    <row r="754" s="809" customFormat="1" ht="13.5"/>
    <row r="755" s="809" customFormat="1" ht="13.5"/>
    <row r="756" s="809" customFormat="1" ht="13.5"/>
    <row r="757" s="809" customFormat="1" ht="13.5"/>
    <row r="758" s="809" customFormat="1" ht="13.5"/>
    <row r="759" s="809" customFormat="1" ht="13.5"/>
    <row r="760" s="809" customFormat="1" ht="13.5"/>
    <row r="761" s="809" customFormat="1" ht="13.5"/>
    <row r="762" s="809" customFormat="1" ht="13.5"/>
    <row r="763" s="809" customFormat="1" ht="13.5"/>
    <row r="764" s="809" customFormat="1" ht="13.5"/>
    <row r="765" s="809" customFormat="1" ht="13.5"/>
    <row r="766" s="809" customFormat="1" ht="13.5"/>
    <row r="767" s="809" customFormat="1" ht="13.5"/>
    <row r="768" s="809" customFormat="1" ht="13.5"/>
    <row r="769" s="809" customFormat="1" ht="13.5"/>
    <row r="770" s="809" customFormat="1" ht="13.5"/>
    <row r="771" s="809" customFormat="1" ht="13.5"/>
    <row r="772" s="809" customFormat="1" ht="13.5"/>
    <row r="773" s="809" customFormat="1" ht="13.5"/>
    <row r="774" s="809" customFormat="1" ht="13.5"/>
    <row r="775" s="809" customFormat="1" ht="13.5"/>
    <row r="776" s="809" customFormat="1" ht="13.5"/>
    <row r="777" s="809" customFormat="1" ht="13.5"/>
    <row r="778" s="809" customFormat="1" ht="13.5"/>
    <row r="779" s="809" customFormat="1" ht="13.5"/>
    <row r="780" s="809" customFormat="1" ht="13.5"/>
    <row r="781" s="809" customFormat="1" ht="13.5"/>
    <row r="782" s="809" customFormat="1" ht="13.5"/>
    <row r="783" s="809" customFormat="1" ht="13.5"/>
    <row r="784" s="809" customFormat="1" ht="13.5"/>
    <row r="785" s="809" customFormat="1" ht="13.5"/>
    <row r="786" s="809" customFormat="1" ht="13.5"/>
    <row r="787" s="809" customFormat="1" ht="13.5"/>
    <row r="788" s="809" customFormat="1" ht="13.5"/>
    <row r="789" s="809" customFormat="1" ht="13.5"/>
    <row r="790" s="809" customFormat="1" ht="13.5"/>
    <row r="791" s="809" customFormat="1" ht="13.5"/>
    <row r="792" s="809" customFormat="1" ht="13.5"/>
    <row r="793" s="809" customFormat="1" ht="13.5"/>
    <row r="794" s="809" customFormat="1" ht="13.5"/>
    <row r="795" s="809" customFormat="1" ht="13.5"/>
    <row r="796" s="809" customFormat="1" ht="13.5"/>
    <row r="797" s="809" customFormat="1" ht="13.5"/>
    <row r="798" s="809" customFormat="1" ht="13.5"/>
    <row r="799" s="809" customFormat="1" ht="13.5"/>
    <row r="800" s="809" customFormat="1" ht="13.5"/>
    <row r="801" s="809" customFormat="1" ht="13.5"/>
    <row r="802" s="809" customFormat="1" ht="13.5"/>
    <row r="803" s="809" customFormat="1" ht="13.5"/>
    <row r="804" s="809" customFormat="1" ht="13.5"/>
    <row r="805" s="809" customFormat="1" ht="13.5"/>
    <row r="806" s="809" customFormat="1" ht="13.5"/>
    <row r="807" s="809" customFormat="1" ht="13.5"/>
    <row r="808" s="809" customFormat="1" ht="13.5"/>
    <row r="809" s="809" customFormat="1" ht="13.5"/>
    <row r="810" s="809" customFormat="1" ht="13.5"/>
    <row r="811" s="809" customFormat="1" ht="13.5"/>
    <row r="812" s="809" customFormat="1" ht="13.5"/>
    <row r="813" s="809" customFormat="1" ht="13.5"/>
    <row r="814" s="809" customFormat="1" ht="13.5"/>
    <row r="815" s="809" customFormat="1" ht="13.5"/>
    <row r="816" s="809" customFormat="1" ht="13.5"/>
    <row r="817" s="809" customFormat="1" ht="13.5"/>
    <row r="818" s="809" customFormat="1" ht="13.5"/>
    <row r="819" s="809" customFormat="1" ht="13.5"/>
    <row r="820" s="809" customFormat="1" ht="13.5"/>
    <row r="821" s="809" customFormat="1" ht="13.5"/>
    <row r="822" s="809" customFormat="1" ht="13.5"/>
    <row r="823" s="809" customFormat="1" ht="13.5"/>
    <row r="824" s="809" customFormat="1" ht="13.5">
      <c r="B824" s="810"/>
    </row>
    <row r="825" s="809" customFormat="1" ht="13.5">
      <c r="B825" s="810"/>
    </row>
    <row r="826" s="809" customFormat="1" ht="13.5">
      <c r="B826" s="810"/>
    </row>
  </sheetData>
  <mergeCells count="11">
    <mergeCell ref="G3:G4"/>
    <mergeCell ref="H3:H4"/>
    <mergeCell ref="C3:C4"/>
    <mergeCell ref="D3:D4"/>
    <mergeCell ref="E3:E4"/>
    <mergeCell ref="F3:F4"/>
    <mergeCell ref="A45:B45"/>
    <mergeCell ref="A3:B3"/>
    <mergeCell ref="A4:B4"/>
    <mergeCell ref="A5:B5"/>
    <mergeCell ref="A25:B25"/>
  </mergeCells>
  <printOptions/>
  <pageMargins left="0.75" right="0.75" top="1" bottom="1" header="0.512" footer="0.512"/>
  <pageSetup fitToHeight="1" fitToWidth="1" horizontalDpi="600" verticalDpi="600" orientation="portrait" paperSize="9" scale="72" r:id="rId1"/>
  <headerFooter alignWithMargins="0">
    <oddHeader>&amp;R&amp;D&amp;T</oddHeader>
  </headerFooter>
</worksheet>
</file>

<file path=xl/worksheets/sheet18.xml><?xml version="1.0" encoding="utf-8"?>
<worksheet xmlns="http://schemas.openxmlformats.org/spreadsheetml/2006/main" xmlns:r="http://schemas.openxmlformats.org/officeDocument/2006/relationships">
  <sheetPr codeName="Sheet16">
    <pageSetUpPr fitToPage="1"/>
  </sheetPr>
  <dimension ref="A1:P524"/>
  <sheetViews>
    <sheetView workbookViewId="0" topLeftCell="A1">
      <selection activeCell="A1" sqref="A1"/>
    </sheetView>
  </sheetViews>
  <sheetFormatPr defaultColWidth="9.00390625" defaultRowHeight="13.5"/>
  <cols>
    <col min="1" max="1" width="2.75390625" style="807" customWidth="1"/>
    <col min="2" max="2" width="31.50390625" style="803" customWidth="1"/>
    <col min="3" max="6" width="7.625" style="803" customWidth="1"/>
    <col min="7" max="10" width="10.625" style="803" customWidth="1"/>
    <col min="11" max="16384" width="8.125" style="803" customWidth="1"/>
  </cols>
  <sheetData>
    <row r="1" spans="1:10" ht="18" customHeight="1">
      <c r="A1" s="373" t="s">
        <v>1033</v>
      </c>
      <c r="B1" s="373"/>
      <c r="C1" s="373"/>
      <c r="D1" s="373"/>
      <c r="E1" s="373"/>
      <c r="F1" s="373"/>
      <c r="G1" s="373"/>
      <c r="H1" s="373"/>
      <c r="I1" s="373"/>
      <c r="J1" s="373"/>
    </row>
    <row r="2" spans="1:10" s="373" customFormat="1" ht="15" customHeight="1" thickBot="1">
      <c r="A2" s="374"/>
      <c r="J2" s="375" t="s">
        <v>961</v>
      </c>
    </row>
    <row r="3" spans="1:16" s="377" customFormat="1" ht="7.5" customHeight="1" thickTop="1">
      <c r="A3" s="951" t="s">
        <v>962</v>
      </c>
      <c r="B3" s="952"/>
      <c r="C3" s="947" t="s">
        <v>963</v>
      </c>
      <c r="D3" s="947" t="s">
        <v>964</v>
      </c>
      <c r="E3" s="947" t="s">
        <v>965</v>
      </c>
      <c r="F3" s="949"/>
      <c r="G3" s="950"/>
      <c r="H3" s="950"/>
      <c r="I3" s="950"/>
      <c r="J3" s="950"/>
      <c r="K3" s="376"/>
      <c r="L3" s="376"/>
      <c r="M3" s="376"/>
      <c r="N3" s="376"/>
      <c r="O3" s="376"/>
      <c r="P3" s="376"/>
    </row>
    <row r="4" spans="1:16" s="377" customFormat="1" ht="39.75" customHeight="1">
      <c r="A4" s="953"/>
      <c r="B4" s="954"/>
      <c r="C4" s="948"/>
      <c r="D4" s="948"/>
      <c r="E4" s="948"/>
      <c r="F4" s="378" t="s">
        <v>402</v>
      </c>
      <c r="G4" s="379" t="s">
        <v>966</v>
      </c>
      <c r="H4" s="380" t="s">
        <v>967</v>
      </c>
      <c r="I4" s="380" t="s">
        <v>403</v>
      </c>
      <c r="J4" s="381" t="s">
        <v>968</v>
      </c>
      <c r="K4" s="376"/>
      <c r="L4" s="376"/>
      <c r="M4" s="376"/>
      <c r="N4" s="376"/>
      <c r="O4" s="376"/>
      <c r="P4" s="376"/>
    </row>
    <row r="5" spans="1:16" s="385" customFormat="1" ht="15" customHeight="1">
      <c r="A5" s="955" t="s">
        <v>969</v>
      </c>
      <c r="B5" s="956"/>
      <c r="C5" s="382">
        <v>6314</v>
      </c>
      <c r="D5" s="382">
        <v>859</v>
      </c>
      <c r="E5" s="382">
        <v>472</v>
      </c>
      <c r="F5" s="382">
        <v>4980</v>
      </c>
      <c r="G5" s="382">
        <v>342</v>
      </c>
      <c r="H5" s="382">
        <v>3415</v>
      </c>
      <c r="I5" s="382">
        <v>799</v>
      </c>
      <c r="J5" s="383">
        <v>46</v>
      </c>
      <c r="K5" s="384"/>
      <c r="L5" s="384"/>
      <c r="M5" s="384"/>
      <c r="N5" s="384"/>
      <c r="O5" s="384"/>
      <c r="P5" s="384"/>
    </row>
    <row r="6" spans="1:16" s="805" customFormat="1" ht="15" customHeight="1">
      <c r="A6" s="386" t="s">
        <v>845</v>
      </c>
      <c r="B6" s="387" t="s">
        <v>970</v>
      </c>
      <c r="C6" s="388">
        <v>625</v>
      </c>
      <c r="D6" s="388">
        <v>312</v>
      </c>
      <c r="E6" s="388">
        <v>269</v>
      </c>
      <c r="F6" s="388">
        <v>44</v>
      </c>
      <c r="G6" s="388">
        <v>9</v>
      </c>
      <c r="H6" s="388">
        <v>15</v>
      </c>
      <c r="I6" s="388">
        <v>16</v>
      </c>
      <c r="J6" s="389">
        <v>0</v>
      </c>
      <c r="K6" s="804"/>
      <c r="L6" s="804"/>
      <c r="M6" s="804"/>
      <c r="N6" s="804"/>
      <c r="O6" s="804"/>
      <c r="P6" s="804"/>
    </row>
    <row r="7" spans="1:16" s="805" customFormat="1" ht="15" customHeight="1">
      <c r="A7" s="386" t="s">
        <v>846</v>
      </c>
      <c r="B7" s="387" t="s">
        <v>971</v>
      </c>
      <c r="C7" s="388">
        <v>8</v>
      </c>
      <c r="D7" s="388">
        <v>2</v>
      </c>
      <c r="E7" s="388">
        <v>1</v>
      </c>
      <c r="F7" s="388">
        <v>5</v>
      </c>
      <c r="G7" s="388">
        <v>1</v>
      </c>
      <c r="H7" s="388">
        <v>2</v>
      </c>
      <c r="I7" s="388">
        <v>1</v>
      </c>
      <c r="J7" s="389">
        <v>0</v>
      </c>
      <c r="K7" s="804"/>
      <c r="L7" s="804"/>
      <c r="M7" s="804"/>
      <c r="N7" s="804"/>
      <c r="O7" s="804"/>
      <c r="P7" s="804"/>
    </row>
    <row r="8" spans="1:16" s="805" customFormat="1" ht="15" customHeight="1">
      <c r="A8" s="386" t="s">
        <v>847</v>
      </c>
      <c r="B8" s="387" t="s">
        <v>972</v>
      </c>
      <c r="C8" s="388">
        <v>8</v>
      </c>
      <c r="D8" s="388">
        <v>1</v>
      </c>
      <c r="E8" s="388">
        <v>2</v>
      </c>
      <c r="F8" s="388">
        <v>5</v>
      </c>
      <c r="G8" s="388">
        <v>1</v>
      </c>
      <c r="H8" s="388">
        <v>2</v>
      </c>
      <c r="I8" s="388">
        <v>1</v>
      </c>
      <c r="J8" s="389">
        <v>0</v>
      </c>
      <c r="K8" s="804"/>
      <c r="L8" s="804"/>
      <c r="M8" s="804"/>
      <c r="N8" s="804"/>
      <c r="O8" s="804"/>
      <c r="P8" s="804"/>
    </row>
    <row r="9" spans="1:16" s="805" customFormat="1" ht="15" customHeight="1">
      <c r="A9" s="386" t="s">
        <v>848</v>
      </c>
      <c r="B9" s="387" t="s">
        <v>973</v>
      </c>
      <c r="C9" s="388">
        <v>6</v>
      </c>
      <c r="D9" s="388">
        <v>0</v>
      </c>
      <c r="E9" s="388">
        <v>0</v>
      </c>
      <c r="F9" s="388">
        <v>6</v>
      </c>
      <c r="G9" s="388">
        <v>1</v>
      </c>
      <c r="H9" s="388">
        <v>4</v>
      </c>
      <c r="I9" s="388">
        <v>0</v>
      </c>
      <c r="J9" s="389">
        <v>0</v>
      </c>
      <c r="K9" s="804"/>
      <c r="L9" s="804"/>
      <c r="M9" s="804"/>
      <c r="N9" s="804"/>
      <c r="O9" s="804"/>
      <c r="P9" s="804"/>
    </row>
    <row r="10" spans="1:11" s="805" customFormat="1" ht="15" customHeight="1">
      <c r="A10" s="386" t="s">
        <v>849</v>
      </c>
      <c r="B10" s="387" t="s">
        <v>974</v>
      </c>
      <c r="C10" s="388">
        <v>714</v>
      </c>
      <c r="D10" s="388">
        <v>91</v>
      </c>
      <c r="E10" s="388">
        <v>30</v>
      </c>
      <c r="F10" s="388">
        <v>593</v>
      </c>
      <c r="G10" s="388">
        <v>70</v>
      </c>
      <c r="H10" s="388">
        <v>433</v>
      </c>
      <c r="I10" s="388">
        <v>33</v>
      </c>
      <c r="J10" s="389">
        <v>0</v>
      </c>
      <c r="K10" s="804"/>
    </row>
    <row r="11" spans="1:11" s="805" customFormat="1" ht="15" customHeight="1">
      <c r="A11" s="386" t="s">
        <v>850</v>
      </c>
      <c r="B11" s="387" t="s">
        <v>975</v>
      </c>
      <c r="C11" s="388">
        <v>1382</v>
      </c>
      <c r="D11" s="388">
        <v>87</v>
      </c>
      <c r="E11" s="388">
        <v>33</v>
      </c>
      <c r="F11" s="388">
        <v>1262</v>
      </c>
      <c r="G11" s="388">
        <v>61</v>
      </c>
      <c r="H11" s="388">
        <v>963</v>
      </c>
      <c r="I11" s="388">
        <v>135</v>
      </c>
      <c r="J11" s="389">
        <v>24</v>
      </c>
      <c r="K11" s="804"/>
    </row>
    <row r="12" spans="1:11" s="805" customFormat="1" ht="15" customHeight="1">
      <c r="A12" s="386" t="s">
        <v>851</v>
      </c>
      <c r="B12" s="387" t="s">
        <v>976</v>
      </c>
      <c r="C12" s="388">
        <v>29</v>
      </c>
      <c r="D12" s="388">
        <v>0</v>
      </c>
      <c r="E12" s="388">
        <v>0</v>
      </c>
      <c r="F12" s="388">
        <v>29</v>
      </c>
      <c r="G12" s="388">
        <v>0</v>
      </c>
      <c r="H12" s="388">
        <v>28</v>
      </c>
      <c r="I12" s="388">
        <v>0</v>
      </c>
      <c r="J12" s="389">
        <v>0</v>
      </c>
      <c r="K12" s="804"/>
    </row>
    <row r="13" spans="1:11" s="805" customFormat="1" ht="15" customHeight="1">
      <c r="A13" s="386" t="s">
        <v>852</v>
      </c>
      <c r="B13" s="387" t="s">
        <v>977</v>
      </c>
      <c r="C13" s="388">
        <v>69</v>
      </c>
      <c r="D13" s="388">
        <v>4</v>
      </c>
      <c r="E13" s="388">
        <v>1</v>
      </c>
      <c r="F13" s="388">
        <v>64</v>
      </c>
      <c r="G13" s="388">
        <v>2</v>
      </c>
      <c r="H13" s="388">
        <v>48</v>
      </c>
      <c r="I13" s="388">
        <v>5</v>
      </c>
      <c r="J13" s="389">
        <v>2</v>
      </c>
      <c r="K13" s="804"/>
    </row>
    <row r="14" spans="1:11" s="805" customFormat="1" ht="15" customHeight="1">
      <c r="A14" s="386" t="s">
        <v>853</v>
      </c>
      <c r="B14" s="387" t="s">
        <v>978</v>
      </c>
      <c r="C14" s="388">
        <v>212</v>
      </c>
      <c r="D14" s="388">
        <v>10</v>
      </c>
      <c r="E14" s="388">
        <v>0</v>
      </c>
      <c r="F14" s="388">
        <v>202</v>
      </c>
      <c r="G14" s="388">
        <v>8</v>
      </c>
      <c r="H14" s="388">
        <v>160</v>
      </c>
      <c r="I14" s="388">
        <v>18</v>
      </c>
      <c r="J14" s="389">
        <v>1</v>
      </c>
      <c r="K14" s="804"/>
    </row>
    <row r="15" spans="1:11" s="805" customFormat="1" ht="15" customHeight="1">
      <c r="A15" s="386" t="s">
        <v>854</v>
      </c>
      <c r="B15" s="387" t="s">
        <v>979</v>
      </c>
      <c r="C15" s="388">
        <v>1016</v>
      </c>
      <c r="D15" s="388">
        <v>106</v>
      </c>
      <c r="E15" s="388">
        <v>66</v>
      </c>
      <c r="F15" s="388">
        <v>845</v>
      </c>
      <c r="G15" s="388">
        <v>96</v>
      </c>
      <c r="H15" s="388">
        <v>446</v>
      </c>
      <c r="I15" s="388">
        <v>267</v>
      </c>
      <c r="J15" s="389">
        <v>1</v>
      </c>
      <c r="K15" s="804"/>
    </row>
    <row r="16" spans="1:11" s="805" customFormat="1" ht="15" customHeight="1">
      <c r="A16" s="386" t="s">
        <v>855</v>
      </c>
      <c r="B16" s="387" t="s">
        <v>980</v>
      </c>
      <c r="C16" s="388">
        <v>169</v>
      </c>
      <c r="D16" s="388">
        <v>6</v>
      </c>
      <c r="E16" s="388">
        <v>1</v>
      </c>
      <c r="F16" s="388">
        <v>162</v>
      </c>
      <c r="G16" s="388">
        <v>9</v>
      </c>
      <c r="H16" s="388">
        <v>120</v>
      </c>
      <c r="I16" s="388">
        <v>15</v>
      </c>
      <c r="J16" s="389">
        <v>1</v>
      </c>
      <c r="K16" s="804"/>
    </row>
    <row r="17" spans="1:11" s="805" customFormat="1" ht="15" customHeight="1">
      <c r="A17" s="386" t="s">
        <v>856</v>
      </c>
      <c r="B17" s="387" t="s">
        <v>981</v>
      </c>
      <c r="C17" s="388">
        <v>29</v>
      </c>
      <c r="D17" s="388">
        <v>9</v>
      </c>
      <c r="E17" s="388">
        <v>3</v>
      </c>
      <c r="F17" s="388">
        <v>17</v>
      </c>
      <c r="G17" s="388">
        <v>7</v>
      </c>
      <c r="H17" s="388">
        <v>6</v>
      </c>
      <c r="I17" s="388">
        <v>3</v>
      </c>
      <c r="J17" s="389">
        <v>1</v>
      </c>
      <c r="K17" s="804"/>
    </row>
    <row r="18" spans="1:11" s="805" customFormat="1" ht="15" customHeight="1">
      <c r="A18" s="386" t="s">
        <v>857</v>
      </c>
      <c r="B18" s="387" t="s">
        <v>982</v>
      </c>
      <c r="C18" s="388">
        <v>276</v>
      </c>
      <c r="D18" s="388">
        <v>55</v>
      </c>
      <c r="E18" s="388">
        <v>27</v>
      </c>
      <c r="F18" s="388">
        <v>194</v>
      </c>
      <c r="G18" s="388">
        <v>16</v>
      </c>
      <c r="H18" s="388">
        <v>90</v>
      </c>
      <c r="I18" s="388">
        <v>85</v>
      </c>
      <c r="J18" s="389">
        <v>0</v>
      </c>
      <c r="K18" s="804"/>
    </row>
    <row r="19" spans="1:11" s="805" customFormat="1" ht="15" customHeight="1">
      <c r="A19" s="386" t="s">
        <v>858</v>
      </c>
      <c r="B19" s="387" t="s">
        <v>983</v>
      </c>
      <c r="C19" s="388">
        <v>466</v>
      </c>
      <c r="D19" s="388">
        <v>23</v>
      </c>
      <c r="E19" s="388">
        <v>8</v>
      </c>
      <c r="F19" s="388">
        <v>435</v>
      </c>
      <c r="G19" s="388">
        <v>8</v>
      </c>
      <c r="H19" s="388">
        <v>314</v>
      </c>
      <c r="I19" s="388">
        <v>57</v>
      </c>
      <c r="J19" s="389">
        <v>5</v>
      </c>
      <c r="K19" s="804"/>
    </row>
    <row r="20" spans="1:11" s="805" customFormat="1" ht="15" customHeight="1">
      <c r="A20" s="386" t="s">
        <v>877</v>
      </c>
      <c r="B20" s="387" t="s">
        <v>984</v>
      </c>
      <c r="C20" s="388">
        <v>263</v>
      </c>
      <c r="D20" s="388">
        <v>18</v>
      </c>
      <c r="E20" s="388">
        <v>2</v>
      </c>
      <c r="F20" s="388">
        <v>244</v>
      </c>
      <c r="G20" s="388">
        <v>2</v>
      </c>
      <c r="H20" s="388">
        <v>186</v>
      </c>
      <c r="I20" s="388">
        <v>28</v>
      </c>
      <c r="J20" s="389">
        <v>0</v>
      </c>
      <c r="K20" s="804"/>
    </row>
    <row r="21" spans="1:11" s="805" customFormat="1" ht="15" customHeight="1">
      <c r="A21" s="386" t="s">
        <v>878</v>
      </c>
      <c r="B21" s="387" t="s">
        <v>985</v>
      </c>
      <c r="C21" s="388">
        <v>108</v>
      </c>
      <c r="D21" s="388">
        <v>0</v>
      </c>
      <c r="E21" s="388">
        <v>0</v>
      </c>
      <c r="F21" s="388">
        <v>108</v>
      </c>
      <c r="G21" s="388">
        <v>2</v>
      </c>
      <c r="H21" s="388">
        <v>79</v>
      </c>
      <c r="I21" s="388">
        <v>11</v>
      </c>
      <c r="J21" s="389">
        <v>0</v>
      </c>
      <c r="K21" s="804"/>
    </row>
    <row r="22" spans="1:11" s="805" customFormat="1" ht="15" customHeight="1">
      <c r="A22" s="386" t="s">
        <v>879</v>
      </c>
      <c r="B22" s="387" t="s">
        <v>986</v>
      </c>
      <c r="C22" s="388">
        <v>666</v>
      </c>
      <c r="D22" s="388">
        <v>135</v>
      </c>
      <c r="E22" s="388">
        <v>30</v>
      </c>
      <c r="F22" s="388">
        <v>502</v>
      </c>
      <c r="G22" s="388">
        <v>49</v>
      </c>
      <c r="H22" s="388">
        <v>290</v>
      </c>
      <c r="I22" s="388">
        <v>113</v>
      </c>
      <c r="J22" s="389">
        <v>8</v>
      </c>
      <c r="K22" s="804"/>
    </row>
    <row r="23" spans="1:11" s="805" customFormat="1" ht="15" customHeight="1">
      <c r="A23" s="386" t="s">
        <v>881</v>
      </c>
      <c r="B23" s="387" t="s">
        <v>987</v>
      </c>
      <c r="C23" s="388">
        <v>241</v>
      </c>
      <c r="D23" s="388">
        <v>0</v>
      </c>
      <c r="E23" s="388">
        <v>0</v>
      </c>
      <c r="F23" s="388">
        <v>241</v>
      </c>
      <c r="G23" s="388">
        <v>0</v>
      </c>
      <c r="H23" s="388">
        <v>214</v>
      </c>
      <c r="I23" s="388">
        <v>8</v>
      </c>
      <c r="J23" s="389">
        <v>0</v>
      </c>
      <c r="K23" s="804"/>
    </row>
    <row r="24" spans="1:11" s="805" customFormat="1" ht="15" customHeight="1">
      <c r="A24" s="386" t="s">
        <v>883</v>
      </c>
      <c r="B24" s="387" t="s">
        <v>988</v>
      </c>
      <c r="C24" s="388">
        <v>27</v>
      </c>
      <c r="D24" s="388">
        <v>1</v>
      </c>
      <c r="E24" s="388">
        <v>0</v>
      </c>
      <c r="F24" s="388">
        <v>22</v>
      </c>
      <c r="G24" s="388">
        <v>0</v>
      </c>
      <c r="H24" s="388">
        <v>14</v>
      </c>
      <c r="I24" s="388">
        <v>4</v>
      </c>
      <c r="J24" s="389">
        <v>2</v>
      </c>
      <c r="K24" s="804"/>
    </row>
    <row r="25" spans="1:11" s="385" customFormat="1" ht="24.75" customHeight="1">
      <c r="A25" s="957" t="s">
        <v>989</v>
      </c>
      <c r="B25" s="958"/>
      <c r="C25" s="390">
        <v>3575</v>
      </c>
      <c r="D25" s="390">
        <v>637</v>
      </c>
      <c r="E25" s="390">
        <v>109</v>
      </c>
      <c r="F25" s="390">
        <v>2827</v>
      </c>
      <c r="G25" s="390">
        <v>256</v>
      </c>
      <c r="H25" s="390">
        <v>2211</v>
      </c>
      <c r="I25" s="390">
        <v>156</v>
      </c>
      <c r="J25" s="391">
        <v>21</v>
      </c>
      <c r="K25" s="384"/>
    </row>
    <row r="26" spans="1:11" s="805" customFormat="1" ht="15" customHeight="1">
      <c r="A26" s="386" t="s">
        <v>845</v>
      </c>
      <c r="B26" s="387" t="s">
        <v>970</v>
      </c>
      <c r="C26" s="388">
        <v>374</v>
      </c>
      <c r="D26" s="388">
        <v>289</v>
      </c>
      <c r="E26" s="388">
        <v>60</v>
      </c>
      <c r="F26" s="388">
        <v>24</v>
      </c>
      <c r="G26" s="388">
        <v>6</v>
      </c>
      <c r="H26" s="388">
        <v>12</v>
      </c>
      <c r="I26" s="388">
        <v>4</v>
      </c>
      <c r="J26" s="389">
        <v>0</v>
      </c>
      <c r="K26" s="804"/>
    </row>
    <row r="27" spans="1:11" s="805" customFormat="1" ht="15" customHeight="1">
      <c r="A27" s="386" t="s">
        <v>846</v>
      </c>
      <c r="B27" s="387" t="s">
        <v>971</v>
      </c>
      <c r="C27" s="388">
        <v>7</v>
      </c>
      <c r="D27" s="388">
        <v>2</v>
      </c>
      <c r="E27" s="388">
        <v>0</v>
      </c>
      <c r="F27" s="388">
        <v>4</v>
      </c>
      <c r="G27" s="388">
        <v>1</v>
      </c>
      <c r="H27" s="388">
        <v>2</v>
      </c>
      <c r="I27" s="388">
        <v>1</v>
      </c>
      <c r="J27" s="389">
        <v>0</v>
      </c>
      <c r="K27" s="804"/>
    </row>
    <row r="28" spans="1:11" s="805" customFormat="1" ht="15" customHeight="1">
      <c r="A28" s="386" t="s">
        <v>847</v>
      </c>
      <c r="B28" s="387" t="s">
        <v>972</v>
      </c>
      <c r="C28" s="388">
        <v>6</v>
      </c>
      <c r="D28" s="388">
        <v>1</v>
      </c>
      <c r="E28" s="388">
        <v>1</v>
      </c>
      <c r="F28" s="388">
        <v>4</v>
      </c>
      <c r="G28" s="388">
        <v>1</v>
      </c>
      <c r="H28" s="388">
        <v>2</v>
      </c>
      <c r="I28" s="388">
        <v>1</v>
      </c>
      <c r="J28" s="389">
        <v>0</v>
      </c>
      <c r="K28" s="804"/>
    </row>
    <row r="29" spans="1:11" s="805" customFormat="1" ht="15" customHeight="1">
      <c r="A29" s="386" t="s">
        <v>848</v>
      </c>
      <c r="B29" s="387" t="s">
        <v>973</v>
      </c>
      <c r="C29" s="388">
        <v>4</v>
      </c>
      <c r="D29" s="388">
        <v>0</v>
      </c>
      <c r="E29" s="388">
        <v>0</v>
      </c>
      <c r="F29" s="388">
        <v>4</v>
      </c>
      <c r="G29" s="388">
        <v>1</v>
      </c>
      <c r="H29" s="388">
        <v>3</v>
      </c>
      <c r="I29" s="388">
        <v>0</v>
      </c>
      <c r="J29" s="389">
        <v>0</v>
      </c>
      <c r="K29" s="804"/>
    </row>
    <row r="30" spans="1:11" s="805" customFormat="1" ht="15" customHeight="1">
      <c r="A30" s="386" t="s">
        <v>849</v>
      </c>
      <c r="B30" s="387" t="s">
        <v>974</v>
      </c>
      <c r="C30" s="388">
        <v>616</v>
      </c>
      <c r="D30" s="388">
        <v>90</v>
      </c>
      <c r="E30" s="388">
        <v>16</v>
      </c>
      <c r="F30" s="388">
        <v>511</v>
      </c>
      <c r="G30" s="388">
        <v>56</v>
      </c>
      <c r="H30" s="388">
        <v>380</v>
      </c>
      <c r="I30" s="388">
        <v>23</v>
      </c>
      <c r="J30" s="389">
        <v>0</v>
      </c>
      <c r="K30" s="804"/>
    </row>
    <row r="31" spans="1:11" s="805" customFormat="1" ht="15" customHeight="1">
      <c r="A31" s="386" t="s">
        <v>850</v>
      </c>
      <c r="B31" s="387" t="s">
        <v>975</v>
      </c>
      <c r="C31" s="388">
        <v>778</v>
      </c>
      <c r="D31" s="388">
        <v>46</v>
      </c>
      <c r="E31" s="388">
        <v>10</v>
      </c>
      <c r="F31" s="388">
        <v>721</v>
      </c>
      <c r="G31" s="388">
        <v>48</v>
      </c>
      <c r="H31" s="388">
        <v>599</v>
      </c>
      <c r="I31" s="388">
        <v>20</v>
      </c>
      <c r="J31" s="389">
        <v>14</v>
      </c>
      <c r="K31" s="804"/>
    </row>
    <row r="32" spans="1:11" s="805" customFormat="1" ht="15" customHeight="1">
      <c r="A32" s="386" t="s">
        <v>851</v>
      </c>
      <c r="B32" s="387" t="s">
        <v>976</v>
      </c>
      <c r="C32" s="388">
        <v>26</v>
      </c>
      <c r="D32" s="388">
        <v>0</v>
      </c>
      <c r="E32" s="388">
        <v>0</v>
      </c>
      <c r="F32" s="388">
        <v>26</v>
      </c>
      <c r="G32" s="388">
        <v>0</v>
      </c>
      <c r="H32" s="388">
        <v>26</v>
      </c>
      <c r="I32" s="388">
        <v>0</v>
      </c>
      <c r="J32" s="389">
        <v>0</v>
      </c>
      <c r="K32" s="804"/>
    </row>
    <row r="33" spans="1:11" s="805" customFormat="1" ht="15" customHeight="1">
      <c r="A33" s="386" t="s">
        <v>852</v>
      </c>
      <c r="B33" s="387" t="s">
        <v>977</v>
      </c>
      <c r="C33" s="388">
        <v>42</v>
      </c>
      <c r="D33" s="388">
        <v>3</v>
      </c>
      <c r="E33" s="388">
        <v>0</v>
      </c>
      <c r="F33" s="388">
        <v>39</v>
      </c>
      <c r="G33" s="388">
        <v>2</v>
      </c>
      <c r="H33" s="388">
        <v>34</v>
      </c>
      <c r="I33" s="388">
        <v>0</v>
      </c>
      <c r="J33" s="389">
        <v>1</v>
      </c>
      <c r="K33" s="804"/>
    </row>
    <row r="34" spans="1:11" s="805" customFormat="1" ht="15" customHeight="1">
      <c r="A34" s="386" t="s">
        <v>853</v>
      </c>
      <c r="B34" s="387" t="s">
        <v>978</v>
      </c>
      <c r="C34" s="388">
        <v>184</v>
      </c>
      <c r="D34" s="388">
        <v>10</v>
      </c>
      <c r="E34" s="388">
        <v>0</v>
      </c>
      <c r="F34" s="388">
        <v>174</v>
      </c>
      <c r="G34" s="388">
        <v>6</v>
      </c>
      <c r="H34" s="388">
        <v>147</v>
      </c>
      <c r="I34" s="388">
        <v>10</v>
      </c>
      <c r="J34" s="389">
        <v>1</v>
      </c>
      <c r="K34" s="804"/>
    </row>
    <row r="35" spans="1:11" s="805" customFormat="1" ht="15" customHeight="1">
      <c r="A35" s="386" t="s">
        <v>854</v>
      </c>
      <c r="B35" s="387" t="s">
        <v>979</v>
      </c>
      <c r="C35" s="388">
        <v>497</v>
      </c>
      <c r="D35" s="388">
        <v>74</v>
      </c>
      <c r="E35" s="388">
        <v>11</v>
      </c>
      <c r="F35" s="388">
        <v>412</v>
      </c>
      <c r="G35" s="388">
        <v>67</v>
      </c>
      <c r="H35" s="388">
        <v>293</v>
      </c>
      <c r="I35" s="388">
        <v>37</v>
      </c>
      <c r="J35" s="389">
        <v>0</v>
      </c>
      <c r="K35" s="804"/>
    </row>
    <row r="36" spans="1:11" s="805" customFormat="1" ht="15" customHeight="1">
      <c r="A36" s="386" t="s">
        <v>855</v>
      </c>
      <c r="B36" s="387" t="s">
        <v>980</v>
      </c>
      <c r="C36" s="388">
        <v>81</v>
      </c>
      <c r="D36" s="388">
        <v>6</v>
      </c>
      <c r="E36" s="388">
        <v>0</v>
      </c>
      <c r="F36" s="388">
        <v>75</v>
      </c>
      <c r="G36" s="388">
        <v>6</v>
      </c>
      <c r="H36" s="388">
        <v>66</v>
      </c>
      <c r="I36" s="388">
        <v>0</v>
      </c>
      <c r="J36" s="389">
        <v>0</v>
      </c>
      <c r="K36" s="804"/>
    </row>
    <row r="37" spans="1:11" s="805" customFormat="1" ht="15" customHeight="1">
      <c r="A37" s="386" t="s">
        <v>856</v>
      </c>
      <c r="B37" s="387" t="s">
        <v>981</v>
      </c>
      <c r="C37" s="388">
        <v>14</v>
      </c>
      <c r="D37" s="388">
        <v>7</v>
      </c>
      <c r="E37" s="388">
        <v>1</v>
      </c>
      <c r="F37" s="388">
        <v>6</v>
      </c>
      <c r="G37" s="388">
        <v>3</v>
      </c>
      <c r="H37" s="388">
        <v>2</v>
      </c>
      <c r="I37" s="388">
        <v>0</v>
      </c>
      <c r="J37" s="389">
        <v>0</v>
      </c>
      <c r="K37" s="804"/>
    </row>
    <row r="38" spans="1:11" s="805" customFormat="1" ht="15" customHeight="1">
      <c r="A38" s="386" t="s">
        <v>857</v>
      </c>
      <c r="B38" s="387" t="s">
        <v>982</v>
      </c>
      <c r="C38" s="388">
        <v>101</v>
      </c>
      <c r="D38" s="388">
        <v>29</v>
      </c>
      <c r="E38" s="388">
        <v>2</v>
      </c>
      <c r="F38" s="388">
        <v>70</v>
      </c>
      <c r="G38" s="388">
        <v>10</v>
      </c>
      <c r="H38" s="388">
        <v>46</v>
      </c>
      <c r="I38" s="388">
        <v>12</v>
      </c>
      <c r="J38" s="389">
        <v>0</v>
      </c>
      <c r="K38" s="804"/>
    </row>
    <row r="39" spans="1:11" s="805" customFormat="1" ht="15" customHeight="1">
      <c r="A39" s="386" t="s">
        <v>858</v>
      </c>
      <c r="B39" s="387" t="s">
        <v>983</v>
      </c>
      <c r="C39" s="388">
        <v>100</v>
      </c>
      <c r="D39" s="388">
        <v>19</v>
      </c>
      <c r="E39" s="388">
        <v>1</v>
      </c>
      <c r="F39" s="388">
        <v>80</v>
      </c>
      <c r="G39" s="388">
        <v>6</v>
      </c>
      <c r="H39" s="388">
        <v>60</v>
      </c>
      <c r="I39" s="388">
        <v>4</v>
      </c>
      <c r="J39" s="389">
        <v>0</v>
      </c>
      <c r="K39" s="804"/>
    </row>
    <row r="40" spans="1:11" s="805" customFormat="1" ht="15" customHeight="1">
      <c r="A40" s="386" t="s">
        <v>877</v>
      </c>
      <c r="B40" s="387" t="s">
        <v>984</v>
      </c>
      <c r="C40" s="388">
        <v>131</v>
      </c>
      <c r="D40" s="388">
        <v>6</v>
      </c>
      <c r="E40" s="388">
        <v>1</v>
      </c>
      <c r="F40" s="388">
        <v>123</v>
      </c>
      <c r="G40" s="388">
        <v>1</v>
      </c>
      <c r="H40" s="388">
        <v>101</v>
      </c>
      <c r="I40" s="388">
        <v>7</v>
      </c>
      <c r="J40" s="389">
        <v>0</v>
      </c>
      <c r="K40" s="804"/>
    </row>
    <row r="41" spans="1:11" s="805" customFormat="1" ht="15" customHeight="1">
      <c r="A41" s="386" t="s">
        <v>878</v>
      </c>
      <c r="B41" s="387" t="s">
        <v>985</v>
      </c>
      <c r="C41" s="388">
        <v>68</v>
      </c>
      <c r="D41" s="388">
        <v>0</v>
      </c>
      <c r="E41" s="388">
        <v>0</v>
      </c>
      <c r="F41" s="388">
        <v>68</v>
      </c>
      <c r="G41" s="388">
        <v>2</v>
      </c>
      <c r="H41" s="388">
        <v>54</v>
      </c>
      <c r="I41" s="388">
        <v>4</v>
      </c>
      <c r="J41" s="389">
        <v>0</v>
      </c>
      <c r="K41" s="804"/>
    </row>
    <row r="42" spans="1:11" s="805" customFormat="1" ht="15" customHeight="1">
      <c r="A42" s="386" t="s">
        <v>879</v>
      </c>
      <c r="B42" s="387" t="s">
        <v>986</v>
      </c>
      <c r="C42" s="388">
        <v>343</v>
      </c>
      <c r="D42" s="388">
        <v>55</v>
      </c>
      <c r="E42" s="388">
        <v>5</v>
      </c>
      <c r="F42" s="388">
        <v>282</v>
      </c>
      <c r="G42" s="388">
        <v>39</v>
      </c>
      <c r="H42" s="388">
        <v>192</v>
      </c>
      <c r="I42" s="388">
        <v>28</v>
      </c>
      <c r="J42" s="389">
        <v>3</v>
      </c>
      <c r="K42" s="804"/>
    </row>
    <row r="43" spans="1:11" s="805" customFormat="1" ht="15" customHeight="1">
      <c r="A43" s="386" t="s">
        <v>881</v>
      </c>
      <c r="B43" s="387" t="s">
        <v>987</v>
      </c>
      <c r="C43" s="388">
        <v>193</v>
      </c>
      <c r="D43" s="388">
        <v>0</v>
      </c>
      <c r="E43" s="388">
        <v>0</v>
      </c>
      <c r="F43" s="388">
        <v>193</v>
      </c>
      <c r="G43" s="388">
        <v>0</v>
      </c>
      <c r="H43" s="388">
        <v>185</v>
      </c>
      <c r="I43" s="388">
        <v>2</v>
      </c>
      <c r="J43" s="389">
        <v>0</v>
      </c>
      <c r="K43" s="804"/>
    </row>
    <row r="44" spans="1:11" s="805" customFormat="1" ht="15" customHeight="1">
      <c r="A44" s="386" t="s">
        <v>883</v>
      </c>
      <c r="B44" s="387" t="s">
        <v>988</v>
      </c>
      <c r="C44" s="388">
        <v>13</v>
      </c>
      <c r="D44" s="388">
        <v>0</v>
      </c>
      <c r="E44" s="388">
        <v>0</v>
      </c>
      <c r="F44" s="388">
        <v>11</v>
      </c>
      <c r="G44" s="388">
        <v>0</v>
      </c>
      <c r="H44" s="388">
        <v>9</v>
      </c>
      <c r="I44" s="388">
        <v>1</v>
      </c>
      <c r="J44" s="389">
        <v>0</v>
      </c>
      <c r="K44" s="804"/>
    </row>
    <row r="45" spans="1:11" s="385" customFormat="1" ht="24.75" customHeight="1">
      <c r="A45" s="957" t="s">
        <v>990</v>
      </c>
      <c r="B45" s="958"/>
      <c r="C45" s="390">
        <v>2739</v>
      </c>
      <c r="D45" s="390">
        <v>221</v>
      </c>
      <c r="E45" s="390">
        <v>363</v>
      </c>
      <c r="F45" s="390">
        <v>2152</v>
      </c>
      <c r="G45" s="390">
        <v>86</v>
      </c>
      <c r="H45" s="390">
        <v>1203</v>
      </c>
      <c r="I45" s="390">
        <v>644</v>
      </c>
      <c r="J45" s="391">
        <v>26</v>
      </c>
      <c r="K45" s="384"/>
    </row>
    <row r="46" spans="1:11" s="805" customFormat="1" ht="15" customHeight="1">
      <c r="A46" s="386" t="s">
        <v>845</v>
      </c>
      <c r="B46" s="387" t="s">
        <v>970</v>
      </c>
      <c r="C46" s="388">
        <v>251</v>
      </c>
      <c r="D46" s="388">
        <v>23</v>
      </c>
      <c r="E46" s="388">
        <v>209</v>
      </c>
      <c r="F46" s="388">
        <v>19</v>
      </c>
      <c r="G46" s="388">
        <v>3</v>
      </c>
      <c r="H46" s="388">
        <v>3</v>
      </c>
      <c r="I46" s="388">
        <v>12</v>
      </c>
      <c r="J46" s="389">
        <v>0</v>
      </c>
      <c r="K46" s="804"/>
    </row>
    <row r="47" spans="1:11" s="805" customFormat="1" ht="15" customHeight="1">
      <c r="A47" s="386" t="s">
        <v>846</v>
      </c>
      <c r="B47" s="387" t="s">
        <v>971</v>
      </c>
      <c r="C47" s="388">
        <v>1</v>
      </c>
      <c r="D47" s="388">
        <v>0</v>
      </c>
      <c r="E47" s="388">
        <v>1</v>
      </c>
      <c r="F47" s="388">
        <v>1</v>
      </c>
      <c r="G47" s="388">
        <v>0</v>
      </c>
      <c r="H47" s="388">
        <v>1</v>
      </c>
      <c r="I47" s="388">
        <v>0</v>
      </c>
      <c r="J47" s="389">
        <v>0</v>
      </c>
      <c r="K47" s="804"/>
    </row>
    <row r="48" spans="1:11" s="805" customFormat="1" ht="15" customHeight="1">
      <c r="A48" s="386" t="s">
        <v>847</v>
      </c>
      <c r="B48" s="387" t="s">
        <v>972</v>
      </c>
      <c r="C48" s="388">
        <v>2</v>
      </c>
      <c r="D48" s="388">
        <v>0</v>
      </c>
      <c r="E48" s="388">
        <v>1</v>
      </c>
      <c r="F48" s="388">
        <v>1</v>
      </c>
      <c r="G48" s="388">
        <v>0</v>
      </c>
      <c r="H48" s="388">
        <v>0</v>
      </c>
      <c r="I48" s="388">
        <v>0</v>
      </c>
      <c r="J48" s="389">
        <v>0</v>
      </c>
      <c r="K48" s="804"/>
    </row>
    <row r="49" spans="1:11" s="805" customFormat="1" ht="15" customHeight="1">
      <c r="A49" s="386" t="s">
        <v>848</v>
      </c>
      <c r="B49" s="387" t="s">
        <v>973</v>
      </c>
      <c r="C49" s="388">
        <v>2</v>
      </c>
      <c r="D49" s="388">
        <v>0</v>
      </c>
      <c r="E49" s="388">
        <v>0</v>
      </c>
      <c r="F49" s="388">
        <v>2</v>
      </c>
      <c r="G49" s="388">
        <v>0</v>
      </c>
      <c r="H49" s="388">
        <v>1</v>
      </c>
      <c r="I49" s="388">
        <v>0</v>
      </c>
      <c r="J49" s="389">
        <v>0</v>
      </c>
      <c r="K49" s="804"/>
    </row>
    <row r="50" spans="1:11" s="805" customFormat="1" ht="15" customHeight="1">
      <c r="A50" s="386" t="s">
        <v>849</v>
      </c>
      <c r="B50" s="387" t="s">
        <v>974</v>
      </c>
      <c r="C50" s="388">
        <v>98</v>
      </c>
      <c r="D50" s="388">
        <v>1</v>
      </c>
      <c r="E50" s="388">
        <v>14</v>
      </c>
      <c r="F50" s="388">
        <v>83</v>
      </c>
      <c r="G50" s="388">
        <v>14</v>
      </c>
      <c r="H50" s="388">
        <v>53</v>
      </c>
      <c r="I50" s="388">
        <v>11</v>
      </c>
      <c r="J50" s="389">
        <v>0</v>
      </c>
      <c r="K50" s="804"/>
    </row>
    <row r="51" spans="1:11" s="805" customFormat="1" ht="15" customHeight="1">
      <c r="A51" s="386" t="s">
        <v>850</v>
      </c>
      <c r="B51" s="387" t="s">
        <v>975</v>
      </c>
      <c r="C51" s="388">
        <v>604</v>
      </c>
      <c r="D51" s="388">
        <v>41</v>
      </c>
      <c r="E51" s="388">
        <v>22</v>
      </c>
      <c r="F51" s="388">
        <v>541</v>
      </c>
      <c r="G51" s="388">
        <v>13</v>
      </c>
      <c r="H51" s="388">
        <v>364</v>
      </c>
      <c r="I51" s="388">
        <v>114</v>
      </c>
      <c r="J51" s="389">
        <v>11</v>
      </c>
      <c r="K51" s="804"/>
    </row>
    <row r="52" spans="1:11" s="805" customFormat="1" ht="15" customHeight="1">
      <c r="A52" s="386" t="s">
        <v>851</v>
      </c>
      <c r="B52" s="387" t="s">
        <v>976</v>
      </c>
      <c r="C52" s="388">
        <v>3</v>
      </c>
      <c r="D52" s="388">
        <v>0</v>
      </c>
      <c r="E52" s="388">
        <v>0</v>
      </c>
      <c r="F52" s="388">
        <v>3</v>
      </c>
      <c r="G52" s="388">
        <v>0</v>
      </c>
      <c r="H52" s="388">
        <v>2</v>
      </c>
      <c r="I52" s="388">
        <v>0</v>
      </c>
      <c r="J52" s="389">
        <v>0</v>
      </c>
      <c r="K52" s="804"/>
    </row>
    <row r="53" spans="1:11" s="805" customFormat="1" ht="15" customHeight="1">
      <c r="A53" s="386" t="s">
        <v>852</v>
      </c>
      <c r="B53" s="387" t="s">
        <v>977</v>
      </c>
      <c r="C53" s="388">
        <v>27</v>
      </c>
      <c r="D53" s="388">
        <v>1</v>
      </c>
      <c r="E53" s="388">
        <v>1</v>
      </c>
      <c r="F53" s="388">
        <v>25</v>
      </c>
      <c r="G53" s="388">
        <v>1</v>
      </c>
      <c r="H53" s="388">
        <v>14</v>
      </c>
      <c r="I53" s="388">
        <v>5</v>
      </c>
      <c r="J53" s="389">
        <v>1</v>
      </c>
      <c r="K53" s="804"/>
    </row>
    <row r="54" spans="1:11" s="805" customFormat="1" ht="15" customHeight="1">
      <c r="A54" s="386" t="s">
        <v>853</v>
      </c>
      <c r="B54" s="387" t="s">
        <v>978</v>
      </c>
      <c r="C54" s="388">
        <v>28</v>
      </c>
      <c r="D54" s="388">
        <v>0</v>
      </c>
      <c r="E54" s="388">
        <v>0</v>
      </c>
      <c r="F54" s="388">
        <v>28</v>
      </c>
      <c r="G54" s="388">
        <v>2</v>
      </c>
      <c r="H54" s="388">
        <v>12</v>
      </c>
      <c r="I54" s="388">
        <v>8</v>
      </c>
      <c r="J54" s="389">
        <v>0</v>
      </c>
      <c r="K54" s="804"/>
    </row>
    <row r="55" spans="1:11" s="805" customFormat="1" ht="15" customHeight="1">
      <c r="A55" s="386" t="s">
        <v>854</v>
      </c>
      <c r="B55" s="387" t="s">
        <v>979</v>
      </c>
      <c r="C55" s="388">
        <v>520</v>
      </c>
      <c r="D55" s="388">
        <v>32</v>
      </c>
      <c r="E55" s="388">
        <v>55</v>
      </c>
      <c r="F55" s="388">
        <v>433</v>
      </c>
      <c r="G55" s="388">
        <v>28</v>
      </c>
      <c r="H55" s="388">
        <v>152</v>
      </c>
      <c r="I55" s="388">
        <v>229</v>
      </c>
      <c r="J55" s="389">
        <v>1</v>
      </c>
      <c r="K55" s="804"/>
    </row>
    <row r="56" spans="1:11" s="805" customFormat="1" ht="15" customHeight="1">
      <c r="A56" s="386" t="s">
        <v>855</v>
      </c>
      <c r="B56" s="387" t="s">
        <v>980</v>
      </c>
      <c r="C56" s="388">
        <v>89</v>
      </c>
      <c r="D56" s="388">
        <v>0</v>
      </c>
      <c r="E56" s="388">
        <v>1</v>
      </c>
      <c r="F56" s="388">
        <v>88</v>
      </c>
      <c r="G56" s="388">
        <v>3</v>
      </c>
      <c r="H56" s="388">
        <v>55</v>
      </c>
      <c r="I56" s="388">
        <v>15</v>
      </c>
      <c r="J56" s="389">
        <v>1</v>
      </c>
      <c r="K56" s="804"/>
    </row>
    <row r="57" spans="1:11" s="805" customFormat="1" ht="15" customHeight="1">
      <c r="A57" s="386" t="s">
        <v>856</v>
      </c>
      <c r="B57" s="387" t="s">
        <v>981</v>
      </c>
      <c r="C57" s="388">
        <v>15</v>
      </c>
      <c r="D57" s="388">
        <v>2</v>
      </c>
      <c r="E57" s="388">
        <v>2</v>
      </c>
      <c r="F57" s="388">
        <v>11</v>
      </c>
      <c r="G57" s="388">
        <v>3</v>
      </c>
      <c r="H57" s="388">
        <v>5</v>
      </c>
      <c r="I57" s="388">
        <v>3</v>
      </c>
      <c r="J57" s="389">
        <v>1</v>
      </c>
      <c r="K57" s="804"/>
    </row>
    <row r="58" spans="1:11" s="805" customFormat="1" ht="15" customHeight="1">
      <c r="A58" s="386" t="s">
        <v>857</v>
      </c>
      <c r="B58" s="387" t="s">
        <v>982</v>
      </c>
      <c r="C58" s="388">
        <v>174</v>
      </c>
      <c r="D58" s="388">
        <v>26</v>
      </c>
      <c r="E58" s="388">
        <v>25</v>
      </c>
      <c r="F58" s="388">
        <v>124</v>
      </c>
      <c r="G58" s="388">
        <v>5</v>
      </c>
      <c r="H58" s="388">
        <v>44</v>
      </c>
      <c r="I58" s="388">
        <v>73</v>
      </c>
      <c r="J58" s="389">
        <v>0</v>
      </c>
      <c r="K58" s="804"/>
    </row>
    <row r="59" spans="1:11" s="805" customFormat="1" ht="15" customHeight="1">
      <c r="A59" s="386" t="s">
        <v>858</v>
      </c>
      <c r="B59" s="387" t="s">
        <v>983</v>
      </c>
      <c r="C59" s="388">
        <v>366</v>
      </c>
      <c r="D59" s="388">
        <v>4</v>
      </c>
      <c r="E59" s="388">
        <v>7</v>
      </c>
      <c r="F59" s="388">
        <v>355</v>
      </c>
      <c r="G59" s="388">
        <v>2</v>
      </c>
      <c r="H59" s="388">
        <v>254</v>
      </c>
      <c r="I59" s="388">
        <v>53</v>
      </c>
      <c r="J59" s="389">
        <v>5</v>
      </c>
      <c r="K59" s="804"/>
    </row>
    <row r="60" spans="1:11" s="805" customFormat="1" ht="15" customHeight="1">
      <c r="A60" s="386" t="s">
        <v>877</v>
      </c>
      <c r="B60" s="387" t="s">
        <v>984</v>
      </c>
      <c r="C60" s="388">
        <v>133</v>
      </c>
      <c r="D60" s="388">
        <v>11</v>
      </c>
      <c r="E60" s="388">
        <v>1</v>
      </c>
      <c r="F60" s="388">
        <v>121</v>
      </c>
      <c r="G60" s="388">
        <v>0</v>
      </c>
      <c r="H60" s="388">
        <v>85</v>
      </c>
      <c r="I60" s="388">
        <v>21</v>
      </c>
      <c r="J60" s="389">
        <v>0</v>
      </c>
      <c r="K60" s="804"/>
    </row>
    <row r="61" spans="1:11" s="805" customFormat="1" ht="15" customHeight="1">
      <c r="A61" s="386" t="s">
        <v>878</v>
      </c>
      <c r="B61" s="387" t="s">
        <v>985</v>
      </c>
      <c r="C61" s="388">
        <v>40</v>
      </c>
      <c r="D61" s="388">
        <v>0</v>
      </c>
      <c r="E61" s="388">
        <v>0</v>
      </c>
      <c r="F61" s="388">
        <v>40</v>
      </c>
      <c r="G61" s="388">
        <v>0</v>
      </c>
      <c r="H61" s="388">
        <v>25</v>
      </c>
      <c r="I61" s="388">
        <v>7</v>
      </c>
      <c r="J61" s="389">
        <v>0</v>
      </c>
      <c r="K61" s="804"/>
    </row>
    <row r="62" spans="1:11" s="805" customFormat="1" ht="15" customHeight="1">
      <c r="A62" s="386" t="s">
        <v>879</v>
      </c>
      <c r="B62" s="387" t="s">
        <v>986</v>
      </c>
      <c r="C62" s="388">
        <v>324</v>
      </c>
      <c r="D62" s="388">
        <v>80</v>
      </c>
      <c r="E62" s="388">
        <v>24</v>
      </c>
      <c r="F62" s="388">
        <v>219</v>
      </c>
      <c r="G62" s="388">
        <v>11</v>
      </c>
      <c r="H62" s="388">
        <v>98</v>
      </c>
      <c r="I62" s="388">
        <v>85</v>
      </c>
      <c r="J62" s="389">
        <v>6</v>
      </c>
      <c r="K62" s="804"/>
    </row>
    <row r="63" spans="1:11" s="805" customFormat="1" ht="15" customHeight="1">
      <c r="A63" s="386" t="s">
        <v>881</v>
      </c>
      <c r="B63" s="387" t="s">
        <v>987</v>
      </c>
      <c r="C63" s="388">
        <v>48</v>
      </c>
      <c r="D63" s="388">
        <v>0</v>
      </c>
      <c r="E63" s="388">
        <v>0</v>
      </c>
      <c r="F63" s="388">
        <v>48</v>
      </c>
      <c r="G63" s="388">
        <v>0</v>
      </c>
      <c r="H63" s="388">
        <v>29</v>
      </c>
      <c r="I63" s="388">
        <v>5</v>
      </c>
      <c r="J63" s="389">
        <v>0</v>
      </c>
      <c r="K63" s="804"/>
    </row>
    <row r="64" spans="1:11" s="805" customFormat="1" ht="15" customHeight="1" thickBot="1">
      <c r="A64" s="392" t="s">
        <v>883</v>
      </c>
      <c r="B64" s="393" t="s">
        <v>988</v>
      </c>
      <c r="C64" s="394">
        <v>14</v>
      </c>
      <c r="D64" s="394">
        <v>1</v>
      </c>
      <c r="E64" s="394">
        <v>0</v>
      </c>
      <c r="F64" s="394">
        <v>11</v>
      </c>
      <c r="G64" s="394">
        <v>0</v>
      </c>
      <c r="H64" s="394">
        <v>6</v>
      </c>
      <c r="I64" s="394">
        <v>3</v>
      </c>
      <c r="J64" s="395">
        <v>2</v>
      </c>
      <c r="K64" s="804"/>
    </row>
    <row r="65" s="396" customFormat="1" ht="15" customHeight="1">
      <c r="A65" s="396" t="s">
        <v>959</v>
      </c>
    </row>
    <row r="66" s="396" customFormat="1" ht="15" customHeight="1">
      <c r="A66" s="396" t="s">
        <v>960</v>
      </c>
    </row>
    <row r="67" s="805" customFormat="1" ht="13.5">
      <c r="A67" s="806"/>
    </row>
    <row r="68" s="805" customFormat="1" ht="13.5">
      <c r="A68" s="806"/>
    </row>
    <row r="69" s="805" customFormat="1" ht="13.5">
      <c r="A69" s="806"/>
    </row>
    <row r="70" s="805" customFormat="1" ht="13.5">
      <c r="A70" s="806"/>
    </row>
    <row r="71" s="805" customFormat="1" ht="13.5">
      <c r="A71" s="806"/>
    </row>
    <row r="72" s="805" customFormat="1" ht="13.5">
      <c r="A72" s="806"/>
    </row>
    <row r="73" s="805" customFormat="1" ht="13.5">
      <c r="A73" s="806"/>
    </row>
    <row r="74" s="805" customFormat="1" ht="13.5">
      <c r="A74" s="806"/>
    </row>
    <row r="75" s="805" customFormat="1" ht="13.5">
      <c r="A75" s="806"/>
    </row>
    <row r="76" s="805" customFormat="1" ht="13.5">
      <c r="A76" s="806"/>
    </row>
    <row r="77" s="805" customFormat="1" ht="13.5">
      <c r="A77" s="806"/>
    </row>
    <row r="78" s="805" customFormat="1" ht="13.5">
      <c r="A78" s="806"/>
    </row>
    <row r="79" s="805" customFormat="1" ht="13.5">
      <c r="A79" s="806"/>
    </row>
    <row r="80" s="805" customFormat="1" ht="13.5">
      <c r="A80" s="806"/>
    </row>
    <row r="81" s="805" customFormat="1" ht="13.5">
      <c r="A81" s="806"/>
    </row>
    <row r="82" s="805" customFormat="1" ht="13.5">
      <c r="A82" s="806"/>
    </row>
    <row r="83" s="805" customFormat="1" ht="13.5">
      <c r="A83" s="806"/>
    </row>
    <row r="84" s="805" customFormat="1" ht="13.5">
      <c r="A84" s="806"/>
    </row>
    <row r="85" s="805" customFormat="1" ht="13.5">
      <c r="A85" s="806"/>
    </row>
    <row r="86" s="805" customFormat="1" ht="13.5">
      <c r="A86" s="806"/>
    </row>
    <row r="87" s="805" customFormat="1" ht="13.5">
      <c r="A87" s="806"/>
    </row>
    <row r="88" s="805" customFormat="1" ht="13.5">
      <c r="A88" s="806"/>
    </row>
    <row r="89" s="805" customFormat="1" ht="13.5">
      <c r="A89" s="806"/>
    </row>
    <row r="90" s="805" customFormat="1" ht="13.5">
      <c r="A90" s="806"/>
    </row>
    <row r="91" s="805" customFormat="1" ht="13.5">
      <c r="A91" s="806"/>
    </row>
    <row r="92" s="805" customFormat="1" ht="13.5">
      <c r="A92" s="806"/>
    </row>
    <row r="93" s="805" customFormat="1" ht="13.5">
      <c r="A93" s="806"/>
    </row>
    <row r="94" s="805" customFormat="1" ht="13.5">
      <c r="A94" s="806"/>
    </row>
    <row r="95" s="805" customFormat="1" ht="13.5">
      <c r="A95" s="806"/>
    </row>
    <row r="96" s="805" customFormat="1" ht="13.5">
      <c r="A96" s="806"/>
    </row>
    <row r="97" s="805" customFormat="1" ht="13.5">
      <c r="A97" s="806"/>
    </row>
    <row r="98" s="805" customFormat="1" ht="13.5">
      <c r="A98" s="806"/>
    </row>
    <row r="99" s="805" customFormat="1" ht="13.5">
      <c r="A99" s="806"/>
    </row>
    <row r="100" s="805" customFormat="1" ht="13.5">
      <c r="A100" s="806"/>
    </row>
    <row r="101" s="805" customFormat="1" ht="13.5">
      <c r="A101" s="806"/>
    </row>
    <row r="102" s="805" customFormat="1" ht="13.5">
      <c r="A102" s="806"/>
    </row>
    <row r="103" s="805" customFormat="1" ht="13.5">
      <c r="A103" s="806"/>
    </row>
    <row r="104" s="805" customFormat="1" ht="13.5">
      <c r="A104" s="806"/>
    </row>
    <row r="105" s="805" customFormat="1" ht="13.5">
      <c r="A105" s="806"/>
    </row>
    <row r="106" s="805" customFormat="1" ht="13.5">
      <c r="A106" s="806"/>
    </row>
    <row r="107" s="805" customFormat="1" ht="13.5">
      <c r="A107" s="806"/>
    </row>
    <row r="108" s="805" customFormat="1" ht="13.5">
      <c r="A108" s="806"/>
    </row>
    <row r="109" s="805" customFormat="1" ht="13.5">
      <c r="A109" s="806"/>
    </row>
    <row r="110" s="805" customFormat="1" ht="13.5">
      <c r="A110" s="806"/>
    </row>
    <row r="111" s="805" customFormat="1" ht="13.5">
      <c r="A111" s="806"/>
    </row>
    <row r="112" s="805" customFormat="1" ht="13.5">
      <c r="A112" s="806"/>
    </row>
    <row r="113" s="805" customFormat="1" ht="13.5">
      <c r="A113" s="806"/>
    </row>
    <row r="114" s="805" customFormat="1" ht="13.5">
      <c r="A114" s="806"/>
    </row>
    <row r="115" s="805" customFormat="1" ht="13.5">
      <c r="A115" s="806"/>
    </row>
    <row r="116" s="805" customFormat="1" ht="13.5">
      <c r="A116" s="806"/>
    </row>
    <row r="117" s="805" customFormat="1" ht="13.5">
      <c r="A117" s="806"/>
    </row>
    <row r="118" s="805" customFormat="1" ht="13.5">
      <c r="A118" s="806"/>
    </row>
    <row r="119" s="805" customFormat="1" ht="13.5">
      <c r="A119" s="806"/>
    </row>
    <row r="120" s="805" customFormat="1" ht="13.5">
      <c r="A120" s="806"/>
    </row>
    <row r="121" s="805" customFormat="1" ht="13.5">
      <c r="A121" s="806"/>
    </row>
    <row r="122" s="805" customFormat="1" ht="13.5">
      <c r="A122" s="806"/>
    </row>
    <row r="123" s="805" customFormat="1" ht="13.5">
      <c r="A123" s="806"/>
    </row>
    <row r="124" s="805" customFormat="1" ht="13.5">
      <c r="A124" s="806"/>
    </row>
    <row r="125" s="805" customFormat="1" ht="13.5">
      <c r="A125" s="806"/>
    </row>
    <row r="126" s="805" customFormat="1" ht="13.5">
      <c r="A126" s="806"/>
    </row>
    <row r="127" s="805" customFormat="1" ht="13.5">
      <c r="A127" s="806"/>
    </row>
    <row r="128" s="805" customFormat="1" ht="13.5">
      <c r="A128" s="806"/>
    </row>
    <row r="129" s="805" customFormat="1" ht="13.5">
      <c r="A129" s="806"/>
    </row>
    <row r="130" s="805" customFormat="1" ht="13.5">
      <c r="A130" s="806"/>
    </row>
    <row r="131" s="805" customFormat="1" ht="13.5">
      <c r="A131" s="806"/>
    </row>
    <row r="132" s="805" customFormat="1" ht="13.5">
      <c r="A132" s="806"/>
    </row>
    <row r="133" s="805" customFormat="1" ht="13.5">
      <c r="A133" s="806"/>
    </row>
    <row r="134" s="805" customFormat="1" ht="13.5">
      <c r="A134" s="806"/>
    </row>
    <row r="135" s="805" customFormat="1" ht="13.5">
      <c r="A135" s="806"/>
    </row>
    <row r="136" s="805" customFormat="1" ht="13.5">
      <c r="A136" s="806"/>
    </row>
    <row r="137" s="805" customFormat="1" ht="13.5">
      <c r="A137" s="806"/>
    </row>
    <row r="138" s="805" customFormat="1" ht="13.5">
      <c r="A138" s="806"/>
    </row>
    <row r="139" s="805" customFormat="1" ht="13.5">
      <c r="A139" s="806"/>
    </row>
    <row r="140" s="805" customFormat="1" ht="13.5">
      <c r="A140" s="806"/>
    </row>
    <row r="141" s="805" customFormat="1" ht="13.5">
      <c r="A141" s="806"/>
    </row>
    <row r="142" s="805" customFormat="1" ht="13.5">
      <c r="A142" s="806"/>
    </row>
    <row r="143" s="805" customFormat="1" ht="13.5">
      <c r="A143" s="806"/>
    </row>
    <row r="144" s="805" customFormat="1" ht="13.5">
      <c r="A144" s="806"/>
    </row>
    <row r="145" s="805" customFormat="1" ht="13.5">
      <c r="A145" s="806"/>
    </row>
    <row r="146" s="805" customFormat="1" ht="13.5">
      <c r="A146" s="806"/>
    </row>
    <row r="147" s="805" customFormat="1" ht="13.5">
      <c r="A147" s="806"/>
    </row>
    <row r="148" s="805" customFormat="1" ht="13.5">
      <c r="A148" s="806"/>
    </row>
    <row r="149" s="805" customFormat="1" ht="13.5">
      <c r="A149" s="806"/>
    </row>
    <row r="150" s="805" customFormat="1" ht="13.5">
      <c r="A150" s="806"/>
    </row>
    <row r="151" s="805" customFormat="1" ht="13.5">
      <c r="A151" s="806"/>
    </row>
    <row r="152" s="805" customFormat="1" ht="13.5">
      <c r="A152" s="806"/>
    </row>
    <row r="153" s="805" customFormat="1" ht="13.5">
      <c r="A153" s="806"/>
    </row>
    <row r="154" s="805" customFormat="1" ht="13.5">
      <c r="A154" s="806"/>
    </row>
    <row r="155" s="805" customFormat="1" ht="13.5">
      <c r="A155" s="806"/>
    </row>
    <row r="156" s="805" customFormat="1" ht="13.5">
      <c r="A156" s="806"/>
    </row>
    <row r="157" s="805" customFormat="1" ht="13.5">
      <c r="A157" s="806"/>
    </row>
    <row r="158" s="805" customFormat="1" ht="13.5">
      <c r="A158" s="806"/>
    </row>
    <row r="159" s="805" customFormat="1" ht="13.5">
      <c r="A159" s="806"/>
    </row>
    <row r="160" s="805" customFormat="1" ht="13.5">
      <c r="A160" s="806"/>
    </row>
    <row r="161" s="805" customFormat="1" ht="13.5">
      <c r="A161" s="806"/>
    </row>
    <row r="162" s="805" customFormat="1" ht="13.5">
      <c r="A162" s="806"/>
    </row>
    <row r="163" s="805" customFormat="1" ht="13.5">
      <c r="A163" s="806"/>
    </row>
    <row r="164" s="805" customFormat="1" ht="13.5">
      <c r="A164" s="806"/>
    </row>
    <row r="165" s="805" customFormat="1" ht="13.5">
      <c r="A165" s="806"/>
    </row>
    <row r="166" s="805" customFormat="1" ht="13.5">
      <c r="A166" s="806"/>
    </row>
    <row r="167" s="805" customFormat="1" ht="13.5">
      <c r="A167" s="806"/>
    </row>
    <row r="168" s="805" customFormat="1" ht="13.5">
      <c r="A168" s="806"/>
    </row>
    <row r="169" s="805" customFormat="1" ht="13.5">
      <c r="A169" s="806"/>
    </row>
    <row r="170" s="805" customFormat="1" ht="13.5">
      <c r="A170" s="806"/>
    </row>
    <row r="171" s="805" customFormat="1" ht="13.5">
      <c r="A171" s="806"/>
    </row>
    <row r="172" s="805" customFormat="1" ht="13.5">
      <c r="A172" s="806"/>
    </row>
    <row r="173" s="805" customFormat="1" ht="13.5">
      <c r="A173" s="806"/>
    </row>
    <row r="174" s="805" customFormat="1" ht="13.5">
      <c r="A174" s="806"/>
    </row>
    <row r="175" s="805" customFormat="1" ht="13.5">
      <c r="A175" s="806"/>
    </row>
    <row r="176" s="805" customFormat="1" ht="13.5">
      <c r="A176" s="806"/>
    </row>
    <row r="177" s="805" customFormat="1" ht="13.5">
      <c r="A177" s="806"/>
    </row>
    <row r="178" s="805" customFormat="1" ht="13.5">
      <c r="A178" s="806"/>
    </row>
    <row r="179" s="805" customFormat="1" ht="13.5">
      <c r="A179" s="806"/>
    </row>
    <row r="180" s="805" customFormat="1" ht="13.5">
      <c r="A180" s="806"/>
    </row>
    <row r="181" s="805" customFormat="1" ht="13.5">
      <c r="A181" s="806"/>
    </row>
    <row r="182" s="805" customFormat="1" ht="13.5">
      <c r="A182" s="806"/>
    </row>
    <row r="183" s="805" customFormat="1" ht="13.5">
      <c r="A183" s="806"/>
    </row>
    <row r="184" s="805" customFormat="1" ht="13.5">
      <c r="A184" s="806"/>
    </row>
    <row r="185" s="805" customFormat="1" ht="13.5">
      <c r="A185" s="806"/>
    </row>
    <row r="186" s="805" customFormat="1" ht="13.5">
      <c r="A186" s="806"/>
    </row>
    <row r="187" s="805" customFormat="1" ht="13.5">
      <c r="A187" s="806"/>
    </row>
    <row r="188" s="805" customFormat="1" ht="13.5">
      <c r="A188" s="806"/>
    </row>
    <row r="189" s="805" customFormat="1" ht="13.5">
      <c r="A189" s="806"/>
    </row>
    <row r="190" s="805" customFormat="1" ht="13.5">
      <c r="A190" s="806"/>
    </row>
    <row r="191" s="805" customFormat="1" ht="13.5">
      <c r="A191" s="806"/>
    </row>
    <row r="192" s="805" customFormat="1" ht="13.5">
      <c r="A192" s="806"/>
    </row>
    <row r="193" s="805" customFormat="1" ht="13.5">
      <c r="A193" s="806"/>
    </row>
    <row r="194" s="805" customFormat="1" ht="13.5">
      <c r="A194" s="806"/>
    </row>
    <row r="195" s="805" customFormat="1" ht="13.5">
      <c r="A195" s="806"/>
    </row>
    <row r="196" s="805" customFormat="1" ht="13.5">
      <c r="A196" s="806"/>
    </row>
    <row r="197" s="805" customFormat="1" ht="13.5">
      <c r="A197" s="806"/>
    </row>
    <row r="198" s="805" customFormat="1" ht="13.5">
      <c r="A198" s="806"/>
    </row>
    <row r="199" s="805" customFormat="1" ht="13.5">
      <c r="A199" s="806"/>
    </row>
    <row r="200" s="805" customFormat="1" ht="13.5">
      <c r="A200" s="806"/>
    </row>
    <row r="201" s="805" customFormat="1" ht="13.5">
      <c r="A201" s="806"/>
    </row>
    <row r="202" s="805" customFormat="1" ht="13.5">
      <c r="A202" s="806"/>
    </row>
    <row r="203" s="805" customFormat="1" ht="13.5">
      <c r="A203" s="806"/>
    </row>
    <row r="204" s="805" customFormat="1" ht="13.5">
      <c r="A204" s="806"/>
    </row>
    <row r="205" s="805" customFormat="1" ht="13.5">
      <c r="A205" s="806"/>
    </row>
    <row r="206" s="805" customFormat="1" ht="13.5">
      <c r="A206" s="806"/>
    </row>
    <row r="207" s="805" customFormat="1" ht="13.5">
      <c r="A207" s="806"/>
    </row>
    <row r="208" s="805" customFormat="1" ht="13.5">
      <c r="A208" s="806"/>
    </row>
    <row r="209" s="805" customFormat="1" ht="13.5">
      <c r="A209" s="806"/>
    </row>
    <row r="210" s="805" customFormat="1" ht="13.5">
      <c r="A210" s="806"/>
    </row>
    <row r="211" s="805" customFormat="1" ht="13.5">
      <c r="A211" s="806"/>
    </row>
    <row r="212" s="805" customFormat="1" ht="13.5">
      <c r="A212" s="806"/>
    </row>
    <row r="213" s="805" customFormat="1" ht="13.5">
      <c r="A213" s="806"/>
    </row>
    <row r="214" s="805" customFormat="1" ht="13.5">
      <c r="A214" s="806"/>
    </row>
    <row r="215" s="805" customFormat="1" ht="13.5">
      <c r="A215" s="806"/>
    </row>
    <row r="216" s="805" customFormat="1" ht="13.5">
      <c r="A216" s="806"/>
    </row>
    <row r="217" s="805" customFormat="1" ht="13.5">
      <c r="A217" s="806"/>
    </row>
    <row r="218" s="805" customFormat="1" ht="13.5">
      <c r="A218" s="806"/>
    </row>
    <row r="219" s="805" customFormat="1" ht="13.5">
      <c r="A219" s="806"/>
    </row>
    <row r="220" s="805" customFormat="1" ht="13.5">
      <c r="A220" s="806"/>
    </row>
    <row r="221" s="805" customFormat="1" ht="13.5">
      <c r="A221" s="806"/>
    </row>
    <row r="222" s="805" customFormat="1" ht="13.5">
      <c r="A222" s="806"/>
    </row>
    <row r="223" s="805" customFormat="1" ht="13.5">
      <c r="A223" s="806"/>
    </row>
    <row r="224" s="805" customFormat="1" ht="13.5">
      <c r="A224" s="806"/>
    </row>
    <row r="225" s="805" customFormat="1" ht="13.5">
      <c r="A225" s="806"/>
    </row>
    <row r="226" s="805" customFormat="1" ht="13.5">
      <c r="A226" s="806"/>
    </row>
    <row r="227" s="805" customFormat="1" ht="13.5">
      <c r="A227" s="806"/>
    </row>
    <row r="228" s="805" customFormat="1" ht="13.5">
      <c r="A228" s="806"/>
    </row>
    <row r="229" s="805" customFormat="1" ht="13.5">
      <c r="A229" s="806"/>
    </row>
    <row r="230" s="805" customFormat="1" ht="13.5">
      <c r="A230" s="806"/>
    </row>
    <row r="231" s="805" customFormat="1" ht="13.5">
      <c r="A231" s="806"/>
    </row>
    <row r="232" s="805" customFormat="1" ht="13.5">
      <c r="A232" s="806"/>
    </row>
    <row r="233" s="805" customFormat="1" ht="13.5">
      <c r="A233" s="806"/>
    </row>
    <row r="234" s="805" customFormat="1" ht="13.5">
      <c r="A234" s="806"/>
    </row>
    <row r="235" s="805" customFormat="1" ht="13.5">
      <c r="A235" s="806"/>
    </row>
    <row r="236" s="805" customFormat="1" ht="13.5">
      <c r="A236" s="806"/>
    </row>
    <row r="237" s="805" customFormat="1" ht="13.5">
      <c r="A237" s="806"/>
    </row>
    <row r="238" s="805" customFormat="1" ht="13.5">
      <c r="A238" s="806"/>
    </row>
    <row r="239" s="805" customFormat="1" ht="13.5">
      <c r="A239" s="806"/>
    </row>
    <row r="240" s="805" customFormat="1" ht="13.5">
      <c r="A240" s="806"/>
    </row>
    <row r="241" s="805" customFormat="1" ht="13.5">
      <c r="A241" s="806"/>
    </row>
    <row r="242" s="805" customFormat="1" ht="13.5">
      <c r="A242" s="806"/>
    </row>
    <row r="243" s="805" customFormat="1" ht="13.5">
      <c r="A243" s="806"/>
    </row>
    <row r="244" s="805" customFormat="1" ht="13.5">
      <c r="A244" s="806"/>
    </row>
    <row r="245" s="805" customFormat="1" ht="13.5">
      <c r="A245" s="806"/>
    </row>
    <row r="246" s="805" customFormat="1" ht="13.5">
      <c r="A246" s="806"/>
    </row>
    <row r="247" s="805" customFormat="1" ht="13.5">
      <c r="A247" s="806"/>
    </row>
    <row r="248" s="805" customFormat="1" ht="13.5">
      <c r="A248" s="806"/>
    </row>
    <row r="249" s="805" customFormat="1" ht="13.5">
      <c r="A249" s="806"/>
    </row>
    <row r="250" s="805" customFormat="1" ht="13.5">
      <c r="A250" s="806"/>
    </row>
    <row r="251" s="805" customFormat="1" ht="13.5">
      <c r="A251" s="806"/>
    </row>
    <row r="252" s="805" customFormat="1" ht="13.5">
      <c r="A252" s="806"/>
    </row>
    <row r="253" s="805" customFormat="1" ht="13.5">
      <c r="A253" s="806"/>
    </row>
    <row r="254" s="805" customFormat="1" ht="13.5">
      <c r="A254" s="806"/>
    </row>
    <row r="255" s="805" customFormat="1" ht="13.5">
      <c r="A255" s="806"/>
    </row>
    <row r="256" s="805" customFormat="1" ht="13.5">
      <c r="A256" s="806"/>
    </row>
    <row r="257" s="805" customFormat="1" ht="13.5">
      <c r="A257" s="806"/>
    </row>
    <row r="258" s="805" customFormat="1" ht="13.5">
      <c r="A258" s="806"/>
    </row>
    <row r="259" s="805" customFormat="1" ht="13.5">
      <c r="A259" s="806"/>
    </row>
    <row r="260" s="805" customFormat="1" ht="13.5">
      <c r="A260" s="806"/>
    </row>
    <row r="261" s="805" customFormat="1" ht="13.5">
      <c r="A261" s="806"/>
    </row>
    <row r="262" s="805" customFormat="1" ht="13.5">
      <c r="A262" s="806"/>
    </row>
    <row r="263" s="805" customFormat="1" ht="13.5">
      <c r="A263" s="806"/>
    </row>
    <row r="264" s="805" customFormat="1" ht="13.5">
      <c r="A264" s="806"/>
    </row>
    <row r="265" s="805" customFormat="1" ht="13.5">
      <c r="A265" s="806"/>
    </row>
    <row r="266" s="805" customFormat="1" ht="13.5">
      <c r="A266" s="806"/>
    </row>
    <row r="267" s="805" customFormat="1" ht="13.5">
      <c r="A267" s="806"/>
    </row>
    <row r="268" s="805" customFormat="1" ht="13.5">
      <c r="A268" s="806"/>
    </row>
    <row r="269" s="805" customFormat="1" ht="13.5">
      <c r="A269" s="806"/>
    </row>
    <row r="270" s="805" customFormat="1" ht="13.5">
      <c r="A270" s="806"/>
    </row>
    <row r="271" s="805" customFormat="1" ht="13.5">
      <c r="A271" s="806"/>
    </row>
    <row r="272" s="805" customFormat="1" ht="13.5">
      <c r="A272" s="806"/>
    </row>
    <row r="273" s="805" customFormat="1" ht="13.5">
      <c r="A273" s="806"/>
    </row>
    <row r="274" s="805" customFormat="1" ht="13.5">
      <c r="A274" s="806"/>
    </row>
    <row r="275" s="805" customFormat="1" ht="13.5">
      <c r="A275" s="806"/>
    </row>
    <row r="276" s="805" customFormat="1" ht="13.5">
      <c r="A276" s="806"/>
    </row>
    <row r="277" s="805" customFormat="1" ht="13.5">
      <c r="A277" s="806"/>
    </row>
    <row r="278" s="805" customFormat="1" ht="13.5">
      <c r="A278" s="806"/>
    </row>
    <row r="279" s="805" customFormat="1" ht="13.5">
      <c r="A279" s="806"/>
    </row>
    <row r="280" s="805" customFormat="1" ht="13.5">
      <c r="A280" s="806"/>
    </row>
    <row r="281" s="805" customFormat="1" ht="13.5">
      <c r="A281" s="806"/>
    </row>
    <row r="282" s="805" customFormat="1" ht="13.5">
      <c r="A282" s="806"/>
    </row>
    <row r="283" s="805" customFormat="1" ht="13.5">
      <c r="A283" s="806"/>
    </row>
    <row r="284" s="805" customFormat="1" ht="13.5">
      <c r="A284" s="806"/>
    </row>
    <row r="285" s="805" customFormat="1" ht="13.5">
      <c r="A285" s="806"/>
    </row>
    <row r="286" s="805" customFormat="1" ht="13.5">
      <c r="A286" s="806"/>
    </row>
    <row r="287" s="805" customFormat="1" ht="13.5">
      <c r="A287" s="806"/>
    </row>
    <row r="288" s="805" customFormat="1" ht="13.5">
      <c r="A288" s="806"/>
    </row>
    <row r="289" s="805" customFormat="1" ht="13.5">
      <c r="A289" s="806"/>
    </row>
    <row r="290" s="805" customFormat="1" ht="13.5">
      <c r="A290" s="806"/>
    </row>
    <row r="291" s="805" customFormat="1" ht="13.5">
      <c r="A291" s="806"/>
    </row>
    <row r="292" s="805" customFormat="1" ht="13.5">
      <c r="A292" s="806"/>
    </row>
    <row r="293" s="805" customFormat="1" ht="13.5">
      <c r="A293" s="806"/>
    </row>
    <row r="294" s="805" customFormat="1" ht="13.5">
      <c r="A294" s="806"/>
    </row>
    <row r="295" s="805" customFormat="1" ht="13.5">
      <c r="A295" s="806"/>
    </row>
    <row r="296" s="805" customFormat="1" ht="13.5">
      <c r="A296" s="806"/>
    </row>
    <row r="297" s="805" customFormat="1" ht="13.5">
      <c r="A297" s="806"/>
    </row>
    <row r="298" s="805" customFormat="1" ht="13.5">
      <c r="A298" s="806"/>
    </row>
    <row r="299" s="805" customFormat="1" ht="13.5">
      <c r="A299" s="806"/>
    </row>
    <row r="300" s="805" customFormat="1" ht="13.5">
      <c r="A300" s="806"/>
    </row>
    <row r="301" s="805" customFormat="1" ht="13.5">
      <c r="A301" s="806"/>
    </row>
    <row r="302" s="805" customFormat="1" ht="13.5">
      <c r="A302" s="806"/>
    </row>
    <row r="303" s="805" customFormat="1" ht="13.5">
      <c r="A303" s="806"/>
    </row>
    <row r="304" s="805" customFormat="1" ht="13.5">
      <c r="A304" s="806"/>
    </row>
    <row r="305" s="805" customFormat="1" ht="13.5">
      <c r="A305" s="806"/>
    </row>
    <row r="306" s="805" customFormat="1" ht="13.5">
      <c r="A306" s="806"/>
    </row>
    <row r="307" s="805" customFormat="1" ht="13.5">
      <c r="A307" s="806"/>
    </row>
    <row r="308" s="805" customFormat="1" ht="13.5">
      <c r="A308" s="806"/>
    </row>
    <row r="309" s="805" customFormat="1" ht="13.5">
      <c r="A309" s="806"/>
    </row>
    <row r="310" s="805" customFormat="1" ht="13.5">
      <c r="A310" s="806"/>
    </row>
    <row r="311" s="805" customFormat="1" ht="13.5">
      <c r="A311" s="806"/>
    </row>
    <row r="312" s="805" customFormat="1" ht="13.5">
      <c r="A312" s="806"/>
    </row>
    <row r="313" s="805" customFormat="1" ht="13.5">
      <c r="A313" s="806"/>
    </row>
    <row r="314" s="805" customFormat="1" ht="13.5">
      <c r="A314" s="806"/>
    </row>
    <row r="315" s="805" customFormat="1" ht="13.5">
      <c r="A315" s="806"/>
    </row>
    <row r="316" s="805" customFormat="1" ht="13.5">
      <c r="A316" s="806"/>
    </row>
    <row r="317" s="805" customFormat="1" ht="13.5">
      <c r="A317" s="806"/>
    </row>
    <row r="318" s="805" customFormat="1" ht="13.5">
      <c r="A318" s="806"/>
    </row>
    <row r="319" s="805" customFormat="1" ht="13.5">
      <c r="A319" s="806"/>
    </row>
    <row r="320" s="805" customFormat="1" ht="13.5">
      <c r="A320" s="806"/>
    </row>
    <row r="321" s="805" customFormat="1" ht="13.5">
      <c r="A321" s="806"/>
    </row>
    <row r="322" s="805" customFormat="1" ht="13.5">
      <c r="A322" s="806"/>
    </row>
    <row r="323" s="805" customFormat="1" ht="13.5">
      <c r="A323" s="806"/>
    </row>
    <row r="324" s="805" customFormat="1" ht="13.5">
      <c r="A324" s="806"/>
    </row>
    <row r="325" s="805" customFormat="1" ht="13.5">
      <c r="A325" s="806"/>
    </row>
    <row r="326" s="805" customFormat="1" ht="13.5">
      <c r="A326" s="806"/>
    </row>
    <row r="327" s="805" customFormat="1" ht="13.5">
      <c r="A327" s="806"/>
    </row>
    <row r="328" s="805" customFormat="1" ht="13.5">
      <c r="A328" s="806"/>
    </row>
    <row r="329" s="805" customFormat="1" ht="13.5">
      <c r="A329" s="806"/>
    </row>
    <row r="330" s="805" customFormat="1" ht="13.5">
      <c r="A330" s="806"/>
    </row>
    <row r="331" s="805" customFormat="1" ht="13.5">
      <c r="A331" s="806"/>
    </row>
    <row r="332" s="805" customFormat="1" ht="13.5">
      <c r="A332" s="806"/>
    </row>
    <row r="333" s="805" customFormat="1" ht="13.5">
      <c r="A333" s="806"/>
    </row>
    <row r="334" s="805" customFormat="1" ht="13.5">
      <c r="A334" s="806"/>
    </row>
    <row r="335" s="805" customFormat="1" ht="13.5">
      <c r="A335" s="806"/>
    </row>
    <row r="336" s="805" customFormat="1" ht="13.5">
      <c r="A336" s="806"/>
    </row>
    <row r="337" s="805" customFormat="1" ht="13.5">
      <c r="A337" s="806"/>
    </row>
    <row r="338" s="805" customFormat="1" ht="13.5">
      <c r="A338" s="806"/>
    </row>
    <row r="339" s="805" customFormat="1" ht="13.5">
      <c r="A339" s="806"/>
    </row>
    <row r="340" s="805" customFormat="1" ht="13.5">
      <c r="A340" s="806"/>
    </row>
    <row r="341" s="805" customFormat="1" ht="13.5">
      <c r="A341" s="806"/>
    </row>
    <row r="342" s="805" customFormat="1" ht="13.5">
      <c r="A342" s="806"/>
    </row>
    <row r="343" s="805" customFormat="1" ht="13.5">
      <c r="A343" s="806"/>
    </row>
    <row r="344" s="805" customFormat="1" ht="13.5">
      <c r="A344" s="806"/>
    </row>
    <row r="345" s="805" customFormat="1" ht="13.5">
      <c r="A345" s="806"/>
    </row>
    <row r="346" s="805" customFormat="1" ht="13.5">
      <c r="A346" s="806"/>
    </row>
    <row r="347" s="805" customFormat="1" ht="13.5">
      <c r="A347" s="806"/>
    </row>
    <row r="348" s="805" customFormat="1" ht="13.5">
      <c r="A348" s="806"/>
    </row>
    <row r="349" s="805" customFormat="1" ht="13.5">
      <c r="A349" s="806"/>
    </row>
    <row r="350" s="805" customFormat="1" ht="13.5">
      <c r="A350" s="806"/>
    </row>
    <row r="351" s="805" customFormat="1" ht="13.5">
      <c r="A351" s="806"/>
    </row>
    <row r="352" s="805" customFormat="1" ht="13.5">
      <c r="A352" s="806"/>
    </row>
    <row r="353" s="805" customFormat="1" ht="13.5">
      <c r="A353" s="806"/>
    </row>
    <row r="354" s="805" customFormat="1" ht="13.5">
      <c r="A354" s="806"/>
    </row>
    <row r="355" s="805" customFormat="1" ht="13.5">
      <c r="A355" s="806"/>
    </row>
    <row r="356" s="805" customFormat="1" ht="13.5">
      <c r="A356" s="806"/>
    </row>
    <row r="357" s="805" customFormat="1" ht="13.5">
      <c r="A357" s="806"/>
    </row>
    <row r="358" s="805" customFormat="1" ht="13.5">
      <c r="A358" s="806"/>
    </row>
    <row r="359" s="805" customFormat="1" ht="13.5">
      <c r="A359" s="806"/>
    </row>
    <row r="360" s="805" customFormat="1" ht="13.5">
      <c r="A360" s="806"/>
    </row>
    <row r="361" s="805" customFormat="1" ht="13.5">
      <c r="A361" s="806"/>
    </row>
    <row r="362" s="805" customFormat="1" ht="13.5">
      <c r="A362" s="806"/>
    </row>
    <row r="363" s="805" customFormat="1" ht="13.5">
      <c r="A363" s="806"/>
    </row>
    <row r="364" s="805" customFormat="1" ht="13.5">
      <c r="A364" s="806"/>
    </row>
    <row r="365" s="805" customFormat="1" ht="13.5">
      <c r="A365" s="806"/>
    </row>
    <row r="366" s="805" customFormat="1" ht="13.5">
      <c r="A366" s="806"/>
    </row>
    <row r="367" s="805" customFormat="1" ht="13.5">
      <c r="A367" s="806"/>
    </row>
    <row r="368" s="805" customFormat="1" ht="13.5">
      <c r="A368" s="806"/>
    </row>
    <row r="369" s="805" customFormat="1" ht="13.5">
      <c r="A369" s="806"/>
    </row>
    <row r="370" s="805" customFormat="1" ht="13.5">
      <c r="A370" s="806"/>
    </row>
    <row r="371" s="805" customFormat="1" ht="13.5">
      <c r="A371" s="806"/>
    </row>
    <row r="372" s="805" customFormat="1" ht="13.5">
      <c r="A372" s="806"/>
    </row>
    <row r="373" s="805" customFormat="1" ht="13.5">
      <c r="A373" s="806"/>
    </row>
    <row r="374" s="805" customFormat="1" ht="13.5">
      <c r="A374" s="806"/>
    </row>
    <row r="375" s="805" customFormat="1" ht="13.5">
      <c r="A375" s="806"/>
    </row>
    <row r="376" s="805" customFormat="1" ht="13.5">
      <c r="A376" s="806"/>
    </row>
    <row r="377" s="805" customFormat="1" ht="13.5">
      <c r="A377" s="806"/>
    </row>
    <row r="378" s="805" customFormat="1" ht="13.5">
      <c r="A378" s="806"/>
    </row>
    <row r="379" s="805" customFormat="1" ht="13.5">
      <c r="A379" s="806"/>
    </row>
    <row r="380" s="805" customFormat="1" ht="13.5">
      <c r="A380" s="806"/>
    </row>
    <row r="381" s="805" customFormat="1" ht="13.5">
      <c r="A381" s="806"/>
    </row>
    <row r="382" s="805" customFormat="1" ht="13.5">
      <c r="A382" s="806"/>
    </row>
    <row r="383" s="805" customFormat="1" ht="13.5">
      <c r="A383" s="806"/>
    </row>
    <row r="384" s="805" customFormat="1" ht="13.5">
      <c r="A384" s="806"/>
    </row>
    <row r="385" s="805" customFormat="1" ht="13.5">
      <c r="A385" s="806"/>
    </row>
    <row r="386" s="805" customFormat="1" ht="13.5">
      <c r="A386" s="806"/>
    </row>
    <row r="387" s="805" customFormat="1" ht="13.5">
      <c r="A387" s="806"/>
    </row>
    <row r="388" s="805" customFormat="1" ht="13.5">
      <c r="A388" s="806"/>
    </row>
    <row r="389" s="805" customFormat="1" ht="13.5">
      <c r="A389" s="806"/>
    </row>
    <row r="390" s="805" customFormat="1" ht="13.5">
      <c r="A390" s="806"/>
    </row>
    <row r="391" s="805" customFormat="1" ht="13.5">
      <c r="A391" s="806"/>
    </row>
    <row r="392" s="805" customFormat="1" ht="13.5">
      <c r="A392" s="806"/>
    </row>
    <row r="393" s="805" customFormat="1" ht="13.5">
      <c r="A393" s="806"/>
    </row>
    <row r="394" s="805" customFormat="1" ht="13.5">
      <c r="A394" s="806"/>
    </row>
    <row r="395" s="805" customFormat="1" ht="13.5">
      <c r="A395" s="806"/>
    </row>
    <row r="396" s="805" customFormat="1" ht="13.5">
      <c r="A396" s="806"/>
    </row>
    <row r="397" s="805" customFormat="1" ht="13.5">
      <c r="A397" s="806"/>
    </row>
    <row r="398" s="805" customFormat="1" ht="13.5">
      <c r="A398" s="806"/>
    </row>
    <row r="399" s="805" customFormat="1" ht="13.5">
      <c r="A399" s="806"/>
    </row>
    <row r="400" s="805" customFormat="1" ht="13.5">
      <c r="A400" s="806"/>
    </row>
    <row r="401" s="805" customFormat="1" ht="13.5">
      <c r="A401" s="806"/>
    </row>
    <row r="402" s="805" customFormat="1" ht="13.5">
      <c r="A402" s="806"/>
    </row>
    <row r="403" s="805" customFormat="1" ht="13.5">
      <c r="A403" s="806"/>
    </row>
    <row r="404" s="805" customFormat="1" ht="13.5">
      <c r="A404" s="806"/>
    </row>
    <row r="405" s="805" customFormat="1" ht="13.5">
      <c r="A405" s="806"/>
    </row>
    <row r="406" s="805" customFormat="1" ht="13.5">
      <c r="A406" s="806"/>
    </row>
    <row r="407" s="805" customFormat="1" ht="13.5">
      <c r="A407" s="806"/>
    </row>
    <row r="408" s="805" customFormat="1" ht="13.5">
      <c r="A408" s="806"/>
    </row>
    <row r="409" s="805" customFormat="1" ht="13.5">
      <c r="A409" s="806"/>
    </row>
    <row r="410" s="805" customFormat="1" ht="13.5">
      <c r="A410" s="806"/>
    </row>
    <row r="411" s="805" customFormat="1" ht="13.5">
      <c r="A411" s="806"/>
    </row>
    <row r="412" s="805" customFormat="1" ht="13.5">
      <c r="A412" s="806"/>
    </row>
    <row r="413" s="805" customFormat="1" ht="13.5">
      <c r="A413" s="806"/>
    </row>
    <row r="414" s="805" customFormat="1" ht="13.5">
      <c r="A414" s="806"/>
    </row>
    <row r="415" s="805" customFormat="1" ht="13.5">
      <c r="A415" s="806"/>
    </row>
    <row r="416" s="805" customFormat="1" ht="13.5">
      <c r="A416" s="806"/>
    </row>
    <row r="417" s="805" customFormat="1" ht="13.5">
      <c r="A417" s="806"/>
    </row>
    <row r="418" s="805" customFormat="1" ht="13.5">
      <c r="A418" s="806"/>
    </row>
    <row r="419" s="805" customFormat="1" ht="13.5">
      <c r="A419" s="806"/>
    </row>
    <row r="420" s="805" customFormat="1" ht="13.5">
      <c r="A420" s="806"/>
    </row>
    <row r="421" s="805" customFormat="1" ht="13.5">
      <c r="A421" s="806"/>
    </row>
    <row r="422" s="805" customFormat="1" ht="13.5">
      <c r="A422" s="806"/>
    </row>
    <row r="423" s="805" customFormat="1" ht="13.5">
      <c r="A423" s="806"/>
    </row>
    <row r="424" s="805" customFormat="1" ht="13.5">
      <c r="A424" s="806"/>
    </row>
    <row r="425" s="805" customFormat="1" ht="13.5">
      <c r="A425" s="806"/>
    </row>
    <row r="426" s="805" customFormat="1" ht="13.5">
      <c r="A426" s="806"/>
    </row>
    <row r="427" s="805" customFormat="1" ht="13.5">
      <c r="A427" s="806"/>
    </row>
    <row r="428" s="805" customFormat="1" ht="13.5">
      <c r="A428" s="806"/>
    </row>
    <row r="429" s="805" customFormat="1" ht="13.5">
      <c r="A429" s="806"/>
    </row>
    <row r="430" s="805" customFormat="1" ht="13.5">
      <c r="A430" s="806"/>
    </row>
    <row r="431" s="805" customFormat="1" ht="13.5">
      <c r="A431" s="806"/>
    </row>
    <row r="432" s="805" customFormat="1" ht="13.5">
      <c r="A432" s="806"/>
    </row>
    <row r="433" s="805" customFormat="1" ht="13.5">
      <c r="A433" s="806"/>
    </row>
    <row r="434" s="805" customFormat="1" ht="13.5">
      <c r="A434" s="806"/>
    </row>
    <row r="435" s="805" customFormat="1" ht="13.5">
      <c r="A435" s="806"/>
    </row>
    <row r="436" s="805" customFormat="1" ht="13.5">
      <c r="A436" s="806"/>
    </row>
    <row r="437" s="805" customFormat="1" ht="13.5">
      <c r="A437" s="806"/>
    </row>
    <row r="438" s="805" customFormat="1" ht="13.5">
      <c r="A438" s="806"/>
    </row>
    <row r="439" s="805" customFormat="1" ht="13.5">
      <c r="A439" s="806"/>
    </row>
    <row r="440" s="805" customFormat="1" ht="13.5">
      <c r="A440" s="806"/>
    </row>
    <row r="441" s="805" customFormat="1" ht="13.5">
      <c r="A441" s="806"/>
    </row>
    <row r="442" s="805" customFormat="1" ht="13.5">
      <c r="A442" s="806"/>
    </row>
    <row r="443" s="805" customFormat="1" ht="13.5">
      <c r="A443" s="806"/>
    </row>
    <row r="444" s="805" customFormat="1" ht="13.5">
      <c r="A444" s="806"/>
    </row>
    <row r="445" s="805" customFormat="1" ht="13.5">
      <c r="A445" s="806"/>
    </row>
    <row r="446" s="805" customFormat="1" ht="13.5">
      <c r="A446" s="806"/>
    </row>
    <row r="447" s="805" customFormat="1" ht="13.5">
      <c r="A447" s="806"/>
    </row>
    <row r="448" s="805" customFormat="1" ht="13.5">
      <c r="A448" s="806"/>
    </row>
    <row r="449" s="805" customFormat="1" ht="13.5">
      <c r="A449" s="806"/>
    </row>
    <row r="450" s="805" customFormat="1" ht="13.5">
      <c r="A450" s="806"/>
    </row>
    <row r="451" s="805" customFormat="1" ht="13.5">
      <c r="A451" s="806"/>
    </row>
    <row r="452" s="805" customFormat="1" ht="13.5">
      <c r="A452" s="806"/>
    </row>
    <row r="453" s="805" customFormat="1" ht="13.5">
      <c r="A453" s="806"/>
    </row>
    <row r="454" s="805" customFormat="1" ht="13.5">
      <c r="A454" s="806"/>
    </row>
    <row r="455" s="805" customFormat="1" ht="13.5">
      <c r="A455" s="806"/>
    </row>
    <row r="456" s="805" customFormat="1" ht="13.5">
      <c r="A456" s="806"/>
    </row>
    <row r="457" s="805" customFormat="1" ht="13.5">
      <c r="A457" s="806"/>
    </row>
    <row r="458" s="805" customFormat="1" ht="13.5">
      <c r="A458" s="806"/>
    </row>
    <row r="459" s="805" customFormat="1" ht="13.5">
      <c r="A459" s="806"/>
    </row>
    <row r="460" s="805" customFormat="1" ht="13.5">
      <c r="A460" s="806"/>
    </row>
    <row r="461" s="805" customFormat="1" ht="13.5">
      <c r="A461" s="806"/>
    </row>
    <row r="462" s="805" customFormat="1" ht="13.5">
      <c r="A462" s="806"/>
    </row>
    <row r="463" s="805" customFormat="1" ht="13.5">
      <c r="A463" s="806"/>
    </row>
    <row r="464" s="805" customFormat="1" ht="13.5">
      <c r="A464" s="806"/>
    </row>
    <row r="465" s="805" customFormat="1" ht="13.5">
      <c r="A465" s="806"/>
    </row>
    <row r="466" s="805" customFormat="1" ht="13.5">
      <c r="A466" s="806"/>
    </row>
    <row r="467" s="805" customFormat="1" ht="13.5">
      <c r="A467" s="806"/>
    </row>
    <row r="468" s="805" customFormat="1" ht="13.5">
      <c r="A468" s="806"/>
    </row>
    <row r="469" s="805" customFormat="1" ht="13.5">
      <c r="A469" s="806"/>
    </row>
    <row r="470" s="805" customFormat="1" ht="13.5">
      <c r="A470" s="806"/>
    </row>
    <row r="471" s="805" customFormat="1" ht="13.5">
      <c r="A471" s="806"/>
    </row>
    <row r="472" s="805" customFormat="1" ht="13.5">
      <c r="A472" s="806"/>
    </row>
    <row r="473" s="805" customFormat="1" ht="13.5">
      <c r="A473" s="806"/>
    </row>
    <row r="474" s="805" customFormat="1" ht="13.5">
      <c r="A474" s="806"/>
    </row>
    <row r="475" s="805" customFormat="1" ht="13.5">
      <c r="A475" s="806"/>
    </row>
    <row r="476" s="805" customFormat="1" ht="13.5">
      <c r="A476" s="806"/>
    </row>
    <row r="477" s="805" customFormat="1" ht="13.5">
      <c r="A477" s="806"/>
    </row>
    <row r="478" s="805" customFormat="1" ht="13.5">
      <c r="A478" s="806"/>
    </row>
    <row r="479" s="805" customFormat="1" ht="13.5">
      <c r="A479" s="806"/>
    </row>
    <row r="480" s="805" customFormat="1" ht="13.5">
      <c r="A480" s="806"/>
    </row>
    <row r="481" s="805" customFormat="1" ht="13.5">
      <c r="A481" s="806"/>
    </row>
    <row r="482" s="805" customFormat="1" ht="13.5">
      <c r="A482" s="806"/>
    </row>
    <row r="483" s="805" customFormat="1" ht="13.5">
      <c r="A483" s="806"/>
    </row>
    <row r="484" s="805" customFormat="1" ht="13.5">
      <c r="A484" s="806"/>
    </row>
    <row r="485" s="805" customFormat="1" ht="13.5">
      <c r="A485" s="806"/>
    </row>
    <row r="486" s="805" customFormat="1" ht="13.5">
      <c r="A486" s="806"/>
    </row>
    <row r="487" s="805" customFormat="1" ht="13.5">
      <c r="A487" s="806"/>
    </row>
    <row r="488" s="805" customFormat="1" ht="13.5">
      <c r="A488" s="806"/>
    </row>
    <row r="489" s="805" customFormat="1" ht="13.5">
      <c r="A489" s="806"/>
    </row>
    <row r="490" s="805" customFormat="1" ht="13.5">
      <c r="A490" s="806"/>
    </row>
    <row r="491" s="805" customFormat="1" ht="13.5">
      <c r="A491" s="806"/>
    </row>
    <row r="492" s="805" customFormat="1" ht="13.5">
      <c r="A492" s="806"/>
    </row>
    <row r="493" s="805" customFormat="1" ht="13.5">
      <c r="A493" s="806"/>
    </row>
    <row r="494" s="805" customFormat="1" ht="13.5">
      <c r="A494" s="806"/>
    </row>
    <row r="495" s="805" customFormat="1" ht="13.5">
      <c r="A495" s="806"/>
    </row>
    <row r="496" s="805" customFormat="1" ht="13.5">
      <c r="A496" s="806"/>
    </row>
    <row r="497" s="805" customFormat="1" ht="13.5">
      <c r="A497" s="806"/>
    </row>
    <row r="498" s="805" customFormat="1" ht="13.5">
      <c r="A498" s="806"/>
    </row>
    <row r="499" s="805" customFormat="1" ht="13.5">
      <c r="A499" s="806"/>
    </row>
    <row r="500" s="805" customFormat="1" ht="13.5">
      <c r="A500" s="806"/>
    </row>
    <row r="501" s="805" customFormat="1" ht="13.5">
      <c r="A501" s="806"/>
    </row>
    <row r="502" s="805" customFormat="1" ht="13.5">
      <c r="A502" s="806"/>
    </row>
    <row r="503" s="805" customFormat="1" ht="13.5">
      <c r="A503" s="806"/>
    </row>
    <row r="504" s="805" customFormat="1" ht="13.5">
      <c r="A504" s="806"/>
    </row>
    <row r="505" s="805" customFormat="1" ht="13.5">
      <c r="A505" s="806"/>
    </row>
    <row r="506" s="805" customFormat="1" ht="13.5">
      <c r="A506" s="806"/>
    </row>
    <row r="507" s="805" customFormat="1" ht="13.5">
      <c r="A507" s="806"/>
    </row>
    <row r="508" s="805" customFormat="1" ht="13.5">
      <c r="A508" s="806"/>
    </row>
    <row r="509" s="805" customFormat="1" ht="13.5">
      <c r="A509" s="806"/>
    </row>
    <row r="510" s="805" customFormat="1" ht="13.5">
      <c r="A510" s="806"/>
    </row>
    <row r="511" s="805" customFormat="1" ht="13.5">
      <c r="A511" s="806"/>
    </row>
    <row r="512" s="805" customFormat="1" ht="13.5">
      <c r="A512" s="806"/>
    </row>
    <row r="513" s="805" customFormat="1" ht="13.5">
      <c r="A513" s="806"/>
    </row>
    <row r="514" s="805" customFormat="1" ht="13.5">
      <c r="A514" s="806"/>
    </row>
    <row r="515" s="805" customFormat="1" ht="13.5">
      <c r="A515" s="806"/>
    </row>
    <row r="516" s="805" customFormat="1" ht="13.5">
      <c r="A516" s="806"/>
    </row>
    <row r="517" s="805" customFormat="1" ht="13.5">
      <c r="A517" s="806"/>
    </row>
    <row r="518" s="805" customFormat="1" ht="13.5">
      <c r="A518" s="806"/>
    </row>
    <row r="519" s="805" customFormat="1" ht="13.5">
      <c r="A519" s="806"/>
    </row>
    <row r="520" s="805" customFormat="1" ht="13.5">
      <c r="A520" s="806"/>
    </row>
    <row r="521" s="805" customFormat="1" ht="13.5">
      <c r="A521" s="806"/>
    </row>
    <row r="522" s="805" customFormat="1" ht="13.5">
      <c r="A522" s="806"/>
    </row>
    <row r="523" s="805" customFormat="1" ht="13.5">
      <c r="A523" s="806"/>
    </row>
    <row r="524" s="805" customFormat="1" ht="13.5">
      <c r="A524" s="806"/>
    </row>
  </sheetData>
  <mergeCells count="8">
    <mergeCell ref="A5:B5"/>
    <mergeCell ref="A25:B25"/>
    <mergeCell ref="A45:B45"/>
    <mergeCell ref="C3:C4"/>
    <mergeCell ref="D3:D4"/>
    <mergeCell ref="E3:E4"/>
    <mergeCell ref="F3:J3"/>
    <mergeCell ref="A3:B4"/>
  </mergeCells>
  <printOptions/>
  <pageMargins left="0.75" right="0.75" top="1" bottom="1" header="0.512" footer="0.512"/>
  <pageSetup fitToHeight="1" fitToWidth="1" horizontalDpi="600" verticalDpi="600" orientation="portrait" paperSize="9" scale="76" r:id="rId1"/>
  <headerFooter alignWithMargins="0">
    <oddHeader>&amp;R&amp;D&amp;T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T62"/>
  <sheetViews>
    <sheetView workbookViewId="0" topLeftCell="A1">
      <selection activeCell="A1" sqref="A1"/>
    </sheetView>
  </sheetViews>
  <sheetFormatPr defaultColWidth="9.00390625" defaultRowHeight="13.5"/>
  <cols>
    <col min="1" max="1" width="34.50390625" style="813" customWidth="1"/>
    <col min="2" max="20" width="9.625" style="813" customWidth="1"/>
    <col min="21" max="21" width="1.37890625" style="813" customWidth="1"/>
    <col min="22" max="16384" width="8.125" style="813" customWidth="1"/>
  </cols>
  <sheetData>
    <row r="1" s="421" customFormat="1" ht="18" customHeight="1">
      <c r="A1" s="420" t="s">
        <v>1035</v>
      </c>
    </row>
    <row r="2" spans="18:20" s="420" customFormat="1" ht="15" customHeight="1" thickBot="1">
      <c r="R2" s="422"/>
      <c r="T2" s="423" t="s">
        <v>961</v>
      </c>
    </row>
    <row r="3" spans="1:20" s="422" customFormat="1" ht="15" customHeight="1" thickTop="1">
      <c r="A3" s="959" t="s">
        <v>1005</v>
      </c>
      <c r="B3" s="974" t="s">
        <v>1006</v>
      </c>
      <c r="C3" s="962" t="s">
        <v>1007</v>
      </c>
      <c r="D3" s="963"/>
      <c r="E3" s="963"/>
      <c r="F3" s="964"/>
      <c r="G3" s="962" t="s">
        <v>1008</v>
      </c>
      <c r="H3" s="963"/>
      <c r="I3" s="963"/>
      <c r="J3" s="963"/>
      <c r="K3" s="963"/>
      <c r="L3" s="963"/>
      <c r="M3" s="964"/>
      <c r="N3" s="962" t="s">
        <v>1009</v>
      </c>
      <c r="O3" s="963"/>
      <c r="P3" s="963"/>
      <c r="Q3" s="963"/>
      <c r="R3" s="963"/>
      <c r="S3" s="963"/>
      <c r="T3" s="963"/>
    </row>
    <row r="4" spans="1:20" s="424" customFormat="1" ht="15" customHeight="1">
      <c r="A4" s="960"/>
      <c r="B4" s="975"/>
      <c r="C4" s="965" t="s">
        <v>1006</v>
      </c>
      <c r="D4" s="965" t="s">
        <v>1010</v>
      </c>
      <c r="E4" s="965" t="s">
        <v>1011</v>
      </c>
      <c r="F4" s="965" t="s">
        <v>1012</v>
      </c>
      <c r="G4" s="968" t="s">
        <v>1006</v>
      </c>
      <c r="H4" s="968" t="s">
        <v>1013</v>
      </c>
      <c r="I4" s="968" t="s">
        <v>1014</v>
      </c>
      <c r="J4" s="971" t="s">
        <v>1015</v>
      </c>
      <c r="K4" s="965" t="s">
        <v>1016</v>
      </c>
      <c r="L4" s="965" t="s">
        <v>1017</v>
      </c>
      <c r="M4" s="965" t="s">
        <v>1018</v>
      </c>
      <c r="N4" s="965" t="s">
        <v>1006</v>
      </c>
      <c r="O4" s="965" t="s">
        <v>1013</v>
      </c>
      <c r="P4" s="965" t="s">
        <v>1014</v>
      </c>
      <c r="Q4" s="965" t="s">
        <v>1015</v>
      </c>
      <c r="R4" s="965" t="s">
        <v>1016</v>
      </c>
      <c r="S4" s="965" t="s">
        <v>1017</v>
      </c>
      <c r="T4" s="968" t="s">
        <v>1018</v>
      </c>
    </row>
    <row r="5" spans="1:20" s="424" customFormat="1" ht="15" customHeight="1">
      <c r="A5" s="960"/>
      <c r="B5" s="975"/>
      <c r="C5" s="966"/>
      <c r="D5" s="975"/>
      <c r="E5" s="966"/>
      <c r="F5" s="966"/>
      <c r="G5" s="969"/>
      <c r="H5" s="969"/>
      <c r="I5" s="969"/>
      <c r="J5" s="972"/>
      <c r="K5" s="966"/>
      <c r="L5" s="966"/>
      <c r="M5" s="966"/>
      <c r="N5" s="966"/>
      <c r="O5" s="966"/>
      <c r="P5" s="966"/>
      <c r="Q5" s="966"/>
      <c r="R5" s="966"/>
      <c r="S5" s="966"/>
      <c r="T5" s="969"/>
    </row>
    <row r="6" spans="1:20" s="422" customFormat="1" ht="15" customHeight="1">
      <c r="A6" s="961"/>
      <c r="B6" s="976"/>
      <c r="C6" s="967"/>
      <c r="D6" s="976"/>
      <c r="E6" s="967"/>
      <c r="F6" s="967"/>
      <c r="G6" s="970"/>
      <c r="H6" s="970"/>
      <c r="I6" s="970"/>
      <c r="J6" s="973"/>
      <c r="K6" s="967"/>
      <c r="L6" s="967"/>
      <c r="M6" s="967"/>
      <c r="N6" s="967"/>
      <c r="O6" s="967"/>
      <c r="P6" s="967"/>
      <c r="Q6" s="967"/>
      <c r="R6" s="967"/>
      <c r="S6" s="967"/>
      <c r="T6" s="970"/>
    </row>
    <row r="7" spans="1:20" s="428" customFormat="1" ht="15" customHeight="1">
      <c r="A7" s="425" t="s">
        <v>969</v>
      </c>
      <c r="B7" s="426">
        <v>6314</v>
      </c>
      <c r="C7" s="426">
        <v>1246</v>
      </c>
      <c r="D7" s="426">
        <v>639</v>
      </c>
      <c r="E7" s="426">
        <v>361</v>
      </c>
      <c r="F7" s="426">
        <v>245</v>
      </c>
      <c r="G7" s="426">
        <v>2288</v>
      </c>
      <c r="H7" s="426">
        <v>279</v>
      </c>
      <c r="I7" s="426">
        <v>909</v>
      </c>
      <c r="J7" s="427">
        <v>339</v>
      </c>
      <c r="K7" s="426">
        <v>369</v>
      </c>
      <c r="L7" s="426">
        <v>296</v>
      </c>
      <c r="M7" s="426">
        <v>95</v>
      </c>
      <c r="N7" s="426">
        <v>2765</v>
      </c>
      <c r="O7" s="426">
        <v>148</v>
      </c>
      <c r="P7" s="426">
        <v>578</v>
      </c>
      <c r="Q7" s="426">
        <v>318</v>
      </c>
      <c r="R7" s="426">
        <v>552</v>
      </c>
      <c r="S7" s="426">
        <v>690</v>
      </c>
      <c r="T7" s="426">
        <v>478</v>
      </c>
    </row>
    <row r="8" spans="1:20" s="812" customFormat="1" ht="15" customHeight="1">
      <c r="A8" s="429" t="s">
        <v>1019</v>
      </c>
      <c r="B8" s="430">
        <v>641</v>
      </c>
      <c r="C8" s="430">
        <v>316</v>
      </c>
      <c r="D8" s="430">
        <v>75</v>
      </c>
      <c r="E8" s="430">
        <v>68</v>
      </c>
      <c r="F8" s="430">
        <v>173</v>
      </c>
      <c r="G8" s="430">
        <v>148</v>
      </c>
      <c r="H8" s="430">
        <v>16</v>
      </c>
      <c r="I8" s="430">
        <v>37</v>
      </c>
      <c r="J8" s="431">
        <v>19</v>
      </c>
      <c r="K8" s="430">
        <v>28</v>
      </c>
      <c r="L8" s="430">
        <v>39</v>
      </c>
      <c r="M8" s="430">
        <v>9</v>
      </c>
      <c r="N8" s="430">
        <v>176</v>
      </c>
      <c r="O8" s="430">
        <v>7</v>
      </c>
      <c r="P8" s="430">
        <v>18</v>
      </c>
      <c r="Q8" s="430">
        <v>14</v>
      </c>
      <c r="R8" s="430">
        <v>24</v>
      </c>
      <c r="S8" s="430">
        <v>69</v>
      </c>
      <c r="T8" s="430">
        <v>44</v>
      </c>
    </row>
    <row r="9" spans="1:20" s="812" customFormat="1" ht="15" customHeight="1">
      <c r="A9" s="429" t="s">
        <v>1020</v>
      </c>
      <c r="B9" s="430">
        <v>2102</v>
      </c>
      <c r="C9" s="430">
        <v>322</v>
      </c>
      <c r="D9" s="430">
        <v>180</v>
      </c>
      <c r="E9" s="430">
        <v>105</v>
      </c>
      <c r="F9" s="430">
        <v>37</v>
      </c>
      <c r="G9" s="430">
        <v>859</v>
      </c>
      <c r="H9" s="430">
        <v>56</v>
      </c>
      <c r="I9" s="430">
        <v>328</v>
      </c>
      <c r="J9" s="431">
        <v>143</v>
      </c>
      <c r="K9" s="430">
        <v>188</v>
      </c>
      <c r="L9" s="430">
        <v>117</v>
      </c>
      <c r="M9" s="430">
        <v>27</v>
      </c>
      <c r="N9" s="430">
        <v>919</v>
      </c>
      <c r="O9" s="430">
        <v>23</v>
      </c>
      <c r="P9" s="430">
        <v>171</v>
      </c>
      <c r="Q9" s="430">
        <v>128</v>
      </c>
      <c r="R9" s="430">
        <v>252</v>
      </c>
      <c r="S9" s="430">
        <v>236</v>
      </c>
      <c r="T9" s="430">
        <v>110</v>
      </c>
    </row>
    <row r="10" spans="1:20" s="812" customFormat="1" ht="15" customHeight="1">
      <c r="A10" s="429" t="s">
        <v>1021</v>
      </c>
      <c r="B10" s="430">
        <v>178</v>
      </c>
      <c r="C10" s="430">
        <v>67</v>
      </c>
      <c r="D10" s="430">
        <v>13</v>
      </c>
      <c r="E10" s="430">
        <v>43</v>
      </c>
      <c r="F10" s="430">
        <v>11</v>
      </c>
      <c r="G10" s="430">
        <v>46</v>
      </c>
      <c r="H10" s="430">
        <v>9</v>
      </c>
      <c r="I10" s="430">
        <v>11</v>
      </c>
      <c r="J10" s="431">
        <v>7</v>
      </c>
      <c r="K10" s="430">
        <v>13</v>
      </c>
      <c r="L10" s="430">
        <v>6</v>
      </c>
      <c r="M10" s="430">
        <v>1</v>
      </c>
      <c r="N10" s="430">
        <v>64</v>
      </c>
      <c r="O10" s="430">
        <v>3</v>
      </c>
      <c r="P10" s="430">
        <v>3</v>
      </c>
      <c r="Q10" s="430">
        <v>8</v>
      </c>
      <c r="R10" s="430">
        <v>22</v>
      </c>
      <c r="S10" s="430">
        <v>17</v>
      </c>
      <c r="T10" s="430">
        <v>11</v>
      </c>
    </row>
    <row r="11" spans="1:20" s="812" customFormat="1" ht="15" customHeight="1">
      <c r="A11" s="429" t="s">
        <v>1022</v>
      </c>
      <c r="B11" s="430">
        <v>63</v>
      </c>
      <c r="C11" s="430">
        <v>17</v>
      </c>
      <c r="D11" s="430">
        <v>6</v>
      </c>
      <c r="E11" s="430">
        <v>10</v>
      </c>
      <c r="F11" s="430">
        <v>1</v>
      </c>
      <c r="G11" s="430">
        <v>20</v>
      </c>
      <c r="H11" s="430">
        <v>4</v>
      </c>
      <c r="I11" s="430">
        <v>7</v>
      </c>
      <c r="J11" s="431">
        <v>3</v>
      </c>
      <c r="K11" s="430">
        <v>4</v>
      </c>
      <c r="L11" s="430">
        <v>2</v>
      </c>
      <c r="M11" s="430" t="s">
        <v>404</v>
      </c>
      <c r="N11" s="430">
        <v>26</v>
      </c>
      <c r="O11" s="430">
        <v>2</v>
      </c>
      <c r="P11" s="430">
        <v>3</v>
      </c>
      <c r="Q11" s="430">
        <v>3</v>
      </c>
      <c r="R11" s="430">
        <v>10</v>
      </c>
      <c r="S11" s="430">
        <v>6</v>
      </c>
      <c r="T11" s="430">
        <v>1</v>
      </c>
    </row>
    <row r="12" spans="1:20" s="812" customFormat="1" ht="15" customHeight="1">
      <c r="A12" s="429" t="s">
        <v>1023</v>
      </c>
      <c r="B12" s="430">
        <v>1861</v>
      </c>
      <c r="C12" s="430">
        <v>237</v>
      </c>
      <c r="D12" s="430">
        <v>160</v>
      </c>
      <c r="E12" s="430">
        <v>52</v>
      </c>
      <c r="F12" s="430">
        <v>25</v>
      </c>
      <c r="G12" s="430">
        <v>793</v>
      </c>
      <c r="H12" s="430">
        <v>44</v>
      </c>
      <c r="I12" s="430">
        <v>310</v>
      </c>
      <c r="J12" s="431">
        <v>133</v>
      </c>
      <c r="K12" s="430">
        <v>171</v>
      </c>
      <c r="L12" s="430">
        <v>109</v>
      </c>
      <c r="M12" s="430">
        <v>26</v>
      </c>
      <c r="N12" s="430">
        <v>830</v>
      </c>
      <c r="O12" s="430">
        <v>18</v>
      </c>
      <c r="P12" s="430">
        <v>165</v>
      </c>
      <c r="Q12" s="430">
        <v>117</v>
      </c>
      <c r="R12" s="430">
        <v>221</v>
      </c>
      <c r="S12" s="430">
        <v>212</v>
      </c>
      <c r="T12" s="430">
        <v>97</v>
      </c>
    </row>
    <row r="13" spans="1:20" s="812" customFormat="1" ht="15" customHeight="1">
      <c r="A13" s="429" t="s">
        <v>1024</v>
      </c>
      <c r="B13" s="430">
        <v>132</v>
      </c>
      <c r="C13" s="430">
        <v>14</v>
      </c>
      <c r="D13" s="430">
        <v>11</v>
      </c>
      <c r="E13" s="430">
        <v>2</v>
      </c>
      <c r="F13" s="430">
        <v>0</v>
      </c>
      <c r="G13" s="430">
        <v>49</v>
      </c>
      <c r="H13" s="430">
        <v>3</v>
      </c>
      <c r="I13" s="430">
        <v>23</v>
      </c>
      <c r="J13" s="431">
        <v>6</v>
      </c>
      <c r="K13" s="430">
        <v>8</v>
      </c>
      <c r="L13" s="430">
        <v>9</v>
      </c>
      <c r="M13" s="430" t="s">
        <v>404</v>
      </c>
      <c r="N13" s="430">
        <v>69</v>
      </c>
      <c r="O13" s="430">
        <v>2</v>
      </c>
      <c r="P13" s="430">
        <v>20</v>
      </c>
      <c r="Q13" s="430">
        <v>8</v>
      </c>
      <c r="R13" s="430">
        <v>15</v>
      </c>
      <c r="S13" s="430">
        <v>10</v>
      </c>
      <c r="T13" s="430">
        <v>13</v>
      </c>
    </row>
    <row r="14" spans="1:20" s="812" customFormat="1" ht="15" customHeight="1">
      <c r="A14" s="429" t="s">
        <v>1025</v>
      </c>
      <c r="B14" s="430">
        <v>1400</v>
      </c>
      <c r="C14" s="430">
        <v>107</v>
      </c>
      <c r="D14" s="430">
        <v>86</v>
      </c>
      <c r="E14" s="430">
        <v>16</v>
      </c>
      <c r="F14" s="430">
        <v>5</v>
      </c>
      <c r="G14" s="430">
        <v>607</v>
      </c>
      <c r="H14" s="430">
        <v>12</v>
      </c>
      <c r="I14" s="430">
        <v>236</v>
      </c>
      <c r="J14" s="431">
        <v>112</v>
      </c>
      <c r="K14" s="430">
        <v>133</v>
      </c>
      <c r="L14" s="430">
        <v>89</v>
      </c>
      <c r="M14" s="430">
        <v>24</v>
      </c>
      <c r="N14" s="430">
        <v>687</v>
      </c>
      <c r="O14" s="430">
        <v>6</v>
      </c>
      <c r="P14" s="430">
        <v>122</v>
      </c>
      <c r="Q14" s="430">
        <v>101</v>
      </c>
      <c r="R14" s="430">
        <v>189</v>
      </c>
      <c r="S14" s="430">
        <v>187</v>
      </c>
      <c r="T14" s="430">
        <v>82</v>
      </c>
    </row>
    <row r="15" spans="1:20" s="812" customFormat="1" ht="15" customHeight="1">
      <c r="A15" s="429" t="s">
        <v>405</v>
      </c>
      <c r="B15" s="430">
        <v>169</v>
      </c>
      <c r="C15" s="430">
        <v>60</v>
      </c>
      <c r="D15" s="430">
        <v>34</v>
      </c>
      <c r="E15" s="430">
        <v>15</v>
      </c>
      <c r="F15" s="430">
        <v>11</v>
      </c>
      <c r="G15" s="430">
        <v>68</v>
      </c>
      <c r="H15" s="430">
        <v>24</v>
      </c>
      <c r="I15" s="430">
        <v>26</v>
      </c>
      <c r="J15" s="431">
        <v>6</v>
      </c>
      <c r="K15" s="430">
        <v>8</v>
      </c>
      <c r="L15" s="430">
        <v>3</v>
      </c>
      <c r="M15" s="430">
        <v>0</v>
      </c>
      <c r="N15" s="430">
        <v>40</v>
      </c>
      <c r="O15" s="430">
        <v>10</v>
      </c>
      <c r="P15" s="430">
        <v>15</v>
      </c>
      <c r="Q15" s="430">
        <v>3</v>
      </c>
      <c r="R15" s="430">
        <v>5</v>
      </c>
      <c r="S15" s="430">
        <v>5</v>
      </c>
      <c r="T15" s="430">
        <v>0</v>
      </c>
    </row>
    <row r="16" spans="1:20" s="812" customFormat="1" ht="15" customHeight="1">
      <c r="A16" s="429" t="s">
        <v>1026</v>
      </c>
      <c r="B16" s="430">
        <v>24</v>
      </c>
      <c r="C16" s="430">
        <v>11</v>
      </c>
      <c r="D16" s="430">
        <v>6</v>
      </c>
      <c r="E16" s="430">
        <v>3</v>
      </c>
      <c r="F16" s="430">
        <v>1</v>
      </c>
      <c r="G16" s="430">
        <v>12</v>
      </c>
      <c r="H16" s="430">
        <v>1</v>
      </c>
      <c r="I16" s="430">
        <v>5</v>
      </c>
      <c r="J16" s="431">
        <v>2</v>
      </c>
      <c r="K16" s="430">
        <v>3</v>
      </c>
      <c r="L16" s="430">
        <v>1</v>
      </c>
      <c r="M16" s="430" t="s">
        <v>406</v>
      </c>
      <c r="N16" s="430">
        <v>2</v>
      </c>
      <c r="O16" s="430" t="s">
        <v>406</v>
      </c>
      <c r="P16" s="430" t="s">
        <v>406</v>
      </c>
      <c r="Q16" s="430">
        <v>0</v>
      </c>
      <c r="R16" s="430">
        <v>1</v>
      </c>
      <c r="S16" s="430">
        <v>0</v>
      </c>
      <c r="T16" s="430" t="s">
        <v>406</v>
      </c>
    </row>
    <row r="17" spans="1:20" s="812" customFormat="1" ht="15" customHeight="1">
      <c r="A17" s="429" t="s">
        <v>1027</v>
      </c>
      <c r="B17" s="430">
        <v>3545</v>
      </c>
      <c r="C17" s="430">
        <v>603</v>
      </c>
      <c r="D17" s="430">
        <v>381</v>
      </c>
      <c r="E17" s="430">
        <v>187</v>
      </c>
      <c r="F17" s="430">
        <v>34</v>
      </c>
      <c r="G17" s="430">
        <v>1274</v>
      </c>
      <c r="H17" s="430">
        <v>206</v>
      </c>
      <c r="I17" s="430">
        <v>543</v>
      </c>
      <c r="J17" s="431">
        <v>174</v>
      </c>
      <c r="K17" s="430">
        <v>152</v>
      </c>
      <c r="L17" s="430">
        <v>138</v>
      </c>
      <c r="M17" s="430">
        <v>59</v>
      </c>
      <c r="N17" s="430">
        <v>1661</v>
      </c>
      <c r="O17" s="430">
        <v>118</v>
      </c>
      <c r="P17" s="430">
        <v>387</v>
      </c>
      <c r="Q17" s="430">
        <v>174</v>
      </c>
      <c r="R17" s="430">
        <v>273</v>
      </c>
      <c r="S17" s="430">
        <v>384</v>
      </c>
      <c r="T17" s="430">
        <v>324</v>
      </c>
    </row>
    <row r="18" spans="1:20" s="812" customFormat="1" ht="15" customHeight="1">
      <c r="A18" s="429" t="s">
        <v>1021</v>
      </c>
      <c r="B18" s="430">
        <v>364</v>
      </c>
      <c r="C18" s="430">
        <v>94</v>
      </c>
      <c r="D18" s="430">
        <v>39</v>
      </c>
      <c r="E18" s="430">
        <v>49</v>
      </c>
      <c r="F18" s="430">
        <v>6</v>
      </c>
      <c r="G18" s="430">
        <v>75</v>
      </c>
      <c r="H18" s="430">
        <v>19</v>
      </c>
      <c r="I18" s="430">
        <v>19</v>
      </c>
      <c r="J18" s="431">
        <v>8</v>
      </c>
      <c r="K18" s="430">
        <v>14</v>
      </c>
      <c r="L18" s="430">
        <v>10</v>
      </c>
      <c r="M18" s="430">
        <v>5</v>
      </c>
      <c r="N18" s="430">
        <v>194</v>
      </c>
      <c r="O18" s="430">
        <v>17</v>
      </c>
      <c r="P18" s="430">
        <v>26</v>
      </c>
      <c r="Q18" s="430">
        <v>8</v>
      </c>
      <c r="R18" s="430">
        <v>34</v>
      </c>
      <c r="S18" s="430">
        <v>54</v>
      </c>
      <c r="T18" s="430">
        <v>56</v>
      </c>
    </row>
    <row r="19" spans="1:20" s="812" customFormat="1" ht="15" customHeight="1">
      <c r="A19" s="429" t="s">
        <v>1022</v>
      </c>
      <c r="B19" s="430">
        <v>137</v>
      </c>
      <c r="C19" s="430">
        <v>21</v>
      </c>
      <c r="D19" s="430">
        <v>10</v>
      </c>
      <c r="E19" s="430">
        <v>11</v>
      </c>
      <c r="F19" s="430" t="s">
        <v>404</v>
      </c>
      <c r="G19" s="430">
        <v>29</v>
      </c>
      <c r="H19" s="430">
        <v>8</v>
      </c>
      <c r="I19" s="430">
        <v>7</v>
      </c>
      <c r="J19" s="431">
        <v>6</v>
      </c>
      <c r="K19" s="430">
        <v>4</v>
      </c>
      <c r="L19" s="430">
        <v>5</v>
      </c>
      <c r="M19" s="430">
        <v>0</v>
      </c>
      <c r="N19" s="430">
        <v>87</v>
      </c>
      <c r="O19" s="430">
        <v>11</v>
      </c>
      <c r="P19" s="430">
        <v>8</v>
      </c>
      <c r="Q19" s="430">
        <v>6</v>
      </c>
      <c r="R19" s="430">
        <v>9</v>
      </c>
      <c r="S19" s="430">
        <v>28</v>
      </c>
      <c r="T19" s="430">
        <v>26</v>
      </c>
    </row>
    <row r="20" spans="1:20" s="812" customFormat="1" ht="15" customHeight="1">
      <c r="A20" s="429" t="s">
        <v>1023</v>
      </c>
      <c r="B20" s="430">
        <v>3043</v>
      </c>
      <c r="C20" s="430">
        <v>487</v>
      </c>
      <c r="D20" s="430">
        <v>332</v>
      </c>
      <c r="E20" s="430">
        <v>127</v>
      </c>
      <c r="F20" s="430">
        <v>28</v>
      </c>
      <c r="G20" s="430">
        <v>1169</v>
      </c>
      <c r="H20" s="430">
        <v>179</v>
      </c>
      <c r="I20" s="430">
        <v>517</v>
      </c>
      <c r="J20" s="431">
        <v>160</v>
      </c>
      <c r="K20" s="430">
        <v>134</v>
      </c>
      <c r="L20" s="430">
        <v>124</v>
      </c>
      <c r="M20" s="430">
        <v>54</v>
      </c>
      <c r="N20" s="430">
        <v>1380</v>
      </c>
      <c r="O20" s="430">
        <v>90</v>
      </c>
      <c r="P20" s="430">
        <v>354</v>
      </c>
      <c r="Q20" s="430">
        <v>160</v>
      </c>
      <c r="R20" s="430">
        <v>230</v>
      </c>
      <c r="S20" s="430">
        <v>302</v>
      </c>
      <c r="T20" s="430">
        <v>243</v>
      </c>
    </row>
    <row r="21" spans="1:20" s="812" customFormat="1" ht="15" customHeight="1">
      <c r="A21" s="429" t="s">
        <v>1024</v>
      </c>
      <c r="B21" s="430">
        <v>199</v>
      </c>
      <c r="C21" s="430">
        <v>22</v>
      </c>
      <c r="D21" s="430">
        <v>12</v>
      </c>
      <c r="E21" s="430">
        <v>10</v>
      </c>
      <c r="F21" s="430" t="s">
        <v>404</v>
      </c>
      <c r="G21" s="430">
        <v>42</v>
      </c>
      <c r="H21" s="430">
        <v>6</v>
      </c>
      <c r="I21" s="430">
        <v>17</v>
      </c>
      <c r="J21" s="431">
        <v>8</v>
      </c>
      <c r="K21" s="430">
        <v>5</v>
      </c>
      <c r="L21" s="430">
        <v>5</v>
      </c>
      <c r="M21" s="430">
        <v>1</v>
      </c>
      <c r="N21" s="430">
        <v>135</v>
      </c>
      <c r="O21" s="430">
        <v>5</v>
      </c>
      <c r="P21" s="430">
        <v>21</v>
      </c>
      <c r="Q21" s="430">
        <v>11</v>
      </c>
      <c r="R21" s="430">
        <v>28</v>
      </c>
      <c r="S21" s="430">
        <v>31</v>
      </c>
      <c r="T21" s="430">
        <v>39</v>
      </c>
    </row>
    <row r="22" spans="1:20" s="812" customFormat="1" ht="15" customHeight="1">
      <c r="A22" s="429" t="s">
        <v>1025</v>
      </c>
      <c r="B22" s="430">
        <v>1981</v>
      </c>
      <c r="C22" s="430">
        <v>127</v>
      </c>
      <c r="D22" s="430">
        <v>99</v>
      </c>
      <c r="E22" s="430">
        <v>25</v>
      </c>
      <c r="F22" s="430">
        <v>3</v>
      </c>
      <c r="G22" s="430">
        <v>814</v>
      </c>
      <c r="H22" s="430">
        <v>23</v>
      </c>
      <c r="I22" s="430">
        <v>385</v>
      </c>
      <c r="J22" s="431">
        <v>131</v>
      </c>
      <c r="K22" s="430">
        <v>116</v>
      </c>
      <c r="L22" s="430">
        <v>108</v>
      </c>
      <c r="M22" s="430">
        <v>50</v>
      </c>
      <c r="N22" s="430">
        <v>1037</v>
      </c>
      <c r="O22" s="430">
        <v>14</v>
      </c>
      <c r="P22" s="430">
        <v>268</v>
      </c>
      <c r="Q22" s="430">
        <v>132</v>
      </c>
      <c r="R22" s="430">
        <v>180</v>
      </c>
      <c r="S22" s="430">
        <v>252</v>
      </c>
      <c r="T22" s="430">
        <v>190</v>
      </c>
    </row>
    <row r="23" spans="1:20" s="812" customFormat="1" ht="15" customHeight="1">
      <c r="A23" s="429" t="s">
        <v>405</v>
      </c>
      <c r="B23" s="430">
        <v>609</v>
      </c>
      <c r="C23" s="430">
        <v>263</v>
      </c>
      <c r="D23" s="430">
        <v>174</v>
      </c>
      <c r="E23" s="430">
        <v>73</v>
      </c>
      <c r="F23" s="430">
        <v>17</v>
      </c>
      <c r="G23" s="430">
        <v>202</v>
      </c>
      <c r="H23" s="430">
        <v>128</v>
      </c>
      <c r="I23" s="430">
        <v>52</v>
      </c>
      <c r="J23" s="431">
        <v>9</v>
      </c>
      <c r="K23" s="430">
        <v>6</v>
      </c>
      <c r="L23" s="430">
        <v>4</v>
      </c>
      <c r="M23" s="430">
        <v>2</v>
      </c>
      <c r="N23" s="430">
        <v>142</v>
      </c>
      <c r="O23" s="430">
        <v>67</v>
      </c>
      <c r="P23" s="430">
        <v>39</v>
      </c>
      <c r="Q23" s="430">
        <v>10</v>
      </c>
      <c r="R23" s="430">
        <v>13</v>
      </c>
      <c r="S23" s="430">
        <v>8</v>
      </c>
      <c r="T23" s="430">
        <v>4</v>
      </c>
    </row>
    <row r="24" spans="1:20" s="812" customFormat="1" ht="15" customHeight="1">
      <c r="A24" s="429" t="s">
        <v>1026</v>
      </c>
      <c r="B24" s="430">
        <v>20</v>
      </c>
      <c r="C24" s="430">
        <v>11</v>
      </c>
      <c r="D24" s="430">
        <v>7</v>
      </c>
      <c r="E24" s="430">
        <v>2</v>
      </c>
      <c r="F24" s="430">
        <v>1</v>
      </c>
      <c r="G24" s="430">
        <v>5</v>
      </c>
      <c r="H24" s="430">
        <v>1</v>
      </c>
      <c r="I24" s="430">
        <v>3</v>
      </c>
      <c r="J24" s="431" t="s">
        <v>406</v>
      </c>
      <c r="K24" s="430" t="s">
        <v>406</v>
      </c>
      <c r="L24" s="430" t="s">
        <v>406</v>
      </c>
      <c r="M24" s="430">
        <v>1</v>
      </c>
      <c r="N24" s="430">
        <v>4</v>
      </c>
      <c r="O24" s="430" t="s">
        <v>406</v>
      </c>
      <c r="P24" s="430">
        <v>2</v>
      </c>
      <c r="Q24" s="430" t="s">
        <v>406</v>
      </c>
      <c r="R24" s="430" t="s">
        <v>406</v>
      </c>
      <c r="S24" s="430">
        <v>2</v>
      </c>
      <c r="T24" s="430" t="s">
        <v>406</v>
      </c>
    </row>
    <row r="25" spans="1:20" s="428" customFormat="1" ht="19.5" customHeight="1">
      <c r="A25" s="425" t="s">
        <v>1028</v>
      </c>
      <c r="B25" s="426">
        <v>3575</v>
      </c>
      <c r="C25" s="426">
        <v>587</v>
      </c>
      <c r="D25" s="426">
        <v>272</v>
      </c>
      <c r="E25" s="426">
        <v>177</v>
      </c>
      <c r="F25" s="426">
        <v>137</v>
      </c>
      <c r="G25" s="426">
        <v>1275</v>
      </c>
      <c r="H25" s="426">
        <v>65</v>
      </c>
      <c r="I25" s="426">
        <v>480</v>
      </c>
      <c r="J25" s="427">
        <v>202</v>
      </c>
      <c r="K25" s="426">
        <v>233</v>
      </c>
      <c r="L25" s="426">
        <v>214</v>
      </c>
      <c r="M25" s="426">
        <v>79</v>
      </c>
      <c r="N25" s="426">
        <v>1707</v>
      </c>
      <c r="O25" s="426">
        <v>41</v>
      </c>
      <c r="P25" s="426">
        <v>297</v>
      </c>
      <c r="Q25" s="426">
        <v>183</v>
      </c>
      <c r="R25" s="426">
        <v>356</v>
      </c>
      <c r="S25" s="426">
        <v>469</v>
      </c>
      <c r="T25" s="426">
        <v>359</v>
      </c>
    </row>
    <row r="26" spans="1:20" s="812" customFormat="1" ht="15" customHeight="1">
      <c r="A26" s="429" t="s">
        <v>1019</v>
      </c>
      <c r="B26" s="430">
        <v>387</v>
      </c>
      <c r="C26" s="430">
        <v>174</v>
      </c>
      <c r="D26" s="430">
        <v>41</v>
      </c>
      <c r="E26" s="430">
        <v>39</v>
      </c>
      <c r="F26" s="430">
        <v>93</v>
      </c>
      <c r="G26" s="430">
        <v>88</v>
      </c>
      <c r="H26" s="430">
        <v>6</v>
      </c>
      <c r="I26" s="430">
        <v>26</v>
      </c>
      <c r="J26" s="431">
        <v>10</v>
      </c>
      <c r="K26" s="430">
        <v>16</v>
      </c>
      <c r="L26" s="430">
        <v>23</v>
      </c>
      <c r="M26" s="430">
        <v>6</v>
      </c>
      <c r="N26" s="430">
        <v>124</v>
      </c>
      <c r="O26" s="430">
        <v>5</v>
      </c>
      <c r="P26" s="430">
        <v>12</v>
      </c>
      <c r="Q26" s="430">
        <v>10</v>
      </c>
      <c r="R26" s="430">
        <v>16</v>
      </c>
      <c r="S26" s="430">
        <v>50</v>
      </c>
      <c r="T26" s="430">
        <v>31</v>
      </c>
    </row>
    <row r="27" spans="1:20" s="812" customFormat="1" ht="15" customHeight="1">
      <c r="A27" s="429" t="s">
        <v>1020</v>
      </c>
      <c r="B27" s="430">
        <v>1398</v>
      </c>
      <c r="C27" s="430">
        <v>191</v>
      </c>
      <c r="D27" s="430">
        <v>102</v>
      </c>
      <c r="E27" s="430">
        <v>62</v>
      </c>
      <c r="F27" s="430">
        <v>27</v>
      </c>
      <c r="G27" s="430">
        <v>557</v>
      </c>
      <c r="H27" s="430">
        <v>19</v>
      </c>
      <c r="I27" s="430">
        <v>192</v>
      </c>
      <c r="J27" s="431">
        <v>92</v>
      </c>
      <c r="K27" s="430">
        <v>135</v>
      </c>
      <c r="L27" s="430">
        <v>94</v>
      </c>
      <c r="M27" s="430">
        <v>24</v>
      </c>
      <c r="N27" s="430">
        <v>649</v>
      </c>
      <c r="O27" s="430">
        <v>7</v>
      </c>
      <c r="P27" s="430">
        <v>100</v>
      </c>
      <c r="Q27" s="430">
        <v>83</v>
      </c>
      <c r="R27" s="430">
        <v>182</v>
      </c>
      <c r="S27" s="430">
        <v>183</v>
      </c>
      <c r="T27" s="430">
        <v>94</v>
      </c>
    </row>
    <row r="28" spans="1:20" s="812" customFormat="1" ht="15" customHeight="1">
      <c r="A28" s="429" t="s">
        <v>1021</v>
      </c>
      <c r="B28" s="430">
        <v>136</v>
      </c>
      <c r="C28" s="430">
        <v>37</v>
      </c>
      <c r="D28" s="430">
        <v>6</v>
      </c>
      <c r="E28" s="430">
        <v>25</v>
      </c>
      <c r="F28" s="430">
        <v>6</v>
      </c>
      <c r="G28" s="430">
        <v>41</v>
      </c>
      <c r="H28" s="430">
        <v>5</v>
      </c>
      <c r="I28" s="430">
        <v>9</v>
      </c>
      <c r="J28" s="431">
        <v>7</v>
      </c>
      <c r="K28" s="430">
        <v>13</v>
      </c>
      <c r="L28" s="430">
        <v>6</v>
      </c>
      <c r="M28" s="430">
        <v>1</v>
      </c>
      <c r="N28" s="430">
        <v>58</v>
      </c>
      <c r="O28" s="430">
        <v>1</v>
      </c>
      <c r="P28" s="430">
        <v>1</v>
      </c>
      <c r="Q28" s="430">
        <v>8</v>
      </c>
      <c r="R28" s="430">
        <v>20</v>
      </c>
      <c r="S28" s="430">
        <v>17</v>
      </c>
      <c r="T28" s="430">
        <v>11</v>
      </c>
    </row>
    <row r="29" spans="1:20" s="812" customFormat="1" ht="15" customHeight="1">
      <c r="A29" s="429" t="s">
        <v>1022</v>
      </c>
      <c r="B29" s="430">
        <v>26</v>
      </c>
      <c r="C29" s="430">
        <v>7</v>
      </c>
      <c r="D29" s="430">
        <v>2</v>
      </c>
      <c r="E29" s="430">
        <v>4</v>
      </c>
      <c r="F29" s="430">
        <v>1</v>
      </c>
      <c r="G29" s="430">
        <v>9</v>
      </c>
      <c r="H29" s="430">
        <v>1</v>
      </c>
      <c r="I29" s="430">
        <v>1</v>
      </c>
      <c r="J29" s="431">
        <v>2</v>
      </c>
      <c r="K29" s="430">
        <v>3</v>
      </c>
      <c r="L29" s="430">
        <v>1</v>
      </c>
      <c r="M29" s="430" t="s">
        <v>404</v>
      </c>
      <c r="N29" s="430">
        <v>10</v>
      </c>
      <c r="O29" s="430">
        <v>0</v>
      </c>
      <c r="P29" s="430">
        <v>1</v>
      </c>
      <c r="Q29" s="430">
        <v>0</v>
      </c>
      <c r="R29" s="430">
        <v>6</v>
      </c>
      <c r="S29" s="430">
        <v>2</v>
      </c>
      <c r="T29" s="430">
        <v>1</v>
      </c>
    </row>
    <row r="30" spans="1:20" s="812" customFormat="1" ht="15" customHeight="1">
      <c r="A30" s="429" t="s">
        <v>1023</v>
      </c>
      <c r="B30" s="430">
        <v>1236</v>
      </c>
      <c r="C30" s="430">
        <v>148</v>
      </c>
      <c r="D30" s="430">
        <v>94</v>
      </c>
      <c r="E30" s="430">
        <v>34</v>
      </c>
      <c r="F30" s="430">
        <v>20</v>
      </c>
      <c r="G30" s="430">
        <v>507</v>
      </c>
      <c r="H30" s="430">
        <v>13</v>
      </c>
      <c r="I30" s="430">
        <v>182</v>
      </c>
      <c r="J30" s="431">
        <v>82</v>
      </c>
      <c r="K30" s="430">
        <v>119</v>
      </c>
      <c r="L30" s="430">
        <v>87</v>
      </c>
      <c r="M30" s="430">
        <v>23</v>
      </c>
      <c r="N30" s="430">
        <v>580</v>
      </c>
      <c r="O30" s="430">
        <v>5</v>
      </c>
      <c r="P30" s="430">
        <v>98</v>
      </c>
      <c r="Q30" s="430">
        <v>74</v>
      </c>
      <c r="R30" s="430">
        <v>156</v>
      </c>
      <c r="S30" s="430">
        <v>164</v>
      </c>
      <c r="T30" s="430">
        <v>82</v>
      </c>
    </row>
    <row r="31" spans="1:20" s="812" customFormat="1" ht="15" customHeight="1">
      <c r="A31" s="429" t="s">
        <v>1024</v>
      </c>
      <c r="B31" s="430">
        <v>105</v>
      </c>
      <c r="C31" s="430">
        <v>7</v>
      </c>
      <c r="D31" s="430">
        <v>6</v>
      </c>
      <c r="E31" s="430">
        <v>1</v>
      </c>
      <c r="F31" s="430">
        <v>0</v>
      </c>
      <c r="G31" s="430">
        <v>41</v>
      </c>
      <c r="H31" s="430">
        <v>2</v>
      </c>
      <c r="I31" s="430">
        <v>20</v>
      </c>
      <c r="J31" s="431">
        <v>5</v>
      </c>
      <c r="K31" s="430">
        <v>7</v>
      </c>
      <c r="L31" s="430">
        <v>8</v>
      </c>
      <c r="M31" s="430" t="s">
        <v>404</v>
      </c>
      <c r="N31" s="430">
        <v>56</v>
      </c>
      <c r="O31" s="430">
        <v>0</v>
      </c>
      <c r="P31" s="430">
        <v>15</v>
      </c>
      <c r="Q31" s="430">
        <v>6</v>
      </c>
      <c r="R31" s="430">
        <v>12</v>
      </c>
      <c r="S31" s="430">
        <v>10</v>
      </c>
      <c r="T31" s="430">
        <v>12</v>
      </c>
    </row>
    <row r="32" spans="1:20" s="812" customFormat="1" ht="15" customHeight="1">
      <c r="A32" s="429" t="s">
        <v>1025</v>
      </c>
      <c r="B32" s="430">
        <v>982</v>
      </c>
      <c r="C32" s="430">
        <v>71</v>
      </c>
      <c r="D32" s="430">
        <v>55</v>
      </c>
      <c r="E32" s="430">
        <v>12</v>
      </c>
      <c r="F32" s="430">
        <v>5</v>
      </c>
      <c r="G32" s="430">
        <v>413</v>
      </c>
      <c r="H32" s="430">
        <v>6</v>
      </c>
      <c r="I32" s="430">
        <v>149</v>
      </c>
      <c r="J32" s="431">
        <v>70</v>
      </c>
      <c r="K32" s="430">
        <v>95</v>
      </c>
      <c r="L32" s="430">
        <v>71</v>
      </c>
      <c r="M32" s="430">
        <v>21</v>
      </c>
      <c r="N32" s="430">
        <v>498</v>
      </c>
      <c r="O32" s="430">
        <v>4</v>
      </c>
      <c r="P32" s="430">
        <v>79</v>
      </c>
      <c r="Q32" s="430">
        <v>65</v>
      </c>
      <c r="R32" s="430">
        <v>138</v>
      </c>
      <c r="S32" s="430">
        <v>144</v>
      </c>
      <c r="T32" s="430">
        <v>68</v>
      </c>
    </row>
    <row r="33" spans="1:20" s="812" customFormat="1" ht="15" customHeight="1">
      <c r="A33" s="429" t="s">
        <v>405</v>
      </c>
      <c r="B33" s="430">
        <v>44</v>
      </c>
      <c r="C33" s="430">
        <v>25</v>
      </c>
      <c r="D33" s="430">
        <v>10</v>
      </c>
      <c r="E33" s="430">
        <v>7</v>
      </c>
      <c r="F33" s="430">
        <v>8</v>
      </c>
      <c r="G33" s="430">
        <v>10</v>
      </c>
      <c r="H33" s="430">
        <v>1</v>
      </c>
      <c r="I33" s="430">
        <v>2</v>
      </c>
      <c r="J33" s="431">
        <v>3</v>
      </c>
      <c r="K33" s="430">
        <v>2</v>
      </c>
      <c r="L33" s="430">
        <v>1</v>
      </c>
      <c r="M33" s="430" t="s">
        <v>407</v>
      </c>
      <c r="N33" s="430">
        <v>8</v>
      </c>
      <c r="O33" s="430">
        <v>1</v>
      </c>
      <c r="P33" s="430">
        <v>2</v>
      </c>
      <c r="Q33" s="430">
        <v>0</v>
      </c>
      <c r="R33" s="430">
        <v>1</v>
      </c>
      <c r="S33" s="430">
        <v>4</v>
      </c>
      <c r="T33" s="430" t="s">
        <v>407</v>
      </c>
    </row>
    <row r="34" spans="1:20" s="812" customFormat="1" ht="15" customHeight="1">
      <c r="A34" s="429" t="s">
        <v>1026</v>
      </c>
      <c r="B34" s="430">
        <v>14</v>
      </c>
      <c r="C34" s="430">
        <v>8</v>
      </c>
      <c r="D34" s="430">
        <v>5</v>
      </c>
      <c r="E34" s="430">
        <v>2</v>
      </c>
      <c r="F34" s="430">
        <v>0</v>
      </c>
      <c r="G34" s="430">
        <v>6</v>
      </c>
      <c r="H34" s="430">
        <v>1</v>
      </c>
      <c r="I34" s="430">
        <v>2</v>
      </c>
      <c r="J34" s="431">
        <v>1</v>
      </c>
      <c r="K34" s="430">
        <v>2</v>
      </c>
      <c r="L34" s="430">
        <v>1</v>
      </c>
      <c r="M34" s="430" t="s">
        <v>406</v>
      </c>
      <c r="N34" s="430">
        <v>0</v>
      </c>
      <c r="O34" s="430" t="s">
        <v>406</v>
      </c>
      <c r="P34" s="430" t="s">
        <v>406</v>
      </c>
      <c r="Q34" s="430" t="s">
        <v>406</v>
      </c>
      <c r="R34" s="430">
        <v>0</v>
      </c>
      <c r="S34" s="430" t="s">
        <v>406</v>
      </c>
      <c r="T34" s="430" t="s">
        <v>406</v>
      </c>
    </row>
    <row r="35" spans="1:20" s="812" customFormat="1" ht="15" customHeight="1">
      <c r="A35" s="429" t="s">
        <v>1027</v>
      </c>
      <c r="B35" s="430">
        <v>1778</v>
      </c>
      <c r="C35" s="430">
        <v>220</v>
      </c>
      <c r="D35" s="430">
        <v>128</v>
      </c>
      <c r="E35" s="430">
        <v>76</v>
      </c>
      <c r="F35" s="430">
        <v>16</v>
      </c>
      <c r="G35" s="430">
        <v>624</v>
      </c>
      <c r="H35" s="430">
        <v>41</v>
      </c>
      <c r="I35" s="430">
        <v>261</v>
      </c>
      <c r="J35" s="431">
        <v>97</v>
      </c>
      <c r="K35" s="430">
        <v>81</v>
      </c>
      <c r="L35" s="430">
        <v>95</v>
      </c>
      <c r="M35" s="430">
        <v>49</v>
      </c>
      <c r="N35" s="430">
        <v>931</v>
      </c>
      <c r="O35" s="430">
        <v>29</v>
      </c>
      <c r="P35" s="430">
        <v>184</v>
      </c>
      <c r="Q35" s="430">
        <v>90</v>
      </c>
      <c r="R35" s="430">
        <v>158</v>
      </c>
      <c r="S35" s="430">
        <v>235</v>
      </c>
      <c r="T35" s="430">
        <v>234</v>
      </c>
    </row>
    <row r="36" spans="1:20" s="812" customFormat="1" ht="15" customHeight="1">
      <c r="A36" s="429" t="s">
        <v>1021</v>
      </c>
      <c r="B36" s="430">
        <v>209</v>
      </c>
      <c r="C36" s="430">
        <v>43</v>
      </c>
      <c r="D36" s="430">
        <v>13</v>
      </c>
      <c r="E36" s="430">
        <v>25</v>
      </c>
      <c r="F36" s="430">
        <v>4</v>
      </c>
      <c r="G36" s="430">
        <v>40</v>
      </c>
      <c r="H36" s="430">
        <v>10</v>
      </c>
      <c r="I36" s="430">
        <v>9</v>
      </c>
      <c r="J36" s="431">
        <v>4</v>
      </c>
      <c r="K36" s="430">
        <v>8</v>
      </c>
      <c r="L36" s="430">
        <v>5</v>
      </c>
      <c r="M36" s="430">
        <v>3</v>
      </c>
      <c r="N36" s="430">
        <v>126</v>
      </c>
      <c r="O36" s="430">
        <v>8</v>
      </c>
      <c r="P36" s="430">
        <v>13</v>
      </c>
      <c r="Q36" s="430">
        <v>7</v>
      </c>
      <c r="R36" s="430">
        <v>21</v>
      </c>
      <c r="S36" s="430">
        <v>36</v>
      </c>
      <c r="T36" s="430">
        <v>41</v>
      </c>
    </row>
    <row r="37" spans="1:20" s="812" customFormat="1" ht="15" customHeight="1">
      <c r="A37" s="429" t="s">
        <v>1022</v>
      </c>
      <c r="B37" s="430">
        <v>21</v>
      </c>
      <c r="C37" s="430">
        <v>2</v>
      </c>
      <c r="D37" s="430">
        <v>2</v>
      </c>
      <c r="E37" s="430">
        <v>1</v>
      </c>
      <c r="F37" s="430" t="s">
        <v>404</v>
      </c>
      <c r="G37" s="430">
        <v>6</v>
      </c>
      <c r="H37" s="430">
        <v>2</v>
      </c>
      <c r="I37" s="430">
        <v>1</v>
      </c>
      <c r="J37" s="431">
        <v>1</v>
      </c>
      <c r="K37" s="430">
        <v>1</v>
      </c>
      <c r="L37" s="430">
        <v>1</v>
      </c>
      <c r="M37" s="430" t="s">
        <v>404</v>
      </c>
      <c r="N37" s="430">
        <v>13</v>
      </c>
      <c r="O37" s="430" t="s">
        <v>404</v>
      </c>
      <c r="P37" s="430">
        <v>1</v>
      </c>
      <c r="Q37" s="430">
        <v>1</v>
      </c>
      <c r="R37" s="430">
        <v>3</v>
      </c>
      <c r="S37" s="430">
        <v>5</v>
      </c>
      <c r="T37" s="430">
        <v>4</v>
      </c>
    </row>
    <row r="38" spans="1:20" s="812" customFormat="1" ht="15" customHeight="1">
      <c r="A38" s="429" t="s">
        <v>1023</v>
      </c>
      <c r="B38" s="430">
        <v>1548</v>
      </c>
      <c r="C38" s="430">
        <v>175</v>
      </c>
      <c r="D38" s="430">
        <v>113</v>
      </c>
      <c r="E38" s="430">
        <v>50</v>
      </c>
      <c r="F38" s="430">
        <v>12</v>
      </c>
      <c r="G38" s="430">
        <v>578</v>
      </c>
      <c r="H38" s="430">
        <v>28</v>
      </c>
      <c r="I38" s="430">
        <v>251</v>
      </c>
      <c r="J38" s="431">
        <v>92</v>
      </c>
      <c r="K38" s="430">
        <v>72</v>
      </c>
      <c r="L38" s="430">
        <v>88</v>
      </c>
      <c r="M38" s="430">
        <v>46</v>
      </c>
      <c r="N38" s="430">
        <v>792</v>
      </c>
      <c r="O38" s="430">
        <v>22</v>
      </c>
      <c r="P38" s="430">
        <v>170</v>
      </c>
      <c r="Q38" s="430">
        <v>83</v>
      </c>
      <c r="R38" s="430">
        <v>134</v>
      </c>
      <c r="S38" s="430">
        <v>194</v>
      </c>
      <c r="T38" s="430">
        <v>188</v>
      </c>
    </row>
    <row r="39" spans="1:20" s="812" customFormat="1" ht="15" customHeight="1">
      <c r="A39" s="429" t="s">
        <v>1024</v>
      </c>
      <c r="B39" s="430">
        <v>143</v>
      </c>
      <c r="C39" s="430">
        <v>12</v>
      </c>
      <c r="D39" s="430">
        <v>7</v>
      </c>
      <c r="E39" s="430">
        <v>5</v>
      </c>
      <c r="F39" s="430" t="s">
        <v>404</v>
      </c>
      <c r="G39" s="430">
        <v>30</v>
      </c>
      <c r="H39" s="430">
        <v>3</v>
      </c>
      <c r="I39" s="430">
        <v>14</v>
      </c>
      <c r="J39" s="431">
        <v>6</v>
      </c>
      <c r="K39" s="430">
        <v>3</v>
      </c>
      <c r="L39" s="430">
        <v>4</v>
      </c>
      <c r="M39" s="430">
        <v>0</v>
      </c>
      <c r="N39" s="430">
        <v>100</v>
      </c>
      <c r="O39" s="430">
        <v>2</v>
      </c>
      <c r="P39" s="430">
        <v>15</v>
      </c>
      <c r="Q39" s="430">
        <v>7</v>
      </c>
      <c r="R39" s="430">
        <v>20</v>
      </c>
      <c r="S39" s="430">
        <v>24</v>
      </c>
      <c r="T39" s="430">
        <v>32</v>
      </c>
    </row>
    <row r="40" spans="1:20" s="812" customFormat="1" ht="15" customHeight="1">
      <c r="A40" s="429" t="s">
        <v>1025</v>
      </c>
      <c r="B40" s="430">
        <v>1205</v>
      </c>
      <c r="C40" s="430">
        <v>73</v>
      </c>
      <c r="D40" s="430">
        <v>57</v>
      </c>
      <c r="E40" s="430">
        <v>14</v>
      </c>
      <c r="F40" s="430">
        <v>2</v>
      </c>
      <c r="G40" s="430">
        <v>488</v>
      </c>
      <c r="H40" s="430">
        <v>8</v>
      </c>
      <c r="I40" s="430">
        <v>213</v>
      </c>
      <c r="J40" s="431">
        <v>80</v>
      </c>
      <c r="K40" s="430">
        <v>64</v>
      </c>
      <c r="L40" s="430">
        <v>77</v>
      </c>
      <c r="M40" s="430">
        <v>45</v>
      </c>
      <c r="N40" s="430">
        <v>643</v>
      </c>
      <c r="O40" s="430">
        <v>6</v>
      </c>
      <c r="P40" s="430">
        <v>143</v>
      </c>
      <c r="Q40" s="430">
        <v>72</v>
      </c>
      <c r="R40" s="430">
        <v>109</v>
      </c>
      <c r="S40" s="430">
        <v>163</v>
      </c>
      <c r="T40" s="430">
        <v>150</v>
      </c>
    </row>
    <row r="41" spans="1:20" s="812" customFormat="1" ht="15" customHeight="1">
      <c r="A41" s="429" t="s">
        <v>405</v>
      </c>
      <c r="B41" s="430">
        <v>106</v>
      </c>
      <c r="C41" s="430">
        <v>60</v>
      </c>
      <c r="D41" s="430">
        <v>31</v>
      </c>
      <c r="E41" s="430">
        <v>23</v>
      </c>
      <c r="F41" s="430">
        <v>5</v>
      </c>
      <c r="G41" s="430">
        <v>24</v>
      </c>
      <c r="H41" s="430">
        <v>10</v>
      </c>
      <c r="I41" s="430">
        <v>8</v>
      </c>
      <c r="J41" s="431">
        <v>2</v>
      </c>
      <c r="K41" s="430">
        <v>1</v>
      </c>
      <c r="L41" s="430">
        <v>2</v>
      </c>
      <c r="M41" s="430">
        <v>1</v>
      </c>
      <c r="N41" s="430">
        <v>21</v>
      </c>
      <c r="O41" s="430">
        <v>11</v>
      </c>
      <c r="P41" s="430">
        <v>5</v>
      </c>
      <c r="Q41" s="430">
        <v>1</v>
      </c>
      <c r="R41" s="430">
        <v>2</v>
      </c>
      <c r="S41" s="430">
        <v>1</v>
      </c>
      <c r="T41" s="430">
        <v>2</v>
      </c>
    </row>
    <row r="42" spans="1:20" s="812" customFormat="1" ht="15" customHeight="1">
      <c r="A42" s="429" t="s">
        <v>1026</v>
      </c>
      <c r="B42" s="430">
        <v>7</v>
      </c>
      <c r="C42" s="430">
        <v>2</v>
      </c>
      <c r="D42" s="430">
        <v>1</v>
      </c>
      <c r="E42" s="430">
        <v>0</v>
      </c>
      <c r="F42" s="430">
        <v>0</v>
      </c>
      <c r="G42" s="430">
        <v>2</v>
      </c>
      <c r="H42" s="430">
        <v>0</v>
      </c>
      <c r="I42" s="430">
        <v>2</v>
      </c>
      <c r="J42" s="431" t="s">
        <v>406</v>
      </c>
      <c r="K42" s="430" t="s">
        <v>406</v>
      </c>
      <c r="L42" s="430" t="s">
        <v>406</v>
      </c>
      <c r="M42" s="430" t="s">
        <v>406</v>
      </c>
      <c r="N42" s="430">
        <v>2</v>
      </c>
      <c r="O42" s="430" t="s">
        <v>406</v>
      </c>
      <c r="P42" s="430">
        <v>1</v>
      </c>
      <c r="Q42" s="430" t="s">
        <v>406</v>
      </c>
      <c r="R42" s="430" t="s">
        <v>406</v>
      </c>
      <c r="S42" s="430">
        <v>1</v>
      </c>
      <c r="T42" s="430">
        <v>0</v>
      </c>
    </row>
    <row r="43" spans="1:20" s="428" customFormat="1" ht="19.5" customHeight="1">
      <c r="A43" s="425" t="s">
        <v>1029</v>
      </c>
      <c r="B43" s="426">
        <v>2739</v>
      </c>
      <c r="C43" s="426">
        <v>659</v>
      </c>
      <c r="D43" s="426">
        <v>367</v>
      </c>
      <c r="E43" s="426">
        <v>185</v>
      </c>
      <c r="F43" s="426">
        <v>108</v>
      </c>
      <c r="G43" s="426">
        <v>1013</v>
      </c>
      <c r="H43" s="426">
        <v>213</v>
      </c>
      <c r="I43" s="426">
        <v>429</v>
      </c>
      <c r="J43" s="427">
        <v>137</v>
      </c>
      <c r="K43" s="426">
        <v>136</v>
      </c>
      <c r="L43" s="426">
        <v>82</v>
      </c>
      <c r="M43" s="426">
        <v>16</v>
      </c>
      <c r="N43" s="426">
        <v>1058</v>
      </c>
      <c r="O43" s="426">
        <v>108</v>
      </c>
      <c r="P43" s="426">
        <v>281</v>
      </c>
      <c r="Q43" s="426">
        <v>134</v>
      </c>
      <c r="R43" s="426">
        <v>196</v>
      </c>
      <c r="S43" s="426">
        <v>221</v>
      </c>
      <c r="T43" s="426">
        <v>118</v>
      </c>
    </row>
    <row r="44" spans="1:20" s="812" customFormat="1" ht="15" customHeight="1">
      <c r="A44" s="429" t="s">
        <v>1019</v>
      </c>
      <c r="B44" s="430">
        <v>254</v>
      </c>
      <c r="C44" s="430">
        <v>142</v>
      </c>
      <c r="D44" s="430">
        <v>34</v>
      </c>
      <c r="E44" s="430">
        <v>29</v>
      </c>
      <c r="F44" s="430">
        <v>79</v>
      </c>
      <c r="G44" s="430">
        <v>59</v>
      </c>
      <c r="H44" s="430">
        <v>10</v>
      </c>
      <c r="I44" s="430">
        <v>11</v>
      </c>
      <c r="J44" s="431">
        <v>9</v>
      </c>
      <c r="K44" s="430">
        <v>12</v>
      </c>
      <c r="L44" s="430">
        <v>15</v>
      </c>
      <c r="M44" s="430">
        <v>2</v>
      </c>
      <c r="N44" s="430">
        <v>52</v>
      </c>
      <c r="O44" s="430">
        <v>2</v>
      </c>
      <c r="P44" s="430">
        <v>7</v>
      </c>
      <c r="Q44" s="430">
        <v>4</v>
      </c>
      <c r="R44" s="430">
        <v>8</v>
      </c>
      <c r="S44" s="430">
        <v>19</v>
      </c>
      <c r="T44" s="430">
        <v>12</v>
      </c>
    </row>
    <row r="45" spans="1:20" s="812" customFormat="1" ht="15" customHeight="1">
      <c r="A45" s="429" t="s">
        <v>1020</v>
      </c>
      <c r="B45" s="430">
        <v>704</v>
      </c>
      <c r="C45" s="430">
        <v>130</v>
      </c>
      <c r="D45" s="430">
        <v>77</v>
      </c>
      <c r="E45" s="430">
        <v>43</v>
      </c>
      <c r="F45" s="430">
        <v>10</v>
      </c>
      <c r="G45" s="430">
        <v>303</v>
      </c>
      <c r="H45" s="430">
        <v>37</v>
      </c>
      <c r="I45" s="430">
        <v>136</v>
      </c>
      <c r="J45" s="431">
        <v>52</v>
      </c>
      <c r="K45" s="430">
        <v>53</v>
      </c>
      <c r="L45" s="430">
        <v>22</v>
      </c>
      <c r="M45" s="430">
        <v>3</v>
      </c>
      <c r="N45" s="430">
        <v>271</v>
      </c>
      <c r="O45" s="430">
        <v>16</v>
      </c>
      <c r="P45" s="430">
        <v>70</v>
      </c>
      <c r="Q45" s="430">
        <v>46</v>
      </c>
      <c r="R45" s="430">
        <v>70</v>
      </c>
      <c r="S45" s="430">
        <v>52</v>
      </c>
      <c r="T45" s="430">
        <v>15</v>
      </c>
    </row>
    <row r="46" spans="1:20" s="812" customFormat="1" ht="15" customHeight="1">
      <c r="A46" s="429" t="s">
        <v>1021</v>
      </c>
      <c r="B46" s="430">
        <v>42</v>
      </c>
      <c r="C46" s="430">
        <v>30</v>
      </c>
      <c r="D46" s="430">
        <v>7</v>
      </c>
      <c r="E46" s="430">
        <v>18</v>
      </c>
      <c r="F46" s="430">
        <v>4</v>
      </c>
      <c r="G46" s="430">
        <v>6</v>
      </c>
      <c r="H46" s="430">
        <v>4</v>
      </c>
      <c r="I46" s="430">
        <v>1</v>
      </c>
      <c r="J46" s="431" t="s">
        <v>408</v>
      </c>
      <c r="K46" s="430" t="s">
        <v>408</v>
      </c>
      <c r="L46" s="430" t="s">
        <v>408</v>
      </c>
      <c r="M46" s="430" t="s">
        <v>408</v>
      </c>
      <c r="N46" s="430">
        <v>6</v>
      </c>
      <c r="O46" s="430">
        <v>2</v>
      </c>
      <c r="P46" s="430">
        <v>1</v>
      </c>
      <c r="Q46" s="430" t="s">
        <v>408</v>
      </c>
      <c r="R46" s="430">
        <v>2</v>
      </c>
      <c r="S46" s="430">
        <v>1</v>
      </c>
      <c r="T46" s="430">
        <v>1</v>
      </c>
    </row>
    <row r="47" spans="1:20" s="812" customFormat="1" ht="15" customHeight="1">
      <c r="A47" s="429" t="s">
        <v>1022</v>
      </c>
      <c r="B47" s="430">
        <v>37</v>
      </c>
      <c r="C47" s="430">
        <v>11</v>
      </c>
      <c r="D47" s="430">
        <v>4</v>
      </c>
      <c r="E47" s="430">
        <v>6</v>
      </c>
      <c r="F47" s="430">
        <v>0</v>
      </c>
      <c r="G47" s="430">
        <v>11</v>
      </c>
      <c r="H47" s="430">
        <v>3</v>
      </c>
      <c r="I47" s="430">
        <v>5</v>
      </c>
      <c r="J47" s="431">
        <v>1</v>
      </c>
      <c r="K47" s="430">
        <v>2</v>
      </c>
      <c r="L47" s="430">
        <v>1</v>
      </c>
      <c r="M47" s="430" t="s">
        <v>404</v>
      </c>
      <c r="N47" s="430">
        <v>15</v>
      </c>
      <c r="O47" s="430">
        <v>2</v>
      </c>
      <c r="P47" s="430">
        <v>3</v>
      </c>
      <c r="Q47" s="430">
        <v>2</v>
      </c>
      <c r="R47" s="430">
        <v>4</v>
      </c>
      <c r="S47" s="430">
        <v>4</v>
      </c>
      <c r="T47" s="430" t="s">
        <v>404</v>
      </c>
    </row>
    <row r="48" spans="1:20" s="812" customFormat="1" ht="15" customHeight="1">
      <c r="A48" s="429" t="s">
        <v>1023</v>
      </c>
      <c r="B48" s="430">
        <v>625</v>
      </c>
      <c r="C48" s="430">
        <v>90</v>
      </c>
      <c r="D48" s="430">
        <v>66</v>
      </c>
      <c r="E48" s="430">
        <v>19</v>
      </c>
      <c r="F48" s="430">
        <v>5</v>
      </c>
      <c r="G48" s="430">
        <v>286</v>
      </c>
      <c r="H48" s="430">
        <v>31</v>
      </c>
      <c r="I48" s="430">
        <v>129</v>
      </c>
      <c r="J48" s="431">
        <v>51</v>
      </c>
      <c r="K48" s="430">
        <v>51</v>
      </c>
      <c r="L48" s="430">
        <v>21</v>
      </c>
      <c r="M48" s="430">
        <v>3</v>
      </c>
      <c r="N48" s="430">
        <v>249</v>
      </c>
      <c r="O48" s="430">
        <v>12</v>
      </c>
      <c r="P48" s="430">
        <v>66</v>
      </c>
      <c r="Q48" s="430">
        <v>43</v>
      </c>
      <c r="R48" s="430">
        <v>64</v>
      </c>
      <c r="S48" s="430">
        <v>48</v>
      </c>
      <c r="T48" s="430">
        <v>15</v>
      </c>
    </row>
    <row r="49" spans="1:20" s="812" customFormat="1" ht="15" customHeight="1">
      <c r="A49" s="429" t="s">
        <v>1024</v>
      </c>
      <c r="B49" s="430">
        <v>27</v>
      </c>
      <c r="C49" s="430">
        <v>7</v>
      </c>
      <c r="D49" s="430">
        <v>5</v>
      </c>
      <c r="E49" s="430">
        <v>1</v>
      </c>
      <c r="F49" s="430" t="s">
        <v>404</v>
      </c>
      <c r="G49" s="430">
        <v>8</v>
      </c>
      <c r="H49" s="430">
        <v>1</v>
      </c>
      <c r="I49" s="430">
        <v>3</v>
      </c>
      <c r="J49" s="431">
        <v>1</v>
      </c>
      <c r="K49" s="430">
        <v>1</v>
      </c>
      <c r="L49" s="430">
        <v>1</v>
      </c>
      <c r="M49" s="430" t="s">
        <v>404</v>
      </c>
      <c r="N49" s="430">
        <v>13</v>
      </c>
      <c r="O49" s="430">
        <v>2</v>
      </c>
      <c r="P49" s="430">
        <v>5</v>
      </c>
      <c r="Q49" s="430">
        <v>2</v>
      </c>
      <c r="R49" s="430">
        <v>3</v>
      </c>
      <c r="S49" s="430" t="s">
        <v>404</v>
      </c>
      <c r="T49" s="430">
        <v>1</v>
      </c>
    </row>
    <row r="50" spans="1:20" s="812" customFormat="1" ht="15" customHeight="1">
      <c r="A50" s="429" t="s">
        <v>1025</v>
      </c>
      <c r="B50" s="430">
        <v>418</v>
      </c>
      <c r="C50" s="430">
        <v>36</v>
      </c>
      <c r="D50" s="430">
        <v>31</v>
      </c>
      <c r="E50" s="430">
        <v>4</v>
      </c>
      <c r="F50" s="430">
        <v>0</v>
      </c>
      <c r="G50" s="430">
        <v>194</v>
      </c>
      <c r="H50" s="430">
        <v>6</v>
      </c>
      <c r="I50" s="430">
        <v>87</v>
      </c>
      <c r="J50" s="431">
        <v>42</v>
      </c>
      <c r="K50" s="430">
        <v>38</v>
      </c>
      <c r="L50" s="430">
        <v>19</v>
      </c>
      <c r="M50" s="430">
        <v>3</v>
      </c>
      <c r="N50" s="430">
        <v>189</v>
      </c>
      <c r="O50" s="430">
        <v>2</v>
      </c>
      <c r="P50" s="430">
        <v>43</v>
      </c>
      <c r="Q50" s="430">
        <v>36</v>
      </c>
      <c r="R50" s="430">
        <v>51</v>
      </c>
      <c r="S50" s="430">
        <v>44</v>
      </c>
      <c r="T50" s="430">
        <v>14</v>
      </c>
    </row>
    <row r="51" spans="1:20" s="812" customFormat="1" ht="15" customHeight="1">
      <c r="A51" s="429" t="s">
        <v>405</v>
      </c>
      <c r="B51" s="430">
        <v>124</v>
      </c>
      <c r="C51" s="430">
        <v>35</v>
      </c>
      <c r="D51" s="430">
        <v>23</v>
      </c>
      <c r="E51" s="430">
        <v>8</v>
      </c>
      <c r="F51" s="430">
        <v>4</v>
      </c>
      <c r="G51" s="430">
        <v>58</v>
      </c>
      <c r="H51" s="430">
        <v>23</v>
      </c>
      <c r="I51" s="430">
        <v>24</v>
      </c>
      <c r="J51" s="431">
        <v>4</v>
      </c>
      <c r="K51" s="430">
        <v>6</v>
      </c>
      <c r="L51" s="430">
        <v>1</v>
      </c>
      <c r="M51" s="430">
        <v>0</v>
      </c>
      <c r="N51" s="430">
        <v>32</v>
      </c>
      <c r="O51" s="430">
        <v>9</v>
      </c>
      <c r="P51" s="430">
        <v>13</v>
      </c>
      <c r="Q51" s="430">
        <v>3</v>
      </c>
      <c r="R51" s="430">
        <v>4</v>
      </c>
      <c r="S51" s="430">
        <v>2</v>
      </c>
      <c r="T51" s="430">
        <v>0</v>
      </c>
    </row>
    <row r="52" spans="1:20" s="812" customFormat="1" ht="15" customHeight="1">
      <c r="A52" s="429" t="s">
        <v>1026</v>
      </c>
      <c r="B52" s="430">
        <v>11</v>
      </c>
      <c r="C52" s="430">
        <v>3</v>
      </c>
      <c r="D52" s="430">
        <v>1</v>
      </c>
      <c r="E52" s="430">
        <v>1</v>
      </c>
      <c r="F52" s="430">
        <v>1</v>
      </c>
      <c r="G52" s="430">
        <v>6</v>
      </c>
      <c r="H52" s="430">
        <v>1</v>
      </c>
      <c r="I52" s="430">
        <v>3</v>
      </c>
      <c r="J52" s="431">
        <v>1</v>
      </c>
      <c r="K52" s="430">
        <v>1</v>
      </c>
      <c r="L52" s="430" t="s">
        <v>406</v>
      </c>
      <c r="M52" s="430" t="s">
        <v>406</v>
      </c>
      <c r="N52" s="430">
        <v>2</v>
      </c>
      <c r="O52" s="430" t="s">
        <v>406</v>
      </c>
      <c r="P52" s="430" t="s">
        <v>406</v>
      </c>
      <c r="Q52" s="430">
        <v>0</v>
      </c>
      <c r="R52" s="430">
        <v>1</v>
      </c>
      <c r="S52" s="430">
        <v>0</v>
      </c>
      <c r="T52" s="430" t="s">
        <v>406</v>
      </c>
    </row>
    <row r="53" spans="1:20" s="812" customFormat="1" ht="15" customHeight="1">
      <c r="A53" s="429" t="s">
        <v>1027</v>
      </c>
      <c r="B53" s="430">
        <v>1766</v>
      </c>
      <c r="C53" s="430">
        <v>383</v>
      </c>
      <c r="D53" s="430">
        <v>253</v>
      </c>
      <c r="E53" s="430">
        <v>111</v>
      </c>
      <c r="F53" s="430">
        <v>18</v>
      </c>
      <c r="G53" s="430">
        <v>649</v>
      </c>
      <c r="H53" s="430">
        <v>165</v>
      </c>
      <c r="I53" s="430">
        <v>282</v>
      </c>
      <c r="J53" s="431">
        <v>77</v>
      </c>
      <c r="K53" s="430">
        <v>71</v>
      </c>
      <c r="L53" s="430">
        <v>44</v>
      </c>
      <c r="M53" s="430">
        <v>10</v>
      </c>
      <c r="N53" s="430">
        <v>730</v>
      </c>
      <c r="O53" s="430">
        <v>88</v>
      </c>
      <c r="P53" s="430">
        <v>203</v>
      </c>
      <c r="Q53" s="430">
        <v>83</v>
      </c>
      <c r="R53" s="430">
        <v>115</v>
      </c>
      <c r="S53" s="430">
        <v>149</v>
      </c>
      <c r="T53" s="430">
        <v>91</v>
      </c>
    </row>
    <row r="54" spans="1:20" s="812" customFormat="1" ht="15" customHeight="1">
      <c r="A54" s="429" t="s">
        <v>1021</v>
      </c>
      <c r="B54" s="430">
        <v>155</v>
      </c>
      <c r="C54" s="430">
        <v>52</v>
      </c>
      <c r="D54" s="430">
        <v>26</v>
      </c>
      <c r="E54" s="430">
        <v>24</v>
      </c>
      <c r="F54" s="430">
        <v>2</v>
      </c>
      <c r="G54" s="430">
        <v>35</v>
      </c>
      <c r="H54" s="430">
        <v>8</v>
      </c>
      <c r="I54" s="430">
        <v>9</v>
      </c>
      <c r="J54" s="431">
        <v>4</v>
      </c>
      <c r="K54" s="430">
        <v>6</v>
      </c>
      <c r="L54" s="430">
        <v>4</v>
      </c>
      <c r="M54" s="430">
        <v>2</v>
      </c>
      <c r="N54" s="430">
        <v>68</v>
      </c>
      <c r="O54" s="430">
        <v>9</v>
      </c>
      <c r="P54" s="430">
        <v>12</v>
      </c>
      <c r="Q54" s="430">
        <v>1</v>
      </c>
      <c r="R54" s="430">
        <v>13</v>
      </c>
      <c r="S54" s="430">
        <v>18</v>
      </c>
      <c r="T54" s="430">
        <v>15</v>
      </c>
    </row>
    <row r="55" spans="1:20" s="812" customFormat="1" ht="15" customHeight="1">
      <c r="A55" s="429" t="s">
        <v>1022</v>
      </c>
      <c r="B55" s="430">
        <v>116</v>
      </c>
      <c r="C55" s="430">
        <v>19</v>
      </c>
      <c r="D55" s="430">
        <v>8</v>
      </c>
      <c r="E55" s="430">
        <v>11</v>
      </c>
      <c r="F55" s="430" t="s">
        <v>404</v>
      </c>
      <c r="G55" s="430">
        <v>23</v>
      </c>
      <c r="H55" s="430">
        <v>6</v>
      </c>
      <c r="I55" s="430">
        <v>6</v>
      </c>
      <c r="J55" s="431">
        <v>5</v>
      </c>
      <c r="K55" s="430">
        <v>3</v>
      </c>
      <c r="L55" s="430">
        <v>3</v>
      </c>
      <c r="M55" s="430">
        <v>0</v>
      </c>
      <c r="N55" s="430">
        <v>74</v>
      </c>
      <c r="O55" s="430">
        <v>11</v>
      </c>
      <c r="P55" s="430">
        <v>7</v>
      </c>
      <c r="Q55" s="430">
        <v>5</v>
      </c>
      <c r="R55" s="430">
        <v>7</v>
      </c>
      <c r="S55" s="430">
        <v>23</v>
      </c>
      <c r="T55" s="430">
        <v>22</v>
      </c>
    </row>
    <row r="56" spans="1:20" s="812" customFormat="1" ht="15" customHeight="1">
      <c r="A56" s="429" t="s">
        <v>1023</v>
      </c>
      <c r="B56" s="430">
        <v>1495</v>
      </c>
      <c r="C56" s="430">
        <v>312</v>
      </c>
      <c r="D56" s="430">
        <v>219</v>
      </c>
      <c r="E56" s="430">
        <v>77</v>
      </c>
      <c r="F56" s="430">
        <v>16</v>
      </c>
      <c r="G56" s="430">
        <v>591</v>
      </c>
      <c r="H56" s="430">
        <v>151</v>
      </c>
      <c r="I56" s="430">
        <v>266</v>
      </c>
      <c r="J56" s="431">
        <v>68</v>
      </c>
      <c r="K56" s="430">
        <v>62</v>
      </c>
      <c r="L56" s="430">
        <v>36</v>
      </c>
      <c r="M56" s="430">
        <v>8</v>
      </c>
      <c r="N56" s="430">
        <v>588</v>
      </c>
      <c r="O56" s="430">
        <v>69</v>
      </c>
      <c r="P56" s="430">
        <v>184</v>
      </c>
      <c r="Q56" s="430">
        <v>77</v>
      </c>
      <c r="R56" s="430">
        <v>96</v>
      </c>
      <c r="S56" s="430">
        <v>108</v>
      </c>
      <c r="T56" s="430">
        <v>54</v>
      </c>
    </row>
    <row r="57" spans="1:20" s="812" customFormat="1" ht="15" customHeight="1">
      <c r="A57" s="429" t="s">
        <v>1024</v>
      </c>
      <c r="B57" s="430">
        <v>56</v>
      </c>
      <c r="C57" s="430">
        <v>9</v>
      </c>
      <c r="D57" s="430">
        <v>5</v>
      </c>
      <c r="E57" s="430">
        <v>5</v>
      </c>
      <c r="F57" s="430" t="s">
        <v>404</v>
      </c>
      <c r="G57" s="430">
        <v>12</v>
      </c>
      <c r="H57" s="430">
        <v>3</v>
      </c>
      <c r="I57" s="430">
        <v>4</v>
      </c>
      <c r="J57" s="431">
        <v>2</v>
      </c>
      <c r="K57" s="430">
        <v>2</v>
      </c>
      <c r="L57" s="430">
        <v>0</v>
      </c>
      <c r="M57" s="430">
        <v>0</v>
      </c>
      <c r="N57" s="430">
        <v>34</v>
      </c>
      <c r="O57" s="430">
        <v>3</v>
      </c>
      <c r="P57" s="430">
        <v>6</v>
      </c>
      <c r="Q57" s="430">
        <v>3</v>
      </c>
      <c r="R57" s="430">
        <v>8</v>
      </c>
      <c r="S57" s="430">
        <v>7</v>
      </c>
      <c r="T57" s="430">
        <v>7</v>
      </c>
    </row>
    <row r="58" spans="1:20" s="812" customFormat="1" ht="15" customHeight="1">
      <c r="A58" s="429" t="s">
        <v>1025</v>
      </c>
      <c r="B58" s="430">
        <v>776</v>
      </c>
      <c r="C58" s="430">
        <v>54</v>
      </c>
      <c r="D58" s="430">
        <v>41</v>
      </c>
      <c r="E58" s="430">
        <v>11</v>
      </c>
      <c r="F58" s="430">
        <v>2</v>
      </c>
      <c r="G58" s="430">
        <v>327</v>
      </c>
      <c r="H58" s="430">
        <v>15</v>
      </c>
      <c r="I58" s="430">
        <v>172</v>
      </c>
      <c r="J58" s="431">
        <v>51</v>
      </c>
      <c r="K58" s="430">
        <v>51</v>
      </c>
      <c r="L58" s="430">
        <v>31</v>
      </c>
      <c r="M58" s="430">
        <v>5</v>
      </c>
      <c r="N58" s="430">
        <v>393</v>
      </c>
      <c r="O58" s="430">
        <v>7</v>
      </c>
      <c r="P58" s="430">
        <v>125</v>
      </c>
      <c r="Q58" s="430">
        <v>60</v>
      </c>
      <c r="R58" s="430">
        <v>72</v>
      </c>
      <c r="S58" s="430">
        <v>89</v>
      </c>
      <c r="T58" s="430">
        <v>40</v>
      </c>
    </row>
    <row r="59" spans="1:20" s="812" customFormat="1" ht="15" customHeight="1">
      <c r="A59" s="429" t="s">
        <v>405</v>
      </c>
      <c r="B59" s="430">
        <v>503</v>
      </c>
      <c r="C59" s="430">
        <v>204</v>
      </c>
      <c r="D59" s="430">
        <v>143</v>
      </c>
      <c r="E59" s="430">
        <v>50</v>
      </c>
      <c r="F59" s="430">
        <v>12</v>
      </c>
      <c r="G59" s="430">
        <v>177</v>
      </c>
      <c r="H59" s="430">
        <v>119</v>
      </c>
      <c r="I59" s="430">
        <v>44</v>
      </c>
      <c r="J59" s="431">
        <v>7</v>
      </c>
      <c r="K59" s="430">
        <v>5</v>
      </c>
      <c r="L59" s="430">
        <v>1</v>
      </c>
      <c r="M59" s="430">
        <v>1</v>
      </c>
      <c r="N59" s="430">
        <v>121</v>
      </c>
      <c r="O59" s="430">
        <v>56</v>
      </c>
      <c r="P59" s="430">
        <v>34</v>
      </c>
      <c r="Q59" s="430">
        <v>10</v>
      </c>
      <c r="R59" s="430">
        <v>10</v>
      </c>
      <c r="S59" s="430">
        <v>7</v>
      </c>
      <c r="T59" s="430">
        <v>3</v>
      </c>
    </row>
    <row r="60" spans="1:20" s="812" customFormat="1" ht="15" customHeight="1" thickBot="1">
      <c r="A60" s="432" t="s">
        <v>1026</v>
      </c>
      <c r="B60" s="433">
        <v>13</v>
      </c>
      <c r="C60" s="433">
        <v>9</v>
      </c>
      <c r="D60" s="433">
        <v>6</v>
      </c>
      <c r="E60" s="433">
        <v>2</v>
      </c>
      <c r="F60" s="433">
        <v>1</v>
      </c>
      <c r="G60" s="433">
        <v>3</v>
      </c>
      <c r="H60" s="433">
        <v>1</v>
      </c>
      <c r="I60" s="433">
        <v>1</v>
      </c>
      <c r="J60" s="434" t="s">
        <v>406</v>
      </c>
      <c r="K60" s="433" t="s">
        <v>406</v>
      </c>
      <c r="L60" s="433" t="s">
        <v>406</v>
      </c>
      <c r="M60" s="433">
        <v>1</v>
      </c>
      <c r="N60" s="433">
        <v>2</v>
      </c>
      <c r="O60" s="433" t="s">
        <v>406</v>
      </c>
      <c r="P60" s="433">
        <v>1</v>
      </c>
      <c r="Q60" s="433" t="s">
        <v>406</v>
      </c>
      <c r="R60" s="433" t="s">
        <v>406</v>
      </c>
      <c r="S60" s="433">
        <v>1</v>
      </c>
      <c r="T60" s="433" t="s">
        <v>406</v>
      </c>
    </row>
    <row r="61" s="435" customFormat="1" ht="15" customHeight="1">
      <c r="A61" s="422" t="s">
        <v>1072</v>
      </c>
    </row>
    <row r="62" s="435" customFormat="1" ht="15" customHeight="1">
      <c r="A62" s="429" t="s">
        <v>1004</v>
      </c>
    </row>
    <row r="63" s="812" customFormat="1" ht="12.75" customHeight="1"/>
    <row r="64" s="812" customFormat="1" ht="13.5"/>
    <row r="65" s="812" customFormat="1" ht="13.5"/>
    <row r="66" s="812" customFormat="1" ht="13.5"/>
    <row r="67" s="812" customFormat="1" ht="13.5"/>
    <row r="68" s="812" customFormat="1" ht="13.5"/>
    <row r="69" s="812" customFormat="1" ht="13.5"/>
    <row r="70" s="812" customFormat="1" ht="13.5"/>
    <row r="71" s="812" customFormat="1" ht="13.5"/>
    <row r="72" s="812" customFormat="1" ht="13.5"/>
    <row r="73" s="812" customFormat="1" ht="13.5"/>
    <row r="74" s="812" customFormat="1" ht="13.5"/>
    <row r="75" s="812" customFormat="1" ht="13.5"/>
    <row r="76" s="812" customFormat="1" ht="13.5"/>
    <row r="77" s="812" customFormat="1" ht="13.5"/>
    <row r="78" s="812" customFormat="1" ht="13.5"/>
    <row r="79" s="812" customFormat="1" ht="13.5"/>
    <row r="80" s="812" customFormat="1" ht="13.5"/>
    <row r="81" s="812" customFormat="1" ht="13.5"/>
    <row r="82" s="812" customFormat="1" ht="13.5"/>
    <row r="83" s="812" customFormat="1" ht="13.5"/>
    <row r="84" s="812" customFormat="1" ht="13.5"/>
    <row r="85" s="812" customFormat="1" ht="13.5"/>
    <row r="86" s="812" customFormat="1" ht="13.5"/>
    <row r="87" s="812" customFormat="1" ht="13.5"/>
    <row r="88" s="812" customFormat="1" ht="13.5"/>
    <row r="89" s="812" customFormat="1" ht="13.5"/>
    <row r="90" s="812" customFormat="1" ht="13.5"/>
    <row r="91" s="812" customFormat="1" ht="13.5"/>
    <row r="92" s="812" customFormat="1" ht="13.5"/>
    <row r="93" s="812" customFormat="1" ht="13.5"/>
    <row r="94" s="812" customFormat="1" ht="13.5"/>
    <row r="95" s="812" customFormat="1" ht="13.5"/>
    <row r="96" s="812" customFormat="1" ht="13.5"/>
    <row r="97" s="812" customFormat="1" ht="13.5"/>
    <row r="98" s="812" customFormat="1" ht="13.5"/>
    <row r="99" s="812" customFormat="1" ht="13.5"/>
    <row r="100" s="812" customFormat="1" ht="13.5"/>
    <row r="101" s="812" customFormat="1" ht="13.5"/>
    <row r="102" s="812" customFormat="1" ht="13.5"/>
    <row r="103" s="812" customFormat="1" ht="13.5"/>
    <row r="104" s="812" customFormat="1" ht="13.5"/>
    <row r="105" s="812" customFormat="1" ht="13.5"/>
    <row r="106" s="812" customFormat="1" ht="13.5"/>
    <row r="107" s="812" customFormat="1" ht="13.5"/>
    <row r="108" s="812" customFormat="1" ht="13.5"/>
    <row r="109" s="812" customFormat="1" ht="13.5"/>
    <row r="110" s="812" customFormat="1" ht="13.5"/>
    <row r="111" s="812" customFormat="1" ht="13.5"/>
    <row r="112" s="812" customFormat="1" ht="13.5"/>
    <row r="113" s="812" customFormat="1" ht="13.5"/>
    <row r="114" s="812" customFormat="1" ht="13.5"/>
    <row r="115" s="812" customFormat="1" ht="13.5"/>
    <row r="116" s="812" customFormat="1" ht="13.5"/>
    <row r="117" s="812" customFormat="1" ht="13.5"/>
    <row r="118" s="812" customFormat="1" ht="13.5"/>
    <row r="119" s="812" customFormat="1" ht="13.5"/>
    <row r="120" s="812" customFormat="1" ht="13.5"/>
    <row r="121" s="812" customFormat="1" ht="13.5"/>
    <row r="122" s="812" customFormat="1" ht="13.5"/>
    <row r="123" s="812" customFormat="1" ht="13.5"/>
    <row r="124" s="812" customFormat="1" ht="13.5"/>
    <row r="125" s="812" customFormat="1" ht="13.5"/>
    <row r="126" s="812" customFormat="1" ht="13.5"/>
    <row r="127" s="812" customFormat="1" ht="13.5"/>
    <row r="128" s="812" customFormat="1" ht="13.5"/>
    <row r="129" s="812" customFormat="1" ht="13.5"/>
    <row r="130" s="812" customFormat="1" ht="13.5"/>
    <row r="131" s="812" customFormat="1" ht="13.5"/>
    <row r="132" s="812" customFormat="1" ht="13.5"/>
    <row r="133" s="812" customFormat="1" ht="13.5"/>
    <row r="134" s="812" customFormat="1" ht="13.5"/>
    <row r="135" s="812" customFormat="1" ht="13.5"/>
    <row r="136" s="812" customFormat="1" ht="13.5"/>
    <row r="137" s="812" customFormat="1" ht="13.5"/>
  </sheetData>
  <mergeCells count="23">
    <mergeCell ref="B3:B6"/>
    <mergeCell ref="C4:C6"/>
    <mergeCell ref="D4:D6"/>
    <mergeCell ref="E4:E6"/>
    <mergeCell ref="F4:F6"/>
    <mergeCell ref="G4:G6"/>
    <mergeCell ref="H4:H6"/>
    <mergeCell ref="I4:I6"/>
    <mergeCell ref="Q4:Q6"/>
    <mergeCell ref="J4:J6"/>
    <mergeCell ref="K4:K6"/>
    <mergeCell ref="L4:L6"/>
    <mergeCell ref="M4:M6"/>
    <mergeCell ref="A3:A6"/>
    <mergeCell ref="C3:F3"/>
    <mergeCell ref="N3:T3"/>
    <mergeCell ref="G3:M3"/>
    <mergeCell ref="R4:R6"/>
    <mergeCell ref="S4:S6"/>
    <mergeCell ref="T4:T6"/>
    <mergeCell ref="N4:N6"/>
    <mergeCell ref="O4:O6"/>
    <mergeCell ref="P4:P6"/>
  </mergeCells>
  <printOptions/>
  <pageMargins left="0.7874015748031497" right="0.7874015748031497" top="0.7874015748031497" bottom="0.7874015748031497" header="0.5118110236220472" footer="0.5118110236220472"/>
  <pageSetup fitToHeight="2" fitToWidth="2" horizontalDpi="600" verticalDpi="600" orientation="portrait" paperSize="9" scale="76" r:id="rId1"/>
  <headerFooter alignWithMargins="0">
    <oddHeader>&amp;R&amp;D&amp;T</oddHeader>
  </headerFooter>
</worksheet>
</file>

<file path=xl/worksheets/sheet2.xml><?xml version="1.0" encoding="utf-8"?>
<worksheet xmlns="http://schemas.openxmlformats.org/spreadsheetml/2006/main" xmlns:r="http://schemas.openxmlformats.org/officeDocument/2006/relationships">
  <sheetPr codeName="Sheet1"/>
  <dimension ref="A2:O54"/>
  <sheetViews>
    <sheetView workbookViewId="0" topLeftCell="A1">
      <pane xSplit="1" ySplit="5" topLeftCell="B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7.875" style="1" customWidth="1"/>
    <col min="2" max="2" width="1.875" style="2" customWidth="1"/>
    <col min="3" max="9" width="8.75390625" style="2" customWidth="1"/>
    <col min="10" max="10" width="7.875" style="2" customWidth="1"/>
    <col min="11" max="11" width="8.75390625" style="2" customWidth="1"/>
    <col min="12" max="12" width="5.875" style="2" customWidth="1"/>
    <col min="13" max="13" width="8.125" style="2" customWidth="1"/>
    <col min="14" max="14" width="1.00390625" style="2" customWidth="1"/>
    <col min="15" max="16384" width="9.00390625" style="2" customWidth="1"/>
  </cols>
  <sheetData>
    <row r="1" ht="12" customHeight="1"/>
    <row r="2" ht="18" customHeight="1">
      <c r="A2" s="3" t="s">
        <v>243</v>
      </c>
    </row>
    <row r="3" ht="12" customHeight="1" thickBot="1">
      <c r="M3" s="4" t="s">
        <v>549</v>
      </c>
    </row>
    <row r="4" spans="1:14" ht="15.75" customHeight="1" thickTop="1">
      <c r="A4" s="858" t="s">
        <v>244</v>
      </c>
      <c r="B4" s="860" t="s">
        <v>245</v>
      </c>
      <c r="C4" s="861"/>
      <c r="D4" s="861"/>
      <c r="E4" s="861"/>
      <c r="F4" s="861"/>
      <c r="G4" s="861"/>
      <c r="H4" s="862"/>
      <c r="I4" s="850" t="s">
        <v>246</v>
      </c>
      <c r="J4" s="851"/>
      <c r="K4" s="851"/>
      <c r="L4" s="851"/>
      <c r="M4" s="850" t="s">
        <v>537</v>
      </c>
      <c r="N4" s="5"/>
    </row>
    <row r="5" spans="1:14" ht="19.5" customHeight="1">
      <c r="A5" s="859"/>
      <c r="B5" s="6"/>
      <c r="C5" s="7" t="s">
        <v>538</v>
      </c>
      <c r="D5" s="8" t="s">
        <v>539</v>
      </c>
      <c r="E5" s="8" t="s">
        <v>540</v>
      </c>
      <c r="F5" s="8" t="s">
        <v>541</v>
      </c>
      <c r="G5" s="8" t="s">
        <v>542</v>
      </c>
      <c r="H5" s="8" t="s">
        <v>543</v>
      </c>
      <c r="I5" s="8" t="s">
        <v>544</v>
      </c>
      <c r="J5" s="8" t="s">
        <v>545</v>
      </c>
      <c r="K5" s="8" t="s">
        <v>546</v>
      </c>
      <c r="L5" s="9" t="s">
        <v>550</v>
      </c>
      <c r="M5" s="852"/>
      <c r="N5" s="5"/>
    </row>
    <row r="6" spans="1:14" ht="18" customHeight="1">
      <c r="A6" s="11" t="s">
        <v>247</v>
      </c>
      <c r="B6" s="12" t="s">
        <v>547</v>
      </c>
      <c r="C6" s="13">
        <v>968925</v>
      </c>
      <c r="D6" s="14">
        <v>478328</v>
      </c>
      <c r="E6" s="14">
        <v>490597</v>
      </c>
      <c r="F6" s="14"/>
      <c r="G6" s="14"/>
      <c r="H6" s="14"/>
      <c r="I6" s="14"/>
      <c r="J6" s="14"/>
      <c r="K6" s="14"/>
      <c r="L6" s="15"/>
      <c r="M6" s="13">
        <v>161242</v>
      </c>
      <c r="N6" s="5"/>
    </row>
    <row r="7" spans="1:14" ht="18" customHeight="1">
      <c r="A7" s="11">
        <v>14</v>
      </c>
      <c r="B7" s="12" t="s">
        <v>547</v>
      </c>
      <c r="C7" s="13">
        <v>1027297</v>
      </c>
      <c r="D7" s="14">
        <v>506303</v>
      </c>
      <c r="E7" s="14">
        <v>520994</v>
      </c>
      <c r="F7" s="14"/>
      <c r="G7" s="14"/>
      <c r="H7" s="14"/>
      <c r="I7" s="14">
        <v>58372</v>
      </c>
      <c r="J7" s="14"/>
      <c r="K7" s="14"/>
      <c r="L7" s="15"/>
      <c r="M7" s="13">
        <v>169024</v>
      </c>
      <c r="N7" s="5"/>
    </row>
    <row r="8" spans="1:14" ht="18" customHeight="1">
      <c r="A8" s="11" t="s">
        <v>248</v>
      </c>
      <c r="B8" s="12" t="s">
        <v>547</v>
      </c>
      <c r="C8" s="13">
        <v>1080034</v>
      </c>
      <c r="D8" s="14">
        <v>532377</v>
      </c>
      <c r="E8" s="14">
        <v>547657</v>
      </c>
      <c r="F8" s="14"/>
      <c r="G8" s="14"/>
      <c r="H8" s="14"/>
      <c r="I8" s="14">
        <v>52737</v>
      </c>
      <c r="J8" s="14">
        <v>95509</v>
      </c>
      <c r="K8" s="16">
        <v>-42772</v>
      </c>
      <c r="L8" s="17"/>
      <c r="M8" s="13">
        <v>176984</v>
      </c>
      <c r="N8" s="5"/>
    </row>
    <row r="9" spans="1:14" ht="18" customHeight="1">
      <c r="A9" s="11">
        <v>10</v>
      </c>
      <c r="B9" s="12" t="s">
        <v>547</v>
      </c>
      <c r="C9" s="13">
        <v>1116822</v>
      </c>
      <c r="D9" s="14">
        <v>549060</v>
      </c>
      <c r="E9" s="14">
        <v>567762</v>
      </c>
      <c r="F9" s="14">
        <v>453060</v>
      </c>
      <c r="G9" s="14">
        <v>618702</v>
      </c>
      <c r="H9" s="14">
        <v>45060</v>
      </c>
      <c r="I9" s="14">
        <v>36788</v>
      </c>
      <c r="J9" s="14">
        <v>95579</v>
      </c>
      <c r="K9" s="16">
        <v>-58791</v>
      </c>
      <c r="L9" s="17"/>
      <c r="M9" s="13">
        <v>184911</v>
      </c>
      <c r="N9" s="5"/>
    </row>
    <row r="10" spans="1:14" ht="18" customHeight="1">
      <c r="A10" s="11">
        <v>15</v>
      </c>
      <c r="B10" s="12" t="s">
        <v>547</v>
      </c>
      <c r="C10" s="13">
        <v>1119338</v>
      </c>
      <c r="D10" s="14">
        <v>548404</v>
      </c>
      <c r="E10" s="14">
        <v>570934</v>
      </c>
      <c r="F10" s="14">
        <v>448435</v>
      </c>
      <c r="G10" s="14">
        <v>624123</v>
      </c>
      <c r="H10" s="14">
        <v>46706</v>
      </c>
      <c r="I10" s="14">
        <v>2516</v>
      </c>
      <c r="J10" s="14">
        <v>82490</v>
      </c>
      <c r="K10" s="16">
        <v>-79974</v>
      </c>
      <c r="L10" s="17"/>
      <c r="M10" s="13">
        <v>186206</v>
      </c>
      <c r="N10" s="5"/>
    </row>
    <row r="11" spans="1:14" ht="18" customHeight="1">
      <c r="A11" s="11">
        <v>22</v>
      </c>
      <c r="B11" s="12" t="s">
        <v>547</v>
      </c>
      <c r="C11" s="13">
        <v>1335653</v>
      </c>
      <c r="D11" s="14">
        <v>641447</v>
      </c>
      <c r="E11" s="14">
        <v>694206</v>
      </c>
      <c r="F11" s="14">
        <v>496390</v>
      </c>
      <c r="G11" s="14">
        <v>785592</v>
      </c>
      <c r="H11" s="14">
        <v>53671</v>
      </c>
      <c r="I11" s="14">
        <v>216315</v>
      </c>
      <c r="J11" s="14">
        <v>103376</v>
      </c>
      <c r="K11" s="14">
        <v>112939</v>
      </c>
      <c r="L11" s="15"/>
      <c r="M11" s="13">
        <v>230359</v>
      </c>
      <c r="N11" s="5"/>
    </row>
    <row r="12" spans="1:14" ht="18" customHeight="1">
      <c r="A12" s="11">
        <v>25</v>
      </c>
      <c r="B12" s="12" t="s">
        <v>547</v>
      </c>
      <c r="C12" s="13">
        <v>1357347</v>
      </c>
      <c r="D12" s="14">
        <v>660555</v>
      </c>
      <c r="E12" s="14">
        <v>696792</v>
      </c>
      <c r="F12" s="14">
        <v>493670</v>
      </c>
      <c r="G12" s="14">
        <v>805740</v>
      </c>
      <c r="H12" s="14">
        <v>57875</v>
      </c>
      <c r="I12" s="14">
        <v>21694</v>
      </c>
      <c r="J12" s="14">
        <v>75503</v>
      </c>
      <c r="K12" s="16">
        <v>-53809</v>
      </c>
      <c r="L12" s="17"/>
      <c r="M12" s="13">
        <v>232888</v>
      </c>
      <c r="N12" s="5"/>
    </row>
    <row r="13" spans="1:14" ht="18" customHeight="1">
      <c r="A13" s="11">
        <v>30</v>
      </c>
      <c r="B13" s="12" t="s">
        <v>547</v>
      </c>
      <c r="C13" s="13">
        <v>1353649</v>
      </c>
      <c r="D13" s="14">
        <v>651737</v>
      </c>
      <c r="E13" s="14">
        <v>701912</v>
      </c>
      <c r="F13" s="14">
        <v>467027</v>
      </c>
      <c r="G13" s="14">
        <v>819425</v>
      </c>
      <c r="H13" s="14">
        <v>67195</v>
      </c>
      <c r="I13" s="16">
        <v>-3698</v>
      </c>
      <c r="J13" s="14">
        <v>90740</v>
      </c>
      <c r="K13" s="16">
        <v>-94438</v>
      </c>
      <c r="L13" s="17"/>
      <c r="M13" s="13">
        <v>239895</v>
      </c>
      <c r="N13" s="5"/>
    </row>
    <row r="14" spans="1:14" ht="18" customHeight="1">
      <c r="A14" s="11">
        <v>35</v>
      </c>
      <c r="B14" s="12" t="s">
        <v>547</v>
      </c>
      <c r="C14" s="13">
        <v>1320664</v>
      </c>
      <c r="D14" s="14">
        <v>630997</v>
      </c>
      <c r="E14" s="14">
        <v>689667</v>
      </c>
      <c r="F14" s="14">
        <v>422576</v>
      </c>
      <c r="G14" s="14">
        <v>821599</v>
      </c>
      <c r="H14" s="14">
        <v>76489</v>
      </c>
      <c r="I14" s="16">
        <v>-32985</v>
      </c>
      <c r="J14" s="14">
        <v>64276</v>
      </c>
      <c r="K14" s="16">
        <v>-97261</v>
      </c>
      <c r="L14" s="17"/>
      <c r="M14" s="13">
        <v>256411</v>
      </c>
      <c r="N14" s="5"/>
    </row>
    <row r="15" spans="1:14" ht="18" customHeight="1">
      <c r="A15" s="11">
        <v>40</v>
      </c>
      <c r="B15" s="12" t="s">
        <v>547</v>
      </c>
      <c r="C15" s="13">
        <v>1263103</v>
      </c>
      <c r="D15" s="14">
        <v>605185</v>
      </c>
      <c r="E15" s="14">
        <v>657918</v>
      </c>
      <c r="F15" s="14">
        <v>348572</v>
      </c>
      <c r="G15" s="14">
        <v>827075</v>
      </c>
      <c r="H15" s="14">
        <v>87456</v>
      </c>
      <c r="I15" s="16">
        <v>-57561</v>
      </c>
      <c r="J15" s="14">
        <v>44550</v>
      </c>
      <c r="K15" s="18">
        <v>-102111</v>
      </c>
      <c r="L15" s="17"/>
      <c r="M15" s="13">
        <v>270658</v>
      </c>
      <c r="N15" s="5"/>
    </row>
    <row r="16" spans="1:14" ht="18" customHeight="1">
      <c r="A16" s="11">
        <v>45</v>
      </c>
      <c r="B16" s="12" t="s">
        <v>547</v>
      </c>
      <c r="C16" s="13">
        <v>1225618</v>
      </c>
      <c r="D16" s="14">
        <v>587515</v>
      </c>
      <c r="E16" s="14">
        <v>638103</v>
      </c>
      <c r="F16" s="14">
        <v>287877</v>
      </c>
      <c r="G16" s="14">
        <v>833203</v>
      </c>
      <c r="H16" s="14">
        <v>104538</v>
      </c>
      <c r="I16" s="16">
        <v>-37485</v>
      </c>
      <c r="J16" s="14">
        <v>34986</v>
      </c>
      <c r="K16" s="16">
        <v>-72471</v>
      </c>
      <c r="L16" s="17"/>
      <c r="M16" s="13">
        <v>286387</v>
      </c>
      <c r="N16" s="5"/>
    </row>
    <row r="17" spans="1:14" ht="18" customHeight="1">
      <c r="A17" s="11">
        <v>50</v>
      </c>
      <c r="B17" s="12" t="s">
        <v>547</v>
      </c>
      <c r="C17" s="13">
        <v>1220302</v>
      </c>
      <c r="D17" s="14">
        <v>586918</v>
      </c>
      <c r="E17" s="14">
        <v>633384</v>
      </c>
      <c r="F17" s="14">
        <v>265935</v>
      </c>
      <c r="G17" s="14">
        <v>831116</v>
      </c>
      <c r="H17" s="14">
        <v>123137</v>
      </c>
      <c r="I17" s="16">
        <v>-5316</v>
      </c>
      <c r="J17" s="14">
        <v>39323</v>
      </c>
      <c r="K17" s="16">
        <v>-44639</v>
      </c>
      <c r="L17" s="17"/>
      <c r="M17" s="13">
        <v>308070</v>
      </c>
      <c r="N17" s="5"/>
    </row>
    <row r="18" spans="1:14" ht="18" customHeight="1">
      <c r="A18" s="11">
        <v>51</v>
      </c>
      <c r="B18" s="12"/>
      <c r="C18" s="13">
        <v>1227282</v>
      </c>
      <c r="D18" s="14">
        <v>591458</v>
      </c>
      <c r="E18" s="14">
        <v>635824</v>
      </c>
      <c r="F18" s="14">
        <v>264722</v>
      </c>
      <c r="G18" s="14">
        <v>833689</v>
      </c>
      <c r="H18" s="14">
        <v>127679</v>
      </c>
      <c r="I18" s="14">
        <v>6980</v>
      </c>
      <c r="J18" s="14">
        <v>8031</v>
      </c>
      <c r="K18" s="16">
        <v>-1051</v>
      </c>
      <c r="L18" s="19" t="s">
        <v>249</v>
      </c>
      <c r="M18" s="13">
        <v>312002</v>
      </c>
      <c r="N18" s="5"/>
    </row>
    <row r="19" spans="1:14" ht="12" customHeight="1">
      <c r="A19" s="11">
        <v>52</v>
      </c>
      <c r="B19" s="12"/>
      <c r="C19" s="13">
        <v>1234310</v>
      </c>
      <c r="D19" s="14">
        <v>595616</v>
      </c>
      <c r="E19" s="14">
        <v>638694</v>
      </c>
      <c r="F19" s="14">
        <v>263623</v>
      </c>
      <c r="G19" s="14">
        <v>836229</v>
      </c>
      <c r="H19" s="14">
        <v>132202</v>
      </c>
      <c r="I19" s="14">
        <v>7028</v>
      </c>
      <c r="J19" s="14">
        <v>7606</v>
      </c>
      <c r="K19" s="16">
        <v>-578</v>
      </c>
      <c r="L19" s="19" t="s">
        <v>249</v>
      </c>
      <c r="M19" s="13">
        <v>315305</v>
      </c>
      <c r="N19" s="5"/>
    </row>
    <row r="20" spans="1:14" ht="12" customHeight="1">
      <c r="A20" s="11">
        <v>53</v>
      </c>
      <c r="B20" s="12"/>
      <c r="C20" s="13">
        <v>1240505</v>
      </c>
      <c r="D20" s="14">
        <v>599169</v>
      </c>
      <c r="E20" s="14">
        <v>641336</v>
      </c>
      <c r="F20" s="14">
        <v>263042</v>
      </c>
      <c r="G20" s="14">
        <v>837275</v>
      </c>
      <c r="H20" s="14">
        <v>136947</v>
      </c>
      <c r="I20" s="14">
        <v>6195</v>
      </c>
      <c r="J20" s="14">
        <v>7937</v>
      </c>
      <c r="K20" s="16">
        <v>-1742</v>
      </c>
      <c r="L20" s="19" t="s">
        <v>249</v>
      </c>
      <c r="M20" s="13">
        <v>318912</v>
      </c>
      <c r="N20" s="5"/>
    </row>
    <row r="21" spans="1:14" ht="12" customHeight="1">
      <c r="A21" s="11">
        <v>54</v>
      </c>
      <c r="B21" s="12"/>
      <c r="C21" s="13">
        <v>1247031</v>
      </c>
      <c r="D21" s="14">
        <v>602788</v>
      </c>
      <c r="E21" s="14">
        <v>644243</v>
      </c>
      <c r="F21" s="14">
        <v>262381</v>
      </c>
      <c r="G21" s="14">
        <v>838917</v>
      </c>
      <c r="H21" s="14">
        <v>141524</v>
      </c>
      <c r="I21" s="14">
        <v>6526</v>
      </c>
      <c r="J21" s="14">
        <v>7828</v>
      </c>
      <c r="K21" s="16">
        <v>-1302</v>
      </c>
      <c r="L21" s="19" t="s">
        <v>249</v>
      </c>
      <c r="M21" s="13">
        <v>321824</v>
      </c>
      <c r="N21" s="5"/>
    </row>
    <row r="22" spans="1:14" ht="12" customHeight="1">
      <c r="A22" s="11">
        <v>55</v>
      </c>
      <c r="B22" s="12" t="s">
        <v>547</v>
      </c>
      <c r="C22" s="13">
        <v>1251917</v>
      </c>
      <c r="D22" s="14">
        <v>605407</v>
      </c>
      <c r="E22" s="14">
        <v>646510</v>
      </c>
      <c r="F22" s="14">
        <v>262704</v>
      </c>
      <c r="G22" s="14">
        <v>842612</v>
      </c>
      <c r="H22" s="14">
        <v>146593</v>
      </c>
      <c r="I22" s="14">
        <v>4886</v>
      </c>
      <c r="J22" s="14">
        <v>6949</v>
      </c>
      <c r="K22" s="16">
        <v>-2063</v>
      </c>
      <c r="L22" s="19" t="s">
        <v>249</v>
      </c>
      <c r="M22" s="13">
        <v>323583</v>
      </c>
      <c r="N22" s="5"/>
    </row>
    <row r="23" spans="1:14" ht="18" customHeight="1">
      <c r="A23" s="11">
        <v>56</v>
      </c>
      <c r="B23" s="12"/>
      <c r="C23" s="13">
        <v>1255281</v>
      </c>
      <c r="D23" s="14">
        <v>606943</v>
      </c>
      <c r="E23" s="14">
        <v>648338</v>
      </c>
      <c r="F23" s="14">
        <v>264810</v>
      </c>
      <c r="G23" s="14">
        <v>838631</v>
      </c>
      <c r="H23" s="14">
        <v>150945</v>
      </c>
      <c r="I23" s="14">
        <v>3364</v>
      </c>
      <c r="J23" s="14">
        <v>6760</v>
      </c>
      <c r="K23" s="16">
        <v>-3396</v>
      </c>
      <c r="L23" s="19" t="s">
        <v>249</v>
      </c>
      <c r="M23" s="13">
        <v>325305</v>
      </c>
      <c r="N23" s="5"/>
    </row>
    <row r="24" spans="1:14" ht="12" customHeight="1">
      <c r="A24" s="11">
        <v>57</v>
      </c>
      <c r="B24" s="12"/>
      <c r="C24" s="13">
        <v>1256803</v>
      </c>
      <c r="D24" s="14">
        <v>607601</v>
      </c>
      <c r="E24" s="14">
        <v>649202</v>
      </c>
      <c r="F24" s="14">
        <v>261920</v>
      </c>
      <c r="G24" s="14">
        <v>838180</v>
      </c>
      <c r="H24" s="14">
        <v>154974</v>
      </c>
      <c r="I24" s="14">
        <v>1522</v>
      </c>
      <c r="J24" s="14">
        <v>6099</v>
      </c>
      <c r="K24" s="16">
        <v>-4577</v>
      </c>
      <c r="L24" s="19" t="s">
        <v>249</v>
      </c>
      <c r="M24" s="13">
        <v>326717</v>
      </c>
      <c r="N24" s="5"/>
    </row>
    <row r="25" spans="1:14" ht="12" customHeight="1">
      <c r="A25" s="11">
        <v>58</v>
      </c>
      <c r="B25" s="12"/>
      <c r="C25" s="13">
        <v>1257783</v>
      </c>
      <c r="D25" s="14">
        <v>608026</v>
      </c>
      <c r="E25" s="14">
        <v>649757</v>
      </c>
      <c r="F25" s="14">
        <v>260148</v>
      </c>
      <c r="G25" s="14">
        <v>836242</v>
      </c>
      <c r="H25" s="14">
        <v>158869</v>
      </c>
      <c r="I25" s="14">
        <v>980</v>
      </c>
      <c r="J25" s="14">
        <v>5833</v>
      </c>
      <c r="K25" s="16">
        <v>-4853</v>
      </c>
      <c r="L25" s="19" t="s">
        <v>249</v>
      </c>
      <c r="M25" s="13">
        <v>328245</v>
      </c>
      <c r="N25" s="5"/>
    </row>
    <row r="26" spans="1:14" ht="12" customHeight="1">
      <c r="A26" s="11">
        <v>59</v>
      </c>
      <c r="B26" s="12"/>
      <c r="C26" s="13">
        <v>1259884</v>
      </c>
      <c r="D26" s="14">
        <v>608902</v>
      </c>
      <c r="E26" s="14">
        <v>650982</v>
      </c>
      <c r="F26" s="14">
        <v>258308</v>
      </c>
      <c r="G26" s="14">
        <v>835186</v>
      </c>
      <c r="H26" s="14">
        <v>163072</v>
      </c>
      <c r="I26" s="14">
        <v>2101</v>
      </c>
      <c r="J26" s="14">
        <v>5958</v>
      </c>
      <c r="K26" s="16">
        <v>-3857</v>
      </c>
      <c r="L26" s="19" t="s">
        <v>249</v>
      </c>
      <c r="M26" s="13">
        <v>329792</v>
      </c>
      <c r="N26" s="5"/>
    </row>
    <row r="27" spans="1:14" ht="12" customHeight="1">
      <c r="A27" s="11">
        <v>60</v>
      </c>
      <c r="B27" s="12" t="s">
        <v>547</v>
      </c>
      <c r="C27" s="13">
        <v>1261662</v>
      </c>
      <c r="D27" s="14">
        <v>609417</v>
      </c>
      <c r="E27" s="14">
        <v>652245</v>
      </c>
      <c r="F27" s="14">
        <v>255853</v>
      </c>
      <c r="G27" s="14">
        <v>836219</v>
      </c>
      <c r="H27" s="14">
        <v>169525</v>
      </c>
      <c r="I27" s="14">
        <v>1778</v>
      </c>
      <c r="J27" s="14">
        <v>5291</v>
      </c>
      <c r="K27" s="16">
        <v>-3513</v>
      </c>
      <c r="L27" s="19" t="s">
        <v>249</v>
      </c>
      <c r="M27" s="13">
        <v>331303</v>
      </c>
      <c r="N27" s="5"/>
    </row>
    <row r="28" spans="1:14" ht="18" customHeight="1">
      <c r="A28" s="11">
        <v>61</v>
      </c>
      <c r="B28" s="12"/>
      <c r="C28" s="13">
        <v>1261650</v>
      </c>
      <c r="D28" s="14">
        <v>609304</v>
      </c>
      <c r="E28" s="14">
        <v>652346</v>
      </c>
      <c r="F28" s="14">
        <v>252928</v>
      </c>
      <c r="G28" s="14">
        <v>833260</v>
      </c>
      <c r="H28" s="14">
        <v>175406</v>
      </c>
      <c r="I28" s="16">
        <v>-12</v>
      </c>
      <c r="J28" s="14">
        <v>5047</v>
      </c>
      <c r="K28" s="16">
        <v>-5059</v>
      </c>
      <c r="L28" s="19" t="s">
        <v>249</v>
      </c>
      <c r="M28" s="13">
        <v>332984</v>
      </c>
      <c r="N28" s="5"/>
    </row>
    <row r="29" spans="1:14" ht="12" customHeight="1">
      <c r="A29" s="11">
        <v>62</v>
      </c>
      <c r="B29" s="12"/>
      <c r="C29" s="13">
        <v>1261859</v>
      </c>
      <c r="D29" s="14">
        <v>608969</v>
      </c>
      <c r="E29" s="14">
        <v>652890</v>
      </c>
      <c r="F29" s="14">
        <v>249107</v>
      </c>
      <c r="G29" s="14">
        <v>831051</v>
      </c>
      <c r="H29" s="14">
        <v>181627</v>
      </c>
      <c r="I29" s="14">
        <v>209</v>
      </c>
      <c r="J29" s="14">
        <v>4896</v>
      </c>
      <c r="K29" s="16">
        <v>-4687</v>
      </c>
      <c r="L29" s="19" t="s">
        <v>249</v>
      </c>
      <c r="M29" s="13">
        <v>335109</v>
      </c>
      <c r="N29" s="5"/>
    </row>
    <row r="30" spans="1:14" ht="12" customHeight="1">
      <c r="A30" s="11">
        <v>63</v>
      </c>
      <c r="B30" s="12"/>
      <c r="C30" s="13">
        <v>1261909</v>
      </c>
      <c r="D30" s="14">
        <v>608952</v>
      </c>
      <c r="E30" s="14">
        <v>652957</v>
      </c>
      <c r="F30" s="14">
        <v>244672</v>
      </c>
      <c r="G30" s="14">
        <v>829265</v>
      </c>
      <c r="H30" s="14">
        <v>187849</v>
      </c>
      <c r="I30" s="14">
        <v>50</v>
      </c>
      <c r="J30" s="14">
        <v>3993</v>
      </c>
      <c r="K30" s="16">
        <v>-3943</v>
      </c>
      <c r="L30" s="19" t="s">
        <v>249</v>
      </c>
      <c r="M30" s="13">
        <v>337097</v>
      </c>
      <c r="N30" s="5"/>
    </row>
    <row r="31" spans="1:14" ht="12" customHeight="1">
      <c r="A31" s="11" t="s">
        <v>250</v>
      </c>
      <c r="B31" s="12"/>
      <c r="C31" s="13">
        <v>1260297</v>
      </c>
      <c r="D31" s="14">
        <v>608119</v>
      </c>
      <c r="E31" s="14">
        <v>652178</v>
      </c>
      <c r="F31" s="14">
        <v>239076</v>
      </c>
      <c r="G31" s="14">
        <v>825014</v>
      </c>
      <c r="H31" s="14">
        <v>196055</v>
      </c>
      <c r="I31" s="16">
        <v>-1612</v>
      </c>
      <c r="J31" s="14">
        <v>3176</v>
      </c>
      <c r="K31" s="16">
        <v>-4788</v>
      </c>
      <c r="L31" s="19" t="s">
        <v>249</v>
      </c>
      <c r="M31" s="13">
        <v>339266</v>
      </c>
      <c r="N31" s="5"/>
    </row>
    <row r="32" spans="1:14" ht="12" customHeight="1">
      <c r="A32" s="11">
        <v>2</v>
      </c>
      <c r="B32" s="12" t="s">
        <v>547</v>
      </c>
      <c r="C32" s="13">
        <v>1258390</v>
      </c>
      <c r="D32" s="14">
        <v>607041</v>
      </c>
      <c r="E32" s="14">
        <v>651349</v>
      </c>
      <c r="F32" s="14">
        <v>233824</v>
      </c>
      <c r="G32" s="14">
        <v>819200</v>
      </c>
      <c r="H32" s="14">
        <v>204577</v>
      </c>
      <c r="I32" s="16">
        <v>-1907</v>
      </c>
      <c r="J32" s="14">
        <v>2245</v>
      </c>
      <c r="K32" s="16">
        <v>-4152</v>
      </c>
      <c r="L32" s="19" t="s">
        <v>249</v>
      </c>
      <c r="M32" s="13">
        <v>341638</v>
      </c>
      <c r="N32" s="5"/>
    </row>
    <row r="33" spans="1:14" ht="18" customHeight="1">
      <c r="A33" s="11">
        <v>3</v>
      </c>
      <c r="B33" s="12"/>
      <c r="C33" s="13">
        <v>1257317</v>
      </c>
      <c r="D33" s="14">
        <v>606692</v>
      </c>
      <c r="E33" s="14">
        <v>650625</v>
      </c>
      <c r="F33" s="14">
        <v>228363</v>
      </c>
      <c r="G33" s="14">
        <v>814124</v>
      </c>
      <c r="H33" s="14">
        <v>213465</v>
      </c>
      <c r="I33" s="16">
        <v>-1073</v>
      </c>
      <c r="J33" s="14">
        <v>1764</v>
      </c>
      <c r="K33" s="16">
        <v>-2837</v>
      </c>
      <c r="L33" s="19" t="s">
        <v>249</v>
      </c>
      <c r="M33" s="13">
        <v>344596</v>
      </c>
      <c r="N33" s="5"/>
    </row>
    <row r="34" spans="1:14" ht="12" customHeight="1">
      <c r="A34" s="11">
        <v>4</v>
      </c>
      <c r="B34" s="12"/>
      <c r="C34" s="13">
        <v>1256423</v>
      </c>
      <c r="D34" s="14">
        <v>606379</v>
      </c>
      <c r="E34" s="14">
        <v>650044</v>
      </c>
      <c r="F34" s="14">
        <v>223497</v>
      </c>
      <c r="G34" s="14">
        <v>808351</v>
      </c>
      <c r="H34" s="14">
        <v>222646</v>
      </c>
      <c r="I34" s="16">
        <v>-894</v>
      </c>
      <c r="J34" s="14">
        <v>1412</v>
      </c>
      <c r="K34" s="16">
        <v>-2306</v>
      </c>
      <c r="L34" s="19" t="s">
        <v>249</v>
      </c>
      <c r="M34" s="13">
        <v>347879</v>
      </c>
      <c r="N34" s="5"/>
    </row>
    <row r="35" spans="1:14" ht="12" customHeight="1">
      <c r="A35" s="11">
        <v>5</v>
      </c>
      <c r="B35" s="12"/>
      <c r="C35" s="13">
        <v>1255924</v>
      </c>
      <c r="D35" s="14">
        <v>606323</v>
      </c>
      <c r="E35" s="14">
        <v>649601</v>
      </c>
      <c r="F35" s="14">
        <v>218082</v>
      </c>
      <c r="G35" s="14">
        <v>803869</v>
      </c>
      <c r="H35" s="14">
        <v>231492</v>
      </c>
      <c r="I35" s="16">
        <v>-499</v>
      </c>
      <c r="J35" s="14">
        <v>763</v>
      </c>
      <c r="K35" s="16">
        <v>-1262</v>
      </c>
      <c r="L35" s="19" t="s">
        <v>249</v>
      </c>
      <c r="M35" s="13">
        <v>351365</v>
      </c>
      <c r="N35" s="5"/>
    </row>
    <row r="36" spans="1:15" ht="12" customHeight="1">
      <c r="A36" s="11">
        <v>6</v>
      </c>
      <c r="B36" s="12"/>
      <c r="C36" s="13">
        <v>1256764</v>
      </c>
      <c r="D36" s="14">
        <v>607078</v>
      </c>
      <c r="E36" s="14">
        <v>649686</v>
      </c>
      <c r="F36" s="14">
        <v>213594</v>
      </c>
      <c r="G36" s="14">
        <v>800436</v>
      </c>
      <c r="H36" s="14">
        <v>239706</v>
      </c>
      <c r="I36" s="14">
        <v>840</v>
      </c>
      <c r="J36" s="14">
        <v>946</v>
      </c>
      <c r="K36" s="16">
        <v>-106</v>
      </c>
      <c r="L36" s="19" t="s">
        <v>249</v>
      </c>
      <c r="M36" s="13">
        <v>355941</v>
      </c>
      <c r="N36" s="5"/>
      <c r="O36" s="20"/>
    </row>
    <row r="37" spans="1:14" ht="12" customHeight="1">
      <c r="A37" s="11">
        <v>7</v>
      </c>
      <c r="B37" s="12" t="s">
        <v>547</v>
      </c>
      <c r="C37" s="13">
        <v>1256958</v>
      </c>
      <c r="D37" s="14">
        <v>607316</v>
      </c>
      <c r="E37" s="14">
        <v>649642</v>
      </c>
      <c r="F37" s="14">
        <v>208596</v>
      </c>
      <c r="G37" s="14">
        <v>799251</v>
      </c>
      <c r="H37" s="14">
        <v>248817</v>
      </c>
      <c r="I37" s="14">
        <v>194</v>
      </c>
      <c r="J37" s="14">
        <v>438</v>
      </c>
      <c r="K37" s="16">
        <v>-244</v>
      </c>
      <c r="L37" s="19" t="s">
        <v>249</v>
      </c>
      <c r="M37" s="13">
        <v>360178</v>
      </c>
      <c r="N37" s="5"/>
    </row>
    <row r="38" spans="1:14" ht="18" customHeight="1">
      <c r="A38" s="11">
        <v>8</v>
      </c>
      <c r="B38" s="12"/>
      <c r="C38" s="13">
        <v>1255217</v>
      </c>
      <c r="D38" s="14">
        <v>606564</v>
      </c>
      <c r="E38" s="14">
        <v>648653</v>
      </c>
      <c r="F38" s="14">
        <v>204036</v>
      </c>
      <c r="G38" s="14">
        <v>793831</v>
      </c>
      <c r="H38" s="14">
        <v>257633</v>
      </c>
      <c r="I38" s="16">
        <v>-1741</v>
      </c>
      <c r="J38" s="14">
        <v>332</v>
      </c>
      <c r="K38" s="16">
        <v>-1496</v>
      </c>
      <c r="L38" s="16">
        <v>-577</v>
      </c>
      <c r="M38" s="13">
        <v>363739</v>
      </c>
      <c r="N38" s="5"/>
    </row>
    <row r="39" spans="1:14" ht="12" customHeight="1">
      <c r="A39" s="11">
        <v>9</v>
      </c>
      <c r="B39" s="12"/>
      <c r="C39" s="12">
        <v>1253185</v>
      </c>
      <c r="D39" s="14">
        <v>605823</v>
      </c>
      <c r="E39" s="14">
        <v>647362</v>
      </c>
      <c r="F39" s="14">
        <v>199610</v>
      </c>
      <c r="G39" s="14">
        <v>789419</v>
      </c>
      <c r="H39" s="14">
        <v>265015</v>
      </c>
      <c r="I39" s="16">
        <v>-2032</v>
      </c>
      <c r="J39" s="16">
        <v>-121</v>
      </c>
      <c r="K39" s="16">
        <v>-1335</v>
      </c>
      <c r="L39" s="16">
        <v>-576</v>
      </c>
      <c r="M39" s="13">
        <v>367218</v>
      </c>
      <c r="N39" s="5"/>
    </row>
    <row r="40" spans="1:14" ht="12" customHeight="1">
      <c r="A40" s="11">
        <v>10</v>
      </c>
      <c r="B40" s="12"/>
      <c r="C40" s="12">
        <v>1250574</v>
      </c>
      <c r="D40" s="14">
        <v>604611</v>
      </c>
      <c r="E40" s="14">
        <v>645963</v>
      </c>
      <c r="F40" s="14">
        <v>195351</v>
      </c>
      <c r="G40" s="14">
        <v>783934</v>
      </c>
      <c r="H40" s="14">
        <v>272724</v>
      </c>
      <c r="I40" s="16">
        <v>-2611</v>
      </c>
      <c r="J40" s="16">
        <v>-415</v>
      </c>
      <c r="K40" s="16">
        <v>-1620</v>
      </c>
      <c r="L40" s="16">
        <v>-576</v>
      </c>
      <c r="M40" s="13">
        <v>370501</v>
      </c>
      <c r="N40" s="5"/>
    </row>
    <row r="41" spans="1:14" ht="12" customHeight="1">
      <c r="A41" s="11">
        <v>11</v>
      </c>
      <c r="B41" s="12"/>
      <c r="C41" s="12">
        <v>1247211</v>
      </c>
      <c r="D41" s="14">
        <v>603029</v>
      </c>
      <c r="E41" s="14">
        <v>644182</v>
      </c>
      <c r="F41" s="14">
        <v>190798</v>
      </c>
      <c r="G41" s="14">
        <v>779390</v>
      </c>
      <c r="H41" s="14">
        <v>279034</v>
      </c>
      <c r="I41" s="16">
        <v>-3363</v>
      </c>
      <c r="J41" s="16">
        <v>-1134</v>
      </c>
      <c r="K41" s="16">
        <v>-1653</v>
      </c>
      <c r="L41" s="16">
        <v>-576</v>
      </c>
      <c r="M41" s="13">
        <v>373704</v>
      </c>
      <c r="N41" s="5"/>
    </row>
    <row r="42" spans="1:14" ht="12" customHeight="1">
      <c r="A42" s="11">
        <v>12</v>
      </c>
      <c r="B42" s="12" t="s">
        <v>547</v>
      </c>
      <c r="C42" s="12">
        <v>1244147</v>
      </c>
      <c r="D42" s="14">
        <v>601372</v>
      </c>
      <c r="E42" s="14">
        <v>642775</v>
      </c>
      <c r="F42" s="14">
        <v>186182</v>
      </c>
      <c r="G42" s="14">
        <v>772100</v>
      </c>
      <c r="H42" s="14">
        <v>285590</v>
      </c>
      <c r="I42" s="16">
        <v>-3064</v>
      </c>
      <c r="J42" s="16">
        <v>-1142</v>
      </c>
      <c r="K42" s="16">
        <v>-1453</v>
      </c>
      <c r="L42" s="16">
        <v>-469</v>
      </c>
      <c r="M42" s="13">
        <v>377049</v>
      </c>
      <c r="N42" s="5"/>
    </row>
    <row r="43" spans="1:14" s="29" customFormat="1" ht="18" customHeight="1">
      <c r="A43" s="11">
        <v>13</v>
      </c>
      <c r="B43" s="21"/>
      <c r="C43" s="22">
        <v>1240875</v>
      </c>
      <c r="D43" s="23">
        <v>599011</v>
      </c>
      <c r="E43" s="23">
        <v>641864</v>
      </c>
      <c r="F43" s="24">
        <v>182226</v>
      </c>
      <c r="G43" s="24">
        <v>766290</v>
      </c>
      <c r="H43" s="24">
        <v>292086</v>
      </c>
      <c r="I43" s="25">
        <v>-3270</v>
      </c>
      <c r="J43" s="25">
        <v>-953</v>
      </c>
      <c r="K43" s="25">
        <v>-2317</v>
      </c>
      <c r="L43" s="26">
        <v>-2</v>
      </c>
      <c r="M43" s="27">
        <v>379378</v>
      </c>
      <c r="N43" s="28"/>
    </row>
    <row r="44" spans="1:14" ht="12" customHeight="1">
      <c r="A44" s="11">
        <v>14</v>
      </c>
      <c r="B44" s="21"/>
      <c r="C44" s="22">
        <v>1235866</v>
      </c>
      <c r="D44" s="23">
        <v>596110</v>
      </c>
      <c r="E44" s="23">
        <v>639756</v>
      </c>
      <c r="F44" s="24">
        <v>178488</v>
      </c>
      <c r="G44" s="24">
        <v>759202</v>
      </c>
      <c r="H44" s="24">
        <v>297905</v>
      </c>
      <c r="I44" s="25">
        <v>-5007</v>
      </c>
      <c r="J44" s="25">
        <v>-1196</v>
      </c>
      <c r="K44" s="25">
        <v>-3811</v>
      </c>
      <c r="L44" s="26">
        <v>-2</v>
      </c>
      <c r="M44" s="27">
        <v>381597</v>
      </c>
      <c r="N44" s="5"/>
    </row>
    <row r="45" spans="1:14" ht="12" customHeight="1">
      <c r="A45" s="11">
        <v>15</v>
      </c>
      <c r="B45" s="21"/>
      <c r="C45" s="22">
        <v>1229848</v>
      </c>
      <c r="D45" s="23">
        <v>592654</v>
      </c>
      <c r="E45" s="23">
        <v>637194</v>
      </c>
      <c r="F45" s="24">
        <v>174335</v>
      </c>
      <c r="G45" s="24">
        <v>752403</v>
      </c>
      <c r="H45" s="24">
        <v>302841</v>
      </c>
      <c r="I45" s="25">
        <f>J45+K45</f>
        <v>-6016</v>
      </c>
      <c r="J45" s="25">
        <v>-2204</v>
      </c>
      <c r="K45" s="25">
        <v>-3812</v>
      </c>
      <c r="L45" s="26">
        <v>-2</v>
      </c>
      <c r="M45" s="27">
        <v>383296</v>
      </c>
      <c r="N45" s="5"/>
    </row>
    <row r="46" spans="1:14" ht="12" customHeight="1">
      <c r="A46" s="11">
        <v>16</v>
      </c>
      <c r="B46" s="12"/>
      <c r="C46" s="22">
        <v>1223731</v>
      </c>
      <c r="D46" s="23">
        <v>589161</v>
      </c>
      <c r="E46" s="23">
        <v>634570</v>
      </c>
      <c r="F46" s="24">
        <v>170615</v>
      </c>
      <c r="G46" s="24">
        <v>747355</v>
      </c>
      <c r="H46" s="24">
        <v>305494</v>
      </c>
      <c r="I46" s="25">
        <v>-6115</v>
      </c>
      <c r="J46" s="25">
        <v>-2630</v>
      </c>
      <c r="K46" s="25">
        <v>-3485</v>
      </c>
      <c r="L46" s="26">
        <v>-2</v>
      </c>
      <c r="M46" s="27">
        <v>385032</v>
      </c>
      <c r="N46" s="5"/>
    </row>
    <row r="47" spans="1:14" ht="12" customHeight="1">
      <c r="A47" s="11">
        <v>17</v>
      </c>
      <c r="B47" s="12" t="s">
        <v>547</v>
      </c>
      <c r="C47" s="22">
        <v>1216181</v>
      </c>
      <c r="D47" s="23">
        <v>585023</v>
      </c>
      <c r="E47" s="23">
        <v>631158</v>
      </c>
      <c r="F47" s="24">
        <v>166653</v>
      </c>
      <c r="G47" s="24">
        <v>739030</v>
      </c>
      <c r="H47" s="24">
        <v>309913</v>
      </c>
      <c r="I47" s="25">
        <v>-7615</v>
      </c>
      <c r="J47" s="25">
        <v>-3581</v>
      </c>
      <c r="K47" s="25">
        <v>-4032</v>
      </c>
      <c r="L47" s="26">
        <v>63</v>
      </c>
      <c r="M47" s="27">
        <v>386728</v>
      </c>
      <c r="N47" s="5"/>
    </row>
    <row r="48" spans="1:14" s="20" customFormat="1" ht="18" customHeight="1" thickBot="1">
      <c r="A48" s="745">
        <v>18</v>
      </c>
      <c r="B48" s="746"/>
      <c r="C48" s="30">
        <v>1207513</v>
      </c>
      <c r="D48" s="31">
        <v>580370</v>
      </c>
      <c r="E48" s="31">
        <v>627143</v>
      </c>
      <c r="F48" s="32">
        <v>163272</v>
      </c>
      <c r="G48" s="32">
        <v>730549</v>
      </c>
      <c r="H48" s="32">
        <v>313107</v>
      </c>
      <c r="I48" s="33">
        <v>-8668</v>
      </c>
      <c r="J48" s="33">
        <v>-3827</v>
      </c>
      <c r="K48" s="33">
        <v>-4841</v>
      </c>
      <c r="L48" s="34" t="s">
        <v>548</v>
      </c>
      <c r="M48" s="35">
        <v>388647</v>
      </c>
      <c r="N48" s="36"/>
    </row>
    <row r="49" ht="12" customHeight="1">
      <c r="A49" s="37" t="s">
        <v>551</v>
      </c>
    </row>
    <row r="50" ht="12" customHeight="1">
      <c r="A50" s="37" t="s">
        <v>251</v>
      </c>
    </row>
    <row r="51" ht="12" customHeight="1">
      <c r="A51" s="37" t="s">
        <v>552</v>
      </c>
    </row>
    <row r="52" ht="12" customHeight="1">
      <c r="A52" s="37" t="s">
        <v>252</v>
      </c>
    </row>
    <row r="53" ht="12" customHeight="1">
      <c r="A53" s="37" t="s">
        <v>253</v>
      </c>
    </row>
    <row r="54" ht="12" customHeight="1">
      <c r="A54" s="37" t="s">
        <v>1056</v>
      </c>
    </row>
  </sheetData>
  <mergeCells count="4">
    <mergeCell ref="A4:A5"/>
    <mergeCell ref="B4:H4"/>
    <mergeCell ref="I4:L4"/>
    <mergeCell ref="M4:M5"/>
  </mergeCells>
  <printOptions/>
  <pageMargins left="0.23" right="0.15748031496062992" top="0.7874015748031497" bottom="0.7480314960629921" header="0.5118110236220472" footer="0.5118110236220472"/>
  <pageSetup horizontalDpi="300" verticalDpi="300" orientation="portrait" paperSize="9"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W984"/>
  <sheetViews>
    <sheetView workbookViewId="0" topLeftCell="A1">
      <selection activeCell="A1" sqref="A1"/>
    </sheetView>
  </sheetViews>
  <sheetFormatPr defaultColWidth="9.00390625" defaultRowHeight="13.5"/>
  <cols>
    <col min="1" max="1" width="16.25390625" style="817" customWidth="1"/>
    <col min="2" max="21" width="6.625" style="817" customWidth="1"/>
    <col min="22" max="22" width="1.37890625" style="818" customWidth="1"/>
    <col min="23" max="16384" width="8.125" style="817" customWidth="1"/>
  </cols>
  <sheetData>
    <row r="1" spans="1:22" s="438" customFormat="1" ht="18" customHeight="1">
      <c r="A1" s="436" t="s">
        <v>1036</v>
      </c>
      <c r="B1" s="436"/>
      <c r="C1" s="436"/>
      <c r="D1" s="436"/>
      <c r="E1" s="436"/>
      <c r="F1" s="436"/>
      <c r="G1" s="436"/>
      <c r="H1" s="436"/>
      <c r="I1" s="436"/>
      <c r="J1" s="436"/>
      <c r="K1" s="436"/>
      <c r="L1" s="436"/>
      <c r="M1" s="436"/>
      <c r="N1" s="436"/>
      <c r="O1" s="436"/>
      <c r="P1" s="436"/>
      <c r="Q1" s="436"/>
      <c r="R1" s="436"/>
      <c r="S1" s="436"/>
      <c r="T1" s="436"/>
      <c r="U1" s="436"/>
      <c r="V1" s="437"/>
    </row>
    <row r="2" spans="1:22" s="438" customFormat="1" ht="15" customHeight="1" thickBot="1">
      <c r="A2" s="439" t="s">
        <v>0</v>
      </c>
      <c r="U2" s="440" t="s">
        <v>961</v>
      </c>
      <c r="V2" s="437"/>
    </row>
    <row r="3" spans="1:22" s="445" customFormat="1" ht="15" customHeight="1" thickTop="1">
      <c r="A3" s="977" t="s">
        <v>1</v>
      </c>
      <c r="B3" s="441"/>
      <c r="C3" s="442" t="s">
        <v>2</v>
      </c>
      <c r="D3" s="442" t="s">
        <v>3</v>
      </c>
      <c r="E3" s="442" t="s">
        <v>4</v>
      </c>
      <c r="F3" s="442" t="s">
        <v>5</v>
      </c>
      <c r="G3" s="442" t="s">
        <v>6</v>
      </c>
      <c r="H3" s="442" t="s">
        <v>7</v>
      </c>
      <c r="I3" s="442" t="s">
        <v>8</v>
      </c>
      <c r="J3" s="442" t="s">
        <v>9</v>
      </c>
      <c r="K3" s="442" t="s">
        <v>10</v>
      </c>
      <c r="L3" s="442" t="s">
        <v>11</v>
      </c>
      <c r="M3" s="442" t="s">
        <v>12</v>
      </c>
      <c r="N3" s="442" t="s">
        <v>13</v>
      </c>
      <c r="O3" s="442" t="s">
        <v>14</v>
      </c>
      <c r="P3" s="442" t="s">
        <v>15</v>
      </c>
      <c r="Q3" s="442" t="s">
        <v>16</v>
      </c>
      <c r="R3" s="442" t="s">
        <v>17</v>
      </c>
      <c r="S3" s="442" t="s">
        <v>18</v>
      </c>
      <c r="T3" s="442" t="s">
        <v>19</v>
      </c>
      <c r="U3" s="443" t="s">
        <v>20</v>
      </c>
      <c r="V3" s="444"/>
    </row>
    <row r="4" spans="1:22" s="445" customFormat="1" ht="39.75" customHeight="1">
      <c r="A4" s="978"/>
      <c r="B4" s="982" t="s">
        <v>963</v>
      </c>
      <c r="C4" s="982" t="s">
        <v>970</v>
      </c>
      <c r="D4" s="982" t="s">
        <v>971</v>
      </c>
      <c r="E4" s="982" t="s">
        <v>972</v>
      </c>
      <c r="F4" s="982" t="s">
        <v>973</v>
      </c>
      <c r="G4" s="982" t="s">
        <v>974</v>
      </c>
      <c r="H4" s="982" t="s">
        <v>975</v>
      </c>
      <c r="I4" s="984" t="s">
        <v>21</v>
      </c>
      <c r="J4" s="980" t="s">
        <v>22</v>
      </c>
      <c r="K4" s="982" t="s">
        <v>978</v>
      </c>
      <c r="L4" s="980" t="s">
        <v>23</v>
      </c>
      <c r="M4" s="980" t="s">
        <v>24</v>
      </c>
      <c r="N4" s="982" t="s">
        <v>981</v>
      </c>
      <c r="O4" s="984" t="s">
        <v>25</v>
      </c>
      <c r="P4" s="980" t="s">
        <v>26</v>
      </c>
      <c r="Q4" s="980" t="s">
        <v>27</v>
      </c>
      <c r="R4" s="980" t="s">
        <v>28</v>
      </c>
      <c r="S4" s="980" t="s">
        <v>29</v>
      </c>
      <c r="T4" s="980" t="s">
        <v>30</v>
      </c>
      <c r="U4" s="986" t="s">
        <v>31</v>
      </c>
      <c r="V4" s="444"/>
    </row>
    <row r="5" spans="1:22" s="445" customFormat="1" ht="39.75" customHeight="1">
      <c r="A5" s="979"/>
      <c r="B5" s="983"/>
      <c r="C5" s="983"/>
      <c r="D5" s="983"/>
      <c r="E5" s="983"/>
      <c r="F5" s="983"/>
      <c r="G5" s="983"/>
      <c r="H5" s="983"/>
      <c r="I5" s="985"/>
      <c r="J5" s="981"/>
      <c r="K5" s="983"/>
      <c r="L5" s="981"/>
      <c r="M5" s="981"/>
      <c r="N5" s="983"/>
      <c r="O5" s="985"/>
      <c r="P5" s="981"/>
      <c r="Q5" s="981"/>
      <c r="R5" s="981"/>
      <c r="S5" s="981"/>
      <c r="T5" s="981"/>
      <c r="U5" s="987"/>
      <c r="V5" s="444"/>
    </row>
    <row r="6" spans="1:22" s="450" customFormat="1" ht="15" customHeight="1">
      <c r="A6" s="446" t="s">
        <v>969</v>
      </c>
      <c r="B6" s="447">
        <v>6314</v>
      </c>
      <c r="C6" s="447">
        <v>625</v>
      </c>
      <c r="D6" s="447">
        <v>8</v>
      </c>
      <c r="E6" s="447">
        <v>8</v>
      </c>
      <c r="F6" s="447">
        <v>6</v>
      </c>
      <c r="G6" s="447">
        <v>714</v>
      </c>
      <c r="H6" s="447">
        <v>1382</v>
      </c>
      <c r="I6" s="447">
        <v>29</v>
      </c>
      <c r="J6" s="447">
        <v>69</v>
      </c>
      <c r="K6" s="447">
        <v>212</v>
      </c>
      <c r="L6" s="447">
        <v>1016</v>
      </c>
      <c r="M6" s="447">
        <v>169</v>
      </c>
      <c r="N6" s="447">
        <v>29</v>
      </c>
      <c r="O6" s="447">
        <v>276</v>
      </c>
      <c r="P6" s="447">
        <v>466</v>
      </c>
      <c r="Q6" s="447">
        <v>263</v>
      </c>
      <c r="R6" s="447">
        <v>108</v>
      </c>
      <c r="S6" s="447">
        <v>666</v>
      </c>
      <c r="T6" s="447">
        <v>241</v>
      </c>
      <c r="U6" s="448">
        <v>27</v>
      </c>
      <c r="V6" s="449"/>
    </row>
    <row r="7" spans="1:22" s="815" customFormat="1" ht="15" customHeight="1">
      <c r="A7" s="451" t="s">
        <v>32</v>
      </c>
      <c r="B7" s="452">
        <v>312</v>
      </c>
      <c r="C7" s="452">
        <v>60</v>
      </c>
      <c r="D7" s="452">
        <v>1</v>
      </c>
      <c r="E7" s="452">
        <v>0</v>
      </c>
      <c r="F7" s="452" t="s">
        <v>943</v>
      </c>
      <c r="G7" s="452">
        <v>12</v>
      </c>
      <c r="H7" s="452">
        <v>50</v>
      </c>
      <c r="I7" s="452" t="s">
        <v>943</v>
      </c>
      <c r="J7" s="452">
        <v>2</v>
      </c>
      <c r="K7" s="452">
        <v>2</v>
      </c>
      <c r="L7" s="452">
        <v>53</v>
      </c>
      <c r="M7" s="452">
        <v>2</v>
      </c>
      <c r="N7" s="452">
        <v>1</v>
      </c>
      <c r="O7" s="452">
        <v>23</v>
      </c>
      <c r="P7" s="452">
        <v>16</v>
      </c>
      <c r="Q7" s="452">
        <v>19</v>
      </c>
      <c r="R7" s="452">
        <v>3</v>
      </c>
      <c r="S7" s="452">
        <v>59</v>
      </c>
      <c r="T7" s="452">
        <v>5</v>
      </c>
      <c r="U7" s="453">
        <v>3</v>
      </c>
      <c r="V7" s="814"/>
    </row>
    <row r="8" spans="1:22" s="815" customFormat="1" ht="15" customHeight="1">
      <c r="A8" s="451" t="s">
        <v>33</v>
      </c>
      <c r="B8" s="452">
        <v>465</v>
      </c>
      <c r="C8" s="452">
        <v>43</v>
      </c>
      <c r="D8" s="452">
        <v>1</v>
      </c>
      <c r="E8" s="452">
        <v>2</v>
      </c>
      <c r="F8" s="452" t="s">
        <v>943</v>
      </c>
      <c r="G8" s="452">
        <v>17</v>
      </c>
      <c r="H8" s="452">
        <v>71</v>
      </c>
      <c r="I8" s="452">
        <v>1</v>
      </c>
      <c r="J8" s="452">
        <v>3</v>
      </c>
      <c r="K8" s="452">
        <v>7</v>
      </c>
      <c r="L8" s="452">
        <v>134</v>
      </c>
      <c r="M8" s="452">
        <v>12</v>
      </c>
      <c r="N8" s="452">
        <v>4</v>
      </c>
      <c r="O8" s="452">
        <v>44</v>
      </c>
      <c r="P8" s="452">
        <v>26</v>
      </c>
      <c r="Q8" s="452">
        <v>11</v>
      </c>
      <c r="R8" s="452">
        <v>7</v>
      </c>
      <c r="S8" s="452">
        <v>82</v>
      </c>
      <c r="T8" s="452">
        <v>1</v>
      </c>
      <c r="U8" s="453">
        <v>1</v>
      </c>
      <c r="V8" s="814"/>
    </row>
    <row r="9" spans="1:22" s="815" customFormat="1" ht="15" customHeight="1">
      <c r="A9" s="451" t="s">
        <v>34</v>
      </c>
      <c r="B9" s="452">
        <v>702</v>
      </c>
      <c r="C9" s="452">
        <v>51</v>
      </c>
      <c r="D9" s="452" t="s">
        <v>943</v>
      </c>
      <c r="E9" s="452" t="s">
        <v>943</v>
      </c>
      <c r="F9" s="452">
        <v>0</v>
      </c>
      <c r="G9" s="452">
        <v>49</v>
      </c>
      <c r="H9" s="452">
        <v>182</v>
      </c>
      <c r="I9" s="452" t="s">
        <v>943</v>
      </c>
      <c r="J9" s="452">
        <v>7</v>
      </c>
      <c r="K9" s="452">
        <v>10</v>
      </c>
      <c r="L9" s="452">
        <v>150</v>
      </c>
      <c r="M9" s="452">
        <v>14</v>
      </c>
      <c r="N9" s="452">
        <v>2</v>
      </c>
      <c r="O9" s="452">
        <v>48</v>
      </c>
      <c r="P9" s="452">
        <v>56</v>
      </c>
      <c r="Q9" s="452">
        <v>19</v>
      </c>
      <c r="R9" s="452">
        <v>10</v>
      </c>
      <c r="S9" s="452">
        <v>91</v>
      </c>
      <c r="T9" s="452">
        <v>11</v>
      </c>
      <c r="U9" s="453">
        <v>2</v>
      </c>
      <c r="V9" s="814"/>
    </row>
    <row r="10" spans="1:22" s="815" customFormat="1" ht="15" customHeight="1">
      <c r="A10" s="451" t="s">
        <v>35</v>
      </c>
      <c r="B10" s="452">
        <v>603</v>
      </c>
      <c r="C10" s="452">
        <v>36</v>
      </c>
      <c r="D10" s="452">
        <v>1</v>
      </c>
      <c r="E10" s="452">
        <v>0</v>
      </c>
      <c r="F10" s="452">
        <v>1</v>
      </c>
      <c r="G10" s="452">
        <v>75</v>
      </c>
      <c r="H10" s="452">
        <v>162</v>
      </c>
      <c r="I10" s="452" t="s">
        <v>943</v>
      </c>
      <c r="J10" s="452">
        <v>5</v>
      </c>
      <c r="K10" s="452">
        <v>17</v>
      </c>
      <c r="L10" s="452">
        <v>104</v>
      </c>
      <c r="M10" s="452">
        <v>9</v>
      </c>
      <c r="N10" s="452">
        <v>1</v>
      </c>
      <c r="O10" s="452">
        <v>28</v>
      </c>
      <c r="P10" s="452">
        <v>52</v>
      </c>
      <c r="Q10" s="452">
        <v>13</v>
      </c>
      <c r="R10" s="452">
        <v>9</v>
      </c>
      <c r="S10" s="452">
        <v>80</v>
      </c>
      <c r="T10" s="452">
        <v>5</v>
      </c>
      <c r="U10" s="453">
        <v>5</v>
      </c>
      <c r="V10" s="814"/>
    </row>
    <row r="11" spans="1:22" s="815" customFormat="1" ht="15" customHeight="1">
      <c r="A11" s="451" t="s">
        <v>36</v>
      </c>
      <c r="B11" s="452">
        <v>769</v>
      </c>
      <c r="C11" s="452">
        <v>40</v>
      </c>
      <c r="D11" s="452">
        <v>1</v>
      </c>
      <c r="E11" s="452">
        <v>1</v>
      </c>
      <c r="F11" s="452">
        <v>0</v>
      </c>
      <c r="G11" s="452">
        <v>112</v>
      </c>
      <c r="H11" s="452">
        <v>214</v>
      </c>
      <c r="I11" s="452">
        <v>1</v>
      </c>
      <c r="J11" s="452">
        <v>7</v>
      </c>
      <c r="K11" s="452">
        <v>38</v>
      </c>
      <c r="L11" s="452">
        <v>116</v>
      </c>
      <c r="M11" s="452">
        <v>27</v>
      </c>
      <c r="N11" s="452">
        <v>5</v>
      </c>
      <c r="O11" s="452">
        <v>30</v>
      </c>
      <c r="P11" s="452">
        <v>61</v>
      </c>
      <c r="Q11" s="452">
        <v>15</v>
      </c>
      <c r="R11" s="452">
        <v>13</v>
      </c>
      <c r="S11" s="452">
        <v>78</v>
      </c>
      <c r="T11" s="452">
        <v>10</v>
      </c>
      <c r="U11" s="453">
        <v>1</v>
      </c>
      <c r="V11" s="814"/>
    </row>
    <row r="12" spans="1:22" s="815" customFormat="1" ht="15" customHeight="1">
      <c r="A12" s="451" t="s">
        <v>37</v>
      </c>
      <c r="B12" s="452">
        <v>579</v>
      </c>
      <c r="C12" s="452">
        <v>29</v>
      </c>
      <c r="D12" s="452">
        <v>1</v>
      </c>
      <c r="E12" s="452">
        <v>0</v>
      </c>
      <c r="F12" s="452">
        <v>0</v>
      </c>
      <c r="G12" s="452">
        <v>105</v>
      </c>
      <c r="H12" s="452">
        <v>179</v>
      </c>
      <c r="I12" s="452">
        <v>2</v>
      </c>
      <c r="J12" s="452">
        <v>7</v>
      </c>
      <c r="K12" s="452">
        <v>26</v>
      </c>
      <c r="L12" s="452">
        <v>81</v>
      </c>
      <c r="M12" s="452">
        <v>9</v>
      </c>
      <c r="N12" s="452">
        <v>1</v>
      </c>
      <c r="O12" s="452">
        <v>15</v>
      </c>
      <c r="P12" s="452">
        <v>38</v>
      </c>
      <c r="Q12" s="452">
        <v>19</v>
      </c>
      <c r="R12" s="452">
        <v>7</v>
      </c>
      <c r="S12" s="452">
        <v>50</v>
      </c>
      <c r="T12" s="452">
        <v>8</v>
      </c>
      <c r="U12" s="453" t="s">
        <v>943</v>
      </c>
      <c r="V12" s="814"/>
    </row>
    <row r="13" spans="1:22" s="815" customFormat="1" ht="15" customHeight="1">
      <c r="A13" s="451" t="s">
        <v>38</v>
      </c>
      <c r="B13" s="452">
        <v>881</v>
      </c>
      <c r="C13" s="452">
        <v>42</v>
      </c>
      <c r="D13" s="452">
        <v>1</v>
      </c>
      <c r="E13" s="452">
        <v>0</v>
      </c>
      <c r="F13" s="452">
        <v>2</v>
      </c>
      <c r="G13" s="452">
        <v>134</v>
      </c>
      <c r="H13" s="452">
        <v>227</v>
      </c>
      <c r="I13" s="452">
        <v>2</v>
      </c>
      <c r="J13" s="452">
        <v>15</v>
      </c>
      <c r="K13" s="452">
        <v>50</v>
      </c>
      <c r="L13" s="452">
        <v>132</v>
      </c>
      <c r="M13" s="452">
        <v>25</v>
      </c>
      <c r="N13" s="452">
        <v>3</v>
      </c>
      <c r="O13" s="452">
        <v>27</v>
      </c>
      <c r="P13" s="452">
        <v>74</v>
      </c>
      <c r="Q13" s="452">
        <v>30</v>
      </c>
      <c r="R13" s="452">
        <v>12</v>
      </c>
      <c r="S13" s="452">
        <v>76</v>
      </c>
      <c r="T13" s="452">
        <v>28</v>
      </c>
      <c r="U13" s="453">
        <v>2</v>
      </c>
      <c r="V13" s="814"/>
    </row>
    <row r="14" spans="1:22" s="815" customFormat="1" ht="15" customHeight="1">
      <c r="A14" s="451" t="s">
        <v>39</v>
      </c>
      <c r="B14" s="452">
        <v>533</v>
      </c>
      <c r="C14" s="452">
        <v>23</v>
      </c>
      <c r="D14" s="452" t="s">
        <v>943</v>
      </c>
      <c r="E14" s="452">
        <v>1</v>
      </c>
      <c r="F14" s="452">
        <v>1</v>
      </c>
      <c r="G14" s="452">
        <v>81</v>
      </c>
      <c r="H14" s="452">
        <v>121</v>
      </c>
      <c r="I14" s="452">
        <v>5</v>
      </c>
      <c r="J14" s="452">
        <v>7</v>
      </c>
      <c r="K14" s="452">
        <v>26</v>
      </c>
      <c r="L14" s="452">
        <v>75</v>
      </c>
      <c r="M14" s="452">
        <v>16</v>
      </c>
      <c r="N14" s="452">
        <v>1</v>
      </c>
      <c r="O14" s="452">
        <v>18</v>
      </c>
      <c r="P14" s="452">
        <v>37</v>
      </c>
      <c r="Q14" s="452">
        <v>25</v>
      </c>
      <c r="R14" s="452">
        <v>12</v>
      </c>
      <c r="S14" s="452">
        <v>52</v>
      </c>
      <c r="T14" s="452">
        <v>26</v>
      </c>
      <c r="U14" s="453">
        <v>4</v>
      </c>
      <c r="V14" s="814"/>
    </row>
    <row r="15" spans="1:22" s="815" customFormat="1" ht="15" customHeight="1">
      <c r="A15" s="451" t="s">
        <v>409</v>
      </c>
      <c r="B15" s="452">
        <v>551</v>
      </c>
      <c r="C15" s="452">
        <v>18</v>
      </c>
      <c r="D15" s="452">
        <v>1</v>
      </c>
      <c r="E15" s="452" t="s">
        <v>943</v>
      </c>
      <c r="F15" s="452">
        <v>0</v>
      </c>
      <c r="G15" s="452">
        <v>64</v>
      </c>
      <c r="H15" s="452">
        <v>97</v>
      </c>
      <c r="I15" s="452">
        <v>5</v>
      </c>
      <c r="J15" s="452">
        <v>5</v>
      </c>
      <c r="K15" s="452">
        <v>25</v>
      </c>
      <c r="L15" s="452">
        <v>69</v>
      </c>
      <c r="M15" s="452">
        <v>33</v>
      </c>
      <c r="N15" s="452">
        <v>4</v>
      </c>
      <c r="O15" s="452">
        <v>10</v>
      </c>
      <c r="P15" s="452">
        <v>50</v>
      </c>
      <c r="Q15" s="452">
        <v>48</v>
      </c>
      <c r="R15" s="452">
        <v>25</v>
      </c>
      <c r="S15" s="452">
        <v>43</v>
      </c>
      <c r="T15" s="452">
        <v>51</v>
      </c>
      <c r="U15" s="453">
        <v>2</v>
      </c>
      <c r="V15" s="814"/>
    </row>
    <row r="16" spans="1:23" s="815" customFormat="1" ht="15" customHeight="1">
      <c r="A16" s="451" t="s">
        <v>410</v>
      </c>
      <c r="B16" s="452">
        <v>336</v>
      </c>
      <c r="C16" s="452">
        <v>9</v>
      </c>
      <c r="D16" s="452">
        <v>1</v>
      </c>
      <c r="E16" s="452">
        <v>1</v>
      </c>
      <c r="F16" s="452" t="s">
        <v>943</v>
      </c>
      <c r="G16" s="452">
        <v>24</v>
      </c>
      <c r="H16" s="452">
        <v>30</v>
      </c>
      <c r="I16" s="452">
        <v>6</v>
      </c>
      <c r="J16" s="452">
        <v>9</v>
      </c>
      <c r="K16" s="452">
        <v>8</v>
      </c>
      <c r="L16" s="452">
        <v>27</v>
      </c>
      <c r="M16" s="452">
        <v>15</v>
      </c>
      <c r="N16" s="452">
        <v>2</v>
      </c>
      <c r="O16" s="452">
        <v>3</v>
      </c>
      <c r="P16" s="452">
        <v>32</v>
      </c>
      <c r="Q16" s="452">
        <v>57</v>
      </c>
      <c r="R16" s="452">
        <v>10</v>
      </c>
      <c r="S16" s="452">
        <v>18</v>
      </c>
      <c r="T16" s="452">
        <v>82</v>
      </c>
      <c r="U16" s="453" t="s">
        <v>943</v>
      </c>
      <c r="V16" s="816"/>
      <c r="W16" s="814"/>
    </row>
    <row r="17" spans="1:22" s="815" customFormat="1" ht="15" customHeight="1">
      <c r="A17" s="451" t="s">
        <v>411</v>
      </c>
      <c r="B17" s="452">
        <v>96</v>
      </c>
      <c r="C17" s="452">
        <v>4</v>
      </c>
      <c r="D17" s="452" t="s">
        <v>943</v>
      </c>
      <c r="E17" s="452" t="s">
        <v>943</v>
      </c>
      <c r="F17" s="452" t="s">
        <v>943</v>
      </c>
      <c r="G17" s="452">
        <v>10</v>
      </c>
      <c r="H17" s="452">
        <v>13</v>
      </c>
      <c r="I17" s="452">
        <v>6</v>
      </c>
      <c r="J17" s="452">
        <v>1</v>
      </c>
      <c r="K17" s="452">
        <v>1</v>
      </c>
      <c r="L17" s="452">
        <v>12</v>
      </c>
      <c r="M17" s="452">
        <v>5</v>
      </c>
      <c r="N17" s="452">
        <v>2</v>
      </c>
      <c r="O17" s="452">
        <v>3</v>
      </c>
      <c r="P17" s="452">
        <v>16</v>
      </c>
      <c r="Q17" s="452">
        <v>6</v>
      </c>
      <c r="R17" s="452">
        <v>1</v>
      </c>
      <c r="S17" s="452">
        <v>5</v>
      </c>
      <c r="T17" s="452">
        <v>11</v>
      </c>
      <c r="U17" s="453">
        <v>1</v>
      </c>
      <c r="V17" s="814"/>
    </row>
    <row r="18" spans="1:22" s="450" customFormat="1" ht="24.75" customHeight="1">
      <c r="A18" s="446" t="s">
        <v>40</v>
      </c>
      <c r="B18" s="447">
        <v>859</v>
      </c>
      <c r="C18" s="447">
        <v>312</v>
      </c>
      <c r="D18" s="447">
        <v>2</v>
      </c>
      <c r="E18" s="447">
        <v>1</v>
      </c>
      <c r="F18" s="447" t="s">
        <v>943</v>
      </c>
      <c r="G18" s="447">
        <v>91</v>
      </c>
      <c r="H18" s="447">
        <v>87</v>
      </c>
      <c r="I18" s="447" t="s">
        <v>943</v>
      </c>
      <c r="J18" s="447">
        <v>4</v>
      </c>
      <c r="K18" s="447">
        <v>10</v>
      </c>
      <c r="L18" s="447">
        <v>106</v>
      </c>
      <c r="M18" s="447">
        <v>6</v>
      </c>
      <c r="N18" s="447">
        <v>9</v>
      </c>
      <c r="O18" s="447">
        <v>55</v>
      </c>
      <c r="P18" s="447">
        <v>23</v>
      </c>
      <c r="Q18" s="447">
        <v>18</v>
      </c>
      <c r="R18" s="447" t="s">
        <v>943</v>
      </c>
      <c r="S18" s="447">
        <v>135</v>
      </c>
      <c r="T18" s="447" t="s">
        <v>943</v>
      </c>
      <c r="U18" s="448">
        <v>1</v>
      </c>
      <c r="V18" s="449"/>
    </row>
    <row r="19" spans="1:22" s="815" customFormat="1" ht="15" customHeight="1">
      <c r="A19" s="451" t="s">
        <v>32</v>
      </c>
      <c r="B19" s="452">
        <v>154</v>
      </c>
      <c r="C19" s="452">
        <v>51</v>
      </c>
      <c r="D19" s="452">
        <v>0</v>
      </c>
      <c r="E19" s="452" t="s">
        <v>943</v>
      </c>
      <c r="F19" s="452" t="s">
        <v>943</v>
      </c>
      <c r="G19" s="452">
        <v>4</v>
      </c>
      <c r="H19" s="452">
        <v>35</v>
      </c>
      <c r="I19" s="452" t="s">
        <v>943</v>
      </c>
      <c r="J19" s="452">
        <v>1</v>
      </c>
      <c r="K19" s="452" t="s">
        <v>943</v>
      </c>
      <c r="L19" s="452">
        <v>17</v>
      </c>
      <c r="M19" s="452">
        <v>1</v>
      </c>
      <c r="N19" s="452">
        <v>1</v>
      </c>
      <c r="O19" s="452">
        <v>5</v>
      </c>
      <c r="P19" s="452">
        <v>3</v>
      </c>
      <c r="Q19" s="452">
        <v>6</v>
      </c>
      <c r="R19" s="452" t="s">
        <v>943</v>
      </c>
      <c r="S19" s="452">
        <v>32</v>
      </c>
      <c r="T19" s="452" t="s">
        <v>943</v>
      </c>
      <c r="U19" s="453" t="s">
        <v>943</v>
      </c>
      <c r="V19" s="814"/>
    </row>
    <row r="20" spans="1:22" s="815" customFormat="1" ht="15" customHeight="1">
      <c r="A20" s="451" t="s">
        <v>33</v>
      </c>
      <c r="B20" s="452">
        <v>99</v>
      </c>
      <c r="C20" s="452">
        <v>37</v>
      </c>
      <c r="D20" s="452">
        <v>0</v>
      </c>
      <c r="E20" s="452" t="s">
        <v>943</v>
      </c>
      <c r="F20" s="452" t="s">
        <v>943</v>
      </c>
      <c r="G20" s="452">
        <v>3</v>
      </c>
      <c r="H20" s="452">
        <v>14</v>
      </c>
      <c r="I20" s="452" t="s">
        <v>943</v>
      </c>
      <c r="J20" s="452" t="s">
        <v>943</v>
      </c>
      <c r="K20" s="452">
        <v>0</v>
      </c>
      <c r="L20" s="452">
        <v>11</v>
      </c>
      <c r="M20" s="452" t="s">
        <v>943</v>
      </c>
      <c r="N20" s="452" t="s">
        <v>943</v>
      </c>
      <c r="O20" s="452">
        <v>6</v>
      </c>
      <c r="P20" s="452">
        <v>1</v>
      </c>
      <c r="Q20" s="452">
        <v>2</v>
      </c>
      <c r="R20" s="452" t="s">
        <v>943</v>
      </c>
      <c r="S20" s="452">
        <v>25</v>
      </c>
      <c r="T20" s="452" t="s">
        <v>943</v>
      </c>
      <c r="U20" s="453" t="s">
        <v>943</v>
      </c>
      <c r="V20" s="814"/>
    </row>
    <row r="21" spans="1:22" s="815" customFormat="1" ht="15" customHeight="1">
      <c r="A21" s="451" t="s">
        <v>34</v>
      </c>
      <c r="B21" s="452">
        <v>102</v>
      </c>
      <c r="C21" s="452">
        <v>43</v>
      </c>
      <c r="D21" s="452" t="s">
        <v>43</v>
      </c>
      <c r="E21" s="452" t="s">
        <v>943</v>
      </c>
      <c r="F21" s="452" t="s">
        <v>943</v>
      </c>
      <c r="G21" s="452">
        <v>6</v>
      </c>
      <c r="H21" s="452">
        <v>2</v>
      </c>
      <c r="I21" s="452" t="s">
        <v>943</v>
      </c>
      <c r="J21" s="452">
        <v>0</v>
      </c>
      <c r="K21" s="452">
        <v>1</v>
      </c>
      <c r="L21" s="452">
        <v>14</v>
      </c>
      <c r="M21" s="452" t="s">
        <v>943</v>
      </c>
      <c r="N21" s="452">
        <v>0</v>
      </c>
      <c r="O21" s="452">
        <v>10</v>
      </c>
      <c r="P21" s="452">
        <v>2</v>
      </c>
      <c r="Q21" s="452">
        <v>4</v>
      </c>
      <c r="R21" s="452" t="s">
        <v>943</v>
      </c>
      <c r="S21" s="452">
        <v>18</v>
      </c>
      <c r="T21" s="452" t="s">
        <v>943</v>
      </c>
      <c r="U21" s="453">
        <v>0</v>
      </c>
      <c r="V21" s="814"/>
    </row>
    <row r="22" spans="1:22" s="815" customFormat="1" ht="15" customHeight="1">
      <c r="A22" s="451" t="s">
        <v>35</v>
      </c>
      <c r="B22" s="452">
        <v>79</v>
      </c>
      <c r="C22" s="452">
        <v>31</v>
      </c>
      <c r="D22" s="452" t="s">
        <v>943</v>
      </c>
      <c r="E22" s="452" t="s">
        <v>943</v>
      </c>
      <c r="F22" s="452" t="s">
        <v>943</v>
      </c>
      <c r="G22" s="452">
        <v>9</v>
      </c>
      <c r="H22" s="452">
        <v>4</v>
      </c>
      <c r="I22" s="452" t="s">
        <v>943</v>
      </c>
      <c r="J22" s="452">
        <v>1</v>
      </c>
      <c r="K22" s="452">
        <v>3</v>
      </c>
      <c r="L22" s="452">
        <v>11</v>
      </c>
      <c r="M22" s="452">
        <v>0</v>
      </c>
      <c r="N22" s="452">
        <v>1</v>
      </c>
      <c r="O22" s="452">
        <v>4</v>
      </c>
      <c r="P22" s="452">
        <v>1</v>
      </c>
      <c r="Q22" s="452">
        <v>2</v>
      </c>
      <c r="R22" s="452" t="s">
        <v>943</v>
      </c>
      <c r="S22" s="452">
        <v>12</v>
      </c>
      <c r="T22" s="452" t="s">
        <v>943</v>
      </c>
      <c r="U22" s="453" t="s">
        <v>943</v>
      </c>
      <c r="V22" s="814"/>
    </row>
    <row r="23" spans="1:22" s="815" customFormat="1" ht="15" customHeight="1">
      <c r="A23" s="451" t="s">
        <v>36</v>
      </c>
      <c r="B23" s="452">
        <v>96</v>
      </c>
      <c r="C23" s="452">
        <v>36</v>
      </c>
      <c r="D23" s="452">
        <v>0</v>
      </c>
      <c r="E23" s="452">
        <v>1</v>
      </c>
      <c r="F23" s="452" t="s">
        <v>943</v>
      </c>
      <c r="G23" s="452">
        <v>7</v>
      </c>
      <c r="H23" s="452">
        <v>10</v>
      </c>
      <c r="I23" s="452" t="s">
        <v>943</v>
      </c>
      <c r="J23" s="452" t="s">
        <v>943</v>
      </c>
      <c r="K23" s="452">
        <v>1</v>
      </c>
      <c r="L23" s="452">
        <v>14</v>
      </c>
      <c r="M23" s="452">
        <v>1</v>
      </c>
      <c r="N23" s="452">
        <v>1</v>
      </c>
      <c r="O23" s="452">
        <v>9</v>
      </c>
      <c r="P23" s="452">
        <v>1</v>
      </c>
      <c r="Q23" s="452">
        <v>1</v>
      </c>
      <c r="R23" s="452" t="s">
        <v>943</v>
      </c>
      <c r="S23" s="452">
        <v>15</v>
      </c>
      <c r="T23" s="452" t="s">
        <v>943</v>
      </c>
      <c r="U23" s="453" t="s">
        <v>943</v>
      </c>
      <c r="V23" s="814"/>
    </row>
    <row r="24" spans="1:22" s="815" customFormat="1" ht="15" customHeight="1">
      <c r="A24" s="451" t="s">
        <v>37</v>
      </c>
      <c r="B24" s="452">
        <v>71</v>
      </c>
      <c r="C24" s="452">
        <v>27</v>
      </c>
      <c r="D24" s="452">
        <v>1</v>
      </c>
      <c r="E24" s="452" t="s">
        <v>943</v>
      </c>
      <c r="F24" s="452" t="s">
        <v>943</v>
      </c>
      <c r="G24" s="452">
        <v>13</v>
      </c>
      <c r="H24" s="452">
        <v>5</v>
      </c>
      <c r="I24" s="452" t="s">
        <v>943</v>
      </c>
      <c r="J24" s="452" t="s">
        <v>943</v>
      </c>
      <c r="K24" s="452">
        <v>2</v>
      </c>
      <c r="L24" s="452">
        <v>8</v>
      </c>
      <c r="M24" s="452">
        <v>1</v>
      </c>
      <c r="N24" s="452" t="s">
        <v>943</v>
      </c>
      <c r="O24" s="452">
        <v>3</v>
      </c>
      <c r="P24" s="452">
        <v>1</v>
      </c>
      <c r="Q24" s="452">
        <v>3</v>
      </c>
      <c r="R24" s="452" t="s">
        <v>943</v>
      </c>
      <c r="S24" s="452">
        <v>7</v>
      </c>
      <c r="T24" s="452" t="s">
        <v>943</v>
      </c>
      <c r="U24" s="453" t="s">
        <v>943</v>
      </c>
      <c r="V24" s="814"/>
    </row>
    <row r="25" spans="1:22" s="815" customFormat="1" ht="15" customHeight="1">
      <c r="A25" s="451" t="s">
        <v>38</v>
      </c>
      <c r="B25" s="452">
        <v>101</v>
      </c>
      <c r="C25" s="452">
        <v>39</v>
      </c>
      <c r="D25" s="452">
        <v>0</v>
      </c>
      <c r="E25" s="452" t="s">
        <v>943</v>
      </c>
      <c r="F25" s="452" t="s">
        <v>943</v>
      </c>
      <c r="G25" s="452">
        <v>22</v>
      </c>
      <c r="H25" s="452">
        <v>8</v>
      </c>
      <c r="I25" s="452" t="s">
        <v>943</v>
      </c>
      <c r="J25" s="452">
        <v>0</v>
      </c>
      <c r="K25" s="452">
        <v>1</v>
      </c>
      <c r="L25" s="452">
        <v>9</v>
      </c>
      <c r="M25" s="452">
        <v>2</v>
      </c>
      <c r="N25" s="452">
        <v>1</v>
      </c>
      <c r="O25" s="452">
        <v>7</v>
      </c>
      <c r="P25" s="452">
        <v>2</v>
      </c>
      <c r="Q25" s="452" t="s">
        <v>943</v>
      </c>
      <c r="R25" s="452" t="s">
        <v>943</v>
      </c>
      <c r="S25" s="452">
        <v>9</v>
      </c>
      <c r="T25" s="452" t="s">
        <v>943</v>
      </c>
      <c r="U25" s="453" t="s">
        <v>943</v>
      </c>
      <c r="V25" s="814"/>
    </row>
    <row r="26" spans="1:22" s="815" customFormat="1" ht="15" customHeight="1">
      <c r="A26" s="451" t="s">
        <v>39</v>
      </c>
      <c r="B26" s="452">
        <v>68</v>
      </c>
      <c r="C26" s="452">
        <v>23</v>
      </c>
      <c r="D26" s="452" t="s">
        <v>943</v>
      </c>
      <c r="E26" s="452" t="s">
        <v>943</v>
      </c>
      <c r="F26" s="452" t="s">
        <v>943</v>
      </c>
      <c r="G26" s="452">
        <v>14</v>
      </c>
      <c r="H26" s="452">
        <v>4</v>
      </c>
      <c r="I26" s="452" t="s">
        <v>943</v>
      </c>
      <c r="J26" s="452">
        <v>1</v>
      </c>
      <c r="K26" s="452" t="s">
        <v>943</v>
      </c>
      <c r="L26" s="452">
        <v>9</v>
      </c>
      <c r="M26" s="452" t="s">
        <v>943</v>
      </c>
      <c r="N26" s="452">
        <v>0</v>
      </c>
      <c r="O26" s="452">
        <v>8</v>
      </c>
      <c r="P26" s="452">
        <v>1</v>
      </c>
      <c r="Q26" s="452" t="s">
        <v>943</v>
      </c>
      <c r="R26" s="452" t="s">
        <v>943</v>
      </c>
      <c r="S26" s="452">
        <v>8</v>
      </c>
      <c r="T26" s="452" t="s">
        <v>943</v>
      </c>
      <c r="U26" s="453" t="s">
        <v>943</v>
      </c>
      <c r="V26" s="814"/>
    </row>
    <row r="27" spans="1:22" s="815" customFormat="1" ht="15" customHeight="1">
      <c r="A27" s="451" t="s">
        <v>409</v>
      </c>
      <c r="B27" s="452">
        <v>49</v>
      </c>
      <c r="C27" s="452">
        <v>15</v>
      </c>
      <c r="D27" s="452" t="s">
        <v>943</v>
      </c>
      <c r="E27" s="452" t="s">
        <v>943</v>
      </c>
      <c r="F27" s="452" t="s">
        <v>943</v>
      </c>
      <c r="G27" s="452">
        <v>6</v>
      </c>
      <c r="H27" s="452">
        <v>4</v>
      </c>
      <c r="I27" s="452" t="s">
        <v>943</v>
      </c>
      <c r="J27" s="452">
        <v>1</v>
      </c>
      <c r="K27" s="452">
        <v>1</v>
      </c>
      <c r="L27" s="452">
        <v>8</v>
      </c>
      <c r="M27" s="452" t="s">
        <v>943</v>
      </c>
      <c r="N27" s="452">
        <v>3</v>
      </c>
      <c r="O27" s="452">
        <v>3</v>
      </c>
      <c r="P27" s="452">
        <v>1</v>
      </c>
      <c r="Q27" s="452">
        <v>1</v>
      </c>
      <c r="R27" s="452" t="s">
        <v>943</v>
      </c>
      <c r="S27" s="452">
        <v>5</v>
      </c>
      <c r="T27" s="452" t="s">
        <v>943</v>
      </c>
      <c r="U27" s="453" t="s">
        <v>943</v>
      </c>
      <c r="V27" s="814"/>
    </row>
    <row r="28" spans="1:22" s="815" customFormat="1" ht="15" customHeight="1">
      <c r="A28" s="451" t="s">
        <v>410</v>
      </c>
      <c r="B28" s="452">
        <v>24</v>
      </c>
      <c r="C28" s="452">
        <v>6</v>
      </c>
      <c r="D28" s="452" t="s">
        <v>943</v>
      </c>
      <c r="E28" s="452">
        <v>1</v>
      </c>
      <c r="F28" s="452" t="s">
        <v>943</v>
      </c>
      <c r="G28" s="452">
        <v>4</v>
      </c>
      <c r="H28" s="452">
        <v>1</v>
      </c>
      <c r="I28" s="452" t="s">
        <v>943</v>
      </c>
      <c r="J28" s="452" t="s">
        <v>943</v>
      </c>
      <c r="K28" s="452" t="s">
        <v>943</v>
      </c>
      <c r="L28" s="452">
        <v>4</v>
      </c>
      <c r="M28" s="452">
        <v>0</v>
      </c>
      <c r="N28" s="452">
        <v>0</v>
      </c>
      <c r="O28" s="452">
        <v>1</v>
      </c>
      <c r="P28" s="452">
        <v>5</v>
      </c>
      <c r="Q28" s="452" t="s">
        <v>943</v>
      </c>
      <c r="R28" s="452" t="s">
        <v>943</v>
      </c>
      <c r="S28" s="452">
        <v>1</v>
      </c>
      <c r="T28" s="452" t="s">
        <v>943</v>
      </c>
      <c r="U28" s="453" t="s">
        <v>943</v>
      </c>
      <c r="V28" s="814"/>
    </row>
    <row r="29" spans="1:22" s="815" customFormat="1" ht="15" customHeight="1">
      <c r="A29" s="451" t="s">
        <v>411</v>
      </c>
      <c r="B29" s="452">
        <v>16</v>
      </c>
      <c r="C29" s="452">
        <v>4</v>
      </c>
      <c r="D29" s="452" t="s">
        <v>943</v>
      </c>
      <c r="E29" s="452" t="s">
        <v>943</v>
      </c>
      <c r="F29" s="452" t="s">
        <v>943</v>
      </c>
      <c r="G29" s="452">
        <v>4</v>
      </c>
      <c r="H29" s="452" t="s">
        <v>943</v>
      </c>
      <c r="I29" s="452" t="s">
        <v>943</v>
      </c>
      <c r="J29" s="452" t="s">
        <v>943</v>
      </c>
      <c r="K29" s="452" t="s">
        <v>943</v>
      </c>
      <c r="L29" s="452">
        <v>2</v>
      </c>
      <c r="M29" s="452">
        <v>1</v>
      </c>
      <c r="N29" s="452">
        <v>1</v>
      </c>
      <c r="O29" s="452" t="s">
        <v>943</v>
      </c>
      <c r="P29" s="452">
        <v>5</v>
      </c>
      <c r="Q29" s="452" t="s">
        <v>943</v>
      </c>
      <c r="R29" s="452" t="s">
        <v>943</v>
      </c>
      <c r="S29" s="452">
        <v>1</v>
      </c>
      <c r="T29" s="452" t="s">
        <v>943</v>
      </c>
      <c r="U29" s="453" t="s">
        <v>943</v>
      </c>
      <c r="V29" s="814"/>
    </row>
    <row r="30" spans="1:22" s="450" customFormat="1" ht="24.75" customHeight="1">
      <c r="A30" s="446" t="s">
        <v>41</v>
      </c>
      <c r="B30" s="447">
        <v>4980</v>
      </c>
      <c r="C30" s="447">
        <v>44</v>
      </c>
      <c r="D30" s="447">
        <v>5</v>
      </c>
      <c r="E30" s="447">
        <v>5</v>
      </c>
      <c r="F30" s="447">
        <v>6</v>
      </c>
      <c r="G30" s="447">
        <v>593</v>
      </c>
      <c r="H30" s="447">
        <v>1262</v>
      </c>
      <c r="I30" s="447">
        <v>29</v>
      </c>
      <c r="J30" s="447">
        <v>64</v>
      </c>
      <c r="K30" s="447">
        <v>202</v>
      </c>
      <c r="L30" s="447">
        <v>845</v>
      </c>
      <c r="M30" s="447">
        <v>162</v>
      </c>
      <c r="N30" s="447">
        <v>17</v>
      </c>
      <c r="O30" s="447">
        <v>194</v>
      </c>
      <c r="P30" s="447">
        <v>435</v>
      </c>
      <c r="Q30" s="447">
        <v>244</v>
      </c>
      <c r="R30" s="447">
        <v>108</v>
      </c>
      <c r="S30" s="447">
        <v>502</v>
      </c>
      <c r="T30" s="447">
        <v>241</v>
      </c>
      <c r="U30" s="448">
        <v>22</v>
      </c>
      <c r="V30" s="449"/>
    </row>
    <row r="31" spans="1:22" s="815" customFormat="1" ht="15" customHeight="1">
      <c r="A31" s="451" t="s">
        <v>32</v>
      </c>
      <c r="B31" s="452">
        <v>157</v>
      </c>
      <c r="C31" s="452">
        <v>9</v>
      </c>
      <c r="D31" s="452">
        <v>0</v>
      </c>
      <c r="E31" s="452">
        <v>0</v>
      </c>
      <c r="F31" s="452" t="s">
        <v>943</v>
      </c>
      <c r="G31" s="452">
        <v>8</v>
      </c>
      <c r="H31" s="452">
        <v>15</v>
      </c>
      <c r="I31" s="452" t="s">
        <v>943</v>
      </c>
      <c r="J31" s="452">
        <v>1</v>
      </c>
      <c r="K31" s="452">
        <v>2</v>
      </c>
      <c r="L31" s="452">
        <v>36</v>
      </c>
      <c r="M31" s="452">
        <v>2</v>
      </c>
      <c r="N31" s="452">
        <v>1</v>
      </c>
      <c r="O31" s="452">
        <v>18</v>
      </c>
      <c r="P31" s="452">
        <v>13</v>
      </c>
      <c r="Q31" s="452">
        <v>12</v>
      </c>
      <c r="R31" s="452">
        <v>3</v>
      </c>
      <c r="S31" s="452">
        <v>28</v>
      </c>
      <c r="T31" s="452">
        <v>5</v>
      </c>
      <c r="U31" s="453">
        <v>2</v>
      </c>
      <c r="V31" s="814"/>
    </row>
    <row r="32" spans="1:22" s="815" customFormat="1" ht="15" customHeight="1">
      <c r="A32" s="451" t="s">
        <v>33</v>
      </c>
      <c r="B32" s="452">
        <v>366</v>
      </c>
      <c r="C32" s="452">
        <v>6</v>
      </c>
      <c r="D32" s="452">
        <v>0</v>
      </c>
      <c r="E32" s="452">
        <v>2</v>
      </c>
      <c r="F32" s="452" t="s">
        <v>943</v>
      </c>
      <c r="G32" s="452">
        <v>14</v>
      </c>
      <c r="H32" s="452">
        <v>58</v>
      </c>
      <c r="I32" s="452">
        <v>1</v>
      </c>
      <c r="J32" s="452">
        <v>3</v>
      </c>
      <c r="K32" s="452">
        <v>6</v>
      </c>
      <c r="L32" s="452">
        <v>123</v>
      </c>
      <c r="M32" s="452">
        <v>12</v>
      </c>
      <c r="N32" s="452">
        <v>4</v>
      </c>
      <c r="O32" s="452">
        <v>38</v>
      </c>
      <c r="P32" s="452">
        <v>24</v>
      </c>
      <c r="Q32" s="452">
        <v>10</v>
      </c>
      <c r="R32" s="452">
        <v>7</v>
      </c>
      <c r="S32" s="452">
        <v>57</v>
      </c>
      <c r="T32" s="452">
        <v>1</v>
      </c>
      <c r="U32" s="453">
        <v>1</v>
      </c>
      <c r="V32" s="814"/>
    </row>
    <row r="33" spans="1:22" s="815" customFormat="1" ht="15" customHeight="1">
      <c r="A33" s="451" t="s">
        <v>34</v>
      </c>
      <c r="B33" s="452">
        <v>600</v>
      </c>
      <c r="C33" s="452">
        <v>8</v>
      </c>
      <c r="D33" s="452" t="s">
        <v>943</v>
      </c>
      <c r="E33" s="452" t="s">
        <v>943</v>
      </c>
      <c r="F33" s="452">
        <v>0</v>
      </c>
      <c r="G33" s="452">
        <v>43</v>
      </c>
      <c r="H33" s="452">
        <v>180</v>
      </c>
      <c r="I33" s="452" t="s">
        <v>943</v>
      </c>
      <c r="J33" s="452">
        <v>7</v>
      </c>
      <c r="K33" s="452">
        <v>9</v>
      </c>
      <c r="L33" s="452">
        <v>136</v>
      </c>
      <c r="M33" s="452">
        <v>14</v>
      </c>
      <c r="N33" s="452">
        <v>2</v>
      </c>
      <c r="O33" s="452">
        <v>38</v>
      </c>
      <c r="P33" s="452">
        <v>53</v>
      </c>
      <c r="Q33" s="452">
        <v>15</v>
      </c>
      <c r="R33" s="452">
        <v>10</v>
      </c>
      <c r="S33" s="452">
        <v>73</v>
      </c>
      <c r="T33" s="452">
        <v>11</v>
      </c>
      <c r="U33" s="453">
        <v>1</v>
      </c>
      <c r="V33" s="814"/>
    </row>
    <row r="34" spans="1:22" s="815" customFormat="1" ht="15" customHeight="1">
      <c r="A34" s="451" t="s">
        <v>35</v>
      </c>
      <c r="B34" s="452">
        <v>524</v>
      </c>
      <c r="C34" s="452">
        <v>5</v>
      </c>
      <c r="D34" s="452">
        <v>1</v>
      </c>
      <c r="E34" s="452">
        <v>0</v>
      </c>
      <c r="F34" s="452">
        <v>1</v>
      </c>
      <c r="G34" s="452">
        <v>66</v>
      </c>
      <c r="H34" s="452">
        <v>158</v>
      </c>
      <c r="I34" s="452" t="s">
        <v>943</v>
      </c>
      <c r="J34" s="452">
        <v>4</v>
      </c>
      <c r="K34" s="452">
        <v>14</v>
      </c>
      <c r="L34" s="452">
        <v>92</v>
      </c>
      <c r="M34" s="452">
        <v>8</v>
      </c>
      <c r="N34" s="452" t="s">
        <v>943</v>
      </c>
      <c r="O34" s="452">
        <v>24</v>
      </c>
      <c r="P34" s="452">
        <v>50</v>
      </c>
      <c r="Q34" s="452">
        <v>11</v>
      </c>
      <c r="R34" s="452">
        <v>9</v>
      </c>
      <c r="S34" s="452">
        <v>69</v>
      </c>
      <c r="T34" s="452">
        <v>5</v>
      </c>
      <c r="U34" s="453">
        <v>5</v>
      </c>
      <c r="V34" s="814"/>
    </row>
    <row r="35" spans="1:22" s="815" customFormat="1" ht="15" customHeight="1">
      <c r="A35" s="451" t="s">
        <v>36</v>
      </c>
      <c r="B35" s="452">
        <v>673</v>
      </c>
      <c r="C35" s="452">
        <v>4</v>
      </c>
      <c r="D35" s="452">
        <v>0</v>
      </c>
      <c r="E35" s="452">
        <v>0</v>
      </c>
      <c r="F35" s="452">
        <v>0</v>
      </c>
      <c r="G35" s="452">
        <v>105</v>
      </c>
      <c r="H35" s="452">
        <v>204</v>
      </c>
      <c r="I35" s="452">
        <v>1</v>
      </c>
      <c r="J35" s="452">
        <v>7</v>
      </c>
      <c r="K35" s="452">
        <v>37</v>
      </c>
      <c r="L35" s="452">
        <v>102</v>
      </c>
      <c r="M35" s="452">
        <v>25</v>
      </c>
      <c r="N35" s="452">
        <v>4</v>
      </c>
      <c r="O35" s="452">
        <v>21</v>
      </c>
      <c r="P35" s="452">
        <v>60</v>
      </c>
      <c r="Q35" s="452">
        <v>14</v>
      </c>
      <c r="R35" s="452">
        <v>13</v>
      </c>
      <c r="S35" s="452">
        <v>63</v>
      </c>
      <c r="T35" s="452">
        <v>10</v>
      </c>
      <c r="U35" s="453">
        <v>1</v>
      </c>
      <c r="V35" s="814"/>
    </row>
    <row r="36" spans="1:22" s="815" customFormat="1" ht="15" customHeight="1">
      <c r="A36" s="451" t="s">
        <v>37</v>
      </c>
      <c r="B36" s="452">
        <v>508</v>
      </c>
      <c r="C36" s="452">
        <v>2</v>
      </c>
      <c r="D36" s="452">
        <v>0</v>
      </c>
      <c r="E36" s="452">
        <v>0</v>
      </c>
      <c r="F36" s="452">
        <v>0</v>
      </c>
      <c r="G36" s="452">
        <v>92</v>
      </c>
      <c r="H36" s="452">
        <v>173</v>
      </c>
      <c r="I36" s="452">
        <v>2</v>
      </c>
      <c r="J36" s="452">
        <v>7</v>
      </c>
      <c r="K36" s="452">
        <v>25</v>
      </c>
      <c r="L36" s="452">
        <v>72</v>
      </c>
      <c r="M36" s="452">
        <v>8</v>
      </c>
      <c r="N36" s="452">
        <v>1</v>
      </c>
      <c r="O36" s="452">
        <v>12</v>
      </c>
      <c r="P36" s="452">
        <v>37</v>
      </c>
      <c r="Q36" s="452">
        <v>16</v>
      </c>
      <c r="R36" s="452">
        <v>7</v>
      </c>
      <c r="S36" s="452">
        <v>43</v>
      </c>
      <c r="T36" s="452">
        <v>8</v>
      </c>
      <c r="U36" s="453" t="s">
        <v>943</v>
      </c>
      <c r="V36" s="814"/>
    </row>
    <row r="37" spans="1:22" s="815" customFormat="1" ht="15" customHeight="1">
      <c r="A37" s="451" t="s">
        <v>38</v>
      </c>
      <c r="B37" s="452">
        <v>781</v>
      </c>
      <c r="C37" s="452">
        <v>3</v>
      </c>
      <c r="D37" s="452">
        <v>1</v>
      </c>
      <c r="E37" s="452">
        <v>0</v>
      </c>
      <c r="F37" s="452">
        <v>2</v>
      </c>
      <c r="G37" s="452">
        <v>113</v>
      </c>
      <c r="H37" s="452">
        <v>219</v>
      </c>
      <c r="I37" s="452">
        <v>2</v>
      </c>
      <c r="J37" s="452">
        <v>15</v>
      </c>
      <c r="K37" s="452">
        <v>48</v>
      </c>
      <c r="L37" s="452">
        <v>123</v>
      </c>
      <c r="M37" s="452">
        <v>23</v>
      </c>
      <c r="N37" s="452">
        <v>1</v>
      </c>
      <c r="O37" s="452">
        <v>20</v>
      </c>
      <c r="P37" s="452">
        <v>72</v>
      </c>
      <c r="Q37" s="452">
        <v>30</v>
      </c>
      <c r="R37" s="452">
        <v>12</v>
      </c>
      <c r="S37" s="452">
        <v>67</v>
      </c>
      <c r="T37" s="452">
        <v>28</v>
      </c>
      <c r="U37" s="453">
        <v>2</v>
      </c>
      <c r="V37" s="814"/>
    </row>
    <row r="38" spans="1:22" s="815" customFormat="1" ht="15" customHeight="1">
      <c r="A38" s="451" t="s">
        <v>39</v>
      </c>
      <c r="B38" s="452">
        <v>465</v>
      </c>
      <c r="C38" s="452">
        <v>1</v>
      </c>
      <c r="D38" s="452" t="s">
        <v>943</v>
      </c>
      <c r="E38" s="452">
        <v>1</v>
      </c>
      <c r="F38" s="452">
        <v>1</v>
      </c>
      <c r="G38" s="452">
        <v>67</v>
      </c>
      <c r="H38" s="452">
        <v>117</v>
      </c>
      <c r="I38" s="452">
        <v>5</v>
      </c>
      <c r="J38" s="452">
        <v>6</v>
      </c>
      <c r="K38" s="452">
        <v>26</v>
      </c>
      <c r="L38" s="452">
        <v>66</v>
      </c>
      <c r="M38" s="452">
        <v>16</v>
      </c>
      <c r="N38" s="452">
        <v>1</v>
      </c>
      <c r="O38" s="452">
        <v>10</v>
      </c>
      <c r="P38" s="452">
        <v>36</v>
      </c>
      <c r="Q38" s="452">
        <v>25</v>
      </c>
      <c r="R38" s="452">
        <v>12</v>
      </c>
      <c r="S38" s="452">
        <v>43</v>
      </c>
      <c r="T38" s="452">
        <v>26</v>
      </c>
      <c r="U38" s="453">
        <v>4</v>
      </c>
      <c r="V38" s="814"/>
    </row>
    <row r="39" spans="1:22" s="815" customFormat="1" ht="15" customHeight="1">
      <c r="A39" s="451" t="s">
        <v>409</v>
      </c>
      <c r="B39" s="452">
        <v>502</v>
      </c>
      <c r="C39" s="452">
        <v>3</v>
      </c>
      <c r="D39" s="452">
        <v>1</v>
      </c>
      <c r="E39" s="452" t="s">
        <v>943</v>
      </c>
      <c r="F39" s="452">
        <v>0</v>
      </c>
      <c r="G39" s="452">
        <v>58</v>
      </c>
      <c r="H39" s="452">
        <v>94</v>
      </c>
      <c r="I39" s="452">
        <v>5</v>
      </c>
      <c r="J39" s="452">
        <v>5</v>
      </c>
      <c r="K39" s="452">
        <v>24</v>
      </c>
      <c r="L39" s="452">
        <v>60</v>
      </c>
      <c r="M39" s="452">
        <v>33</v>
      </c>
      <c r="N39" s="452">
        <v>1</v>
      </c>
      <c r="O39" s="452">
        <v>7</v>
      </c>
      <c r="P39" s="452">
        <v>49</v>
      </c>
      <c r="Q39" s="452">
        <v>47</v>
      </c>
      <c r="R39" s="452">
        <v>25</v>
      </c>
      <c r="S39" s="452">
        <v>37</v>
      </c>
      <c r="T39" s="452">
        <v>51</v>
      </c>
      <c r="U39" s="453">
        <v>2</v>
      </c>
      <c r="V39" s="814"/>
    </row>
    <row r="40" spans="1:22" s="815" customFormat="1" ht="15" customHeight="1">
      <c r="A40" s="451" t="s">
        <v>410</v>
      </c>
      <c r="B40" s="452">
        <v>313</v>
      </c>
      <c r="C40" s="452">
        <v>2</v>
      </c>
      <c r="D40" s="452">
        <v>1</v>
      </c>
      <c r="E40" s="452" t="s">
        <v>943</v>
      </c>
      <c r="F40" s="452" t="s">
        <v>943</v>
      </c>
      <c r="G40" s="452">
        <v>19</v>
      </c>
      <c r="H40" s="452">
        <v>30</v>
      </c>
      <c r="I40" s="452">
        <v>6</v>
      </c>
      <c r="J40" s="452">
        <v>9</v>
      </c>
      <c r="K40" s="452">
        <v>8</v>
      </c>
      <c r="L40" s="452">
        <v>22</v>
      </c>
      <c r="M40" s="452">
        <v>15</v>
      </c>
      <c r="N40" s="452">
        <v>1</v>
      </c>
      <c r="O40" s="452">
        <v>1</v>
      </c>
      <c r="P40" s="452">
        <v>30</v>
      </c>
      <c r="Q40" s="452">
        <v>57</v>
      </c>
      <c r="R40" s="452">
        <v>10</v>
      </c>
      <c r="S40" s="452">
        <v>17</v>
      </c>
      <c r="T40" s="452">
        <v>82</v>
      </c>
      <c r="U40" s="453" t="s">
        <v>943</v>
      </c>
      <c r="V40" s="814"/>
    </row>
    <row r="41" spans="1:22" s="815" customFormat="1" ht="15" customHeight="1">
      <c r="A41" s="451" t="s">
        <v>411</v>
      </c>
      <c r="B41" s="454">
        <v>80</v>
      </c>
      <c r="C41" s="452" t="s">
        <v>943</v>
      </c>
      <c r="D41" s="452" t="s">
        <v>943</v>
      </c>
      <c r="E41" s="452" t="s">
        <v>943</v>
      </c>
      <c r="F41" s="452" t="s">
        <v>943</v>
      </c>
      <c r="G41" s="452">
        <v>7</v>
      </c>
      <c r="H41" s="452">
        <v>13</v>
      </c>
      <c r="I41" s="452">
        <v>6</v>
      </c>
      <c r="J41" s="452">
        <v>1</v>
      </c>
      <c r="K41" s="452">
        <v>1</v>
      </c>
      <c r="L41" s="452">
        <v>10</v>
      </c>
      <c r="M41" s="452">
        <v>4</v>
      </c>
      <c r="N41" s="452">
        <v>1</v>
      </c>
      <c r="O41" s="452">
        <v>3</v>
      </c>
      <c r="P41" s="452">
        <v>12</v>
      </c>
      <c r="Q41" s="452">
        <v>6</v>
      </c>
      <c r="R41" s="452">
        <v>1</v>
      </c>
      <c r="S41" s="452">
        <v>4</v>
      </c>
      <c r="T41" s="452">
        <v>11</v>
      </c>
      <c r="U41" s="453">
        <v>1</v>
      </c>
      <c r="V41" s="814"/>
    </row>
    <row r="42" spans="1:22" s="450" customFormat="1" ht="24.75" customHeight="1">
      <c r="A42" s="446" t="s">
        <v>42</v>
      </c>
      <c r="B42" s="447">
        <v>3415</v>
      </c>
      <c r="C42" s="447">
        <v>15</v>
      </c>
      <c r="D42" s="447">
        <v>2</v>
      </c>
      <c r="E42" s="447">
        <v>2</v>
      </c>
      <c r="F42" s="447">
        <v>4</v>
      </c>
      <c r="G42" s="447">
        <v>433</v>
      </c>
      <c r="H42" s="447">
        <v>963</v>
      </c>
      <c r="I42" s="447">
        <v>28</v>
      </c>
      <c r="J42" s="447">
        <v>48</v>
      </c>
      <c r="K42" s="447">
        <v>160</v>
      </c>
      <c r="L42" s="447">
        <v>446</v>
      </c>
      <c r="M42" s="447">
        <v>120</v>
      </c>
      <c r="N42" s="447">
        <v>6</v>
      </c>
      <c r="O42" s="447">
        <v>90</v>
      </c>
      <c r="P42" s="447">
        <v>314</v>
      </c>
      <c r="Q42" s="447">
        <v>186</v>
      </c>
      <c r="R42" s="447">
        <v>79</v>
      </c>
      <c r="S42" s="447">
        <v>290</v>
      </c>
      <c r="T42" s="447">
        <v>214</v>
      </c>
      <c r="U42" s="448">
        <v>14</v>
      </c>
      <c r="V42" s="449"/>
    </row>
    <row r="43" spans="1:22" s="815" customFormat="1" ht="15" customHeight="1">
      <c r="A43" s="451" t="s">
        <v>32</v>
      </c>
      <c r="B43" s="452">
        <v>12</v>
      </c>
      <c r="C43" s="452">
        <v>1</v>
      </c>
      <c r="D43" s="452" t="s">
        <v>412</v>
      </c>
      <c r="E43" s="452" t="s">
        <v>943</v>
      </c>
      <c r="F43" s="452" t="s">
        <v>943</v>
      </c>
      <c r="G43" s="452">
        <v>2</v>
      </c>
      <c r="H43" s="452">
        <v>1</v>
      </c>
      <c r="I43" s="452" t="s">
        <v>943</v>
      </c>
      <c r="J43" s="452" t="s">
        <v>943</v>
      </c>
      <c r="K43" s="452" t="s">
        <v>943</v>
      </c>
      <c r="L43" s="452">
        <v>4</v>
      </c>
      <c r="M43" s="452" t="s">
        <v>943</v>
      </c>
      <c r="N43" s="452" t="s">
        <v>943</v>
      </c>
      <c r="O43" s="452" t="s">
        <v>943</v>
      </c>
      <c r="P43" s="452">
        <v>0</v>
      </c>
      <c r="Q43" s="452" t="s">
        <v>943</v>
      </c>
      <c r="R43" s="452" t="s">
        <v>943</v>
      </c>
      <c r="S43" s="452">
        <v>3</v>
      </c>
      <c r="T43" s="452" t="s">
        <v>943</v>
      </c>
      <c r="U43" s="453">
        <v>1</v>
      </c>
      <c r="V43" s="814"/>
    </row>
    <row r="44" spans="1:22" s="815" customFormat="1" ht="15" customHeight="1">
      <c r="A44" s="451" t="s">
        <v>33</v>
      </c>
      <c r="B44" s="452">
        <v>27</v>
      </c>
      <c r="C44" s="452">
        <v>1</v>
      </c>
      <c r="D44" s="452" t="s">
        <v>943</v>
      </c>
      <c r="E44" s="452" t="s">
        <v>943</v>
      </c>
      <c r="F44" s="452" t="s">
        <v>943</v>
      </c>
      <c r="G44" s="452">
        <v>4</v>
      </c>
      <c r="H44" s="452">
        <v>8</v>
      </c>
      <c r="I44" s="452" t="s">
        <v>943</v>
      </c>
      <c r="J44" s="452" t="s">
        <v>943</v>
      </c>
      <c r="K44" s="452">
        <v>1</v>
      </c>
      <c r="L44" s="452">
        <v>4</v>
      </c>
      <c r="M44" s="452" t="s">
        <v>943</v>
      </c>
      <c r="N44" s="452">
        <v>1</v>
      </c>
      <c r="O44" s="452">
        <v>1</v>
      </c>
      <c r="P44" s="452">
        <v>1</v>
      </c>
      <c r="Q44" s="452" t="s">
        <v>943</v>
      </c>
      <c r="R44" s="452" t="s">
        <v>943</v>
      </c>
      <c r="S44" s="452">
        <v>6</v>
      </c>
      <c r="T44" s="452" t="s">
        <v>943</v>
      </c>
      <c r="U44" s="453" t="s">
        <v>943</v>
      </c>
      <c r="V44" s="814"/>
    </row>
    <row r="45" spans="1:22" s="815" customFormat="1" ht="15" customHeight="1">
      <c r="A45" s="451" t="s">
        <v>34</v>
      </c>
      <c r="B45" s="452">
        <v>217</v>
      </c>
      <c r="C45" s="452">
        <v>2</v>
      </c>
      <c r="D45" s="452" t="s">
        <v>943</v>
      </c>
      <c r="E45" s="452" t="s">
        <v>943</v>
      </c>
      <c r="F45" s="452">
        <v>0</v>
      </c>
      <c r="G45" s="452">
        <v>22</v>
      </c>
      <c r="H45" s="452">
        <v>93</v>
      </c>
      <c r="I45" s="452" t="s">
        <v>943</v>
      </c>
      <c r="J45" s="452">
        <v>4</v>
      </c>
      <c r="K45" s="452">
        <v>3</v>
      </c>
      <c r="L45" s="452">
        <v>29</v>
      </c>
      <c r="M45" s="452">
        <v>9</v>
      </c>
      <c r="N45" s="452">
        <v>0</v>
      </c>
      <c r="O45" s="452">
        <v>14</v>
      </c>
      <c r="P45" s="452">
        <v>12</v>
      </c>
      <c r="Q45" s="452">
        <v>1</v>
      </c>
      <c r="R45" s="452">
        <v>3</v>
      </c>
      <c r="S45" s="452">
        <v>25</v>
      </c>
      <c r="T45" s="452" t="s">
        <v>943</v>
      </c>
      <c r="U45" s="453" t="s">
        <v>943</v>
      </c>
      <c r="V45" s="814"/>
    </row>
    <row r="46" spans="1:22" s="815" customFormat="1" ht="15" customHeight="1">
      <c r="A46" s="451" t="s">
        <v>35</v>
      </c>
      <c r="B46" s="452">
        <v>326</v>
      </c>
      <c r="C46" s="452">
        <v>1</v>
      </c>
      <c r="D46" s="452">
        <v>0</v>
      </c>
      <c r="E46" s="452" t="s">
        <v>943</v>
      </c>
      <c r="F46" s="452">
        <v>1</v>
      </c>
      <c r="G46" s="452">
        <v>45</v>
      </c>
      <c r="H46" s="452">
        <v>118</v>
      </c>
      <c r="I46" s="452" t="s">
        <v>943</v>
      </c>
      <c r="J46" s="452">
        <v>3</v>
      </c>
      <c r="K46" s="452">
        <v>5</v>
      </c>
      <c r="L46" s="452">
        <v>50</v>
      </c>
      <c r="M46" s="452">
        <v>4</v>
      </c>
      <c r="N46" s="452" t="s">
        <v>943</v>
      </c>
      <c r="O46" s="452">
        <v>19</v>
      </c>
      <c r="P46" s="452">
        <v>29</v>
      </c>
      <c r="Q46" s="452">
        <v>3</v>
      </c>
      <c r="R46" s="452">
        <v>2</v>
      </c>
      <c r="S46" s="452">
        <v>40</v>
      </c>
      <c r="T46" s="452">
        <v>1</v>
      </c>
      <c r="U46" s="453">
        <v>5</v>
      </c>
      <c r="V46" s="814"/>
    </row>
    <row r="47" spans="1:22" s="815" customFormat="1" ht="15" customHeight="1">
      <c r="A47" s="451" t="s">
        <v>36</v>
      </c>
      <c r="B47" s="452">
        <v>542</v>
      </c>
      <c r="C47" s="452">
        <v>3</v>
      </c>
      <c r="D47" s="452" t="s">
        <v>943</v>
      </c>
      <c r="E47" s="452">
        <v>0</v>
      </c>
      <c r="F47" s="452">
        <v>0</v>
      </c>
      <c r="G47" s="452">
        <v>83</v>
      </c>
      <c r="H47" s="452">
        <v>174</v>
      </c>
      <c r="I47" s="452">
        <v>0</v>
      </c>
      <c r="J47" s="452">
        <v>4</v>
      </c>
      <c r="K47" s="452">
        <v>29</v>
      </c>
      <c r="L47" s="452">
        <v>85</v>
      </c>
      <c r="M47" s="452">
        <v>15</v>
      </c>
      <c r="N47" s="452">
        <v>3</v>
      </c>
      <c r="O47" s="452">
        <v>15</v>
      </c>
      <c r="P47" s="452">
        <v>50</v>
      </c>
      <c r="Q47" s="452">
        <v>10</v>
      </c>
      <c r="R47" s="452">
        <v>10</v>
      </c>
      <c r="S47" s="452">
        <v>50</v>
      </c>
      <c r="T47" s="452">
        <v>8</v>
      </c>
      <c r="U47" s="453" t="s">
        <v>943</v>
      </c>
      <c r="V47" s="814"/>
    </row>
    <row r="48" spans="1:22" s="815" customFormat="1" ht="15" customHeight="1">
      <c r="A48" s="451" t="s">
        <v>37</v>
      </c>
      <c r="B48" s="452">
        <v>440</v>
      </c>
      <c r="C48" s="452">
        <v>1</v>
      </c>
      <c r="D48" s="452" t="s">
        <v>943</v>
      </c>
      <c r="E48" s="452" t="s">
        <v>943</v>
      </c>
      <c r="F48" s="452">
        <v>0</v>
      </c>
      <c r="G48" s="452">
        <v>80</v>
      </c>
      <c r="H48" s="452">
        <v>153</v>
      </c>
      <c r="I48" s="452">
        <v>2</v>
      </c>
      <c r="J48" s="452">
        <v>5</v>
      </c>
      <c r="K48" s="452">
        <v>22</v>
      </c>
      <c r="L48" s="452">
        <v>66</v>
      </c>
      <c r="M48" s="452">
        <v>8</v>
      </c>
      <c r="N48" s="452">
        <v>1</v>
      </c>
      <c r="O48" s="452">
        <v>11</v>
      </c>
      <c r="P48" s="452">
        <v>33</v>
      </c>
      <c r="Q48" s="452">
        <v>12</v>
      </c>
      <c r="R48" s="452">
        <v>6</v>
      </c>
      <c r="S48" s="452">
        <v>32</v>
      </c>
      <c r="T48" s="452">
        <v>8</v>
      </c>
      <c r="U48" s="453" t="s">
        <v>943</v>
      </c>
      <c r="V48" s="814"/>
    </row>
    <row r="49" spans="1:22" s="815" customFormat="1" ht="15" customHeight="1">
      <c r="A49" s="451" t="s">
        <v>38</v>
      </c>
      <c r="B49" s="452">
        <v>691</v>
      </c>
      <c r="C49" s="452">
        <v>2</v>
      </c>
      <c r="D49" s="452">
        <v>1</v>
      </c>
      <c r="E49" s="452">
        <v>0</v>
      </c>
      <c r="F49" s="452">
        <v>2</v>
      </c>
      <c r="G49" s="452">
        <v>93</v>
      </c>
      <c r="H49" s="452">
        <v>202</v>
      </c>
      <c r="I49" s="452">
        <v>2</v>
      </c>
      <c r="J49" s="452">
        <v>11</v>
      </c>
      <c r="K49" s="452">
        <v>44</v>
      </c>
      <c r="L49" s="452">
        <v>100</v>
      </c>
      <c r="M49" s="452">
        <v>22</v>
      </c>
      <c r="N49" s="452">
        <v>0</v>
      </c>
      <c r="O49" s="452">
        <v>15</v>
      </c>
      <c r="P49" s="452">
        <v>71</v>
      </c>
      <c r="Q49" s="452">
        <v>25</v>
      </c>
      <c r="R49" s="452">
        <v>11</v>
      </c>
      <c r="S49" s="452">
        <v>59</v>
      </c>
      <c r="T49" s="452">
        <v>28</v>
      </c>
      <c r="U49" s="453">
        <v>2</v>
      </c>
      <c r="V49" s="814"/>
    </row>
    <row r="50" spans="1:22" s="815" customFormat="1" ht="15" customHeight="1">
      <c r="A50" s="451" t="s">
        <v>39</v>
      </c>
      <c r="B50" s="452">
        <v>408</v>
      </c>
      <c r="C50" s="452">
        <v>0</v>
      </c>
      <c r="D50" s="452" t="s">
        <v>943</v>
      </c>
      <c r="E50" s="452">
        <v>1</v>
      </c>
      <c r="F50" s="452">
        <v>1</v>
      </c>
      <c r="G50" s="452">
        <v>52</v>
      </c>
      <c r="H50" s="452">
        <v>106</v>
      </c>
      <c r="I50" s="452">
        <v>5</v>
      </c>
      <c r="J50" s="452">
        <v>6</v>
      </c>
      <c r="K50" s="452">
        <v>25</v>
      </c>
      <c r="L50" s="452">
        <v>55</v>
      </c>
      <c r="M50" s="452">
        <v>16</v>
      </c>
      <c r="N50" s="452" t="s">
        <v>943</v>
      </c>
      <c r="O50" s="452">
        <v>8</v>
      </c>
      <c r="P50" s="452">
        <v>36</v>
      </c>
      <c r="Q50" s="452">
        <v>25</v>
      </c>
      <c r="R50" s="452">
        <v>12</v>
      </c>
      <c r="S50" s="452">
        <v>33</v>
      </c>
      <c r="T50" s="452">
        <v>25</v>
      </c>
      <c r="U50" s="453">
        <v>2</v>
      </c>
      <c r="V50" s="814"/>
    </row>
    <row r="51" spans="1:22" s="815" customFormat="1" ht="15" customHeight="1">
      <c r="A51" s="451" t="s">
        <v>409</v>
      </c>
      <c r="B51" s="452">
        <v>440</v>
      </c>
      <c r="C51" s="452">
        <v>2</v>
      </c>
      <c r="D51" s="452">
        <v>1</v>
      </c>
      <c r="E51" s="452" t="s">
        <v>943</v>
      </c>
      <c r="F51" s="452" t="s">
        <v>943</v>
      </c>
      <c r="G51" s="452">
        <v>41</v>
      </c>
      <c r="H51" s="452">
        <v>83</v>
      </c>
      <c r="I51" s="452">
        <v>5</v>
      </c>
      <c r="J51" s="452">
        <v>5</v>
      </c>
      <c r="K51" s="452">
        <v>22</v>
      </c>
      <c r="L51" s="452">
        <v>43</v>
      </c>
      <c r="M51" s="452">
        <v>31</v>
      </c>
      <c r="N51" s="452">
        <v>1</v>
      </c>
      <c r="O51" s="452">
        <v>5</v>
      </c>
      <c r="P51" s="452">
        <v>48</v>
      </c>
      <c r="Q51" s="452">
        <v>47</v>
      </c>
      <c r="R51" s="452">
        <v>24</v>
      </c>
      <c r="S51" s="452">
        <v>29</v>
      </c>
      <c r="T51" s="452">
        <v>51</v>
      </c>
      <c r="U51" s="453">
        <v>2</v>
      </c>
      <c r="V51" s="814"/>
    </row>
    <row r="52" spans="1:22" s="815" customFormat="1" ht="15" customHeight="1">
      <c r="A52" s="451" t="s">
        <v>410</v>
      </c>
      <c r="B52" s="452">
        <v>269</v>
      </c>
      <c r="C52" s="452">
        <v>1</v>
      </c>
      <c r="D52" s="452" t="s">
        <v>943</v>
      </c>
      <c r="E52" s="452" t="s">
        <v>943</v>
      </c>
      <c r="F52" s="452" t="s">
        <v>943</v>
      </c>
      <c r="G52" s="452">
        <v>11</v>
      </c>
      <c r="H52" s="452">
        <v>21</v>
      </c>
      <c r="I52" s="452">
        <v>6</v>
      </c>
      <c r="J52" s="452">
        <v>9</v>
      </c>
      <c r="K52" s="452">
        <v>8</v>
      </c>
      <c r="L52" s="452">
        <v>9</v>
      </c>
      <c r="M52" s="452">
        <v>13</v>
      </c>
      <c r="N52" s="452" t="s">
        <v>943</v>
      </c>
      <c r="O52" s="452">
        <v>1</v>
      </c>
      <c r="P52" s="452">
        <v>27</v>
      </c>
      <c r="Q52" s="452">
        <v>57</v>
      </c>
      <c r="R52" s="452">
        <v>10</v>
      </c>
      <c r="S52" s="452">
        <v>13</v>
      </c>
      <c r="T52" s="452">
        <v>81</v>
      </c>
      <c r="U52" s="453" t="s">
        <v>943</v>
      </c>
      <c r="V52" s="814"/>
    </row>
    <row r="53" spans="1:22" s="815" customFormat="1" ht="15" customHeight="1">
      <c r="A53" s="451" t="s">
        <v>411</v>
      </c>
      <c r="B53" s="454">
        <v>40</v>
      </c>
      <c r="C53" s="452" t="s">
        <v>943</v>
      </c>
      <c r="D53" s="452" t="s">
        <v>943</v>
      </c>
      <c r="E53" s="452" t="s">
        <v>943</v>
      </c>
      <c r="F53" s="452" t="s">
        <v>943</v>
      </c>
      <c r="G53" s="452">
        <v>0</v>
      </c>
      <c r="H53" s="452">
        <v>4</v>
      </c>
      <c r="I53" s="452">
        <v>6</v>
      </c>
      <c r="J53" s="452">
        <v>1</v>
      </c>
      <c r="K53" s="452" t="s">
        <v>943</v>
      </c>
      <c r="L53" s="452">
        <v>1</v>
      </c>
      <c r="M53" s="452">
        <v>3</v>
      </c>
      <c r="N53" s="452" t="s">
        <v>943</v>
      </c>
      <c r="O53" s="452" t="s">
        <v>943</v>
      </c>
      <c r="P53" s="452">
        <v>7</v>
      </c>
      <c r="Q53" s="452">
        <v>5</v>
      </c>
      <c r="R53" s="452">
        <v>1</v>
      </c>
      <c r="S53" s="452">
        <v>1</v>
      </c>
      <c r="T53" s="452">
        <v>11</v>
      </c>
      <c r="U53" s="453">
        <v>1</v>
      </c>
      <c r="V53" s="814"/>
    </row>
    <row r="54" spans="1:22" s="450" customFormat="1" ht="24.75" customHeight="1">
      <c r="A54" s="446" t="s">
        <v>413</v>
      </c>
      <c r="B54" s="447">
        <v>799</v>
      </c>
      <c r="C54" s="447">
        <v>16</v>
      </c>
      <c r="D54" s="447">
        <v>1</v>
      </c>
      <c r="E54" s="447">
        <v>1</v>
      </c>
      <c r="F54" s="447" t="s">
        <v>943</v>
      </c>
      <c r="G54" s="447">
        <v>33</v>
      </c>
      <c r="H54" s="447">
        <v>135</v>
      </c>
      <c r="I54" s="447" t="s">
        <v>943</v>
      </c>
      <c r="J54" s="447">
        <v>5</v>
      </c>
      <c r="K54" s="447">
        <v>18</v>
      </c>
      <c r="L54" s="447">
        <v>267</v>
      </c>
      <c r="M54" s="447">
        <v>15</v>
      </c>
      <c r="N54" s="447">
        <v>3</v>
      </c>
      <c r="O54" s="447">
        <v>85</v>
      </c>
      <c r="P54" s="447">
        <v>57</v>
      </c>
      <c r="Q54" s="447">
        <v>28</v>
      </c>
      <c r="R54" s="447">
        <v>11</v>
      </c>
      <c r="S54" s="447">
        <v>113</v>
      </c>
      <c r="T54" s="447">
        <v>8</v>
      </c>
      <c r="U54" s="448">
        <v>4</v>
      </c>
      <c r="V54" s="449"/>
    </row>
    <row r="55" spans="1:22" s="815" customFormat="1" ht="15" customHeight="1">
      <c r="A55" s="451" t="s">
        <v>32</v>
      </c>
      <c r="B55" s="452">
        <v>111</v>
      </c>
      <c r="C55" s="452">
        <v>7</v>
      </c>
      <c r="D55" s="452" t="s">
        <v>943</v>
      </c>
      <c r="E55" s="452">
        <v>0</v>
      </c>
      <c r="F55" s="452" t="s">
        <v>943</v>
      </c>
      <c r="G55" s="452">
        <v>5</v>
      </c>
      <c r="H55" s="452">
        <v>8</v>
      </c>
      <c r="I55" s="452" t="s">
        <v>943</v>
      </c>
      <c r="J55" s="452">
        <v>1</v>
      </c>
      <c r="K55" s="452">
        <v>1</v>
      </c>
      <c r="L55" s="452">
        <v>27</v>
      </c>
      <c r="M55" s="452">
        <v>1</v>
      </c>
      <c r="N55" s="452">
        <v>1</v>
      </c>
      <c r="O55" s="452">
        <v>18</v>
      </c>
      <c r="P55" s="452">
        <v>8</v>
      </c>
      <c r="Q55" s="452">
        <v>12</v>
      </c>
      <c r="R55" s="452">
        <v>2</v>
      </c>
      <c r="S55" s="452">
        <v>16</v>
      </c>
      <c r="T55" s="452">
        <v>2</v>
      </c>
      <c r="U55" s="453">
        <v>0</v>
      </c>
      <c r="V55" s="814"/>
    </row>
    <row r="56" spans="1:22" s="815" customFormat="1" ht="15" customHeight="1">
      <c r="A56" s="451" t="s">
        <v>33</v>
      </c>
      <c r="B56" s="452">
        <v>287</v>
      </c>
      <c r="C56" s="452">
        <v>4</v>
      </c>
      <c r="D56" s="452">
        <v>0</v>
      </c>
      <c r="E56" s="452">
        <v>1</v>
      </c>
      <c r="F56" s="452" t="s">
        <v>943</v>
      </c>
      <c r="G56" s="452">
        <v>5</v>
      </c>
      <c r="H56" s="452">
        <v>40</v>
      </c>
      <c r="I56" s="452" t="s">
        <v>943</v>
      </c>
      <c r="J56" s="452">
        <v>2</v>
      </c>
      <c r="K56" s="452">
        <v>4</v>
      </c>
      <c r="L56" s="452">
        <v>110</v>
      </c>
      <c r="M56" s="452">
        <v>10</v>
      </c>
      <c r="N56" s="452">
        <v>1</v>
      </c>
      <c r="O56" s="452">
        <v>36</v>
      </c>
      <c r="P56" s="452">
        <v>19</v>
      </c>
      <c r="Q56" s="452">
        <v>7</v>
      </c>
      <c r="R56" s="452">
        <v>4</v>
      </c>
      <c r="S56" s="452">
        <v>42</v>
      </c>
      <c r="T56" s="452">
        <v>0</v>
      </c>
      <c r="U56" s="453">
        <v>1</v>
      </c>
      <c r="V56" s="814"/>
    </row>
    <row r="57" spans="1:22" s="815" customFormat="1" ht="15" customHeight="1">
      <c r="A57" s="451" t="s">
        <v>34</v>
      </c>
      <c r="B57" s="452">
        <v>267</v>
      </c>
      <c r="C57" s="452">
        <v>4</v>
      </c>
      <c r="D57" s="452" t="s">
        <v>943</v>
      </c>
      <c r="E57" s="452" t="s">
        <v>943</v>
      </c>
      <c r="F57" s="452" t="s">
        <v>943</v>
      </c>
      <c r="G57" s="452">
        <v>7</v>
      </c>
      <c r="H57" s="452">
        <v>60</v>
      </c>
      <c r="I57" s="452" t="s">
        <v>943</v>
      </c>
      <c r="J57" s="452">
        <v>1</v>
      </c>
      <c r="K57" s="452">
        <v>4</v>
      </c>
      <c r="L57" s="452">
        <v>96</v>
      </c>
      <c r="M57" s="452">
        <v>4</v>
      </c>
      <c r="N57" s="452">
        <v>1</v>
      </c>
      <c r="O57" s="452">
        <v>22</v>
      </c>
      <c r="P57" s="452">
        <v>22</v>
      </c>
      <c r="Q57" s="452">
        <v>4</v>
      </c>
      <c r="R57" s="452">
        <v>5</v>
      </c>
      <c r="S57" s="452">
        <v>33</v>
      </c>
      <c r="T57" s="452">
        <v>3</v>
      </c>
      <c r="U57" s="453">
        <v>1</v>
      </c>
      <c r="V57" s="814"/>
    </row>
    <row r="58" spans="1:22" s="815" customFormat="1" ht="15" customHeight="1">
      <c r="A58" s="451" t="s">
        <v>35</v>
      </c>
      <c r="B58" s="452">
        <v>85</v>
      </c>
      <c r="C58" s="452">
        <v>2</v>
      </c>
      <c r="D58" s="452" t="s">
        <v>943</v>
      </c>
      <c r="E58" s="452" t="s">
        <v>943</v>
      </c>
      <c r="F58" s="452" t="s">
        <v>943</v>
      </c>
      <c r="G58" s="452">
        <v>6</v>
      </c>
      <c r="H58" s="452">
        <v>16</v>
      </c>
      <c r="I58" s="452" t="s">
        <v>943</v>
      </c>
      <c r="J58" s="452">
        <v>0</v>
      </c>
      <c r="K58" s="452">
        <v>4</v>
      </c>
      <c r="L58" s="452">
        <v>29</v>
      </c>
      <c r="M58" s="452">
        <v>1</v>
      </c>
      <c r="N58" s="452" t="s">
        <v>943</v>
      </c>
      <c r="O58" s="452">
        <v>2</v>
      </c>
      <c r="P58" s="452">
        <v>5</v>
      </c>
      <c r="Q58" s="452">
        <v>3</v>
      </c>
      <c r="R58" s="452" t="s">
        <v>943</v>
      </c>
      <c r="S58" s="452">
        <v>15</v>
      </c>
      <c r="T58" s="452">
        <v>1</v>
      </c>
      <c r="U58" s="453" t="s">
        <v>943</v>
      </c>
      <c r="V58" s="814"/>
    </row>
    <row r="59" spans="1:22" s="815" customFormat="1" ht="15" customHeight="1">
      <c r="A59" s="451" t="s">
        <v>36</v>
      </c>
      <c r="B59" s="452">
        <v>31</v>
      </c>
      <c r="C59" s="452" t="s">
        <v>943</v>
      </c>
      <c r="D59" s="452" t="s">
        <v>943</v>
      </c>
      <c r="E59" s="452" t="s">
        <v>943</v>
      </c>
      <c r="F59" s="452" t="s">
        <v>943</v>
      </c>
      <c r="G59" s="452">
        <v>8</v>
      </c>
      <c r="H59" s="452">
        <v>6</v>
      </c>
      <c r="I59" s="452" t="s">
        <v>943</v>
      </c>
      <c r="J59" s="452" t="s">
        <v>943</v>
      </c>
      <c r="K59" s="452">
        <v>3</v>
      </c>
      <c r="L59" s="452">
        <v>4</v>
      </c>
      <c r="M59" s="452" t="s">
        <v>943</v>
      </c>
      <c r="N59" s="452" t="s">
        <v>943</v>
      </c>
      <c r="O59" s="452">
        <v>4</v>
      </c>
      <c r="P59" s="452">
        <v>2</v>
      </c>
      <c r="Q59" s="452">
        <v>2</v>
      </c>
      <c r="R59" s="452" t="s">
        <v>943</v>
      </c>
      <c r="S59" s="452">
        <v>3</v>
      </c>
      <c r="T59" s="452" t="s">
        <v>943</v>
      </c>
      <c r="U59" s="453" t="s">
        <v>943</v>
      </c>
      <c r="V59" s="814"/>
    </row>
    <row r="60" spans="1:22" s="815" customFormat="1" ht="15" customHeight="1">
      <c r="A60" s="451" t="s">
        <v>37</v>
      </c>
      <c r="B60" s="452">
        <v>9</v>
      </c>
      <c r="C60" s="452" t="s">
        <v>943</v>
      </c>
      <c r="D60" s="452">
        <v>0</v>
      </c>
      <c r="E60" s="452" t="s">
        <v>943</v>
      </c>
      <c r="F60" s="452" t="s">
        <v>943</v>
      </c>
      <c r="G60" s="452">
        <v>2</v>
      </c>
      <c r="H60" s="452">
        <v>1</v>
      </c>
      <c r="I60" s="452" t="s">
        <v>943</v>
      </c>
      <c r="J60" s="452" t="s">
        <v>943</v>
      </c>
      <c r="K60" s="452" t="s">
        <v>943</v>
      </c>
      <c r="L60" s="452">
        <v>0</v>
      </c>
      <c r="M60" s="452" t="s">
        <v>943</v>
      </c>
      <c r="N60" s="452" t="s">
        <v>943</v>
      </c>
      <c r="O60" s="452">
        <v>1</v>
      </c>
      <c r="P60" s="452">
        <v>1</v>
      </c>
      <c r="Q60" s="452" t="s">
        <v>943</v>
      </c>
      <c r="R60" s="452" t="s">
        <v>943</v>
      </c>
      <c r="S60" s="452">
        <v>2</v>
      </c>
      <c r="T60" s="452" t="s">
        <v>943</v>
      </c>
      <c r="U60" s="453" t="s">
        <v>943</v>
      </c>
      <c r="V60" s="814"/>
    </row>
    <row r="61" spans="1:22" s="815" customFormat="1" ht="15" customHeight="1">
      <c r="A61" s="451" t="s">
        <v>38</v>
      </c>
      <c r="B61" s="452">
        <v>3</v>
      </c>
      <c r="C61" s="452" t="s">
        <v>943</v>
      </c>
      <c r="D61" s="452" t="s">
        <v>943</v>
      </c>
      <c r="E61" s="452" t="s">
        <v>943</v>
      </c>
      <c r="F61" s="452" t="s">
        <v>943</v>
      </c>
      <c r="G61" s="452">
        <v>1</v>
      </c>
      <c r="H61" s="452">
        <v>1</v>
      </c>
      <c r="I61" s="452" t="s">
        <v>943</v>
      </c>
      <c r="J61" s="452" t="s">
        <v>943</v>
      </c>
      <c r="K61" s="452">
        <v>1</v>
      </c>
      <c r="L61" s="452" t="s">
        <v>943</v>
      </c>
      <c r="M61" s="452" t="s">
        <v>943</v>
      </c>
      <c r="N61" s="452" t="s">
        <v>943</v>
      </c>
      <c r="O61" s="452">
        <v>1</v>
      </c>
      <c r="P61" s="452" t="s">
        <v>943</v>
      </c>
      <c r="Q61" s="452" t="s">
        <v>943</v>
      </c>
      <c r="R61" s="452" t="s">
        <v>943</v>
      </c>
      <c r="S61" s="452" t="s">
        <v>943</v>
      </c>
      <c r="T61" s="452" t="s">
        <v>943</v>
      </c>
      <c r="U61" s="453" t="s">
        <v>943</v>
      </c>
      <c r="V61" s="814"/>
    </row>
    <row r="62" spans="1:22" s="815" customFormat="1" ht="15" customHeight="1">
      <c r="A62" s="451" t="s">
        <v>39</v>
      </c>
      <c r="B62" s="452">
        <v>0</v>
      </c>
      <c r="C62" s="452" t="s">
        <v>943</v>
      </c>
      <c r="D62" s="452" t="s">
        <v>943</v>
      </c>
      <c r="E62" s="452" t="s">
        <v>943</v>
      </c>
      <c r="F62" s="452" t="s">
        <v>943</v>
      </c>
      <c r="G62" s="452">
        <v>0</v>
      </c>
      <c r="H62" s="452" t="s">
        <v>943</v>
      </c>
      <c r="I62" s="452" t="s">
        <v>943</v>
      </c>
      <c r="J62" s="452" t="s">
        <v>943</v>
      </c>
      <c r="K62" s="452" t="s">
        <v>943</v>
      </c>
      <c r="L62" s="452" t="s">
        <v>943</v>
      </c>
      <c r="M62" s="452" t="s">
        <v>943</v>
      </c>
      <c r="N62" s="452" t="s">
        <v>943</v>
      </c>
      <c r="O62" s="452" t="s">
        <v>943</v>
      </c>
      <c r="P62" s="452" t="s">
        <v>943</v>
      </c>
      <c r="Q62" s="452" t="s">
        <v>943</v>
      </c>
      <c r="R62" s="452" t="s">
        <v>943</v>
      </c>
      <c r="S62" s="452" t="s">
        <v>943</v>
      </c>
      <c r="T62" s="452" t="s">
        <v>943</v>
      </c>
      <c r="U62" s="453" t="s">
        <v>943</v>
      </c>
      <c r="V62" s="814"/>
    </row>
    <row r="63" spans="1:22" s="815" customFormat="1" ht="15" customHeight="1">
      <c r="A63" s="451" t="s">
        <v>44</v>
      </c>
      <c r="B63" s="452">
        <v>2</v>
      </c>
      <c r="C63" s="452" t="s">
        <v>943</v>
      </c>
      <c r="D63" s="452" t="s">
        <v>943</v>
      </c>
      <c r="E63" s="452" t="s">
        <v>943</v>
      </c>
      <c r="F63" s="452" t="s">
        <v>943</v>
      </c>
      <c r="G63" s="452" t="s">
        <v>943</v>
      </c>
      <c r="H63" s="452">
        <v>1</v>
      </c>
      <c r="I63" s="452" t="s">
        <v>943</v>
      </c>
      <c r="J63" s="452" t="s">
        <v>943</v>
      </c>
      <c r="K63" s="452" t="s">
        <v>943</v>
      </c>
      <c r="L63" s="452" t="s">
        <v>943</v>
      </c>
      <c r="M63" s="452" t="s">
        <v>943</v>
      </c>
      <c r="N63" s="452" t="s">
        <v>943</v>
      </c>
      <c r="O63" s="452" t="s">
        <v>943</v>
      </c>
      <c r="P63" s="452" t="s">
        <v>943</v>
      </c>
      <c r="Q63" s="452" t="s">
        <v>943</v>
      </c>
      <c r="R63" s="452" t="s">
        <v>943</v>
      </c>
      <c r="S63" s="452">
        <v>0</v>
      </c>
      <c r="T63" s="452" t="s">
        <v>943</v>
      </c>
      <c r="U63" s="453" t="s">
        <v>943</v>
      </c>
      <c r="V63" s="814"/>
    </row>
    <row r="64" spans="1:22" s="450" customFormat="1" ht="24.75" customHeight="1">
      <c r="A64" s="455" t="s">
        <v>414</v>
      </c>
      <c r="B64" s="447">
        <v>46</v>
      </c>
      <c r="C64" s="447" t="s">
        <v>412</v>
      </c>
      <c r="D64" s="447" t="s">
        <v>943</v>
      </c>
      <c r="E64" s="447" t="s">
        <v>943</v>
      </c>
      <c r="F64" s="447" t="s">
        <v>943</v>
      </c>
      <c r="G64" s="447" t="s">
        <v>943</v>
      </c>
      <c r="H64" s="447">
        <v>24</v>
      </c>
      <c r="I64" s="447" t="s">
        <v>943</v>
      </c>
      <c r="J64" s="447">
        <v>2</v>
      </c>
      <c r="K64" s="447">
        <v>1</v>
      </c>
      <c r="L64" s="447">
        <v>1</v>
      </c>
      <c r="M64" s="447">
        <v>1</v>
      </c>
      <c r="N64" s="447">
        <v>1</v>
      </c>
      <c r="O64" s="447" t="s">
        <v>943</v>
      </c>
      <c r="P64" s="447">
        <v>5</v>
      </c>
      <c r="Q64" s="447" t="s">
        <v>943</v>
      </c>
      <c r="R64" s="447">
        <v>0</v>
      </c>
      <c r="S64" s="447">
        <v>8</v>
      </c>
      <c r="T64" s="447" t="s">
        <v>943</v>
      </c>
      <c r="U64" s="448">
        <v>2</v>
      </c>
      <c r="V64" s="449"/>
    </row>
    <row r="65" spans="1:22" s="815" customFormat="1" ht="15" customHeight="1">
      <c r="A65" s="451" t="s">
        <v>32</v>
      </c>
      <c r="B65" s="452">
        <v>4</v>
      </c>
      <c r="C65" s="452" t="s">
        <v>943</v>
      </c>
      <c r="D65" s="452" t="s">
        <v>943</v>
      </c>
      <c r="E65" s="452" t="s">
        <v>943</v>
      </c>
      <c r="F65" s="452" t="s">
        <v>943</v>
      </c>
      <c r="G65" s="452" t="s">
        <v>943</v>
      </c>
      <c r="H65" s="452">
        <v>0</v>
      </c>
      <c r="I65" s="452" t="s">
        <v>943</v>
      </c>
      <c r="J65" s="452" t="s">
        <v>943</v>
      </c>
      <c r="K65" s="452" t="s">
        <v>943</v>
      </c>
      <c r="L65" s="452" t="s">
        <v>943</v>
      </c>
      <c r="M65" s="452" t="s">
        <v>943</v>
      </c>
      <c r="N65" s="452" t="s">
        <v>943</v>
      </c>
      <c r="O65" s="452" t="s">
        <v>943</v>
      </c>
      <c r="P65" s="452">
        <v>1</v>
      </c>
      <c r="Q65" s="452" t="s">
        <v>943</v>
      </c>
      <c r="R65" s="452">
        <v>0</v>
      </c>
      <c r="S65" s="452">
        <v>2</v>
      </c>
      <c r="T65" s="452" t="s">
        <v>943</v>
      </c>
      <c r="U65" s="453" t="s">
        <v>943</v>
      </c>
      <c r="V65" s="814"/>
    </row>
    <row r="66" spans="1:22" s="815" customFormat="1" ht="15" customHeight="1">
      <c r="A66" s="451" t="s">
        <v>33</v>
      </c>
      <c r="B66" s="452">
        <v>8</v>
      </c>
      <c r="C66" s="452" t="s">
        <v>943</v>
      </c>
      <c r="D66" s="452" t="s">
        <v>943</v>
      </c>
      <c r="E66" s="452" t="s">
        <v>943</v>
      </c>
      <c r="F66" s="452" t="s">
        <v>943</v>
      </c>
      <c r="G66" s="452" t="s">
        <v>943</v>
      </c>
      <c r="H66" s="452">
        <v>2</v>
      </c>
      <c r="I66" s="452" t="s">
        <v>943</v>
      </c>
      <c r="J66" s="452" t="s">
        <v>943</v>
      </c>
      <c r="K66" s="452">
        <v>1</v>
      </c>
      <c r="L66" s="452" t="s">
        <v>943</v>
      </c>
      <c r="M66" s="452" t="s">
        <v>943</v>
      </c>
      <c r="N66" s="452">
        <v>1</v>
      </c>
      <c r="O66" s="452" t="s">
        <v>943</v>
      </c>
      <c r="P66" s="452">
        <v>1</v>
      </c>
      <c r="Q66" s="452" t="s">
        <v>943</v>
      </c>
      <c r="R66" s="452" t="s">
        <v>943</v>
      </c>
      <c r="S66" s="452">
        <v>3</v>
      </c>
      <c r="T66" s="452" t="s">
        <v>943</v>
      </c>
      <c r="U66" s="453" t="s">
        <v>943</v>
      </c>
      <c r="V66" s="814"/>
    </row>
    <row r="67" spans="1:22" s="815" customFormat="1" ht="15" customHeight="1">
      <c r="A67" s="451" t="s">
        <v>34</v>
      </c>
      <c r="B67" s="452">
        <v>10</v>
      </c>
      <c r="C67" s="452" t="s">
        <v>943</v>
      </c>
      <c r="D67" s="452" t="s">
        <v>943</v>
      </c>
      <c r="E67" s="452" t="s">
        <v>943</v>
      </c>
      <c r="F67" s="452" t="s">
        <v>943</v>
      </c>
      <c r="G67" s="452" t="s">
        <v>943</v>
      </c>
      <c r="H67" s="452">
        <v>6</v>
      </c>
      <c r="I67" s="452" t="s">
        <v>943</v>
      </c>
      <c r="J67" s="452" t="s">
        <v>943</v>
      </c>
      <c r="K67" s="452" t="s">
        <v>943</v>
      </c>
      <c r="L67" s="452" t="s">
        <v>943</v>
      </c>
      <c r="M67" s="452" t="s">
        <v>943</v>
      </c>
      <c r="N67" s="452" t="s">
        <v>943</v>
      </c>
      <c r="O67" s="452" t="s">
        <v>943</v>
      </c>
      <c r="P67" s="452">
        <v>2</v>
      </c>
      <c r="Q67" s="452" t="s">
        <v>943</v>
      </c>
      <c r="R67" s="452" t="s">
        <v>943</v>
      </c>
      <c r="S67" s="452">
        <v>1</v>
      </c>
      <c r="T67" s="452" t="s">
        <v>943</v>
      </c>
      <c r="U67" s="453">
        <v>0</v>
      </c>
      <c r="V67" s="814"/>
    </row>
    <row r="68" spans="1:22" s="815" customFormat="1" ht="15" customHeight="1">
      <c r="A68" s="451" t="s">
        <v>35</v>
      </c>
      <c r="B68" s="452">
        <v>7</v>
      </c>
      <c r="C68" s="452" t="s">
        <v>943</v>
      </c>
      <c r="D68" s="452" t="s">
        <v>943</v>
      </c>
      <c r="E68" s="452" t="s">
        <v>943</v>
      </c>
      <c r="F68" s="452" t="s">
        <v>943</v>
      </c>
      <c r="G68" s="452" t="s">
        <v>943</v>
      </c>
      <c r="H68" s="452">
        <v>6</v>
      </c>
      <c r="I68" s="452" t="s">
        <v>943</v>
      </c>
      <c r="J68" s="452" t="s">
        <v>943</v>
      </c>
      <c r="K68" s="452">
        <v>0</v>
      </c>
      <c r="L68" s="452" t="s">
        <v>943</v>
      </c>
      <c r="M68" s="452" t="s">
        <v>943</v>
      </c>
      <c r="N68" s="452" t="s">
        <v>943</v>
      </c>
      <c r="O68" s="452" t="s">
        <v>943</v>
      </c>
      <c r="P68" s="452" t="s">
        <v>943</v>
      </c>
      <c r="Q68" s="452" t="s">
        <v>943</v>
      </c>
      <c r="R68" s="452" t="s">
        <v>943</v>
      </c>
      <c r="S68" s="452" t="s">
        <v>943</v>
      </c>
      <c r="T68" s="452" t="s">
        <v>943</v>
      </c>
      <c r="U68" s="453">
        <v>1</v>
      </c>
      <c r="V68" s="814"/>
    </row>
    <row r="69" spans="1:22" s="815" customFormat="1" ht="15" customHeight="1">
      <c r="A69" s="451" t="s">
        <v>36</v>
      </c>
      <c r="B69" s="452">
        <v>9</v>
      </c>
      <c r="C69" s="452" t="s">
        <v>943</v>
      </c>
      <c r="D69" s="452" t="s">
        <v>943</v>
      </c>
      <c r="E69" s="452" t="s">
        <v>943</v>
      </c>
      <c r="F69" s="452" t="s">
        <v>943</v>
      </c>
      <c r="G69" s="452" t="s">
        <v>943</v>
      </c>
      <c r="H69" s="452">
        <v>6</v>
      </c>
      <c r="I69" s="452" t="s">
        <v>943</v>
      </c>
      <c r="J69" s="452" t="s">
        <v>943</v>
      </c>
      <c r="K69" s="452" t="s">
        <v>943</v>
      </c>
      <c r="L69" s="452" t="s">
        <v>943</v>
      </c>
      <c r="M69" s="452">
        <v>1</v>
      </c>
      <c r="N69" s="452" t="s">
        <v>943</v>
      </c>
      <c r="O69" s="452" t="s">
        <v>943</v>
      </c>
      <c r="P69" s="452">
        <v>0</v>
      </c>
      <c r="Q69" s="452" t="s">
        <v>943</v>
      </c>
      <c r="R69" s="452" t="s">
        <v>943</v>
      </c>
      <c r="S69" s="452">
        <v>1</v>
      </c>
      <c r="T69" s="452" t="s">
        <v>943</v>
      </c>
      <c r="U69" s="453">
        <v>1</v>
      </c>
      <c r="V69" s="814"/>
    </row>
    <row r="70" spans="1:22" s="815" customFormat="1" ht="15" customHeight="1">
      <c r="A70" s="451" t="s">
        <v>37</v>
      </c>
      <c r="B70" s="452">
        <v>3</v>
      </c>
      <c r="C70" s="452" t="s">
        <v>943</v>
      </c>
      <c r="D70" s="452" t="s">
        <v>943</v>
      </c>
      <c r="E70" s="452" t="s">
        <v>943</v>
      </c>
      <c r="F70" s="452" t="s">
        <v>943</v>
      </c>
      <c r="G70" s="452" t="s">
        <v>943</v>
      </c>
      <c r="H70" s="452">
        <v>1</v>
      </c>
      <c r="I70" s="452" t="s">
        <v>943</v>
      </c>
      <c r="J70" s="452">
        <v>1</v>
      </c>
      <c r="K70" s="452" t="s">
        <v>943</v>
      </c>
      <c r="L70" s="452" t="s">
        <v>943</v>
      </c>
      <c r="M70" s="452" t="s">
        <v>943</v>
      </c>
      <c r="N70" s="452" t="s">
        <v>943</v>
      </c>
      <c r="O70" s="452" t="s">
        <v>943</v>
      </c>
      <c r="P70" s="452" t="s">
        <v>943</v>
      </c>
      <c r="Q70" s="452" t="s">
        <v>943</v>
      </c>
      <c r="R70" s="452" t="s">
        <v>943</v>
      </c>
      <c r="S70" s="452">
        <v>1</v>
      </c>
      <c r="T70" s="452" t="s">
        <v>943</v>
      </c>
      <c r="U70" s="453" t="s">
        <v>943</v>
      </c>
      <c r="V70" s="814"/>
    </row>
    <row r="71" spans="1:22" s="815" customFormat="1" ht="15" customHeight="1">
      <c r="A71" s="451" t="s">
        <v>38</v>
      </c>
      <c r="B71" s="452">
        <v>4</v>
      </c>
      <c r="C71" s="452" t="s">
        <v>943</v>
      </c>
      <c r="D71" s="452" t="s">
        <v>943</v>
      </c>
      <c r="E71" s="452" t="s">
        <v>943</v>
      </c>
      <c r="F71" s="452" t="s">
        <v>943</v>
      </c>
      <c r="G71" s="452" t="s">
        <v>943</v>
      </c>
      <c r="H71" s="452">
        <v>2</v>
      </c>
      <c r="I71" s="452" t="s">
        <v>943</v>
      </c>
      <c r="J71" s="452">
        <v>1</v>
      </c>
      <c r="K71" s="452" t="s">
        <v>943</v>
      </c>
      <c r="L71" s="452">
        <v>1</v>
      </c>
      <c r="M71" s="452" t="s">
        <v>943</v>
      </c>
      <c r="N71" s="452" t="s">
        <v>943</v>
      </c>
      <c r="O71" s="452" t="s">
        <v>943</v>
      </c>
      <c r="P71" s="452" t="s">
        <v>943</v>
      </c>
      <c r="Q71" s="452" t="s">
        <v>943</v>
      </c>
      <c r="R71" s="452" t="s">
        <v>943</v>
      </c>
      <c r="S71" s="452" t="s">
        <v>943</v>
      </c>
      <c r="T71" s="452" t="s">
        <v>943</v>
      </c>
      <c r="U71" s="453" t="s">
        <v>943</v>
      </c>
      <c r="V71" s="814"/>
    </row>
    <row r="72" spans="1:22" s="815" customFormat="1" ht="15" customHeight="1">
      <c r="A72" s="451" t="s">
        <v>39</v>
      </c>
      <c r="B72" s="452">
        <v>1</v>
      </c>
      <c r="C72" s="452" t="s">
        <v>943</v>
      </c>
      <c r="D72" s="452" t="s">
        <v>943</v>
      </c>
      <c r="E72" s="452" t="s">
        <v>943</v>
      </c>
      <c r="F72" s="452" t="s">
        <v>943</v>
      </c>
      <c r="G72" s="452" t="s">
        <v>943</v>
      </c>
      <c r="H72" s="452" t="s">
        <v>943</v>
      </c>
      <c r="I72" s="452" t="s">
        <v>943</v>
      </c>
      <c r="J72" s="452" t="s">
        <v>943</v>
      </c>
      <c r="K72" s="452" t="s">
        <v>943</v>
      </c>
      <c r="L72" s="452" t="s">
        <v>943</v>
      </c>
      <c r="M72" s="452" t="s">
        <v>943</v>
      </c>
      <c r="N72" s="452" t="s">
        <v>943</v>
      </c>
      <c r="O72" s="452" t="s">
        <v>943</v>
      </c>
      <c r="P72" s="452" t="s">
        <v>943</v>
      </c>
      <c r="Q72" s="452" t="s">
        <v>943</v>
      </c>
      <c r="R72" s="452" t="s">
        <v>943</v>
      </c>
      <c r="S72" s="452">
        <v>1</v>
      </c>
      <c r="T72" s="452" t="s">
        <v>943</v>
      </c>
      <c r="U72" s="453" t="s">
        <v>943</v>
      </c>
      <c r="V72" s="814"/>
    </row>
    <row r="73" spans="1:22" s="815" customFormat="1" ht="15" customHeight="1" thickBot="1">
      <c r="A73" s="456" t="s">
        <v>44</v>
      </c>
      <c r="B73" s="457">
        <v>1</v>
      </c>
      <c r="C73" s="457" t="s">
        <v>943</v>
      </c>
      <c r="D73" s="457" t="s">
        <v>943</v>
      </c>
      <c r="E73" s="457" t="s">
        <v>943</v>
      </c>
      <c r="F73" s="457" t="s">
        <v>943</v>
      </c>
      <c r="G73" s="457" t="s">
        <v>943</v>
      </c>
      <c r="H73" s="457" t="s">
        <v>943</v>
      </c>
      <c r="I73" s="457" t="s">
        <v>943</v>
      </c>
      <c r="J73" s="457" t="s">
        <v>943</v>
      </c>
      <c r="K73" s="457" t="s">
        <v>943</v>
      </c>
      <c r="L73" s="457">
        <v>0</v>
      </c>
      <c r="M73" s="457" t="s">
        <v>943</v>
      </c>
      <c r="N73" s="457" t="s">
        <v>943</v>
      </c>
      <c r="O73" s="457" t="s">
        <v>943</v>
      </c>
      <c r="P73" s="457">
        <v>0</v>
      </c>
      <c r="Q73" s="457" t="s">
        <v>943</v>
      </c>
      <c r="R73" s="457" t="s">
        <v>943</v>
      </c>
      <c r="S73" s="457" t="s">
        <v>943</v>
      </c>
      <c r="T73" s="457" t="s">
        <v>943</v>
      </c>
      <c r="U73" s="458" t="s">
        <v>943</v>
      </c>
      <c r="V73" s="814"/>
    </row>
    <row r="74" spans="1:22" s="815" customFormat="1" ht="15" customHeight="1">
      <c r="A74" s="445" t="s">
        <v>45</v>
      </c>
      <c r="V74" s="814"/>
    </row>
    <row r="75" spans="1:22" s="815" customFormat="1" ht="15" customHeight="1">
      <c r="A75" s="459" t="s">
        <v>1004</v>
      </c>
      <c r="V75" s="814"/>
    </row>
    <row r="76" s="815" customFormat="1" ht="12.75" customHeight="1">
      <c r="V76" s="814"/>
    </row>
    <row r="77" s="815" customFormat="1" ht="12.75" customHeight="1">
      <c r="V77" s="814"/>
    </row>
    <row r="78" s="815" customFormat="1" ht="12.75" customHeight="1">
      <c r="V78" s="814"/>
    </row>
    <row r="79" s="815" customFormat="1" ht="12.75" customHeight="1">
      <c r="V79" s="814"/>
    </row>
    <row r="80" s="815" customFormat="1" ht="12.75" customHeight="1">
      <c r="V80" s="814"/>
    </row>
    <row r="81" s="815" customFormat="1" ht="12.75" customHeight="1">
      <c r="V81" s="814"/>
    </row>
    <row r="82" s="815" customFormat="1" ht="12.75" customHeight="1">
      <c r="V82" s="814"/>
    </row>
    <row r="83" s="815" customFormat="1" ht="12.75" customHeight="1">
      <c r="V83" s="814"/>
    </row>
    <row r="84" s="815" customFormat="1" ht="12.75" customHeight="1">
      <c r="V84" s="814"/>
    </row>
    <row r="85" s="815" customFormat="1" ht="12.75" customHeight="1">
      <c r="V85" s="814"/>
    </row>
    <row r="86" s="815" customFormat="1" ht="12.75" customHeight="1">
      <c r="V86" s="814"/>
    </row>
    <row r="87" s="815" customFormat="1" ht="12.75" customHeight="1">
      <c r="V87" s="814"/>
    </row>
    <row r="88" s="815" customFormat="1" ht="12.75" customHeight="1">
      <c r="V88" s="814"/>
    </row>
    <row r="89" s="815" customFormat="1" ht="12.75" customHeight="1">
      <c r="V89" s="814"/>
    </row>
    <row r="90" s="815" customFormat="1" ht="12.75" customHeight="1">
      <c r="V90" s="814"/>
    </row>
    <row r="91" s="815" customFormat="1" ht="12.75" customHeight="1">
      <c r="V91" s="814"/>
    </row>
    <row r="92" s="815" customFormat="1" ht="12.75" customHeight="1">
      <c r="V92" s="814"/>
    </row>
    <row r="93" s="815" customFormat="1" ht="12.75" customHeight="1">
      <c r="V93" s="814"/>
    </row>
    <row r="94" s="815" customFormat="1" ht="12.75" customHeight="1">
      <c r="V94" s="814"/>
    </row>
    <row r="95" s="815" customFormat="1" ht="12.75" customHeight="1">
      <c r="V95" s="814"/>
    </row>
    <row r="96" s="815" customFormat="1" ht="12.75" customHeight="1">
      <c r="V96" s="814"/>
    </row>
    <row r="97" s="815" customFormat="1" ht="12.75" customHeight="1">
      <c r="V97" s="814"/>
    </row>
    <row r="98" s="815" customFormat="1" ht="12.75" customHeight="1">
      <c r="V98" s="814"/>
    </row>
    <row r="99" s="815" customFormat="1" ht="12.75" customHeight="1">
      <c r="V99" s="814"/>
    </row>
    <row r="100" s="815" customFormat="1" ht="12.75" customHeight="1">
      <c r="V100" s="814"/>
    </row>
    <row r="101" s="815" customFormat="1" ht="12.75" customHeight="1">
      <c r="V101" s="814"/>
    </row>
    <row r="102" s="815" customFormat="1" ht="12.75" customHeight="1">
      <c r="V102" s="814"/>
    </row>
    <row r="103" s="815" customFormat="1" ht="12.75" customHeight="1">
      <c r="V103" s="814"/>
    </row>
    <row r="104" s="815" customFormat="1" ht="12.75" customHeight="1">
      <c r="V104" s="814"/>
    </row>
    <row r="105" s="815" customFormat="1" ht="12.75" customHeight="1">
      <c r="V105" s="814"/>
    </row>
    <row r="106" s="815" customFormat="1" ht="12.75" customHeight="1">
      <c r="V106" s="814"/>
    </row>
    <row r="107" s="815" customFormat="1" ht="12.75" customHeight="1">
      <c r="V107" s="814"/>
    </row>
    <row r="108" s="815" customFormat="1" ht="12.75" customHeight="1">
      <c r="V108" s="814"/>
    </row>
    <row r="109" s="815" customFormat="1" ht="12.75" customHeight="1">
      <c r="V109" s="814"/>
    </row>
    <row r="110" s="815" customFormat="1" ht="12.75" customHeight="1">
      <c r="V110" s="814"/>
    </row>
    <row r="111" s="815" customFormat="1" ht="12.75" customHeight="1">
      <c r="V111" s="814"/>
    </row>
    <row r="112" s="815" customFormat="1" ht="12.75" customHeight="1">
      <c r="V112" s="814"/>
    </row>
    <row r="113" s="815" customFormat="1" ht="12.75" customHeight="1">
      <c r="V113" s="814"/>
    </row>
    <row r="114" s="815" customFormat="1" ht="12.75" customHeight="1">
      <c r="V114" s="814"/>
    </row>
    <row r="115" s="815" customFormat="1" ht="12.75" customHeight="1">
      <c r="V115" s="814"/>
    </row>
    <row r="116" s="815" customFormat="1" ht="12.75" customHeight="1">
      <c r="V116" s="814"/>
    </row>
    <row r="117" s="815" customFormat="1" ht="12.75" customHeight="1">
      <c r="V117" s="814"/>
    </row>
    <row r="118" s="815" customFormat="1" ht="12.75" customHeight="1">
      <c r="V118" s="814"/>
    </row>
    <row r="119" s="815" customFormat="1" ht="12.75" customHeight="1">
      <c r="V119" s="814"/>
    </row>
    <row r="120" s="815" customFormat="1" ht="12.75" customHeight="1">
      <c r="V120" s="814"/>
    </row>
    <row r="121" s="815" customFormat="1" ht="12.75" customHeight="1">
      <c r="V121" s="814"/>
    </row>
    <row r="122" s="815" customFormat="1" ht="12.75" customHeight="1">
      <c r="V122" s="814"/>
    </row>
    <row r="123" s="815" customFormat="1" ht="12.75" customHeight="1">
      <c r="V123" s="814"/>
    </row>
    <row r="124" s="815" customFormat="1" ht="12.75" customHeight="1">
      <c r="V124" s="814"/>
    </row>
    <row r="125" s="815" customFormat="1" ht="12.75" customHeight="1">
      <c r="V125" s="814"/>
    </row>
    <row r="126" s="815" customFormat="1" ht="12.75" customHeight="1">
      <c r="V126" s="814"/>
    </row>
    <row r="127" s="815" customFormat="1" ht="12.75" customHeight="1">
      <c r="V127" s="814"/>
    </row>
    <row r="128" s="815" customFormat="1" ht="12.75" customHeight="1">
      <c r="V128" s="814"/>
    </row>
    <row r="129" s="815" customFormat="1" ht="12.75" customHeight="1">
      <c r="V129" s="814"/>
    </row>
    <row r="130" s="815" customFormat="1" ht="12.75" customHeight="1">
      <c r="V130" s="814"/>
    </row>
    <row r="131" s="815" customFormat="1" ht="12.75" customHeight="1">
      <c r="V131" s="814"/>
    </row>
    <row r="132" s="815" customFormat="1" ht="12.75" customHeight="1">
      <c r="V132" s="814"/>
    </row>
    <row r="133" s="815" customFormat="1" ht="12.75" customHeight="1">
      <c r="V133" s="814"/>
    </row>
    <row r="134" s="815" customFormat="1" ht="12.75" customHeight="1">
      <c r="V134" s="814"/>
    </row>
    <row r="135" s="815" customFormat="1" ht="12.75" customHeight="1">
      <c r="V135" s="814"/>
    </row>
    <row r="136" s="815" customFormat="1" ht="12.75" customHeight="1">
      <c r="V136" s="814"/>
    </row>
    <row r="137" s="815" customFormat="1" ht="12.75" customHeight="1">
      <c r="V137" s="814"/>
    </row>
    <row r="138" s="815" customFormat="1" ht="12.75" customHeight="1">
      <c r="V138" s="814"/>
    </row>
    <row r="139" s="815" customFormat="1" ht="12.75" customHeight="1">
      <c r="V139" s="814"/>
    </row>
    <row r="140" s="815" customFormat="1" ht="12.75" customHeight="1">
      <c r="V140" s="814"/>
    </row>
    <row r="141" s="815" customFormat="1" ht="12.75" customHeight="1">
      <c r="V141" s="814"/>
    </row>
    <row r="142" s="815" customFormat="1" ht="12.75" customHeight="1">
      <c r="V142" s="814"/>
    </row>
    <row r="143" s="815" customFormat="1" ht="12.75" customHeight="1">
      <c r="V143" s="814"/>
    </row>
    <row r="144" s="815" customFormat="1" ht="12.75" customHeight="1">
      <c r="V144" s="814"/>
    </row>
    <row r="145" s="815" customFormat="1" ht="12.75" customHeight="1">
      <c r="V145" s="814"/>
    </row>
    <row r="146" s="815" customFormat="1" ht="12.75" customHeight="1">
      <c r="V146" s="814"/>
    </row>
    <row r="147" s="815" customFormat="1" ht="12.75" customHeight="1">
      <c r="V147" s="814"/>
    </row>
    <row r="148" s="815" customFormat="1" ht="12.75" customHeight="1">
      <c r="V148" s="814"/>
    </row>
    <row r="149" s="815" customFormat="1" ht="12.75" customHeight="1">
      <c r="V149" s="814"/>
    </row>
    <row r="150" s="815" customFormat="1" ht="12.75" customHeight="1">
      <c r="V150" s="814"/>
    </row>
    <row r="151" s="815" customFormat="1" ht="12.75" customHeight="1">
      <c r="V151" s="814"/>
    </row>
    <row r="152" s="815" customFormat="1" ht="12.75" customHeight="1">
      <c r="V152" s="814"/>
    </row>
    <row r="153" s="815" customFormat="1" ht="12.75" customHeight="1">
      <c r="V153" s="814"/>
    </row>
    <row r="154" s="815" customFormat="1" ht="12.75" customHeight="1">
      <c r="V154" s="814"/>
    </row>
    <row r="155" s="815" customFormat="1" ht="12.75" customHeight="1">
      <c r="V155" s="814"/>
    </row>
    <row r="156" s="815" customFormat="1" ht="12.75" customHeight="1">
      <c r="V156" s="814"/>
    </row>
    <row r="157" s="815" customFormat="1" ht="12.75" customHeight="1">
      <c r="V157" s="814"/>
    </row>
    <row r="158" s="815" customFormat="1" ht="12.75" customHeight="1">
      <c r="V158" s="814"/>
    </row>
    <row r="159" s="815" customFormat="1" ht="12.75" customHeight="1">
      <c r="V159" s="814"/>
    </row>
    <row r="160" s="815" customFormat="1" ht="12.75" customHeight="1">
      <c r="V160" s="814"/>
    </row>
    <row r="161" s="815" customFormat="1" ht="12.75" customHeight="1">
      <c r="V161" s="814"/>
    </row>
    <row r="162" s="815" customFormat="1" ht="12.75" customHeight="1">
      <c r="V162" s="814"/>
    </row>
    <row r="163" s="815" customFormat="1" ht="12.75" customHeight="1">
      <c r="V163" s="814"/>
    </row>
    <row r="164" s="815" customFormat="1" ht="12.75" customHeight="1">
      <c r="V164" s="814"/>
    </row>
    <row r="165" s="815" customFormat="1" ht="12.75" customHeight="1">
      <c r="V165" s="814"/>
    </row>
    <row r="166" s="815" customFormat="1" ht="12.75" customHeight="1">
      <c r="V166" s="814"/>
    </row>
    <row r="167" s="815" customFormat="1" ht="12.75" customHeight="1">
      <c r="V167" s="814"/>
    </row>
    <row r="168" s="815" customFormat="1" ht="12.75" customHeight="1">
      <c r="V168" s="814"/>
    </row>
    <row r="169" s="815" customFormat="1" ht="12.75" customHeight="1">
      <c r="V169" s="814"/>
    </row>
    <row r="170" s="815" customFormat="1" ht="12.75" customHeight="1">
      <c r="V170" s="814"/>
    </row>
    <row r="171" s="815" customFormat="1" ht="12.75" customHeight="1">
      <c r="V171" s="814"/>
    </row>
    <row r="172" s="815" customFormat="1" ht="12.75" customHeight="1">
      <c r="V172" s="814"/>
    </row>
    <row r="173" s="815" customFormat="1" ht="12.75" customHeight="1">
      <c r="V173" s="814"/>
    </row>
    <row r="174" s="815" customFormat="1" ht="12.75" customHeight="1">
      <c r="V174" s="814"/>
    </row>
    <row r="175" s="815" customFormat="1" ht="12.75" customHeight="1">
      <c r="V175" s="814"/>
    </row>
    <row r="176" s="815" customFormat="1" ht="12.75" customHeight="1">
      <c r="V176" s="814"/>
    </row>
    <row r="177" s="815" customFormat="1" ht="12.75" customHeight="1">
      <c r="V177" s="814"/>
    </row>
    <row r="178" s="815" customFormat="1" ht="12.75" customHeight="1">
      <c r="V178" s="814"/>
    </row>
    <row r="179" s="815" customFormat="1" ht="12.75" customHeight="1">
      <c r="V179" s="814"/>
    </row>
    <row r="180" s="815" customFormat="1" ht="12.75" customHeight="1">
      <c r="V180" s="814"/>
    </row>
    <row r="181" s="815" customFormat="1" ht="12.75" customHeight="1">
      <c r="V181" s="814"/>
    </row>
    <row r="182" s="815" customFormat="1" ht="12.75" customHeight="1">
      <c r="V182" s="814"/>
    </row>
    <row r="183" s="815" customFormat="1" ht="12.75" customHeight="1">
      <c r="V183" s="814"/>
    </row>
    <row r="184" s="815" customFormat="1" ht="12.75" customHeight="1">
      <c r="V184" s="814"/>
    </row>
    <row r="185" s="815" customFormat="1" ht="13.5">
      <c r="V185" s="814"/>
    </row>
    <row r="186" s="815" customFormat="1" ht="13.5">
      <c r="V186" s="814"/>
    </row>
    <row r="187" s="815" customFormat="1" ht="13.5">
      <c r="V187" s="814"/>
    </row>
    <row r="188" s="815" customFormat="1" ht="13.5">
      <c r="V188" s="814"/>
    </row>
    <row r="189" s="815" customFormat="1" ht="13.5">
      <c r="V189" s="814"/>
    </row>
    <row r="190" s="815" customFormat="1" ht="13.5">
      <c r="V190" s="814"/>
    </row>
    <row r="191" s="815" customFormat="1" ht="13.5">
      <c r="V191" s="814"/>
    </row>
    <row r="192" s="815" customFormat="1" ht="13.5">
      <c r="V192" s="814"/>
    </row>
    <row r="193" s="815" customFormat="1" ht="13.5">
      <c r="V193" s="814"/>
    </row>
    <row r="194" s="815" customFormat="1" ht="13.5">
      <c r="V194" s="814"/>
    </row>
    <row r="195" s="815" customFormat="1" ht="13.5">
      <c r="V195" s="814"/>
    </row>
    <row r="196" s="815" customFormat="1" ht="13.5">
      <c r="V196" s="814"/>
    </row>
    <row r="197" s="815" customFormat="1" ht="13.5">
      <c r="V197" s="814"/>
    </row>
    <row r="198" s="815" customFormat="1" ht="13.5">
      <c r="V198" s="814"/>
    </row>
    <row r="199" s="815" customFormat="1" ht="13.5">
      <c r="V199" s="814"/>
    </row>
    <row r="200" s="815" customFormat="1" ht="13.5">
      <c r="V200" s="814"/>
    </row>
    <row r="201" s="815" customFormat="1" ht="13.5">
      <c r="V201" s="814"/>
    </row>
    <row r="202" s="815" customFormat="1" ht="13.5">
      <c r="V202" s="814"/>
    </row>
    <row r="203" s="815" customFormat="1" ht="13.5">
      <c r="V203" s="814"/>
    </row>
    <row r="204" s="815" customFormat="1" ht="13.5">
      <c r="V204" s="814"/>
    </row>
    <row r="205" s="815" customFormat="1" ht="13.5">
      <c r="V205" s="814"/>
    </row>
    <row r="206" s="815" customFormat="1" ht="13.5">
      <c r="V206" s="814"/>
    </row>
    <row r="207" s="815" customFormat="1" ht="13.5">
      <c r="V207" s="814"/>
    </row>
    <row r="208" s="815" customFormat="1" ht="13.5">
      <c r="V208" s="814"/>
    </row>
    <row r="209" s="815" customFormat="1" ht="13.5">
      <c r="V209" s="814"/>
    </row>
    <row r="210" s="815" customFormat="1" ht="13.5">
      <c r="V210" s="814"/>
    </row>
    <row r="211" s="815" customFormat="1" ht="13.5">
      <c r="V211" s="814"/>
    </row>
    <row r="212" s="815" customFormat="1" ht="13.5">
      <c r="V212" s="814"/>
    </row>
    <row r="213" s="815" customFormat="1" ht="13.5">
      <c r="V213" s="814"/>
    </row>
    <row r="214" s="815" customFormat="1" ht="13.5">
      <c r="V214" s="814"/>
    </row>
    <row r="215" s="815" customFormat="1" ht="13.5">
      <c r="V215" s="814"/>
    </row>
    <row r="216" s="815" customFormat="1" ht="13.5">
      <c r="V216" s="814"/>
    </row>
    <row r="217" s="815" customFormat="1" ht="13.5">
      <c r="V217" s="814"/>
    </row>
    <row r="218" s="815" customFormat="1" ht="13.5">
      <c r="V218" s="814"/>
    </row>
    <row r="219" s="815" customFormat="1" ht="13.5">
      <c r="V219" s="814"/>
    </row>
    <row r="220" s="815" customFormat="1" ht="13.5">
      <c r="V220" s="814"/>
    </row>
    <row r="221" s="815" customFormat="1" ht="13.5">
      <c r="V221" s="814"/>
    </row>
    <row r="222" s="815" customFormat="1" ht="13.5">
      <c r="V222" s="814"/>
    </row>
    <row r="223" s="815" customFormat="1" ht="13.5">
      <c r="V223" s="814"/>
    </row>
    <row r="224" s="815" customFormat="1" ht="13.5">
      <c r="V224" s="814"/>
    </row>
    <row r="225" s="815" customFormat="1" ht="13.5">
      <c r="V225" s="814"/>
    </row>
    <row r="226" s="815" customFormat="1" ht="13.5">
      <c r="V226" s="814"/>
    </row>
    <row r="227" s="815" customFormat="1" ht="13.5">
      <c r="V227" s="814"/>
    </row>
    <row r="228" s="815" customFormat="1" ht="13.5">
      <c r="V228" s="814"/>
    </row>
    <row r="229" s="815" customFormat="1" ht="13.5">
      <c r="V229" s="814"/>
    </row>
    <row r="230" s="815" customFormat="1" ht="13.5">
      <c r="V230" s="814"/>
    </row>
    <row r="231" s="815" customFormat="1" ht="13.5">
      <c r="V231" s="814"/>
    </row>
    <row r="232" s="815" customFormat="1" ht="13.5">
      <c r="V232" s="814"/>
    </row>
    <row r="233" s="815" customFormat="1" ht="13.5">
      <c r="V233" s="814"/>
    </row>
    <row r="234" s="815" customFormat="1" ht="13.5">
      <c r="V234" s="814"/>
    </row>
    <row r="235" s="815" customFormat="1" ht="13.5">
      <c r="V235" s="814"/>
    </row>
    <row r="236" s="815" customFormat="1" ht="13.5">
      <c r="V236" s="814"/>
    </row>
    <row r="237" s="815" customFormat="1" ht="13.5">
      <c r="V237" s="814"/>
    </row>
    <row r="238" s="815" customFormat="1" ht="13.5">
      <c r="V238" s="814"/>
    </row>
    <row r="239" s="815" customFormat="1" ht="13.5">
      <c r="V239" s="814"/>
    </row>
    <row r="240" s="815" customFormat="1" ht="13.5">
      <c r="V240" s="814"/>
    </row>
    <row r="241" s="815" customFormat="1" ht="13.5">
      <c r="V241" s="814"/>
    </row>
    <row r="242" s="815" customFormat="1" ht="13.5">
      <c r="V242" s="814"/>
    </row>
    <row r="243" s="815" customFormat="1" ht="13.5">
      <c r="V243" s="814"/>
    </row>
    <row r="244" s="815" customFormat="1" ht="13.5">
      <c r="V244" s="814"/>
    </row>
    <row r="245" s="815" customFormat="1" ht="13.5">
      <c r="V245" s="814"/>
    </row>
    <row r="246" s="815" customFormat="1" ht="13.5">
      <c r="V246" s="814"/>
    </row>
    <row r="247" s="815" customFormat="1" ht="13.5">
      <c r="V247" s="814"/>
    </row>
    <row r="248" s="815" customFormat="1" ht="13.5">
      <c r="V248" s="814"/>
    </row>
    <row r="249" s="815" customFormat="1" ht="13.5">
      <c r="V249" s="814"/>
    </row>
    <row r="250" s="815" customFormat="1" ht="13.5">
      <c r="V250" s="814"/>
    </row>
    <row r="251" s="815" customFormat="1" ht="13.5">
      <c r="V251" s="814"/>
    </row>
    <row r="252" s="815" customFormat="1" ht="13.5">
      <c r="V252" s="814"/>
    </row>
    <row r="253" s="815" customFormat="1" ht="13.5">
      <c r="V253" s="814"/>
    </row>
    <row r="254" s="815" customFormat="1" ht="13.5">
      <c r="V254" s="814"/>
    </row>
    <row r="255" s="815" customFormat="1" ht="13.5">
      <c r="V255" s="814"/>
    </row>
    <row r="256" s="815" customFormat="1" ht="13.5">
      <c r="V256" s="814"/>
    </row>
    <row r="257" s="815" customFormat="1" ht="13.5">
      <c r="V257" s="814"/>
    </row>
    <row r="258" s="815" customFormat="1" ht="13.5">
      <c r="V258" s="814"/>
    </row>
    <row r="259" s="815" customFormat="1" ht="13.5">
      <c r="V259" s="814"/>
    </row>
    <row r="260" s="815" customFormat="1" ht="13.5">
      <c r="V260" s="814"/>
    </row>
    <row r="261" s="815" customFormat="1" ht="13.5">
      <c r="V261" s="814"/>
    </row>
    <row r="262" s="815" customFormat="1" ht="13.5">
      <c r="V262" s="814"/>
    </row>
    <row r="263" s="815" customFormat="1" ht="13.5">
      <c r="V263" s="814"/>
    </row>
    <row r="264" s="815" customFormat="1" ht="13.5">
      <c r="V264" s="814"/>
    </row>
    <row r="265" s="815" customFormat="1" ht="13.5">
      <c r="V265" s="814"/>
    </row>
    <row r="266" s="815" customFormat="1" ht="13.5">
      <c r="V266" s="814"/>
    </row>
    <row r="267" s="815" customFormat="1" ht="13.5">
      <c r="V267" s="814"/>
    </row>
    <row r="268" s="815" customFormat="1" ht="13.5">
      <c r="V268" s="814"/>
    </row>
    <row r="269" s="815" customFormat="1" ht="13.5">
      <c r="V269" s="814"/>
    </row>
    <row r="270" s="815" customFormat="1" ht="13.5">
      <c r="V270" s="814"/>
    </row>
    <row r="271" s="815" customFormat="1" ht="13.5">
      <c r="V271" s="814"/>
    </row>
    <row r="272" s="815" customFormat="1" ht="13.5">
      <c r="V272" s="814"/>
    </row>
    <row r="273" s="815" customFormat="1" ht="13.5">
      <c r="V273" s="814"/>
    </row>
    <row r="274" s="815" customFormat="1" ht="13.5">
      <c r="V274" s="814"/>
    </row>
    <row r="275" s="815" customFormat="1" ht="13.5">
      <c r="V275" s="814"/>
    </row>
    <row r="276" s="815" customFormat="1" ht="13.5">
      <c r="V276" s="814"/>
    </row>
    <row r="277" s="815" customFormat="1" ht="13.5">
      <c r="V277" s="814"/>
    </row>
    <row r="278" s="815" customFormat="1" ht="13.5">
      <c r="V278" s="814"/>
    </row>
    <row r="279" s="815" customFormat="1" ht="13.5">
      <c r="V279" s="814"/>
    </row>
    <row r="280" s="815" customFormat="1" ht="13.5">
      <c r="V280" s="814"/>
    </row>
    <row r="281" s="815" customFormat="1" ht="13.5">
      <c r="V281" s="814"/>
    </row>
    <row r="282" s="815" customFormat="1" ht="13.5">
      <c r="V282" s="814"/>
    </row>
    <row r="283" s="815" customFormat="1" ht="13.5">
      <c r="V283" s="814"/>
    </row>
    <row r="284" s="815" customFormat="1" ht="13.5">
      <c r="V284" s="814"/>
    </row>
    <row r="285" s="815" customFormat="1" ht="13.5">
      <c r="V285" s="814"/>
    </row>
    <row r="286" s="815" customFormat="1" ht="13.5">
      <c r="V286" s="814"/>
    </row>
    <row r="287" s="815" customFormat="1" ht="13.5">
      <c r="V287" s="814"/>
    </row>
    <row r="288" s="815" customFormat="1" ht="13.5">
      <c r="V288" s="814"/>
    </row>
    <row r="289" s="815" customFormat="1" ht="13.5">
      <c r="V289" s="814"/>
    </row>
    <row r="290" s="815" customFormat="1" ht="13.5">
      <c r="V290" s="814"/>
    </row>
    <row r="291" s="815" customFormat="1" ht="13.5">
      <c r="V291" s="814"/>
    </row>
    <row r="292" s="815" customFormat="1" ht="13.5">
      <c r="V292" s="814"/>
    </row>
    <row r="293" s="815" customFormat="1" ht="13.5">
      <c r="V293" s="814"/>
    </row>
    <row r="294" s="815" customFormat="1" ht="13.5">
      <c r="V294" s="814"/>
    </row>
    <row r="295" s="815" customFormat="1" ht="13.5">
      <c r="V295" s="814"/>
    </row>
    <row r="296" s="815" customFormat="1" ht="13.5">
      <c r="V296" s="814"/>
    </row>
    <row r="297" s="815" customFormat="1" ht="13.5">
      <c r="V297" s="814"/>
    </row>
    <row r="298" s="815" customFormat="1" ht="13.5">
      <c r="V298" s="814"/>
    </row>
    <row r="299" s="815" customFormat="1" ht="13.5">
      <c r="V299" s="814"/>
    </row>
    <row r="300" s="815" customFormat="1" ht="13.5">
      <c r="V300" s="814"/>
    </row>
    <row r="301" s="815" customFormat="1" ht="13.5">
      <c r="V301" s="814"/>
    </row>
    <row r="302" s="815" customFormat="1" ht="13.5">
      <c r="V302" s="814"/>
    </row>
    <row r="303" s="815" customFormat="1" ht="13.5">
      <c r="V303" s="814"/>
    </row>
    <row r="304" s="815" customFormat="1" ht="13.5">
      <c r="V304" s="814"/>
    </row>
    <row r="305" s="815" customFormat="1" ht="13.5">
      <c r="V305" s="814"/>
    </row>
    <row r="306" s="815" customFormat="1" ht="13.5">
      <c r="V306" s="814"/>
    </row>
    <row r="307" s="815" customFormat="1" ht="13.5">
      <c r="V307" s="814"/>
    </row>
    <row r="308" s="815" customFormat="1" ht="13.5">
      <c r="V308" s="814"/>
    </row>
    <row r="309" s="815" customFormat="1" ht="13.5">
      <c r="V309" s="814"/>
    </row>
    <row r="310" s="815" customFormat="1" ht="13.5">
      <c r="V310" s="814"/>
    </row>
    <row r="311" s="815" customFormat="1" ht="13.5">
      <c r="V311" s="814"/>
    </row>
    <row r="312" s="815" customFormat="1" ht="13.5">
      <c r="V312" s="814"/>
    </row>
    <row r="313" s="815" customFormat="1" ht="13.5">
      <c r="V313" s="814"/>
    </row>
    <row r="314" s="815" customFormat="1" ht="13.5">
      <c r="V314" s="814"/>
    </row>
    <row r="315" s="815" customFormat="1" ht="13.5">
      <c r="V315" s="814"/>
    </row>
    <row r="316" s="815" customFormat="1" ht="13.5">
      <c r="V316" s="814"/>
    </row>
    <row r="317" s="815" customFormat="1" ht="13.5">
      <c r="V317" s="814"/>
    </row>
    <row r="318" s="815" customFormat="1" ht="13.5">
      <c r="V318" s="814"/>
    </row>
    <row r="319" s="815" customFormat="1" ht="13.5">
      <c r="V319" s="814"/>
    </row>
    <row r="320" s="815" customFormat="1" ht="13.5">
      <c r="V320" s="814"/>
    </row>
    <row r="321" s="815" customFormat="1" ht="13.5">
      <c r="V321" s="814"/>
    </row>
    <row r="322" s="815" customFormat="1" ht="13.5">
      <c r="V322" s="814"/>
    </row>
    <row r="323" s="815" customFormat="1" ht="13.5">
      <c r="V323" s="814"/>
    </row>
    <row r="324" s="815" customFormat="1" ht="13.5">
      <c r="V324" s="814"/>
    </row>
    <row r="325" s="815" customFormat="1" ht="13.5">
      <c r="V325" s="814"/>
    </row>
    <row r="326" s="815" customFormat="1" ht="13.5">
      <c r="V326" s="814"/>
    </row>
    <row r="327" s="815" customFormat="1" ht="13.5">
      <c r="V327" s="814"/>
    </row>
    <row r="328" s="815" customFormat="1" ht="13.5">
      <c r="V328" s="814"/>
    </row>
    <row r="329" s="815" customFormat="1" ht="13.5">
      <c r="V329" s="814"/>
    </row>
    <row r="330" s="815" customFormat="1" ht="13.5">
      <c r="V330" s="814"/>
    </row>
    <row r="331" s="815" customFormat="1" ht="13.5">
      <c r="V331" s="814"/>
    </row>
    <row r="332" s="815" customFormat="1" ht="13.5">
      <c r="V332" s="814"/>
    </row>
    <row r="333" s="815" customFormat="1" ht="13.5">
      <c r="V333" s="814"/>
    </row>
    <row r="334" s="815" customFormat="1" ht="13.5">
      <c r="V334" s="814"/>
    </row>
    <row r="335" s="815" customFormat="1" ht="13.5">
      <c r="V335" s="814"/>
    </row>
    <row r="336" s="815" customFormat="1" ht="13.5">
      <c r="V336" s="814"/>
    </row>
    <row r="337" s="815" customFormat="1" ht="13.5">
      <c r="V337" s="814"/>
    </row>
    <row r="338" s="815" customFormat="1" ht="13.5">
      <c r="V338" s="814"/>
    </row>
    <row r="339" s="815" customFormat="1" ht="13.5">
      <c r="V339" s="814"/>
    </row>
    <row r="340" s="815" customFormat="1" ht="13.5">
      <c r="V340" s="814"/>
    </row>
    <row r="341" s="815" customFormat="1" ht="13.5">
      <c r="V341" s="814"/>
    </row>
    <row r="342" s="815" customFormat="1" ht="13.5">
      <c r="V342" s="814"/>
    </row>
    <row r="343" s="815" customFormat="1" ht="13.5">
      <c r="V343" s="814"/>
    </row>
    <row r="344" s="815" customFormat="1" ht="13.5">
      <c r="V344" s="814"/>
    </row>
    <row r="345" s="815" customFormat="1" ht="13.5">
      <c r="V345" s="814"/>
    </row>
    <row r="346" s="815" customFormat="1" ht="13.5">
      <c r="V346" s="814"/>
    </row>
    <row r="347" s="815" customFormat="1" ht="13.5">
      <c r="V347" s="814"/>
    </row>
    <row r="348" s="815" customFormat="1" ht="13.5">
      <c r="V348" s="814"/>
    </row>
    <row r="349" s="815" customFormat="1" ht="13.5">
      <c r="V349" s="814"/>
    </row>
    <row r="350" s="815" customFormat="1" ht="13.5">
      <c r="V350" s="814"/>
    </row>
    <row r="351" s="815" customFormat="1" ht="13.5">
      <c r="V351" s="814"/>
    </row>
    <row r="352" s="815" customFormat="1" ht="13.5">
      <c r="V352" s="814"/>
    </row>
    <row r="353" s="815" customFormat="1" ht="13.5">
      <c r="V353" s="814"/>
    </row>
    <row r="354" s="815" customFormat="1" ht="13.5">
      <c r="V354" s="814"/>
    </row>
    <row r="355" s="815" customFormat="1" ht="13.5">
      <c r="V355" s="814"/>
    </row>
    <row r="356" s="815" customFormat="1" ht="13.5">
      <c r="V356" s="814"/>
    </row>
    <row r="357" s="815" customFormat="1" ht="13.5">
      <c r="V357" s="814"/>
    </row>
    <row r="358" s="815" customFormat="1" ht="13.5">
      <c r="V358" s="814"/>
    </row>
    <row r="359" s="815" customFormat="1" ht="13.5">
      <c r="V359" s="814"/>
    </row>
    <row r="360" s="815" customFormat="1" ht="13.5">
      <c r="V360" s="814"/>
    </row>
    <row r="361" s="815" customFormat="1" ht="13.5">
      <c r="V361" s="814"/>
    </row>
    <row r="362" s="815" customFormat="1" ht="13.5">
      <c r="V362" s="814"/>
    </row>
    <row r="363" s="815" customFormat="1" ht="13.5">
      <c r="V363" s="814"/>
    </row>
    <row r="364" s="815" customFormat="1" ht="13.5">
      <c r="V364" s="814"/>
    </row>
    <row r="365" s="815" customFormat="1" ht="13.5">
      <c r="V365" s="814"/>
    </row>
    <row r="366" s="815" customFormat="1" ht="13.5">
      <c r="V366" s="814"/>
    </row>
    <row r="367" s="815" customFormat="1" ht="13.5">
      <c r="V367" s="814"/>
    </row>
    <row r="368" s="815" customFormat="1" ht="13.5">
      <c r="V368" s="814"/>
    </row>
    <row r="369" s="815" customFormat="1" ht="13.5">
      <c r="V369" s="814"/>
    </row>
    <row r="370" s="815" customFormat="1" ht="13.5">
      <c r="V370" s="814"/>
    </row>
    <row r="371" s="815" customFormat="1" ht="13.5">
      <c r="V371" s="814"/>
    </row>
    <row r="372" s="815" customFormat="1" ht="13.5">
      <c r="V372" s="814"/>
    </row>
    <row r="373" s="815" customFormat="1" ht="13.5">
      <c r="V373" s="814"/>
    </row>
    <row r="374" s="815" customFormat="1" ht="13.5">
      <c r="V374" s="814"/>
    </row>
    <row r="375" s="815" customFormat="1" ht="13.5">
      <c r="V375" s="814"/>
    </row>
    <row r="376" s="815" customFormat="1" ht="13.5">
      <c r="V376" s="814"/>
    </row>
    <row r="377" s="815" customFormat="1" ht="13.5">
      <c r="V377" s="814"/>
    </row>
    <row r="378" s="815" customFormat="1" ht="13.5">
      <c r="V378" s="814"/>
    </row>
    <row r="379" s="815" customFormat="1" ht="13.5">
      <c r="V379" s="814"/>
    </row>
    <row r="380" s="815" customFormat="1" ht="13.5">
      <c r="V380" s="814"/>
    </row>
    <row r="381" s="815" customFormat="1" ht="13.5">
      <c r="V381" s="814"/>
    </row>
    <row r="382" s="815" customFormat="1" ht="13.5">
      <c r="V382" s="814"/>
    </row>
    <row r="383" s="815" customFormat="1" ht="13.5">
      <c r="V383" s="814"/>
    </row>
    <row r="384" s="815" customFormat="1" ht="13.5">
      <c r="V384" s="814"/>
    </row>
    <row r="385" s="815" customFormat="1" ht="13.5">
      <c r="V385" s="814"/>
    </row>
    <row r="386" s="815" customFormat="1" ht="13.5">
      <c r="V386" s="814"/>
    </row>
    <row r="387" s="815" customFormat="1" ht="13.5">
      <c r="V387" s="814"/>
    </row>
    <row r="388" s="815" customFormat="1" ht="13.5">
      <c r="V388" s="814"/>
    </row>
    <row r="389" s="815" customFormat="1" ht="13.5">
      <c r="V389" s="814"/>
    </row>
    <row r="390" s="815" customFormat="1" ht="13.5">
      <c r="V390" s="814"/>
    </row>
    <row r="391" s="815" customFormat="1" ht="13.5">
      <c r="V391" s="814"/>
    </row>
    <row r="392" s="815" customFormat="1" ht="13.5">
      <c r="V392" s="814"/>
    </row>
    <row r="393" s="815" customFormat="1" ht="13.5">
      <c r="V393" s="814"/>
    </row>
    <row r="394" s="815" customFormat="1" ht="13.5">
      <c r="V394" s="814"/>
    </row>
    <row r="395" s="815" customFormat="1" ht="13.5">
      <c r="V395" s="814"/>
    </row>
    <row r="396" s="815" customFormat="1" ht="13.5">
      <c r="V396" s="814"/>
    </row>
    <row r="397" s="815" customFormat="1" ht="13.5">
      <c r="V397" s="814"/>
    </row>
    <row r="398" s="815" customFormat="1" ht="13.5">
      <c r="V398" s="814"/>
    </row>
    <row r="399" s="815" customFormat="1" ht="13.5">
      <c r="V399" s="814"/>
    </row>
    <row r="400" s="815" customFormat="1" ht="13.5">
      <c r="V400" s="814"/>
    </row>
    <row r="401" s="815" customFormat="1" ht="13.5">
      <c r="V401" s="814"/>
    </row>
    <row r="402" s="815" customFormat="1" ht="13.5">
      <c r="V402" s="814"/>
    </row>
    <row r="403" s="815" customFormat="1" ht="13.5">
      <c r="V403" s="814"/>
    </row>
    <row r="404" s="815" customFormat="1" ht="13.5">
      <c r="V404" s="814"/>
    </row>
    <row r="405" s="815" customFormat="1" ht="13.5">
      <c r="V405" s="814"/>
    </row>
    <row r="406" s="815" customFormat="1" ht="13.5">
      <c r="V406" s="814"/>
    </row>
    <row r="407" s="815" customFormat="1" ht="13.5">
      <c r="V407" s="814"/>
    </row>
    <row r="408" s="815" customFormat="1" ht="13.5">
      <c r="V408" s="814"/>
    </row>
    <row r="409" s="815" customFormat="1" ht="13.5">
      <c r="V409" s="814"/>
    </row>
    <row r="410" s="815" customFormat="1" ht="13.5">
      <c r="V410" s="814"/>
    </row>
    <row r="411" s="815" customFormat="1" ht="13.5">
      <c r="V411" s="814"/>
    </row>
    <row r="412" s="815" customFormat="1" ht="13.5">
      <c r="V412" s="814"/>
    </row>
    <row r="413" s="815" customFormat="1" ht="13.5">
      <c r="V413" s="814"/>
    </row>
    <row r="414" s="815" customFormat="1" ht="13.5">
      <c r="V414" s="814"/>
    </row>
    <row r="415" s="815" customFormat="1" ht="13.5">
      <c r="V415" s="814"/>
    </row>
    <row r="416" s="815" customFormat="1" ht="13.5">
      <c r="V416" s="814"/>
    </row>
    <row r="417" s="815" customFormat="1" ht="13.5">
      <c r="V417" s="814"/>
    </row>
    <row r="418" s="815" customFormat="1" ht="13.5">
      <c r="V418" s="814"/>
    </row>
    <row r="419" s="815" customFormat="1" ht="13.5">
      <c r="V419" s="814"/>
    </row>
    <row r="420" s="815" customFormat="1" ht="13.5">
      <c r="V420" s="814"/>
    </row>
    <row r="421" s="815" customFormat="1" ht="13.5">
      <c r="V421" s="814"/>
    </row>
    <row r="422" s="815" customFormat="1" ht="13.5">
      <c r="V422" s="814"/>
    </row>
    <row r="423" s="815" customFormat="1" ht="13.5">
      <c r="V423" s="814"/>
    </row>
    <row r="424" s="815" customFormat="1" ht="13.5">
      <c r="V424" s="814"/>
    </row>
    <row r="425" s="815" customFormat="1" ht="13.5">
      <c r="V425" s="814"/>
    </row>
    <row r="426" s="815" customFormat="1" ht="13.5">
      <c r="V426" s="814"/>
    </row>
    <row r="427" s="815" customFormat="1" ht="13.5">
      <c r="V427" s="814"/>
    </row>
    <row r="428" s="815" customFormat="1" ht="13.5">
      <c r="V428" s="814"/>
    </row>
    <row r="429" s="815" customFormat="1" ht="13.5">
      <c r="V429" s="814"/>
    </row>
    <row r="430" s="815" customFormat="1" ht="13.5">
      <c r="V430" s="814"/>
    </row>
    <row r="431" s="815" customFormat="1" ht="13.5">
      <c r="V431" s="814"/>
    </row>
    <row r="432" s="815" customFormat="1" ht="13.5">
      <c r="V432" s="814"/>
    </row>
    <row r="433" s="815" customFormat="1" ht="13.5">
      <c r="V433" s="814"/>
    </row>
    <row r="434" s="815" customFormat="1" ht="13.5">
      <c r="V434" s="814"/>
    </row>
    <row r="435" s="815" customFormat="1" ht="13.5">
      <c r="V435" s="814"/>
    </row>
    <row r="436" s="815" customFormat="1" ht="13.5">
      <c r="V436" s="814"/>
    </row>
    <row r="437" s="815" customFormat="1" ht="13.5">
      <c r="V437" s="814"/>
    </row>
    <row r="438" s="815" customFormat="1" ht="13.5">
      <c r="V438" s="814"/>
    </row>
    <row r="439" s="815" customFormat="1" ht="13.5">
      <c r="V439" s="814"/>
    </row>
    <row r="440" s="815" customFormat="1" ht="13.5">
      <c r="V440" s="814"/>
    </row>
    <row r="441" s="815" customFormat="1" ht="13.5">
      <c r="V441" s="814"/>
    </row>
    <row r="442" s="815" customFormat="1" ht="13.5">
      <c r="V442" s="814"/>
    </row>
    <row r="443" s="815" customFormat="1" ht="13.5">
      <c r="V443" s="814"/>
    </row>
    <row r="444" s="815" customFormat="1" ht="13.5">
      <c r="V444" s="814"/>
    </row>
    <row r="445" s="815" customFormat="1" ht="13.5">
      <c r="V445" s="814"/>
    </row>
    <row r="446" s="815" customFormat="1" ht="13.5">
      <c r="V446" s="814"/>
    </row>
    <row r="447" s="815" customFormat="1" ht="13.5">
      <c r="V447" s="814"/>
    </row>
    <row r="448" s="815" customFormat="1" ht="13.5">
      <c r="V448" s="814"/>
    </row>
    <row r="449" s="815" customFormat="1" ht="13.5">
      <c r="V449" s="814"/>
    </row>
    <row r="450" s="815" customFormat="1" ht="13.5">
      <c r="V450" s="814"/>
    </row>
    <row r="451" s="815" customFormat="1" ht="13.5">
      <c r="V451" s="814"/>
    </row>
    <row r="452" s="815" customFormat="1" ht="13.5">
      <c r="V452" s="814"/>
    </row>
    <row r="453" s="815" customFormat="1" ht="13.5">
      <c r="V453" s="814"/>
    </row>
    <row r="454" s="815" customFormat="1" ht="13.5">
      <c r="V454" s="814"/>
    </row>
    <row r="455" s="815" customFormat="1" ht="13.5">
      <c r="V455" s="814"/>
    </row>
    <row r="456" s="815" customFormat="1" ht="13.5">
      <c r="V456" s="814"/>
    </row>
    <row r="457" s="815" customFormat="1" ht="13.5">
      <c r="V457" s="814"/>
    </row>
    <row r="458" s="815" customFormat="1" ht="13.5">
      <c r="V458" s="814"/>
    </row>
    <row r="459" s="815" customFormat="1" ht="13.5">
      <c r="V459" s="814"/>
    </row>
    <row r="460" s="815" customFormat="1" ht="13.5">
      <c r="V460" s="814"/>
    </row>
    <row r="461" s="815" customFormat="1" ht="13.5">
      <c r="V461" s="814"/>
    </row>
    <row r="462" s="815" customFormat="1" ht="13.5">
      <c r="V462" s="814"/>
    </row>
    <row r="463" s="815" customFormat="1" ht="13.5">
      <c r="V463" s="814"/>
    </row>
    <row r="464" s="815" customFormat="1" ht="13.5">
      <c r="V464" s="814"/>
    </row>
    <row r="465" s="815" customFormat="1" ht="13.5">
      <c r="V465" s="814"/>
    </row>
    <row r="466" s="815" customFormat="1" ht="13.5">
      <c r="V466" s="814"/>
    </row>
    <row r="467" s="815" customFormat="1" ht="13.5">
      <c r="V467" s="814"/>
    </row>
    <row r="468" s="815" customFormat="1" ht="13.5">
      <c r="V468" s="814"/>
    </row>
    <row r="469" s="815" customFormat="1" ht="13.5">
      <c r="V469" s="814"/>
    </row>
    <row r="470" s="815" customFormat="1" ht="13.5">
      <c r="V470" s="814"/>
    </row>
    <row r="471" s="815" customFormat="1" ht="13.5">
      <c r="V471" s="814"/>
    </row>
    <row r="472" s="815" customFormat="1" ht="13.5">
      <c r="V472" s="814"/>
    </row>
    <row r="473" s="815" customFormat="1" ht="13.5">
      <c r="V473" s="814"/>
    </row>
    <row r="474" s="815" customFormat="1" ht="13.5">
      <c r="V474" s="814"/>
    </row>
    <row r="475" s="815" customFormat="1" ht="13.5">
      <c r="V475" s="814"/>
    </row>
    <row r="476" s="815" customFormat="1" ht="13.5">
      <c r="V476" s="814"/>
    </row>
    <row r="477" s="815" customFormat="1" ht="13.5">
      <c r="V477" s="814"/>
    </row>
    <row r="478" s="815" customFormat="1" ht="13.5">
      <c r="V478" s="814"/>
    </row>
    <row r="479" s="815" customFormat="1" ht="13.5">
      <c r="V479" s="814"/>
    </row>
    <row r="480" s="815" customFormat="1" ht="13.5">
      <c r="V480" s="814"/>
    </row>
    <row r="481" s="815" customFormat="1" ht="13.5">
      <c r="V481" s="814"/>
    </row>
    <row r="482" s="815" customFormat="1" ht="13.5">
      <c r="V482" s="814"/>
    </row>
    <row r="483" s="815" customFormat="1" ht="13.5">
      <c r="V483" s="814"/>
    </row>
    <row r="484" s="815" customFormat="1" ht="13.5">
      <c r="V484" s="814"/>
    </row>
    <row r="485" s="815" customFormat="1" ht="13.5">
      <c r="V485" s="814"/>
    </row>
    <row r="486" s="815" customFormat="1" ht="13.5">
      <c r="V486" s="814"/>
    </row>
    <row r="487" s="815" customFormat="1" ht="13.5">
      <c r="V487" s="814"/>
    </row>
    <row r="488" s="815" customFormat="1" ht="13.5">
      <c r="V488" s="814"/>
    </row>
    <row r="489" s="815" customFormat="1" ht="13.5">
      <c r="V489" s="814"/>
    </row>
    <row r="490" s="815" customFormat="1" ht="13.5">
      <c r="V490" s="814"/>
    </row>
    <row r="491" s="815" customFormat="1" ht="13.5">
      <c r="V491" s="814"/>
    </row>
    <row r="492" s="815" customFormat="1" ht="13.5">
      <c r="V492" s="814"/>
    </row>
    <row r="493" s="815" customFormat="1" ht="13.5">
      <c r="V493" s="814"/>
    </row>
    <row r="494" s="815" customFormat="1" ht="13.5">
      <c r="V494" s="814"/>
    </row>
    <row r="495" s="815" customFormat="1" ht="13.5">
      <c r="V495" s="814"/>
    </row>
    <row r="496" s="815" customFormat="1" ht="13.5">
      <c r="V496" s="814"/>
    </row>
    <row r="497" s="815" customFormat="1" ht="13.5">
      <c r="V497" s="814"/>
    </row>
    <row r="498" s="815" customFormat="1" ht="13.5">
      <c r="V498" s="814"/>
    </row>
    <row r="499" s="815" customFormat="1" ht="13.5">
      <c r="V499" s="814"/>
    </row>
    <row r="500" s="815" customFormat="1" ht="13.5">
      <c r="V500" s="814"/>
    </row>
    <row r="501" s="815" customFormat="1" ht="13.5">
      <c r="V501" s="814"/>
    </row>
    <row r="502" s="815" customFormat="1" ht="13.5">
      <c r="V502" s="814"/>
    </row>
    <row r="503" s="815" customFormat="1" ht="13.5">
      <c r="V503" s="814"/>
    </row>
    <row r="504" s="815" customFormat="1" ht="13.5">
      <c r="V504" s="814"/>
    </row>
    <row r="505" s="815" customFormat="1" ht="13.5">
      <c r="V505" s="814"/>
    </row>
    <row r="506" s="815" customFormat="1" ht="13.5">
      <c r="V506" s="814"/>
    </row>
    <row r="507" s="815" customFormat="1" ht="13.5">
      <c r="V507" s="814"/>
    </row>
    <row r="508" s="815" customFormat="1" ht="13.5">
      <c r="V508" s="814"/>
    </row>
    <row r="509" s="815" customFormat="1" ht="13.5">
      <c r="V509" s="814"/>
    </row>
    <row r="510" s="815" customFormat="1" ht="13.5">
      <c r="V510" s="814"/>
    </row>
    <row r="511" s="815" customFormat="1" ht="13.5">
      <c r="V511" s="814"/>
    </row>
    <row r="512" s="815" customFormat="1" ht="13.5">
      <c r="V512" s="814"/>
    </row>
    <row r="513" s="815" customFormat="1" ht="13.5">
      <c r="V513" s="814"/>
    </row>
    <row r="514" s="815" customFormat="1" ht="13.5">
      <c r="V514" s="814"/>
    </row>
    <row r="515" s="815" customFormat="1" ht="13.5">
      <c r="V515" s="814"/>
    </row>
    <row r="516" s="815" customFormat="1" ht="13.5">
      <c r="V516" s="814"/>
    </row>
    <row r="517" s="815" customFormat="1" ht="13.5">
      <c r="V517" s="814"/>
    </row>
    <row r="518" s="815" customFormat="1" ht="13.5">
      <c r="V518" s="814"/>
    </row>
    <row r="519" s="815" customFormat="1" ht="13.5">
      <c r="V519" s="814"/>
    </row>
    <row r="520" s="815" customFormat="1" ht="13.5">
      <c r="V520" s="814"/>
    </row>
    <row r="521" s="815" customFormat="1" ht="13.5">
      <c r="V521" s="814"/>
    </row>
    <row r="522" s="815" customFormat="1" ht="13.5">
      <c r="V522" s="814"/>
    </row>
    <row r="523" s="815" customFormat="1" ht="13.5">
      <c r="V523" s="814"/>
    </row>
    <row r="524" s="815" customFormat="1" ht="13.5">
      <c r="V524" s="814"/>
    </row>
    <row r="525" s="815" customFormat="1" ht="13.5">
      <c r="V525" s="814"/>
    </row>
    <row r="526" s="815" customFormat="1" ht="13.5">
      <c r="V526" s="814"/>
    </row>
    <row r="527" s="815" customFormat="1" ht="13.5">
      <c r="V527" s="814"/>
    </row>
    <row r="528" s="815" customFormat="1" ht="13.5">
      <c r="V528" s="814"/>
    </row>
    <row r="529" s="815" customFormat="1" ht="13.5">
      <c r="V529" s="814"/>
    </row>
    <row r="530" s="815" customFormat="1" ht="13.5">
      <c r="V530" s="814"/>
    </row>
    <row r="531" s="815" customFormat="1" ht="13.5">
      <c r="V531" s="814"/>
    </row>
    <row r="532" s="815" customFormat="1" ht="13.5">
      <c r="V532" s="814"/>
    </row>
    <row r="533" s="815" customFormat="1" ht="13.5">
      <c r="V533" s="814"/>
    </row>
    <row r="534" s="815" customFormat="1" ht="13.5">
      <c r="V534" s="814"/>
    </row>
    <row r="535" s="815" customFormat="1" ht="13.5">
      <c r="V535" s="814"/>
    </row>
    <row r="536" s="815" customFormat="1" ht="13.5">
      <c r="V536" s="814"/>
    </row>
    <row r="537" s="815" customFormat="1" ht="13.5">
      <c r="V537" s="814"/>
    </row>
    <row r="538" s="815" customFormat="1" ht="13.5">
      <c r="V538" s="814"/>
    </row>
    <row r="539" s="815" customFormat="1" ht="13.5">
      <c r="V539" s="814"/>
    </row>
    <row r="540" s="815" customFormat="1" ht="13.5">
      <c r="V540" s="814"/>
    </row>
    <row r="541" s="815" customFormat="1" ht="13.5">
      <c r="V541" s="814"/>
    </row>
    <row r="542" s="815" customFormat="1" ht="13.5">
      <c r="V542" s="814"/>
    </row>
    <row r="543" s="815" customFormat="1" ht="13.5">
      <c r="V543" s="814"/>
    </row>
    <row r="544" s="815" customFormat="1" ht="13.5">
      <c r="V544" s="814"/>
    </row>
    <row r="545" s="815" customFormat="1" ht="13.5">
      <c r="V545" s="814"/>
    </row>
    <row r="546" s="815" customFormat="1" ht="13.5">
      <c r="V546" s="814"/>
    </row>
    <row r="547" s="815" customFormat="1" ht="13.5">
      <c r="V547" s="814"/>
    </row>
    <row r="548" s="815" customFormat="1" ht="13.5">
      <c r="V548" s="814"/>
    </row>
    <row r="549" s="815" customFormat="1" ht="13.5">
      <c r="V549" s="814"/>
    </row>
    <row r="550" s="815" customFormat="1" ht="13.5">
      <c r="V550" s="814"/>
    </row>
    <row r="551" s="815" customFormat="1" ht="13.5">
      <c r="V551" s="814"/>
    </row>
    <row r="552" s="815" customFormat="1" ht="13.5">
      <c r="V552" s="814"/>
    </row>
    <row r="553" s="815" customFormat="1" ht="13.5">
      <c r="V553" s="814"/>
    </row>
    <row r="554" s="815" customFormat="1" ht="13.5">
      <c r="V554" s="814"/>
    </row>
    <row r="555" s="815" customFormat="1" ht="13.5">
      <c r="V555" s="814"/>
    </row>
    <row r="556" s="815" customFormat="1" ht="13.5">
      <c r="V556" s="814"/>
    </row>
    <row r="557" s="815" customFormat="1" ht="13.5">
      <c r="V557" s="814"/>
    </row>
    <row r="558" s="815" customFormat="1" ht="13.5">
      <c r="V558" s="814"/>
    </row>
    <row r="559" s="815" customFormat="1" ht="13.5">
      <c r="V559" s="814"/>
    </row>
    <row r="560" s="815" customFormat="1" ht="13.5">
      <c r="V560" s="814"/>
    </row>
    <row r="561" s="815" customFormat="1" ht="13.5">
      <c r="V561" s="814"/>
    </row>
    <row r="562" s="815" customFormat="1" ht="13.5">
      <c r="V562" s="814"/>
    </row>
    <row r="563" s="815" customFormat="1" ht="13.5">
      <c r="V563" s="814"/>
    </row>
    <row r="564" s="815" customFormat="1" ht="13.5">
      <c r="V564" s="814"/>
    </row>
    <row r="565" s="815" customFormat="1" ht="13.5">
      <c r="V565" s="814"/>
    </row>
    <row r="566" s="815" customFormat="1" ht="13.5">
      <c r="V566" s="814"/>
    </row>
    <row r="567" s="815" customFormat="1" ht="13.5">
      <c r="V567" s="814"/>
    </row>
    <row r="568" s="815" customFormat="1" ht="13.5">
      <c r="V568" s="814"/>
    </row>
    <row r="569" s="815" customFormat="1" ht="13.5">
      <c r="V569" s="814"/>
    </row>
    <row r="570" s="815" customFormat="1" ht="13.5">
      <c r="V570" s="814"/>
    </row>
    <row r="571" s="815" customFormat="1" ht="13.5">
      <c r="V571" s="814"/>
    </row>
    <row r="572" s="815" customFormat="1" ht="13.5">
      <c r="V572" s="814"/>
    </row>
    <row r="573" s="815" customFormat="1" ht="13.5">
      <c r="V573" s="814"/>
    </row>
    <row r="574" s="815" customFormat="1" ht="13.5">
      <c r="V574" s="814"/>
    </row>
    <row r="575" s="815" customFormat="1" ht="13.5">
      <c r="V575" s="814"/>
    </row>
    <row r="576" s="815" customFormat="1" ht="13.5">
      <c r="V576" s="814"/>
    </row>
    <row r="577" s="815" customFormat="1" ht="13.5">
      <c r="V577" s="814"/>
    </row>
    <row r="578" s="815" customFormat="1" ht="13.5">
      <c r="V578" s="814"/>
    </row>
    <row r="579" s="815" customFormat="1" ht="13.5">
      <c r="V579" s="814"/>
    </row>
    <row r="580" s="815" customFormat="1" ht="13.5">
      <c r="V580" s="814"/>
    </row>
    <row r="581" s="815" customFormat="1" ht="13.5">
      <c r="V581" s="814"/>
    </row>
    <row r="582" s="815" customFormat="1" ht="13.5">
      <c r="V582" s="814"/>
    </row>
    <row r="583" s="815" customFormat="1" ht="13.5">
      <c r="V583" s="814"/>
    </row>
    <row r="584" s="815" customFormat="1" ht="13.5">
      <c r="V584" s="814"/>
    </row>
    <row r="585" s="815" customFormat="1" ht="13.5">
      <c r="V585" s="814"/>
    </row>
    <row r="586" s="815" customFormat="1" ht="13.5">
      <c r="V586" s="814"/>
    </row>
    <row r="587" s="815" customFormat="1" ht="13.5">
      <c r="V587" s="814"/>
    </row>
    <row r="588" s="815" customFormat="1" ht="13.5">
      <c r="V588" s="814"/>
    </row>
    <row r="589" s="815" customFormat="1" ht="13.5">
      <c r="V589" s="814"/>
    </row>
    <row r="590" s="815" customFormat="1" ht="13.5">
      <c r="V590" s="814"/>
    </row>
    <row r="591" s="815" customFormat="1" ht="13.5">
      <c r="V591" s="814"/>
    </row>
    <row r="592" s="815" customFormat="1" ht="13.5">
      <c r="V592" s="814"/>
    </row>
    <row r="593" s="815" customFormat="1" ht="13.5">
      <c r="V593" s="814"/>
    </row>
    <row r="594" s="815" customFormat="1" ht="13.5">
      <c r="V594" s="814"/>
    </row>
    <row r="595" s="815" customFormat="1" ht="13.5">
      <c r="V595" s="814"/>
    </row>
    <row r="596" s="815" customFormat="1" ht="13.5">
      <c r="V596" s="814"/>
    </row>
    <row r="597" s="815" customFormat="1" ht="13.5">
      <c r="V597" s="814"/>
    </row>
    <row r="598" s="815" customFormat="1" ht="13.5">
      <c r="V598" s="814"/>
    </row>
    <row r="599" s="815" customFormat="1" ht="13.5">
      <c r="V599" s="814"/>
    </row>
    <row r="600" s="815" customFormat="1" ht="13.5">
      <c r="V600" s="814"/>
    </row>
    <row r="601" s="815" customFormat="1" ht="13.5">
      <c r="V601" s="814"/>
    </row>
    <row r="602" s="815" customFormat="1" ht="13.5">
      <c r="V602" s="814"/>
    </row>
    <row r="603" s="815" customFormat="1" ht="13.5">
      <c r="V603" s="814"/>
    </row>
    <row r="604" s="815" customFormat="1" ht="13.5">
      <c r="V604" s="814"/>
    </row>
    <row r="605" s="815" customFormat="1" ht="13.5">
      <c r="V605" s="814"/>
    </row>
    <row r="606" s="815" customFormat="1" ht="13.5">
      <c r="V606" s="814"/>
    </row>
    <row r="607" s="815" customFormat="1" ht="13.5">
      <c r="V607" s="814"/>
    </row>
    <row r="608" s="815" customFormat="1" ht="13.5">
      <c r="V608" s="814"/>
    </row>
    <row r="609" s="815" customFormat="1" ht="13.5">
      <c r="V609" s="814"/>
    </row>
    <row r="610" s="815" customFormat="1" ht="13.5">
      <c r="V610" s="814"/>
    </row>
    <row r="611" s="815" customFormat="1" ht="13.5">
      <c r="V611" s="814"/>
    </row>
    <row r="612" s="815" customFormat="1" ht="13.5">
      <c r="V612" s="814"/>
    </row>
    <row r="613" s="815" customFormat="1" ht="13.5">
      <c r="V613" s="814"/>
    </row>
    <row r="614" s="815" customFormat="1" ht="13.5">
      <c r="V614" s="814"/>
    </row>
    <row r="615" s="815" customFormat="1" ht="13.5">
      <c r="V615" s="814"/>
    </row>
    <row r="616" s="815" customFormat="1" ht="13.5">
      <c r="V616" s="814"/>
    </row>
    <row r="617" s="815" customFormat="1" ht="13.5">
      <c r="V617" s="814"/>
    </row>
    <row r="618" s="815" customFormat="1" ht="13.5">
      <c r="V618" s="814"/>
    </row>
    <row r="619" s="815" customFormat="1" ht="13.5">
      <c r="V619" s="814"/>
    </row>
    <row r="620" s="815" customFormat="1" ht="13.5">
      <c r="V620" s="814"/>
    </row>
    <row r="621" s="815" customFormat="1" ht="13.5">
      <c r="V621" s="814"/>
    </row>
    <row r="622" s="815" customFormat="1" ht="13.5">
      <c r="V622" s="814"/>
    </row>
    <row r="623" s="815" customFormat="1" ht="13.5">
      <c r="V623" s="814"/>
    </row>
    <row r="624" s="815" customFormat="1" ht="13.5">
      <c r="V624" s="814"/>
    </row>
    <row r="625" s="815" customFormat="1" ht="13.5">
      <c r="V625" s="814"/>
    </row>
    <row r="626" s="815" customFormat="1" ht="13.5">
      <c r="V626" s="814"/>
    </row>
    <row r="627" s="815" customFormat="1" ht="13.5">
      <c r="V627" s="814"/>
    </row>
    <row r="628" s="815" customFormat="1" ht="13.5">
      <c r="V628" s="814"/>
    </row>
    <row r="629" s="815" customFormat="1" ht="13.5">
      <c r="V629" s="814"/>
    </row>
    <row r="630" s="815" customFormat="1" ht="13.5">
      <c r="V630" s="814"/>
    </row>
    <row r="631" s="815" customFormat="1" ht="13.5">
      <c r="V631" s="814"/>
    </row>
    <row r="632" s="815" customFormat="1" ht="13.5">
      <c r="V632" s="814"/>
    </row>
    <row r="633" s="815" customFormat="1" ht="13.5">
      <c r="V633" s="814"/>
    </row>
    <row r="634" s="815" customFormat="1" ht="13.5">
      <c r="V634" s="814"/>
    </row>
    <row r="635" s="815" customFormat="1" ht="13.5">
      <c r="V635" s="814"/>
    </row>
    <row r="636" s="815" customFormat="1" ht="13.5">
      <c r="V636" s="814"/>
    </row>
    <row r="637" s="815" customFormat="1" ht="13.5">
      <c r="V637" s="814"/>
    </row>
    <row r="638" s="815" customFormat="1" ht="13.5">
      <c r="V638" s="814"/>
    </row>
    <row r="639" s="815" customFormat="1" ht="13.5">
      <c r="V639" s="814"/>
    </row>
    <row r="640" s="815" customFormat="1" ht="13.5">
      <c r="V640" s="814"/>
    </row>
    <row r="641" s="815" customFormat="1" ht="13.5">
      <c r="V641" s="814"/>
    </row>
    <row r="642" s="815" customFormat="1" ht="13.5">
      <c r="V642" s="814"/>
    </row>
    <row r="643" s="815" customFormat="1" ht="13.5">
      <c r="V643" s="814"/>
    </row>
    <row r="644" s="815" customFormat="1" ht="13.5">
      <c r="V644" s="814"/>
    </row>
    <row r="645" s="815" customFormat="1" ht="13.5">
      <c r="V645" s="814"/>
    </row>
    <row r="646" s="815" customFormat="1" ht="13.5">
      <c r="V646" s="814"/>
    </row>
    <row r="647" s="815" customFormat="1" ht="13.5">
      <c r="V647" s="814"/>
    </row>
    <row r="648" s="815" customFormat="1" ht="13.5">
      <c r="V648" s="814"/>
    </row>
    <row r="649" s="815" customFormat="1" ht="13.5">
      <c r="V649" s="814"/>
    </row>
    <row r="650" s="815" customFormat="1" ht="13.5">
      <c r="V650" s="814"/>
    </row>
    <row r="651" s="815" customFormat="1" ht="13.5">
      <c r="V651" s="814"/>
    </row>
    <row r="652" s="815" customFormat="1" ht="13.5">
      <c r="V652" s="814"/>
    </row>
    <row r="653" s="815" customFormat="1" ht="13.5">
      <c r="V653" s="814"/>
    </row>
    <row r="654" s="815" customFormat="1" ht="13.5">
      <c r="V654" s="814"/>
    </row>
    <row r="655" s="815" customFormat="1" ht="13.5">
      <c r="V655" s="814"/>
    </row>
    <row r="656" s="815" customFormat="1" ht="13.5">
      <c r="V656" s="814"/>
    </row>
    <row r="657" s="815" customFormat="1" ht="13.5">
      <c r="V657" s="814"/>
    </row>
    <row r="658" s="815" customFormat="1" ht="13.5">
      <c r="V658" s="814"/>
    </row>
    <row r="659" s="815" customFormat="1" ht="13.5">
      <c r="V659" s="814"/>
    </row>
    <row r="660" s="815" customFormat="1" ht="13.5">
      <c r="V660" s="814"/>
    </row>
    <row r="661" s="815" customFormat="1" ht="13.5">
      <c r="V661" s="814"/>
    </row>
    <row r="662" s="815" customFormat="1" ht="13.5">
      <c r="V662" s="814"/>
    </row>
    <row r="663" s="815" customFormat="1" ht="13.5">
      <c r="V663" s="814"/>
    </row>
    <row r="664" s="815" customFormat="1" ht="13.5">
      <c r="V664" s="814"/>
    </row>
    <row r="665" s="815" customFormat="1" ht="13.5">
      <c r="V665" s="814"/>
    </row>
    <row r="666" s="815" customFormat="1" ht="13.5">
      <c r="V666" s="814"/>
    </row>
    <row r="667" s="815" customFormat="1" ht="13.5">
      <c r="V667" s="814"/>
    </row>
    <row r="668" s="815" customFormat="1" ht="13.5">
      <c r="V668" s="814"/>
    </row>
    <row r="669" s="815" customFormat="1" ht="13.5">
      <c r="V669" s="814"/>
    </row>
    <row r="670" s="815" customFormat="1" ht="13.5">
      <c r="V670" s="814"/>
    </row>
    <row r="671" s="815" customFormat="1" ht="13.5">
      <c r="V671" s="814"/>
    </row>
    <row r="672" s="815" customFormat="1" ht="13.5">
      <c r="V672" s="814"/>
    </row>
    <row r="673" s="815" customFormat="1" ht="13.5">
      <c r="V673" s="814"/>
    </row>
    <row r="674" s="815" customFormat="1" ht="13.5">
      <c r="V674" s="814"/>
    </row>
    <row r="675" s="815" customFormat="1" ht="13.5">
      <c r="V675" s="814"/>
    </row>
    <row r="676" s="815" customFormat="1" ht="13.5">
      <c r="V676" s="814"/>
    </row>
    <row r="677" s="815" customFormat="1" ht="13.5">
      <c r="V677" s="814"/>
    </row>
    <row r="678" s="815" customFormat="1" ht="13.5">
      <c r="V678" s="814"/>
    </row>
    <row r="679" s="815" customFormat="1" ht="13.5">
      <c r="V679" s="814"/>
    </row>
    <row r="680" s="815" customFormat="1" ht="13.5">
      <c r="V680" s="814"/>
    </row>
    <row r="681" s="815" customFormat="1" ht="13.5">
      <c r="V681" s="814"/>
    </row>
    <row r="682" s="815" customFormat="1" ht="13.5">
      <c r="V682" s="814"/>
    </row>
    <row r="683" s="815" customFormat="1" ht="13.5">
      <c r="V683" s="814"/>
    </row>
    <row r="684" s="815" customFormat="1" ht="13.5">
      <c r="V684" s="814"/>
    </row>
    <row r="685" s="815" customFormat="1" ht="13.5">
      <c r="V685" s="814"/>
    </row>
    <row r="686" s="815" customFormat="1" ht="13.5">
      <c r="V686" s="814"/>
    </row>
    <row r="687" s="815" customFormat="1" ht="13.5">
      <c r="V687" s="814"/>
    </row>
    <row r="688" s="815" customFormat="1" ht="13.5">
      <c r="V688" s="814"/>
    </row>
    <row r="689" s="815" customFormat="1" ht="13.5">
      <c r="V689" s="814"/>
    </row>
    <row r="690" s="815" customFormat="1" ht="13.5">
      <c r="V690" s="814"/>
    </row>
    <row r="691" s="815" customFormat="1" ht="13.5">
      <c r="V691" s="814"/>
    </row>
    <row r="692" s="815" customFormat="1" ht="13.5">
      <c r="V692" s="814"/>
    </row>
    <row r="693" s="815" customFormat="1" ht="13.5">
      <c r="V693" s="814"/>
    </row>
    <row r="694" s="815" customFormat="1" ht="13.5">
      <c r="V694" s="814"/>
    </row>
    <row r="695" s="815" customFormat="1" ht="13.5">
      <c r="V695" s="814"/>
    </row>
    <row r="696" s="815" customFormat="1" ht="13.5">
      <c r="V696" s="814"/>
    </row>
    <row r="697" s="815" customFormat="1" ht="13.5">
      <c r="V697" s="814"/>
    </row>
    <row r="698" s="815" customFormat="1" ht="13.5">
      <c r="V698" s="814"/>
    </row>
    <row r="699" s="815" customFormat="1" ht="13.5">
      <c r="V699" s="814"/>
    </row>
    <row r="700" s="815" customFormat="1" ht="13.5">
      <c r="V700" s="814"/>
    </row>
    <row r="701" s="815" customFormat="1" ht="13.5">
      <c r="V701" s="814"/>
    </row>
    <row r="702" s="815" customFormat="1" ht="13.5">
      <c r="V702" s="814"/>
    </row>
    <row r="703" s="815" customFormat="1" ht="13.5">
      <c r="V703" s="814"/>
    </row>
    <row r="704" s="815" customFormat="1" ht="13.5">
      <c r="V704" s="814"/>
    </row>
    <row r="705" s="815" customFormat="1" ht="13.5">
      <c r="V705" s="814"/>
    </row>
    <row r="706" s="815" customFormat="1" ht="13.5">
      <c r="V706" s="814"/>
    </row>
    <row r="707" s="815" customFormat="1" ht="13.5">
      <c r="V707" s="814"/>
    </row>
    <row r="708" s="815" customFormat="1" ht="13.5">
      <c r="V708" s="814"/>
    </row>
    <row r="709" s="815" customFormat="1" ht="13.5">
      <c r="V709" s="814"/>
    </row>
    <row r="710" s="815" customFormat="1" ht="13.5">
      <c r="V710" s="814"/>
    </row>
    <row r="711" s="815" customFormat="1" ht="13.5">
      <c r="V711" s="814"/>
    </row>
    <row r="712" s="815" customFormat="1" ht="13.5">
      <c r="V712" s="814"/>
    </row>
    <row r="713" s="815" customFormat="1" ht="13.5">
      <c r="V713" s="814"/>
    </row>
    <row r="714" s="815" customFormat="1" ht="13.5">
      <c r="V714" s="814"/>
    </row>
    <row r="715" s="815" customFormat="1" ht="13.5">
      <c r="V715" s="814"/>
    </row>
    <row r="716" s="815" customFormat="1" ht="13.5">
      <c r="V716" s="814"/>
    </row>
    <row r="717" s="815" customFormat="1" ht="13.5">
      <c r="V717" s="814"/>
    </row>
    <row r="718" s="815" customFormat="1" ht="13.5">
      <c r="V718" s="814"/>
    </row>
    <row r="719" s="815" customFormat="1" ht="13.5">
      <c r="V719" s="814"/>
    </row>
    <row r="720" s="815" customFormat="1" ht="13.5">
      <c r="V720" s="814"/>
    </row>
    <row r="721" s="815" customFormat="1" ht="13.5">
      <c r="V721" s="814"/>
    </row>
    <row r="722" s="815" customFormat="1" ht="13.5">
      <c r="V722" s="814"/>
    </row>
    <row r="723" s="815" customFormat="1" ht="13.5">
      <c r="V723" s="814"/>
    </row>
    <row r="724" s="815" customFormat="1" ht="13.5">
      <c r="V724" s="814"/>
    </row>
    <row r="725" s="815" customFormat="1" ht="13.5">
      <c r="V725" s="814"/>
    </row>
    <row r="726" s="815" customFormat="1" ht="13.5">
      <c r="V726" s="814"/>
    </row>
    <row r="727" s="815" customFormat="1" ht="13.5">
      <c r="V727" s="814"/>
    </row>
    <row r="728" s="815" customFormat="1" ht="13.5">
      <c r="V728" s="814"/>
    </row>
    <row r="729" s="815" customFormat="1" ht="13.5">
      <c r="V729" s="814"/>
    </row>
    <row r="730" s="815" customFormat="1" ht="13.5">
      <c r="V730" s="814"/>
    </row>
    <row r="731" s="815" customFormat="1" ht="13.5">
      <c r="V731" s="814"/>
    </row>
    <row r="732" s="815" customFormat="1" ht="13.5">
      <c r="V732" s="814"/>
    </row>
    <row r="733" s="815" customFormat="1" ht="13.5">
      <c r="V733" s="814"/>
    </row>
    <row r="734" s="815" customFormat="1" ht="13.5">
      <c r="V734" s="814"/>
    </row>
    <row r="735" s="815" customFormat="1" ht="13.5">
      <c r="V735" s="814"/>
    </row>
    <row r="736" s="815" customFormat="1" ht="13.5">
      <c r="V736" s="814"/>
    </row>
    <row r="737" s="815" customFormat="1" ht="13.5">
      <c r="V737" s="814"/>
    </row>
    <row r="738" s="815" customFormat="1" ht="13.5">
      <c r="V738" s="814"/>
    </row>
    <row r="739" s="815" customFormat="1" ht="13.5">
      <c r="V739" s="814"/>
    </row>
    <row r="740" s="815" customFormat="1" ht="13.5">
      <c r="V740" s="814"/>
    </row>
    <row r="741" s="815" customFormat="1" ht="13.5">
      <c r="V741" s="814"/>
    </row>
    <row r="742" s="815" customFormat="1" ht="13.5">
      <c r="V742" s="814"/>
    </row>
    <row r="743" s="815" customFormat="1" ht="13.5">
      <c r="V743" s="814"/>
    </row>
    <row r="744" s="815" customFormat="1" ht="13.5">
      <c r="V744" s="814"/>
    </row>
    <row r="745" s="815" customFormat="1" ht="13.5">
      <c r="V745" s="814"/>
    </row>
    <row r="746" s="815" customFormat="1" ht="13.5">
      <c r="V746" s="814"/>
    </row>
    <row r="747" s="815" customFormat="1" ht="13.5">
      <c r="V747" s="814"/>
    </row>
    <row r="748" s="815" customFormat="1" ht="13.5">
      <c r="V748" s="814"/>
    </row>
    <row r="749" s="815" customFormat="1" ht="13.5">
      <c r="V749" s="814"/>
    </row>
    <row r="750" s="815" customFormat="1" ht="13.5">
      <c r="V750" s="814"/>
    </row>
    <row r="751" s="815" customFormat="1" ht="13.5">
      <c r="V751" s="814"/>
    </row>
    <row r="752" s="815" customFormat="1" ht="13.5">
      <c r="V752" s="814"/>
    </row>
    <row r="753" s="815" customFormat="1" ht="13.5">
      <c r="V753" s="814"/>
    </row>
    <row r="754" s="815" customFormat="1" ht="13.5">
      <c r="V754" s="814"/>
    </row>
    <row r="755" s="815" customFormat="1" ht="13.5">
      <c r="V755" s="814"/>
    </row>
    <row r="756" s="815" customFormat="1" ht="13.5">
      <c r="V756" s="814"/>
    </row>
    <row r="757" s="815" customFormat="1" ht="13.5">
      <c r="V757" s="814"/>
    </row>
    <row r="758" s="815" customFormat="1" ht="13.5">
      <c r="V758" s="814"/>
    </row>
    <row r="759" s="815" customFormat="1" ht="13.5">
      <c r="V759" s="814"/>
    </row>
    <row r="760" s="815" customFormat="1" ht="13.5">
      <c r="V760" s="814"/>
    </row>
    <row r="761" s="815" customFormat="1" ht="13.5">
      <c r="V761" s="814"/>
    </row>
    <row r="762" s="815" customFormat="1" ht="13.5">
      <c r="V762" s="814"/>
    </row>
    <row r="763" s="815" customFormat="1" ht="13.5">
      <c r="V763" s="814"/>
    </row>
    <row r="764" s="815" customFormat="1" ht="13.5">
      <c r="V764" s="814"/>
    </row>
    <row r="765" s="815" customFormat="1" ht="13.5">
      <c r="V765" s="814"/>
    </row>
    <row r="766" s="815" customFormat="1" ht="13.5">
      <c r="V766" s="814"/>
    </row>
    <row r="767" s="815" customFormat="1" ht="13.5">
      <c r="V767" s="814"/>
    </row>
    <row r="768" s="815" customFormat="1" ht="13.5">
      <c r="V768" s="814"/>
    </row>
    <row r="769" s="815" customFormat="1" ht="13.5">
      <c r="V769" s="814"/>
    </row>
    <row r="770" s="815" customFormat="1" ht="13.5">
      <c r="V770" s="814"/>
    </row>
    <row r="771" s="815" customFormat="1" ht="13.5">
      <c r="V771" s="814"/>
    </row>
    <row r="772" s="815" customFormat="1" ht="13.5">
      <c r="V772" s="814"/>
    </row>
    <row r="773" s="815" customFormat="1" ht="13.5">
      <c r="V773" s="814"/>
    </row>
    <row r="774" s="815" customFormat="1" ht="13.5">
      <c r="V774" s="814"/>
    </row>
    <row r="775" s="815" customFormat="1" ht="13.5">
      <c r="V775" s="814"/>
    </row>
    <row r="776" s="815" customFormat="1" ht="13.5">
      <c r="V776" s="814"/>
    </row>
    <row r="777" s="815" customFormat="1" ht="13.5">
      <c r="V777" s="814"/>
    </row>
    <row r="778" s="815" customFormat="1" ht="13.5">
      <c r="V778" s="814"/>
    </row>
    <row r="779" s="815" customFormat="1" ht="13.5">
      <c r="V779" s="814"/>
    </row>
    <row r="780" s="815" customFormat="1" ht="13.5">
      <c r="V780" s="814"/>
    </row>
    <row r="781" s="815" customFormat="1" ht="13.5">
      <c r="V781" s="814"/>
    </row>
    <row r="782" s="815" customFormat="1" ht="13.5">
      <c r="V782" s="814"/>
    </row>
    <row r="783" s="815" customFormat="1" ht="13.5">
      <c r="V783" s="814"/>
    </row>
    <row r="784" s="815" customFormat="1" ht="13.5">
      <c r="V784" s="814"/>
    </row>
    <row r="785" s="815" customFormat="1" ht="13.5">
      <c r="V785" s="814"/>
    </row>
    <row r="786" s="815" customFormat="1" ht="13.5">
      <c r="V786" s="814"/>
    </row>
    <row r="787" s="815" customFormat="1" ht="13.5">
      <c r="V787" s="814"/>
    </row>
    <row r="788" s="815" customFormat="1" ht="13.5">
      <c r="V788" s="814"/>
    </row>
    <row r="789" s="815" customFormat="1" ht="13.5">
      <c r="V789" s="814"/>
    </row>
    <row r="790" s="815" customFormat="1" ht="13.5">
      <c r="V790" s="814"/>
    </row>
    <row r="791" s="815" customFormat="1" ht="13.5">
      <c r="V791" s="814"/>
    </row>
    <row r="792" s="815" customFormat="1" ht="13.5">
      <c r="V792" s="814"/>
    </row>
    <row r="793" s="815" customFormat="1" ht="13.5">
      <c r="V793" s="814"/>
    </row>
    <row r="794" s="815" customFormat="1" ht="13.5">
      <c r="V794" s="814"/>
    </row>
    <row r="795" s="815" customFormat="1" ht="13.5">
      <c r="V795" s="814"/>
    </row>
    <row r="796" s="815" customFormat="1" ht="13.5">
      <c r="V796" s="814"/>
    </row>
    <row r="797" s="815" customFormat="1" ht="13.5">
      <c r="V797" s="814"/>
    </row>
    <row r="798" s="815" customFormat="1" ht="13.5">
      <c r="V798" s="814"/>
    </row>
    <row r="799" s="815" customFormat="1" ht="13.5">
      <c r="V799" s="814"/>
    </row>
    <row r="800" s="815" customFormat="1" ht="13.5">
      <c r="V800" s="814"/>
    </row>
    <row r="801" s="815" customFormat="1" ht="13.5">
      <c r="V801" s="814"/>
    </row>
    <row r="802" s="815" customFormat="1" ht="13.5">
      <c r="V802" s="814"/>
    </row>
    <row r="803" s="815" customFormat="1" ht="13.5">
      <c r="V803" s="814"/>
    </row>
    <row r="804" s="815" customFormat="1" ht="13.5">
      <c r="V804" s="814"/>
    </row>
    <row r="805" s="815" customFormat="1" ht="13.5">
      <c r="V805" s="814"/>
    </row>
    <row r="806" s="815" customFormat="1" ht="13.5">
      <c r="V806" s="814"/>
    </row>
    <row r="807" s="815" customFormat="1" ht="13.5">
      <c r="V807" s="814"/>
    </row>
    <row r="808" s="815" customFormat="1" ht="13.5">
      <c r="V808" s="814"/>
    </row>
    <row r="809" s="815" customFormat="1" ht="13.5">
      <c r="V809" s="814"/>
    </row>
    <row r="810" s="815" customFormat="1" ht="13.5">
      <c r="V810" s="814"/>
    </row>
    <row r="811" s="815" customFormat="1" ht="13.5">
      <c r="V811" s="814"/>
    </row>
    <row r="812" s="815" customFormat="1" ht="13.5">
      <c r="V812" s="814"/>
    </row>
    <row r="813" s="815" customFormat="1" ht="13.5">
      <c r="V813" s="814"/>
    </row>
    <row r="814" s="815" customFormat="1" ht="13.5">
      <c r="V814" s="814"/>
    </row>
    <row r="815" s="815" customFormat="1" ht="13.5">
      <c r="V815" s="814"/>
    </row>
    <row r="816" s="815" customFormat="1" ht="13.5">
      <c r="V816" s="814"/>
    </row>
    <row r="817" s="815" customFormat="1" ht="13.5">
      <c r="V817" s="814"/>
    </row>
    <row r="818" s="815" customFormat="1" ht="13.5">
      <c r="V818" s="814"/>
    </row>
    <row r="819" s="815" customFormat="1" ht="13.5">
      <c r="V819" s="814"/>
    </row>
    <row r="820" s="815" customFormat="1" ht="13.5">
      <c r="V820" s="814"/>
    </row>
    <row r="821" s="815" customFormat="1" ht="13.5">
      <c r="V821" s="814"/>
    </row>
    <row r="822" s="815" customFormat="1" ht="13.5">
      <c r="V822" s="814"/>
    </row>
    <row r="823" s="815" customFormat="1" ht="13.5">
      <c r="V823" s="814"/>
    </row>
    <row r="824" s="815" customFormat="1" ht="13.5">
      <c r="V824" s="814"/>
    </row>
    <row r="825" s="815" customFormat="1" ht="13.5">
      <c r="V825" s="814"/>
    </row>
    <row r="826" s="815" customFormat="1" ht="13.5">
      <c r="V826" s="814"/>
    </row>
    <row r="827" s="815" customFormat="1" ht="13.5">
      <c r="V827" s="814"/>
    </row>
    <row r="828" s="815" customFormat="1" ht="13.5">
      <c r="V828" s="814"/>
    </row>
    <row r="829" s="815" customFormat="1" ht="13.5">
      <c r="V829" s="814"/>
    </row>
    <row r="830" s="815" customFormat="1" ht="13.5">
      <c r="V830" s="814"/>
    </row>
    <row r="831" s="815" customFormat="1" ht="13.5">
      <c r="V831" s="814"/>
    </row>
    <row r="832" s="815" customFormat="1" ht="13.5">
      <c r="V832" s="814"/>
    </row>
    <row r="833" s="815" customFormat="1" ht="13.5">
      <c r="V833" s="814"/>
    </row>
    <row r="834" s="815" customFormat="1" ht="13.5">
      <c r="V834" s="814"/>
    </row>
    <row r="835" s="815" customFormat="1" ht="13.5">
      <c r="V835" s="814"/>
    </row>
    <row r="836" s="815" customFormat="1" ht="13.5">
      <c r="V836" s="814"/>
    </row>
    <row r="837" s="815" customFormat="1" ht="13.5">
      <c r="V837" s="814"/>
    </row>
    <row r="838" s="815" customFormat="1" ht="13.5">
      <c r="V838" s="814"/>
    </row>
    <row r="839" s="815" customFormat="1" ht="13.5">
      <c r="V839" s="814"/>
    </row>
    <row r="840" s="815" customFormat="1" ht="13.5">
      <c r="V840" s="814"/>
    </row>
    <row r="841" s="815" customFormat="1" ht="13.5">
      <c r="V841" s="814"/>
    </row>
    <row r="842" s="815" customFormat="1" ht="13.5">
      <c r="V842" s="814"/>
    </row>
    <row r="843" s="815" customFormat="1" ht="13.5">
      <c r="V843" s="814"/>
    </row>
    <row r="844" s="815" customFormat="1" ht="13.5">
      <c r="V844" s="814"/>
    </row>
    <row r="845" s="815" customFormat="1" ht="13.5">
      <c r="V845" s="814"/>
    </row>
    <row r="846" s="815" customFormat="1" ht="13.5">
      <c r="V846" s="814"/>
    </row>
    <row r="847" s="815" customFormat="1" ht="13.5">
      <c r="V847" s="814"/>
    </row>
    <row r="848" s="815" customFormat="1" ht="13.5">
      <c r="V848" s="814"/>
    </row>
    <row r="849" s="815" customFormat="1" ht="13.5">
      <c r="V849" s="814"/>
    </row>
    <row r="850" s="815" customFormat="1" ht="13.5">
      <c r="V850" s="814"/>
    </row>
    <row r="851" s="815" customFormat="1" ht="13.5">
      <c r="V851" s="814"/>
    </row>
    <row r="852" s="815" customFormat="1" ht="13.5">
      <c r="V852" s="814"/>
    </row>
    <row r="853" s="815" customFormat="1" ht="13.5">
      <c r="V853" s="814"/>
    </row>
    <row r="854" s="815" customFormat="1" ht="13.5">
      <c r="V854" s="814"/>
    </row>
    <row r="855" s="815" customFormat="1" ht="13.5">
      <c r="V855" s="814"/>
    </row>
    <row r="856" s="815" customFormat="1" ht="13.5">
      <c r="V856" s="814"/>
    </row>
    <row r="857" s="815" customFormat="1" ht="13.5">
      <c r="V857" s="814"/>
    </row>
    <row r="858" s="815" customFormat="1" ht="13.5">
      <c r="V858" s="814"/>
    </row>
    <row r="859" s="815" customFormat="1" ht="13.5">
      <c r="V859" s="814"/>
    </row>
    <row r="860" s="815" customFormat="1" ht="13.5">
      <c r="V860" s="814"/>
    </row>
    <row r="861" s="815" customFormat="1" ht="13.5">
      <c r="V861" s="814"/>
    </row>
    <row r="862" s="815" customFormat="1" ht="13.5">
      <c r="V862" s="814"/>
    </row>
    <row r="863" s="815" customFormat="1" ht="13.5">
      <c r="V863" s="814"/>
    </row>
    <row r="864" s="815" customFormat="1" ht="13.5">
      <c r="V864" s="814"/>
    </row>
    <row r="865" s="815" customFormat="1" ht="13.5">
      <c r="V865" s="814"/>
    </row>
    <row r="866" s="815" customFormat="1" ht="13.5">
      <c r="V866" s="814"/>
    </row>
    <row r="867" s="815" customFormat="1" ht="13.5">
      <c r="V867" s="814"/>
    </row>
    <row r="868" s="815" customFormat="1" ht="13.5">
      <c r="V868" s="814"/>
    </row>
    <row r="869" s="815" customFormat="1" ht="13.5">
      <c r="V869" s="814"/>
    </row>
    <row r="870" s="815" customFormat="1" ht="13.5">
      <c r="V870" s="814"/>
    </row>
    <row r="871" s="815" customFormat="1" ht="13.5">
      <c r="V871" s="814"/>
    </row>
    <row r="872" s="815" customFormat="1" ht="13.5">
      <c r="V872" s="814"/>
    </row>
    <row r="873" s="815" customFormat="1" ht="13.5">
      <c r="V873" s="814"/>
    </row>
    <row r="874" s="815" customFormat="1" ht="13.5">
      <c r="V874" s="814"/>
    </row>
    <row r="875" s="815" customFormat="1" ht="13.5">
      <c r="V875" s="814"/>
    </row>
    <row r="876" s="815" customFormat="1" ht="13.5">
      <c r="V876" s="814"/>
    </row>
    <row r="877" s="815" customFormat="1" ht="13.5">
      <c r="V877" s="814"/>
    </row>
    <row r="878" s="815" customFormat="1" ht="13.5">
      <c r="V878" s="814"/>
    </row>
    <row r="879" s="815" customFormat="1" ht="13.5">
      <c r="V879" s="814"/>
    </row>
    <row r="880" s="815" customFormat="1" ht="13.5">
      <c r="V880" s="814"/>
    </row>
    <row r="881" s="815" customFormat="1" ht="13.5">
      <c r="V881" s="814"/>
    </row>
    <row r="882" s="815" customFormat="1" ht="13.5">
      <c r="V882" s="814"/>
    </row>
    <row r="883" s="815" customFormat="1" ht="13.5">
      <c r="V883" s="814"/>
    </row>
    <row r="884" s="815" customFormat="1" ht="13.5">
      <c r="V884" s="814"/>
    </row>
    <row r="885" s="815" customFormat="1" ht="13.5">
      <c r="V885" s="814"/>
    </row>
    <row r="886" s="815" customFormat="1" ht="13.5">
      <c r="V886" s="814"/>
    </row>
    <row r="887" s="815" customFormat="1" ht="13.5">
      <c r="V887" s="814"/>
    </row>
    <row r="888" s="815" customFormat="1" ht="13.5">
      <c r="V888" s="814"/>
    </row>
    <row r="889" s="815" customFormat="1" ht="13.5">
      <c r="V889" s="814"/>
    </row>
    <row r="890" s="815" customFormat="1" ht="13.5">
      <c r="V890" s="814"/>
    </row>
    <row r="891" s="815" customFormat="1" ht="13.5">
      <c r="V891" s="814"/>
    </row>
    <row r="892" s="815" customFormat="1" ht="13.5">
      <c r="V892" s="814"/>
    </row>
    <row r="893" s="815" customFormat="1" ht="13.5">
      <c r="V893" s="814"/>
    </row>
    <row r="894" s="815" customFormat="1" ht="13.5">
      <c r="V894" s="814"/>
    </row>
    <row r="895" s="815" customFormat="1" ht="13.5">
      <c r="V895" s="814"/>
    </row>
    <row r="896" s="815" customFormat="1" ht="13.5">
      <c r="V896" s="814"/>
    </row>
    <row r="897" s="815" customFormat="1" ht="13.5">
      <c r="V897" s="814"/>
    </row>
    <row r="898" s="815" customFormat="1" ht="13.5">
      <c r="V898" s="814"/>
    </row>
    <row r="899" s="815" customFormat="1" ht="13.5">
      <c r="V899" s="814"/>
    </row>
    <row r="900" s="815" customFormat="1" ht="13.5">
      <c r="V900" s="814"/>
    </row>
    <row r="901" s="815" customFormat="1" ht="13.5">
      <c r="V901" s="814"/>
    </row>
    <row r="902" s="815" customFormat="1" ht="13.5">
      <c r="V902" s="814"/>
    </row>
    <row r="903" s="815" customFormat="1" ht="13.5">
      <c r="V903" s="814"/>
    </row>
    <row r="904" s="815" customFormat="1" ht="13.5">
      <c r="V904" s="814"/>
    </row>
    <row r="905" s="815" customFormat="1" ht="13.5">
      <c r="V905" s="814"/>
    </row>
    <row r="906" s="815" customFormat="1" ht="13.5">
      <c r="V906" s="814"/>
    </row>
    <row r="907" s="815" customFormat="1" ht="13.5">
      <c r="V907" s="814"/>
    </row>
    <row r="908" s="815" customFormat="1" ht="13.5">
      <c r="V908" s="814"/>
    </row>
    <row r="909" s="815" customFormat="1" ht="13.5">
      <c r="V909" s="814"/>
    </row>
    <row r="910" s="815" customFormat="1" ht="13.5">
      <c r="V910" s="814"/>
    </row>
    <row r="911" s="815" customFormat="1" ht="13.5">
      <c r="V911" s="814"/>
    </row>
    <row r="912" s="815" customFormat="1" ht="13.5">
      <c r="V912" s="814"/>
    </row>
    <row r="913" s="815" customFormat="1" ht="13.5">
      <c r="V913" s="814"/>
    </row>
    <row r="914" s="815" customFormat="1" ht="13.5">
      <c r="V914" s="814"/>
    </row>
    <row r="915" s="815" customFormat="1" ht="13.5">
      <c r="V915" s="814"/>
    </row>
    <row r="916" s="815" customFormat="1" ht="13.5">
      <c r="V916" s="814"/>
    </row>
    <row r="917" s="815" customFormat="1" ht="13.5">
      <c r="V917" s="814"/>
    </row>
    <row r="918" s="815" customFormat="1" ht="13.5">
      <c r="V918" s="814"/>
    </row>
    <row r="919" s="815" customFormat="1" ht="13.5">
      <c r="V919" s="814"/>
    </row>
    <row r="920" s="815" customFormat="1" ht="13.5">
      <c r="V920" s="814"/>
    </row>
    <row r="921" s="815" customFormat="1" ht="13.5">
      <c r="V921" s="814"/>
    </row>
    <row r="922" s="815" customFormat="1" ht="13.5">
      <c r="V922" s="814"/>
    </row>
    <row r="923" s="815" customFormat="1" ht="13.5">
      <c r="V923" s="814"/>
    </row>
    <row r="924" s="815" customFormat="1" ht="13.5">
      <c r="V924" s="814"/>
    </row>
    <row r="925" s="815" customFormat="1" ht="13.5">
      <c r="V925" s="814"/>
    </row>
    <row r="926" s="815" customFormat="1" ht="13.5">
      <c r="V926" s="814"/>
    </row>
    <row r="927" s="815" customFormat="1" ht="13.5">
      <c r="V927" s="814"/>
    </row>
    <row r="928" s="815" customFormat="1" ht="13.5">
      <c r="V928" s="814"/>
    </row>
    <row r="929" s="815" customFormat="1" ht="13.5">
      <c r="V929" s="814"/>
    </row>
    <row r="930" s="815" customFormat="1" ht="13.5">
      <c r="V930" s="814"/>
    </row>
    <row r="931" s="815" customFormat="1" ht="13.5">
      <c r="V931" s="814"/>
    </row>
    <row r="932" s="815" customFormat="1" ht="13.5">
      <c r="V932" s="814"/>
    </row>
    <row r="933" s="815" customFormat="1" ht="13.5">
      <c r="V933" s="814"/>
    </row>
    <row r="934" s="815" customFormat="1" ht="13.5">
      <c r="V934" s="814"/>
    </row>
    <row r="935" s="815" customFormat="1" ht="13.5">
      <c r="V935" s="814"/>
    </row>
    <row r="936" s="815" customFormat="1" ht="13.5">
      <c r="V936" s="814"/>
    </row>
    <row r="937" s="815" customFormat="1" ht="13.5">
      <c r="V937" s="814"/>
    </row>
    <row r="938" s="815" customFormat="1" ht="13.5">
      <c r="V938" s="814"/>
    </row>
    <row r="939" s="815" customFormat="1" ht="13.5">
      <c r="V939" s="814"/>
    </row>
    <row r="940" s="815" customFormat="1" ht="13.5">
      <c r="V940" s="814"/>
    </row>
    <row r="941" s="815" customFormat="1" ht="13.5">
      <c r="V941" s="814"/>
    </row>
    <row r="942" s="815" customFormat="1" ht="13.5">
      <c r="V942" s="814"/>
    </row>
    <row r="943" s="815" customFormat="1" ht="13.5">
      <c r="V943" s="814"/>
    </row>
    <row r="944" s="815" customFormat="1" ht="13.5">
      <c r="V944" s="814"/>
    </row>
    <row r="945" s="815" customFormat="1" ht="13.5">
      <c r="V945" s="814"/>
    </row>
    <row r="946" s="815" customFormat="1" ht="13.5">
      <c r="V946" s="814"/>
    </row>
    <row r="947" s="815" customFormat="1" ht="13.5">
      <c r="V947" s="814"/>
    </row>
    <row r="948" s="815" customFormat="1" ht="13.5">
      <c r="V948" s="814"/>
    </row>
    <row r="949" s="815" customFormat="1" ht="13.5">
      <c r="V949" s="814"/>
    </row>
    <row r="950" s="815" customFormat="1" ht="13.5">
      <c r="V950" s="814"/>
    </row>
    <row r="951" s="815" customFormat="1" ht="13.5">
      <c r="V951" s="814"/>
    </row>
    <row r="952" s="815" customFormat="1" ht="13.5">
      <c r="V952" s="814"/>
    </row>
    <row r="953" s="815" customFormat="1" ht="13.5">
      <c r="V953" s="814"/>
    </row>
    <row r="954" s="815" customFormat="1" ht="13.5">
      <c r="V954" s="814"/>
    </row>
    <row r="955" s="815" customFormat="1" ht="13.5">
      <c r="V955" s="814"/>
    </row>
    <row r="956" s="815" customFormat="1" ht="13.5">
      <c r="V956" s="814"/>
    </row>
    <row r="957" s="815" customFormat="1" ht="13.5">
      <c r="V957" s="814"/>
    </row>
    <row r="958" s="815" customFormat="1" ht="13.5">
      <c r="V958" s="814"/>
    </row>
    <row r="959" s="815" customFormat="1" ht="13.5">
      <c r="V959" s="814"/>
    </row>
    <row r="960" s="815" customFormat="1" ht="13.5">
      <c r="V960" s="814"/>
    </row>
    <row r="961" s="815" customFormat="1" ht="13.5">
      <c r="V961" s="814"/>
    </row>
    <row r="962" s="815" customFormat="1" ht="13.5">
      <c r="V962" s="814"/>
    </row>
    <row r="963" s="815" customFormat="1" ht="13.5">
      <c r="V963" s="814"/>
    </row>
    <row r="964" s="815" customFormat="1" ht="13.5">
      <c r="V964" s="814"/>
    </row>
    <row r="965" s="815" customFormat="1" ht="13.5">
      <c r="V965" s="814"/>
    </row>
    <row r="966" s="815" customFormat="1" ht="13.5">
      <c r="V966" s="814"/>
    </row>
    <row r="967" s="815" customFormat="1" ht="13.5">
      <c r="V967" s="814"/>
    </row>
    <row r="968" s="815" customFormat="1" ht="13.5">
      <c r="V968" s="814"/>
    </row>
    <row r="969" s="815" customFormat="1" ht="13.5">
      <c r="V969" s="814"/>
    </row>
    <row r="970" s="815" customFormat="1" ht="13.5">
      <c r="V970" s="814"/>
    </row>
    <row r="971" s="815" customFormat="1" ht="13.5">
      <c r="V971" s="814"/>
    </row>
    <row r="972" s="815" customFormat="1" ht="13.5">
      <c r="V972" s="814"/>
    </row>
    <row r="973" s="815" customFormat="1" ht="13.5">
      <c r="V973" s="814"/>
    </row>
    <row r="974" s="815" customFormat="1" ht="13.5">
      <c r="V974" s="814"/>
    </row>
    <row r="975" s="815" customFormat="1" ht="13.5">
      <c r="V975" s="814"/>
    </row>
    <row r="976" s="815" customFormat="1" ht="13.5">
      <c r="V976" s="814"/>
    </row>
    <row r="977" s="815" customFormat="1" ht="13.5">
      <c r="V977" s="814"/>
    </row>
    <row r="978" s="815" customFormat="1" ht="13.5">
      <c r="V978" s="814"/>
    </row>
    <row r="979" s="815" customFormat="1" ht="13.5">
      <c r="V979" s="814"/>
    </row>
    <row r="980" s="815" customFormat="1" ht="13.5">
      <c r="V980" s="814"/>
    </row>
    <row r="981" s="815" customFormat="1" ht="13.5">
      <c r="V981" s="814"/>
    </row>
    <row r="982" s="815" customFormat="1" ht="13.5">
      <c r="V982" s="814"/>
    </row>
    <row r="983" s="815" customFormat="1" ht="13.5">
      <c r="V983" s="814"/>
    </row>
    <row r="984" s="815" customFormat="1" ht="13.5">
      <c r="V984" s="814"/>
    </row>
  </sheetData>
  <mergeCells count="21">
    <mergeCell ref="D4:D5"/>
    <mergeCell ref="E4:E5"/>
    <mergeCell ref="N4:N5"/>
    <mergeCell ref="O4:O5"/>
    <mergeCell ref="P4:P5"/>
    <mergeCell ref="Q4:Q5"/>
    <mergeCell ref="U4:U5"/>
    <mergeCell ref="J4:J5"/>
    <mergeCell ref="K4:K5"/>
    <mergeCell ref="L4:L5"/>
    <mergeCell ref="M4:M5"/>
    <mergeCell ref="A3:A5"/>
    <mergeCell ref="R4:R5"/>
    <mergeCell ref="S4:S5"/>
    <mergeCell ref="T4:T5"/>
    <mergeCell ref="F4:F5"/>
    <mergeCell ref="G4:G5"/>
    <mergeCell ref="H4:H5"/>
    <mergeCell ref="I4:I5"/>
    <mergeCell ref="B4:B5"/>
    <mergeCell ref="C4:C5"/>
  </mergeCells>
  <printOptions/>
  <pageMargins left="0.5905511811023623" right="0.1968503937007874" top="0.3937007874015748" bottom="0.1968503937007874" header="0.11811023622047245" footer="0.5118110236220472"/>
  <pageSetup fitToHeight="1" fitToWidth="1" horizontalDpi="600" verticalDpi="600" orientation="portrait" paperSize="9" scale="65" r:id="rId1"/>
  <headerFooter alignWithMargins="0">
    <oddHeader>&amp;R&amp;D&amp;T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V984"/>
  <sheetViews>
    <sheetView workbookViewId="0" topLeftCell="A1">
      <selection activeCell="A1" sqref="A1"/>
    </sheetView>
  </sheetViews>
  <sheetFormatPr defaultColWidth="9.00390625" defaultRowHeight="13.5"/>
  <cols>
    <col min="1" max="1" width="16.25390625" style="817" customWidth="1"/>
    <col min="2" max="21" width="6.625" style="817" customWidth="1"/>
    <col min="22" max="22" width="1.37890625" style="818" customWidth="1"/>
    <col min="23" max="16384" width="8.125" style="817" customWidth="1"/>
  </cols>
  <sheetData>
    <row r="1" spans="1:22" s="438" customFormat="1" ht="18" customHeight="1">
      <c r="A1" s="436"/>
      <c r="B1" s="436"/>
      <c r="C1" s="436"/>
      <c r="D1" s="436"/>
      <c r="E1" s="436"/>
      <c r="F1" s="436"/>
      <c r="G1" s="436"/>
      <c r="H1" s="436"/>
      <c r="I1" s="436"/>
      <c r="J1" s="436"/>
      <c r="K1" s="436"/>
      <c r="L1" s="436"/>
      <c r="M1" s="436"/>
      <c r="N1" s="436"/>
      <c r="O1" s="436"/>
      <c r="P1" s="436"/>
      <c r="Q1" s="436"/>
      <c r="R1" s="436"/>
      <c r="S1" s="436"/>
      <c r="T1" s="436"/>
      <c r="U1" s="436"/>
      <c r="V1" s="437"/>
    </row>
    <row r="2" spans="1:22" s="438" customFormat="1" ht="15" customHeight="1" thickBot="1">
      <c r="A2" s="439" t="s">
        <v>46</v>
      </c>
      <c r="U2" s="440" t="s">
        <v>961</v>
      </c>
      <c r="V2" s="437"/>
    </row>
    <row r="3" spans="1:22" s="445" customFormat="1" ht="15" customHeight="1" thickTop="1">
      <c r="A3" s="977" t="s">
        <v>1</v>
      </c>
      <c r="B3" s="441"/>
      <c r="C3" s="460" t="s">
        <v>2</v>
      </c>
      <c r="D3" s="460" t="s">
        <v>3</v>
      </c>
      <c r="E3" s="460" t="s">
        <v>4</v>
      </c>
      <c r="F3" s="460" t="s">
        <v>5</v>
      </c>
      <c r="G3" s="460" t="s">
        <v>6</v>
      </c>
      <c r="H3" s="460" t="s">
        <v>7</v>
      </c>
      <c r="I3" s="460" t="s">
        <v>8</v>
      </c>
      <c r="J3" s="460" t="s">
        <v>9</v>
      </c>
      <c r="K3" s="460" t="s">
        <v>10</v>
      </c>
      <c r="L3" s="460" t="s">
        <v>11</v>
      </c>
      <c r="M3" s="460" t="s">
        <v>12</v>
      </c>
      <c r="N3" s="460" t="s">
        <v>13</v>
      </c>
      <c r="O3" s="460" t="s">
        <v>14</v>
      </c>
      <c r="P3" s="460" t="s">
        <v>15</v>
      </c>
      <c r="Q3" s="460" t="s">
        <v>16</v>
      </c>
      <c r="R3" s="460" t="s">
        <v>17</v>
      </c>
      <c r="S3" s="460" t="s">
        <v>18</v>
      </c>
      <c r="T3" s="460" t="s">
        <v>19</v>
      </c>
      <c r="U3" s="461" t="s">
        <v>20</v>
      </c>
      <c r="V3" s="444"/>
    </row>
    <row r="4" spans="1:22" s="445" customFormat="1" ht="39.75" customHeight="1">
      <c r="A4" s="978"/>
      <c r="B4" s="982" t="s">
        <v>963</v>
      </c>
      <c r="C4" s="982" t="s">
        <v>970</v>
      </c>
      <c r="D4" s="982" t="s">
        <v>971</v>
      </c>
      <c r="E4" s="982" t="s">
        <v>972</v>
      </c>
      <c r="F4" s="982" t="s">
        <v>973</v>
      </c>
      <c r="G4" s="982" t="s">
        <v>974</v>
      </c>
      <c r="H4" s="982" t="s">
        <v>975</v>
      </c>
      <c r="I4" s="984" t="s">
        <v>21</v>
      </c>
      <c r="J4" s="980" t="s">
        <v>22</v>
      </c>
      <c r="K4" s="982" t="s">
        <v>978</v>
      </c>
      <c r="L4" s="980" t="s">
        <v>23</v>
      </c>
      <c r="M4" s="980" t="s">
        <v>24</v>
      </c>
      <c r="N4" s="982" t="s">
        <v>981</v>
      </c>
      <c r="O4" s="984" t="s">
        <v>25</v>
      </c>
      <c r="P4" s="980" t="s">
        <v>26</v>
      </c>
      <c r="Q4" s="980" t="s">
        <v>27</v>
      </c>
      <c r="R4" s="980" t="s">
        <v>28</v>
      </c>
      <c r="S4" s="980" t="s">
        <v>29</v>
      </c>
      <c r="T4" s="980" t="s">
        <v>30</v>
      </c>
      <c r="U4" s="986" t="s">
        <v>31</v>
      </c>
      <c r="V4" s="444"/>
    </row>
    <row r="5" spans="1:22" s="445" customFormat="1" ht="39.75" customHeight="1">
      <c r="A5" s="979"/>
      <c r="B5" s="983"/>
      <c r="C5" s="983"/>
      <c r="D5" s="983"/>
      <c r="E5" s="983"/>
      <c r="F5" s="983"/>
      <c r="G5" s="983"/>
      <c r="H5" s="983"/>
      <c r="I5" s="985"/>
      <c r="J5" s="981"/>
      <c r="K5" s="983"/>
      <c r="L5" s="981"/>
      <c r="M5" s="981"/>
      <c r="N5" s="983"/>
      <c r="O5" s="985"/>
      <c r="P5" s="981"/>
      <c r="Q5" s="981"/>
      <c r="R5" s="981"/>
      <c r="S5" s="981"/>
      <c r="T5" s="981"/>
      <c r="U5" s="987"/>
      <c r="V5" s="444"/>
    </row>
    <row r="6" spans="1:22" s="450" customFormat="1" ht="15" customHeight="1">
      <c r="A6" s="446" t="s">
        <v>989</v>
      </c>
      <c r="B6" s="447">
        <v>3575</v>
      </c>
      <c r="C6" s="447">
        <v>374</v>
      </c>
      <c r="D6" s="447">
        <v>7</v>
      </c>
      <c r="E6" s="447">
        <v>6</v>
      </c>
      <c r="F6" s="447">
        <v>4</v>
      </c>
      <c r="G6" s="447">
        <v>616</v>
      </c>
      <c r="H6" s="447">
        <v>778</v>
      </c>
      <c r="I6" s="447">
        <v>26</v>
      </c>
      <c r="J6" s="447">
        <v>42</v>
      </c>
      <c r="K6" s="447">
        <v>184</v>
      </c>
      <c r="L6" s="447">
        <v>497</v>
      </c>
      <c r="M6" s="447">
        <v>81</v>
      </c>
      <c r="N6" s="447">
        <v>14</v>
      </c>
      <c r="O6" s="447">
        <v>101</v>
      </c>
      <c r="P6" s="447">
        <v>100</v>
      </c>
      <c r="Q6" s="447">
        <v>131</v>
      </c>
      <c r="R6" s="447">
        <v>68</v>
      </c>
      <c r="S6" s="447">
        <v>343</v>
      </c>
      <c r="T6" s="447">
        <v>193</v>
      </c>
      <c r="U6" s="448">
        <v>13</v>
      </c>
      <c r="V6" s="449"/>
    </row>
    <row r="7" spans="1:22" s="815" customFormat="1" ht="15" customHeight="1">
      <c r="A7" s="451" t="s">
        <v>32</v>
      </c>
      <c r="B7" s="452">
        <v>118</v>
      </c>
      <c r="C7" s="452">
        <v>44</v>
      </c>
      <c r="D7" s="452">
        <v>1</v>
      </c>
      <c r="E7" s="452" t="s">
        <v>943</v>
      </c>
      <c r="F7" s="452" t="s">
        <v>943</v>
      </c>
      <c r="G7" s="452">
        <v>10</v>
      </c>
      <c r="H7" s="452">
        <v>10</v>
      </c>
      <c r="I7" s="452" t="s">
        <v>943</v>
      </c>
      <c r="J7" s="452" t="s">
        <v>943</v>
      </c>
      <c r="K7" s="452">
        <v>1</v>
      </c>
      <c r="L7" s="452">
        <v>17</v>
      </c>
      <c r="M7" s="452">
        <v>1</v>
      </c>
      <c r="N7" s="452" t="s">
        <v>943</v>
      </c>
      <c r="O7" s="452">
        <v>4</v>
      </c>
      <c r="P7" s="452">
        <v>3</v>
      </c>
      <c r="Q7" s="452">
        <v>6</v>
      </c>
      <c r="R7" s="452">
        <v>1</v>
      </c>
      <c r="S7" s="452">
        <v>17</v>
      </c>
      <c r="T7" s="452">
        <v>3</v>
      </c>
      <c r="U7" s="453">
        <v>1</v>
      </c>
      <c r="V7" s="814"/>
    </row>
    <row r="8" spans="1:22" s="815" customFormat="1" ht="15" customHeight="1">
      <c r="A8" s="451" t="s">
        <v>33</v>
      </c>
      <c r="B8" s="452">
        <v>122</v>
      </c>
      <c r="C8" s="452">
        <v>34</v>
      </c>
      <c r="D8" s="452">
        <v>1</v>
      </c>
      <c r="E8" s="452">
        <v>1</v>
      </c>
      <c r="F8" s="452" t="s">
        <v>943</v>
      </c>
      <c r="G8" s="452">
        <v>8</v>
      </c>
      <c r="H8" s="452">
        <v>13</v>
      </c>
      <c r="I8" s="452" t="s">
        <v>943</v>
      </c>
      <c r="J8" s="452">
        <v>0</v>
      </c>
      <c r="K8" s="452">
        <v>3</v>
      </c>
      <c r="L8" s="452">
        <v>24</v>
      </c>
      <c r="M8" s="452">
        <v>0</v>
      </c>
      <c r="N8" s="452">
        <v>0</v>
      </c>
      <c r="O8" s="452">
        <v>4</v>
      </c>
      <c r="P8" s="452">
        <v>3</v>
      </c>
      <c r="Q8" s="452">
        <v>4</v>
      </c>
      <c r="R8" s="452">
        <v>4</v>
      </c>
      <c r="S8" s="452">
        <v>21</v>
      </c>
      <c r="T8" s="452">
        <v>0</v>
      </c>
      <c r="U8" s="453">
        <v>1</v>
      </c>
      <c r="V8" s="814"/>
    </row>
    <row r="9" spans="1:22" s="815" customFormat="1" ht="15" customHeight="1">
      <c r="A9" s="451" t="s">
        <v>34</v>
      </c>
      <c r="B9" s="452">
        <v>203</v>
      </c>
      <c r="C9" s="452">
        <v>44</v>
      </c>
      <c r="D9" s="452" t="s">
        <v>943</v>
      </c>
      <c r="E9" s="452" t="s">
        <v>943</v>
      </c>
      <c r="F9" s="452">
        <v>0</v>
      </c>
      <c r="G9" s="452">
        <v>37</v>
      </c>
      <c r="H9" s="452">
        <v>22</v>
      </c>
      <c r="I9" s="452" t="s">
        <v>943</v>
      </c>
      <c r="J9" s="452">
        <v>1</v>
      </c>
      <c r="K9" s="452">
        <v>5</v>
      </c>
      <c r="L9" s="452">
        <v>30</v>
      </c>
      <c r="M9" s="452">
        <v>1</v>
      </c>
      <c r="N9" s="452" t="s">
        <v>943</v>
      </c>
      <c r="O9" s="452">
        <v>15</v>
      </c>
      <c r="P9" s="452">
        <v>10</v>
      </c>
      <c r="Q9" s="452">
        <v>5</v>
      </c>
      <c r="R9" s="452">
        <v>4</v>
      </c>
      <c r="S9" s="452">
        <v>27</v>
      </c>
      <c r="T9" s="452">
        <v>1</v>
      </c>
      <c r="U9" s="453">
        <v>0</v>
      </c>
      <c r="V9" s="814"/>
    </row>
    <row r="10" spans="1:22" s="815" customFormat="1" ht="15" customHeight="1">
      <c r="A10" s="451" t="s">
        <v>35</v>
      </c>
      <c r="B10" s="452">
        <v>262</v>
      </c>
      <c r="C10" s="452">
        <v>32</v>
      </c>
      <c r="D10" s="452">
        <v>0</v>
      </c>
      <c r="E10" s="452">
        <v>0</v>
      </c>
      <c r="F10" s="452" t="s">
        <v>943</v>
      </c>
      <c r="G10" s="452">
        <v>56</v>
      </c>
      <c r="H10" s="452">
        <v>54</v>
      </c>
      <c r="I10" s="452" t="s">
        <v>943</v>
      </c>
      <c r="J10" s="452">
        <v>3</v>
      </c>
      <c r="K10" s="452">
        <v>10</v>
      </c>
      <c r="L10" s="452">
        <v>35</v>
      </c>
      <c r="M10" s="452">
        <v>1</v>
      </c>
      <c r="N10" s="452">
        <v>1</v>
      </c>
      <c r="O10" s="452">
        <v>11</v>
      </c>
      <c r="P10" s="452">
        <v>8</v>
      </c>
      <c r="Q10" s="452">
        <v>7</v>
      </c>
      <c r="R10" s="452">
        <v>4</v>
      </c>
      <c r="S10" s="452">
        <v>36</v>
      </c>
      <c r="T10" s="452">
        <v>2</v>
      </c>
      <c r="U10" s="453">
        <v>1</v>
      </c>
      <c r="V10" s="814"/>
    </row>
    <row r="11" spans="1:22" s="815" customFormat="1" ht="15" customHeight="1">
      <c r="A11" s="451" t="s">
        <v>36</v>
      </c>
      <c r="B11" s="452">
        <v>406</v>
      </c>
      <c r="C11" s="452">
        <v>38</v>
      </c>
      <c r="D11" s="452">
        <v>1</v>
      </c>
      <c r="E11" s="452">
        <v>1</v>
      </c>
      <c r="F11" s="452">
        <v>0</v>
      </c>
      <c r="G11" s="452">
        <v>90</v>
      </c>
      <c r="H11" s="452">
        <v>103</v>
      </c>
      <c r="I11" s="452">
        <v>1</v>
      </c>
      <c r="J11" s="452">
        <v>3</v>
      </c>
      <c r="K11" s="452">
        <v>30</v>
      </c>
      <c r="L11" s="452">
        <v>61</v>
      </c>
      <c r="M11" s="452">
        <v>3</v>
      </c>
      <c r="N11" s="452">
        <v>3</v>
      </c>
      <c r="O11" s="452">
        <v>12</v>
      </c>
      <c r="P11" s="452">
        <v>6</v>
      </c>
      <c r="Q11" s="452">
        <v>5</v>
      </c>
      <c r="R11" s="452">
        <v>6</v>
      </c>
      <c r="S11" s="452">
        <v>35</v>
      </c>
      <c r="T11" s="452">
        <v>7</v>
      </c>
      <c r="U11" s="453">
        <v>0</v>
      </c>
      <c r="V11" s="814"/>
    </row>
    <row r="12" spans="1:22" s="815" customFormat="1" ht="15" customHeight="1">
      <c r="A12" s="451" t="s">
        <v>37</v>
      </c>
      <c r="B12" s="452">
        <v>402</v>
      </c>
      <c r="C12" s="452">
        <v>28</v>
      </c>
      <c r="D12" s="452">
        <v>1</v>
      </c>
      <c r="E12" s="452">
        <v>0</v>
      </c>
      <c r="F12" s="452" t="s">
        <v>943</v>
      </c>
      <c r="G12" s="452">
        <v>95</v>
      </c>
      <c r="H12" s="452">
        <v>128</v>
      </c>
      <c r="I12" s="452">
        <v>2</v>
      </c>
      <c r="J12" s="452">
        <v>4</v>
      </c>
      <c r="K12" s="452">
        <v>25</v>
      </c>
      <c r="L12" s="452">
        <v>55</v>
      </c>
      <c r="M12" s="452">
        <v>4</v>
      </c>
      <c r="N12" s="452" t="s">
        <v>943</v>
      </c>
      <c r="O12" s="452">
        <v>7</v>
      </c>
      <c r="P12" s="452">
        <v>5</v>
      </c>
      <c r="Q12" s="452">
        <v>9</v>
      </c>
      <c r="R12" s="452">
        <v>3</v>
      </c>
      <c r="S12" s="452">
        <v>33</v>
      </c>
      <c r="T12" s="452">
        <v>5</v>
      </c>
      <c r="U12" s="453" t="s">
        <v>943</v>
      </c>
      <c r="V12" s="814"/>
    </row>
    <row r="13" spans="1:22" s="815" customFormat="1" ht="15" customHeight="1">
      <c r="A13" s="451" t="s">
        <v>38</v>
      </c>
      <c r="B13" s="452">
        <v>677</v>
      </c>
      <c r="C13" s="452">
        <v>40</v>
      </c>
      <c r="D13" s="452">
        <v>1</v>
      </c>
      <c r="E13" s="452">
        <v>0</v>
      </c>
      <c r="F13" s="452">
        <v>2</v>
      </c>
      <c r="G13" s="452">
        <v>131</v>
      </c>
      <c r="H13" s="452">
        <v>188</v>
      </c>
      <c r="I13" s="452">
        <v>1</v>
      </c>
      <c r="J13" s="452">
        <v>11</v>
      </c>
      <c r="K13" s="452">
        <v>47</v>
      </c>
      <c r="L13" s="452">
        <v>104</v>
      </c>
      <c r="M13" s="452">
        <v>16</v>
      </c>
      <c r="N13" s="452">
        <v>2</v>
      </c>
      <c r="O13" s="452">
        <v>19</v>
      </c>
      <c r="P13" s="452">
        <v>8</v>
      </c>
      <c r="Q13" s="452">
        <v>17</v>
      </c>
      <c r="R13" s="452">
        <v>7</v>
      </c>
      <c r="S13" s="452">
        <v>60</v>
      </c>
      <c r="T13" s="452">
        <v>21</v>
      </c>
      <c r="U13" s="453">
        <v>1</v>
      </c>
      <c r="V13" s="814"/>
    </row>
    <row r="14" spans="1:22" s="815" customFormat="1" ht="15" customHeight="1">
      <c r="A14" s="451" t="s">
        <v>39</v>
      </c>
      <c r="B14" s="452">
        <v>444</v>
      </c>
      <c r="C14" s="452">
        <v>23</v>
      </c>
      <c r="D14" s="452" t="s">
        <v>943</v>
      </c>
      <c r="E14" s="452">
        <v>1</v>
      </c>
      <c r="F14" s="452">
        <v>1</v>
      </c>
      <c r="G14" s="452">
        <v>79</v>
      </c>
      <c r="H14" s="452">
        <v>113</v>
      </c>
      <c r="I14" s="452">
        <v>4</v>
      </c>
      <c r="J14" s="452">
        <v>5</v>
      </c>
      <c r="K14" s="452">
        <v>26</v>
      </c>
      <c r="L14" s="452">
        <v>67</v>
      </c>
      <c r="M14" s="452">
        <v>11</v>
      </c>
      <c r="N14" s="452">
        <v>1</v>
      </c>
      <c r="O14" s="452">
        <v>14</v>
      </c>
      <c r="P14" s="452">
        <v>9</v>
      </c>
      <c r="Q14" s="452">
        <v>15</v>
      </c>
      <c r="R14" s="452">
        <v>7</v>
      </c>
      <c r="S14" s="452">
        <v>46</v>
      </c>
      <c r="T14" s="452">
        <v>18</v>
      </c>
      <c r="U14" s="453">
        <v>3</v>
      </c>
      <c r="V14" s="814"/>
    </row>
    <row r="15" spans="1:22" s="815" customFormat="1" ht="15" customHeight="1">
      <c r="A15" s="451" t="s">
        <v>409</v>
      </c>
      <c r="B15" s="452">
        <v>450</v>
      </c>
      <c r="C15" s="452">
        <v>18</v>
      </c>
      <c r="D15" s="452">
        <v>1</v>
      </c>
      <c r="E15" s="452" t="s">
        <v>943</v>
      </c>
      <c r="F15" s="452">
        <v>0</v>
      </c>
      <c r="G15" s="452">
        <v>62</v>
      </c>
      <c r="H15" s="452">
        <v>93</v>
      </c>
      <c r="I15" s="452">
        <v>5</v>
      </c>
      <c r="J15" s="452">
        <v>5</v>
      </c>
      <c r="K15" s="452">
        <v>25</v>
      </c>
      <c r="L15" s="452">
        <v>60</v>
      </c>
      <c r="M15" s="452">
        <v>23</v>
      </c>
      <c r="N15" s="452">
        <v>4</v>
      </c>
      <c r="O15" s="452">
        <v>8</v>
      </c>
      <c r="P15" s="452">
        <v>18</v>
      </c>
      <c r="Q15" s="452">
        <v>23</v>
      </c>
      <c r="R15" s="452">
        <v>21</v>
      </c>
      <c r="S15" s="452">
        <v>39</v>
      </c>
      <c r="T15" s="452">
        <v>44</v>
      </c>
      <c r="U15" s="453">
        <v>2</v>
      </c>
      <c r="V15" s="814"/>
    </row>
    <row r="16" spans="1:22" s="815" customFormat="1" ht="15" customHeight="1">
      <c r="A16" s="451" t="s">
        <v>410</v>
      </c>
      <c r="B16" s="452">
        <v>285</v>
      </c>
      <c r="C16" s="452">
        <v>9</v>
      </c>
      <c r="D16" s="452">
        <v>1</v>
      </c>
      <c r="E16" s="452">
        <v>1</v>
      </c>
      <c r="F16" s="452" t="s">
        <v>943</v>
      </c>
      <c r="G16" s="452">
        <v>23</v>
      </c>
      <c r="H16" s="452">
        <v>29</v>
      </c>
      <c r="I16" s="452">
        <v>6</v>
      </c>
      <c r="J16" s="452">
        <v>9</v>
      </c>
      <c r="K16" s="452">
        <v>8</v>
      </c>
      <c r="L16" s="452">
        <v>23</v>
      </c>
      <c r="M16" s="452">
        <v>14</v>
      </c>
      <c r="N16" s="452">
        <v>2</v>
      </c>
      <c r="O16" s="452">
        <v>3</v>
      </c>
      <c r="P16" s="452">
        <v>18</v>
      </c>
      <c r="Q16" s="452">
        <v>34</v>
      </c>
      <c r="R16" s="452">
        <v>9</v>
      </c>
      <c r="S16" s="452">
        <v>17</v>
      </c>
      <c r="T16" s="452">
        <v>79</v>
      </c>
      <c r="U16" s="453" t="s">
        <v>943</v>
      </c>
      <c r="V16" s="814"/>
    </row>
    <row r="17" spans="1:22" s="815" customFormat="1" ht="15" customHeight="1">
      <c r="A17" s="451" t="s">
        <v>411</v>
      </c>
      <c r="B17" s="452">
        <v>87</v>
      </c>
      <c r="C17" s="452">
        <v>3</v>
      </c>
      <c r="D17" s="452" t="s">
        <v>943</v>
      </c>
      <c r="E17" s="452" t="s">
        <v>943</v>
      </c>
      <c r="F17" s="452" t="s">
        <v>943</v>
      </c>
      <c r="G17" s="452">
        <v>9</v>
      </c>
      <c r="H17" s="452">
        <v>13</v>
      </c>
      <c r="I17" s="452">
        <v>6</v>
      </c>
      <c r="J17" s="452">
        <v>1</v>
      </c>
      <c r="K17" s="452">
        <v>1</v>
      </c>
      <c r="L17" s="452">
        <v>10</v>
      </c>
      <c r="M17" s="452">
        <v>5</v>
      </c>
      <c r="N17" s="452">
        <v>1</v>
      </c>
      <c r="O17" s="452">
        <v>3</v>
      </c>
      <c r="P17" s="452">
        <v>12</v>
      </c>
      <c r="Q17" s="452">
        <v>6</v>
      </c>
      <c r="R17" s="452">
        <v>1</v>
      </c>
      <c r="S17" s="452">
        <v>5</v>
      </c>
      <c r="T17" s="452">
        <v>11</v>
      </c>
      <c r="U17" s="453">
        <v>1</v>
      </c>
      <c r="V17" s="814"/>
    </row>
    <row r="18" spans="1:22" s="450" customFormat="1" ht="24.75" customHeight="1">
      <c r="A18" s="446" t="s">
        <v>40</v>
      </c>
      <c r="B18" s="447">
        <v>637</v>
      </c>
      <c r="C18" s="447">
        <v>289</v>
      </c>
      <c r="D18" s="447">
        <v>2</v>
      </c>
      <c r="E18" s="447">
        <v>1</v>
      </c>
      <c r="F18" s="447" t="s">
        <v>943</v>
      </c>
      <c r="G18" s="447">
        <v>90</v>
      </c>
      <c r="H18" s="447">
        <v>46</v>
      </c>
      <c r="I18" s="447" t="s">
        <v>943</v>
      </c>
      <c r="J18" s="447">
        <v>3</v>
      </c>
      <c r="K18" s="447">
        <v>10</v>
      </c>
      <c r="L18" s="447">
        <v>74</v>
      </c>
      <c r="M18" s="447">
        <v>6</v>
      </c>
      <c r="N18" s="447">
        <v>7</v>
      </c>
      <c r="O18" s="447">
        <v>29</v>
      </c>
      <c r="P18" s="447">
        <v>19</v>
      </c>
      <c r="Q18" s="447">
        <v>6</v>
      </c>
      <c r="R18" s="447" t="s">
        <v>943</v>
      </c>
      <c r="S18" s="447">
        <v>55</v>
      </c>
      <c r="T18" s="447" t="s">
        <v>943</v>
      </c>
      <c r="U18" s="448">
        <v>0</v>
      </c>
      <c r="V18" s="449"/>
    </row>
    <row r="19" spans="1:22" s="815" customFormat="1" ht="15" customHeight="1">
      <c r="A19" s="451" t="s">
        <v>32</v>
      </c>
      <c r="B19" s="452">
        <v>75</v>
      </c>
      <c r="C19" s="452">
        <v>42</v>
      </c>
      <c r="D19" s="452">
        <v>0</v>
      </c>
      <c r="E19" s="452" t="s">
        <v>943</v>
      </c>
      <c r="F19" s="452" t="s">
        <v>943</v>
      </c>
      <c r="G19" s="452">
        <v>4</v>
      </c>
      <c r="H19" s="452">
        <v>5</v>
      </c>
      <c r="I19" s="452" t="s">
        <v>943</v>
      </c>
      <c r="J19" s="452" t="s">
        <v>943</v>
      </c>
      <c r="K19" s="452" t="s">
        <v>943</v>
      </c>
      <c r="L19" s="452">
        <v>9</v>
      </c>
      <c r="M19" s="452">
        <v>1</v>
      </c>
      <c r="N19" s="452" t="s">
        <v>943</v>
      </c>
      <c r="O19" s="452">
        <v>2</v>
      </c>
      <c r="P19" s="452">
        <v>2</v>
      </c>
      <c r="Q19" s="452">
        <v>2</v>
      </c>
      <c r="R19" s="452" t="s">
        <v>943</v>
      </c>
      <c r="S19" s="452">
        <v>8</v>
      </c>
      <c r="T19" s="452" t="s">
        <v>943</v>
      </c>
      <c r="U19" s="453" t="s">
        <v>943</v>
      </c>
      <c r="V19" s="814"/>
    </row>
    <row r="20" spans="1:22" s="815" customFormat="1" ht="15" customHeight="1">
      <c r="A20" s="451" t="s">
        <v>33</v>
      </c>
      <c r="B20" s="452">
        <v>58</v>
      </c>
      <c r="C20" s="452">
        <v>32</v>
      </c>
      <c r="D20" s="452">
        <v>0</v>
      </c>
      <c r="E20" s="452" t="s">
        <v>943</v>
      </c>
      <c r="F20" s="452" t="s">
        <v>943</v>
      </c>
      <c r="G20" s="452">
        <v>3</v>
      </c>
      <c r="H20" s="452">
        <v>5</v>
      </c>
      <c r="I20" s="452" t="s">
        <v>943</v>
      </c>
      <c r="J20" s="452" t="s">
        <v>943</v>
      </c>
      <c r="K20" s="452">
        <v>0</v>
      </c>
      <c r="L20" s="452">
        <v>7</v>
      </c>
      <c r="M20" s="452" t="s">
        <v>943</v>
      </c>
      <c r="N20" s="452" t="s">
        <v>943</v>
      </c>
      <c r="O20" s="452">
        <v>1</v>
      </c>
      <c r="P20" s="452">
        <v>1</v>
      </c>
      <c r="Q20" s="452">
        <v>0</v>
      </c>
      <c r="R20" s="452" t="s">
        <v>943</v>
      </c>
      <c r="S20" s="452">
        <v>8</v>
      </c>
      <c r="T20" s="452" t="s">
        <v>943</v>
      </c>
      <c r="U20" s="453" t="s">
        <v>943</v>
      </c>
      <c r="V20" s="814"/>
    </row>
    <row r="21" spans="1:22" s="815" customFormat="1" ht="15" customHeight="1">
      <c r="A21" s="451" t="s">
        <v>34</v>
      </c>
      <c r="B21" s="452">
        <v>70</v>
      </c>
      <c r="C21" s="452">
        <v>40</v>
      </c>
      <c r="D21" s="452" t="s">
        <v>943</v>
      </c>
      <c r="E21" s="452" t="s">
        <v>943</v>
      </c>
      <c r="F21" s="452" t="s">
        <v>943</v>
      </c>
      <c r="G21" s="452">
        <v>6</v>
      </c>
      <c r="H21" s="452">
        <v>2</v>
      </c>
      <c r="I21" s="452" t="s">
        <v>943</v>
      </c>
      <c r="J21" s="452">
        <v>0</v>
      </c>
      <c r="K21" s="452">
        <v>1</v>
      </c>
      <c r="L21" s="452">
        <v>9</v>
      </c>
      <c r="M21" s="452" t="s">
        <v>943</v>
      </c>
      <c r="N21" s="452" t="s">
        <v>943</v>
      </c>
      <c r="O21" s="452">
        <v>5</v>
      </c>
      <c r="P21" s="452">
        <v>2</v>
      </c>
      <c r="Q21" s="452" t="s">
        <v>943</v>
      </c>
      <c r="R21" s="452" t="s">
        <v>943</v>
      </c>
      <c r="S21" s="452">
        <v>6</v>
      </c>
      <c r="T21" s="452" t="s">
        <v>943</v>
      </c>
      <c r="U21" s="453" t="s">
        <v>943</v>
      </c>
      <c r="V21" s="814"/>
    </row>
    <row r="22" spans="1:22" s="815" customFormat="1" ht="15" customHeight="1">
      <c r="A22" s="451" t="s">
        <v>35</v>
      </c>
      <c r="B22" s="452">
        <v>65</v>
      </c>
      <c r="C22" s="452">
        <v>29</v>
      </c>
      <c r="D22" s="452" t="s">
        <v>943</v>
      </c>
      <c r="E22" s="452" t="s">
        <v>943</v>
      </c>
      <c r="F22" s="452" t="s">
        <v>943</v>
      </c>
      <c r="G22" s="452">
        <v>8</v>
      </c>
      <c r="H22" s="452">
        <v>4</v>
      </c>
      <c r="I22" s="452" t="s">
        <v>943</v>
      </c>
      <c r="J22" s="452">
        <v>1</v>
      </c>
      <c r="K22" s="452">
        <v>3</v>
      </c>
      <c r="L22" s="452">
        <v>9</v>
      </c>
      <c r="M22" s="452">
        <v>0</v>
      </c>
      <c r="N22" s="452">
        <v>1</v>
      </c>
      <c r="O22" s="452">
        <v>3</v>
      </c>
      <c r="P22" s="452">
        <v>1</v>
      </c>
      <c r="Q22" s="452">
        <v>2</v>
      </c>
      <c r="R22" s="452" t="s">
        <v>943</v>
      </c>
      <c r="S22" s="452">
        <v>4</v>
      </c>
      <c r="T22" s="452" t="s">
        <v>943</v>
      </c>
      <c r="U22" s="453" t="s">
        <v>943</v>
      </c>
      <c r="V22" s="814"/>
    </row>
    <row r="23" spans="1:22" s="815" customFormat="1" ht="15" customHeight="1">
      <c r="A23" s="451" t="s">
        <v>36</v>
      </c>
      <c r="B23" s="452">
        <v>74</v>
      </c>
      <c r="C23" s="452">
        <v>34</v>
      </c>
      <c r="D23" s="452">
        <v>0</v>
      </c>
      <c r="E23" s="452">
        <v>1</v>
      </c>
      <c r="F23" s="452" t="s">
        <v>943</v>
      </c>
      <c r="G23" s="452">
        <v>7</v>
      </c>
      <c r="H23" s="452">
        <v>9</v>
      </c>
      <c r="I23" s="452" t="s">
        <v>943</v>
      </c>
      <c r="J23" s="452" t="s">
        <v>943</v>
      </c>
      <c r="K23" s="452">
        <v>1</v>
      </c>
      <c r="L23" s="452">
        <v>9</v>
      </c>
      <c r="M23" s="452">
        <v>1</v>
      </c>
      <c r="N23" s="452">
        <v>1</v>
      </c>
      <c r="O23" s="452">
        <v>3</v>
      </c>
      <c r="P23" s="452">
        <v>1</v>
      </c>
      <c r="Q23" s="452" t="s">
        <v>943</v>
      </c>
      <c r="R23" s="452" t="s">
        <v>943</v>
      </c>
      <c r="S23" s="452">
        <v>6</v>
      </c>
      <c r="T23" s="452" t="s">
        <v>943</v>
      </c>
      <c r="U23" s="453" t="s">
        <v>943</v>
      </c>
      <c r="V23" s="814"/>
    </row>
    <row r="24" spans="1:22" s="815" customFormat="1" ht="15" customHeight="1">
      <c r="A24" s="451" t="s">
        <v>37</v>
      </c>
      <c r="B24" s="452">
        <v>61</v>
      </c>
      <c r="C24" s="452">
        <v>26</v>
      </c>
      <c r="D24" s="452">
        <v>1</v>
      </c>
      <c r="E24" s="452" t="s">
        <v>943</v>
      </c>
      <c r="F24" s="452" t="s">
        <v>943</v>
      </c>
      <c r="G24" s="452">
        <v>13</v>
      </c>
      <c r="H24" s="452">
        <v>5</v>
      </c>
      <c r="I24" s="452" t="s">
        <v>943</v>
      </c>
      <c r="J24" s="452" t="s">
        <v>943</v>
      </c>
      <c r="K24" s="452">
        <v>2</v>
      </c>
      <c r="L24" s="452">
        <v>7</v>
      </c>
      <c r="M24" s="452">
        <v>1</v>
      </c>
      <c r="N24" s="452" t="s">
        <v>943</v>
      </c>
      <c r="O24" s="452">
        <v>1</v>
      </c>
      <c r="P24" s="452">
        <v>1</v>
      </c>
      <c r="Q24" s="452">
        <v>1</v>
      </c>
      <c r="R24" s="452" t="s">
        <v>943</v>
      </c>
      <c r="S24" s="452">
        <v>4</v>
      </c>
      <c r="T24" s="452" t="s">
        <v>943</v>
      </c>
      <c r="U24" s="453" t="s">
        <v>943</v>
      </c>
      <c r="V24" s="814"/>
    </row>
    <row r="25" spans="1:22" s="815" customFormat="1" ht="15" customHeight="1">
      <c r="A25" s="451" t="s">
        <v>38</v>
      </c>
      <c r="B25" s="452">
        <v>91</v>
      </c>
      <c r="C25" s="452">
        <v>38</v>
      </c>
      <c r="D25" s="452">
        <v>0</v>
      </c>
      <c r="E25" s="452" t="s">
        <v>943</v>
      </c>
      <c r="F25" s="452" t="s">
        <v>943</v>
      </c>
      <c r="G25" s="452">
        <v>22</v>
      </c>
      <c r="H25" s="452">
        <v>8</v>
      </c>
      <c r="I25" s="452" t="s">
        <v>943</v>
      </c>
      <c r="J25" s="452">
        <v>0</v>
      </c>
      <c r="K25" s="452">
        <v>1</v>
      </c>
      <c r="L25" s="452">
        <v>8</v>
      </c>
      <c r="M25" s="452">
        <v>2</v>
      </c>
      <c r="N25" s="452">
        <v>1</v>
      </c>
      <c r="O25" s="452">
        <v>4</v>
      </c>
      <c r="P25" s="452">
        <v>2</v>
      </c>
      <c r="Q25" s="452" t="s">
        <v>943</v>
      </c>
      <c r="R25" s="452" t="s">
        <v>943</v>
      </c>
      <c r="S25" s="452">
        <v>4</v>
      </c>
      <c r="T25" s="452" t="s">
        <v>943</v>
      </c>
      <c r="U25" s="453" t="s">
        <v>943</v>
      </c>
      <c r="V25" s="814"/>
    </row>
    <row r="26" spans="1:22" s="815" customFormat="1" ht="15" customHeight="1">
      <c r="A26" s="451" t="s">
        <v>39</v>
      </c>
      <c r="B26" s="452">
        <v>61</v>
      </c>
      <c r="C26" s="452">
        <v>23</v>
      </c>
      <c r="D26" s="452" t="s">
        <v>943</v>
      </c>
      <c r="E26" s="452" t="s">
        <v>943</v>
      </c>
      <c r="F26" s="452" t="s">
        <v>943</v>
      </c>
      <c r="G26" s="452">
        <v>14</v>
      </c>
      <c r="H26" s="452">
        <v>4</v>
      </c>
      <c r="I26" s="452" t="s">
        <v>943</v>
      </c>
      <c r="J26" s="452">
        <v>1</v>
      </c>
      <c r="K26" s="452" t="s">
        <v>943</v>
      </c>
      <c r="L26" s="452">
        <v>6</v>
      </c>
      <c r="M26" s="452" t="s">
        <v>943</v>
      </c>
      <c r="N26" s="452">
        <v>0</v>
      </c>
      <c r="O26" s="452">
        <v>5</v>
      </c>
      <c r="P26" s="452" t="s">
        <v>943</v>
      </c>
      <c r="Q26" s="452" t="s">
        <v>943</v>
      </c>
      <c r="R26" s="452" t="s">
        <v>943</v>
      </c>
      <c r="S26" s="452">
        <v>8</v>
      </c>
      <c r="T26" s="452" t="s">
        <v>943</v>
      </c>
      <c r="U26" s="453" t="s">
        <v>943</v>
      </c>
      <c r="V26" s="814"/>
    </row>
    <row r="27" spans="1:22" s="815" customFormat="1" ht="15" customHeight="1">
      <c r="A27" s="451" t="s">
        <v>409</v>
      </c>
      <c r="B27" s="452">
        <v>45</v>
      </c>
      <c r="C27" s="452">
        <v>15</v>
      </c>
      <c r="D27" s="452" t="s">
        <v>943</v>
      </c>
      <c r="E27" s="452" t="s">
        <v>943</v>
      </c>
      <c r="F27" s="452" t="s">
        <v>943</v>
      </c>
      <c r="G27" s="452">
        <v>6</v>
      </c>
      <c r="H27" s="452">
        <v>4</v>
      </c>
      <c r="I27" s="452" t="s">
        <v>943</v>
      </c>
      <c r="J27" s="452">
        <v>1</v>
      </c>
      <c r="K27" s="452">
        <v>1</v>
      </c>
      <c r="L27" s="452">
        <v>6</v>
      </c>
      <c r="M27" s="452" t="s">
        <v>943</v>
      </c>
      <c r="N27" s="452">
        <v>2</v>
      </c>
      <c r="O27" s="452">
        <v>3</v>
      </c>
      <c r="P27" s="452">
        <v>1</v>
      </c>
      <c r="Q27" s="452" t="s">
        <v>943</v>
      </c>
      <c r="R27" s="452" t="s">
        <v>943</v>
      </c>
      <c r="S27" s="452">
        <v>5</v>
      </c>
      <c r="T27" s="452" t="s">
        <v>943</v>
      </c>
      <c r="U27" s="453" t="s">
        <v>943</v>
      </c>
      <c r="V27" s="814"/>
    </row>
    <row r="28" spans="1:22" s="815" customFormat="1" ht="15" customHeight="1">
      <c r="A28" s="451" t="s">
        <v>410</v>
      </c>
      <c r="B28" s="452">
        <v>21</v>
      </c>
      <c r="C28" s="452">
        <v>6</v>
      </c>
      <c r="D28" s="452" t="s">
        <v>943</v>
      </c>
      <c r="E28" s="452">
        <v>1</v>
      </c>
      <c r="F28" s="452" t="s">
        <v>943</v>
      </c>
      <c r="G28" s="452">
        <v>4</v>
      </c>
      <c r="H28" s="452">
        <v>1</v>
      </c>
      <c r="I28" s="452" t="s">
        <v>943</v>
      </c>
      <c r="J28" s="452" t="s">
        <v>943</v>
      </c>
      <c r="K28" s="452" t="s">
        <v>943</v>
      </c>
      <c r="L28" s="452">
        <v>2</v>
      </c>
      <c r="M28" s="452">
        <v>0</v>
      </c>
      <c r="N28" s="452">
        <v>0</v>
      </c>
      <c r="O28" s="452">
        <v>1</v>
      </c>
      <c r="P28" s="452">
        <v>5</v>
      </c>
      <c r="Q28" s="452" t="s">
        <v>943</v>
      </c>
      <c r="R28" s="452" t="s">
        <v>943</v>
      </c>
      <c r="S28" s="452">
        <v>0</v>
      </c>
      <c r="T28" s="452" t="s">
        <v>943</v>
      </c>
      <c r="U28" s="453" t="s">
        <v>943</v>
      </c>
      <c r="V28" s="814"/>
    </row>
    <row r="29" spans="1:22" s="815" customFormat="1" ht="15" customHeight="1">
      <c r="A29" s="451" t="s">
        <v>411</v>
      </c>
      <c r="B29" s="452">
        <v>14</v>
      </c>
      <c r="C29" s="452">
        <v>3</v>
      </c>
      <c r="D29" s="452" t="s">
        <v>943</v>
      </c>
      <c r="E29" s="452" t="s">
        <v>943</v>
      </c>
      <c r="F29" s="452" t="s">
        <v>943</v>
      </c>
      <c r="G29" s="452">
        <v>3</v>
      </c>
      <c r="H29" s="452" t="s">
        <v>943</v>
      </c>
      <c r="I29" s="452" t="s">
        <v>943</v>
      </c>
      <c r="J29" s="452" t="s">
        <v>943</v>
      </c>
      <c r="K29" s="452" t="s">
        <v>943</v>
      </c>
      <c r="L29" s="452">
        <v>2</v>
      </c>
      <c r="M29" s="452">
        <v>1</v>
      </c>
      <c r="N29" s="452">
        <v>1</v>
      </c>
      <c r="O29" s="452" t="s">
        <v>943</v>
      </c>
      <c r="P29" s="452">
        <v>4</v>
      </c>
      <c r="Q29" s="452" t="s">
        <v>943</v>
      </c>
      <c r="R29" s="452" t="s">
        <v>943</v>
      </c>
      <c r="S29" s="452">
        <v>1</v>
      </c>
      <c r="T29" s="452" t="s">
        <v>943</v>
      </c>
      <c r="U29" s="453" t="s">
        <v>943</v>
      </c>
      <c r="V29" s="814"/>
    </row>
    <row r="30" spans="1:22" s="450" customFormat="1" ht="24.75" customHeight="1">
      <c r="A30" s="446" t="s">
        <v>41</v>
      </c>
      <c r="B30" s="447">
        <v>2827</v>
      </c>
      <c r="C30" s="447">
        <v>24</v>
      </c>
      <c r="D30" s="447">
        <v>4</v>
      </c>
      <c r="E30" s="447">
        <v>4</v>
      </c>
      <c r="F30" s="447">
        <v>4</v>
      </c>
      <c r="G30" s="447">
        <v>511</v>
      </c>
      <c r="H30" s="447">
        <v>721</v>
      </c>
      <c r="I30" s="447">
        <v>26</v>
      </c>
      <c r="J30" s="447">
        <v>39</v>
      </c>
      <c r="K30" s="447">
        <v>174</v>
      </c>
      <c r="L30" s="447">
        <v>412</v>
      </c>
      <c r="M30" s="447">
        <v>75</v>
      </c>
      <c r="N30" s="447">
        <v>6</v>
      </c>
      <c r="O30" s="447">
        <v>70</v>
      </c>
      <c r="P30" s="447">
        <v>80</v>
      </c>
      <c r="Q30" s="447">
        <v>123</v>
      </c>
      <c r="R30" s="447">
        <v>68</v>
      </c>
      <c r="S30" s="447">
        <v>282</v>
      </c>
      <c r="T30" s="447">
        <v>193</v>
      </c>
      <c r="U30" s="448">
        <v>11</v>
      </c>
      <c r="V30" s="449"/>
    </row>
    <row r="31" spans="1:22" s="815" customFormat="1" ht="15" customHeight="1">
      <c r="A31" s="451" t="s">
        <v>32</v>
      </c>
      <c r="B31" s="452">
        <v>43</v>
      </c>
      <c r="C31" s="452">
        <v>2</v>
      </c>
      <c r="D31" s="452">
        <v>0</v>
      </c>
      <c r="E31" s="452" t="s">
        <v>943</v>
      </c>
      <c r="F31" s="452" t="s">
        <v>943</v>
      </c>
      <c r="G31" s="452">
        <v>6</v>
      </c>
      <c r="H31" s="452">
        <v>5</v>
      </c>
      <c r="I31" s="452" t="s">
        <v>943</v>
      </c>
      <c r="J31" s="452" t="s">
        <v>943</v>
      </c>
      <c r="K31" s="452">
        <v>1</v>
      </c>
      <c r="L31" s="452">
        <v>7</v>
      </c>
      <c r="M31" s="452">
        <v>1</v>
      </c>
      <c r="N31" s="452" t="s">
        <v>943</v>
      </c>
      <c r="O31" s="452">
        <v>2</v>
      </c>
      <c r="P31" s="452">
        <v>1</v>
      </c>
      <c r="Q31" s="452">
        <v>4</v>
      </c>
      <c r="R31" s="452">
        <v>1</v>
      </c>
      <c r="S31" s="452">
        <v>9</v>
      </c>
      <c r="T31" s="452">
        <v>3</v>
      </c>
      <c r="U31" s="453">
        <v>1</v>
      </c>
      <c r="V31" s="814"/>
    </row>
    <row r="32" spans="1:22" s="815" customFormat="1" ht="15" customHeight="1">
      <c r="A32" s="451" t="s">
        <v>33</v>
      </c>
      <c r="B32" s="452">
        <v>64</v>
      </c>
      <c r="C32" s="452">
        <v>2</v>
      </c>
      <c r="D32" s="452">
        <v>0</v>
      </c>
      <c r="E32" s="452">
        <v>1</v>
      </c>
      <c r="F32" s="452" t="s">
        <v>943</v>
      </c>
      <c r="G32" s="452">
        <v>6</v>
      </c>
      <c r="H32" s="452">
        <v>8</v>
      </c>
      <c r="I32" s="452" t="s">
        <v>943</v>
      </c>
      <c r="J32" s="452">
        <v>0</v>
      </c>
      <c r="K32" s="452">
        <v>3</v>
      </c>
      <c r="L32" s="452">
        <v>17</v>
      </c>
      <c r="M32" s="452">
        <v>0</v>
      </c>
      <c r="N32" s="452">
        <v>0</v>
      </c>
      <c r="O32" s="452">
        <v>3</v>
      </c>
      <c r="P32" s="452">
        <v>2</v>
      </c>
      <c r="Q32" s="452">
        <v>3</v>
      </c>
      <c r="R32" s="452">
        <v>4</v>
      </c>
      <c r="S32" s="452">
        <v>13</v>
      </c>
      <c r="T32" s="452">
        <v>0</v>
      </c>
      <c r="U32" s="453">
        <v>1</v>
      </c>
      <c r="V32" s="814"/>
    </row>
    <row r="33" spans="1:22" s="815" customFormat="1" ht="15" customHeight="1">
      <c r="A33" s="451" t="s">
        <v>34</v>
      </c>
      <c r="B33" s="452">
        <v>133</v>
      </c>
      <c r="C33" s="452">
        <v>4</v>
      </c>
      <c r="D33" s="452" t="s">
        <v>943</v>
      </c>
      <c r="E33" s="452" t="s">
        <v>943</v>
      </c>
      <c r="F33" s="452">
        <v>0</v>
      </c>
      <c r="G33" s="452">
        <v>31</v>
      </c>
      <c r="H33" s="452">
        <v>21</v>
      </c>
      <c r="I33" s="452" t="s">
        <v>943</v>
      </c>
      <c r="J33" s="452">
        <v>1</v>
      </c>
      <c r="K33" s="452">
        <v>5</v>
      </c>
      <c r="L33" s="452">
        <v>21</v>
      </c>
      <c r="M33" s="452">
        <v>1</v>
      </c>
      <c r="N33" s="452" t="s">
        <v>943</v>
      </c>
      <c r="O33" s="452">
        <v>10</v>
      </c>
      <c r="P33" s="452">
        <v>8</v>
      </c>
      <c r="Q33" s="452">
        <v>5</v>
      </c>
      <c r="R33" s="452">
        <v>4</v>
      </c>
      <c r="S33" s="452">
        <v>22</v>
      </c>
      <c r="T33" s="452">
        <v>1</v>
      </c>
      <c r="U33" s="453">
        <v>0</v>
      </c>
      <c r="V33" s="814"/>
    </row>
    <row r="34" spans="1:22" s="815" customFormat="1" ht="15" customHeight="1">
      <c r="A34" s="451" t="s">
        <v>35</v>
      </c>
      <c r="B34" s="452">
        <v>197</v>
      </c>
      <c r="C34" s="452">
        <v>3</v>
      </c>
      <c r="D34" s="452">
        <v>0</v>
      </c>
      <c r="E34" s="452">
        <v>0</v>
      </c>
      <c r="F34" s="452" t="s">
        <v>943</v>
      </c>
      <c r="G34" s="452">
        <v>48</v>
      </c>
      <c r="H34" s="452">
        <v>50</v>
      </c>
      <c r="I34" s="452" t="s">
        <v>943</v>
      </c>
      <c r="J34" s="452">
        <v>2</v>
      </c>
      <c r="K34" s="452">
        <v>7</v>
      </c>
      <c r="L34" s="452">
        <v>25</v>
      </c>
      <c r="M34" s="452">
        <v>1</v>
      </c>
      <c r="N34" s="452" t="s">
        <v>943</v>
      </c>
      <c r="O34" s="452">
        <v>8</v>
      </c>
      <c r="P34" s="452">
        <v>7</v>
      </c>
      <c r="Q34" s="452">
        <v>5</v>
      </c>
      <c r="R34" s="452">
        <v>4</v>
      </c>
      <c r="S34" s="452">
        <v>32</v>
      </c>
      <c r="T34" s="452">
        <v>2</v>
      </c>
      <c r="U34" s="453">
        <v>1</v>
      </c>
      <c r="V34" s="814"/>
    </row>
    <row r="35" spans="1:22" s="815" customFormat="1" ht="15" customHeight="1">
      <c r="A35" s="451" t="s">
        <v>36</v>
      </c>
      <c r="B35" s="452">
        <v>332</v>
      </c>
      <c r="C35" s="452">
        <v>4</v>
      </c>
      <c r="D35" s="452">
        <v>0</v>
      </c>
      <c r="E35" s="452">
        <v>0</v>
      </c>
      <c r="F35" s="452">
        <v>0</v>
      </c>
      <c r="G35" s="452">
        <v>83</v>
      </c>
      <c r="H35" s="452">
        <v>94</v>
      </c>
      <c r="I35" s="452">
        <v>1</v>
      </c>
      <c r="J35" s="452">
        <v>3</v>
      </c>
      <c r="K35" s="452">
        <v>29</v>
      </c>
      <c r="L35" s="452">
        <v>52</v>
      </c>
      <c r="M35" s="452">
        <v>2</v>
      </c>
      <c r="N35" s="452">
        <v>1</v>
      </c>
      <c r="O35" s="452">
        <v>8</v>
      </c>
      <c r="P35" s="452">
        <v>5</v>
      </c>
      <c r="Q35" s="452">
        <v>5</v>
      </c>
      <c r="R35" s="452">
        <v>6</v>
      </c>
      <c r="S35" s="452">
        <v>29</v>
      </c>
      <c r="T35" s="452">
        <v>7</v>
      </c>
      <c r="U35" s="453" t="s">
        <v>943</v>
      </c>
      <c r="V35" s="814"/>
    </row>
    <row r="36" spans="1:22" s="815" customFormat="1" ht="15" customHeight="1">
      <c r="A36" s="451" t="s">
        <v>37</v>
      </c>
      <c r="B36" s="452">
        <v>341</v>
      </c>
      <c r="C36" s="452">
        <v>1</v>
      </c>
      <c r="D36" s="452">
        <v>0</v>
      </c>
      <c r="E36" s="452">
        <v>0</v>
      </c>
      <c r="F36" s="452" t="s">
        <v>943</v>
      </c>
      <c r="G36" s="452">
        <v>81</v>
      </c>
      <c r="H36" s="452">
        <v>123</v>
      </c>
      <c r="I36" s="452">
        <v>2</v>
      </c>
      <c r="J36" s="452">
        <v>4</v>
      </c>
      <c r="K36" s="452">
        <v>23</v>
      </c>
      <c r="L36" s="452">
        <v>49</v>
      </c>
      <c r="M36" s="452">
        <v>3</v>
      </c>
      <c r="N36" s="452" t="s">
        <v>943</v>
      </c>
      <c r="O36" s="452">
        <v>6</v>
      </c>
      <c r="P36" s="452">
        <v>4</v>
      </c>
      <c r="Q36" s="452">
        <v>8</v>
      </c>
      <c r="R36" s="452">
        <v>3</v>
      </c>
      <c r="S36" s="452">
        <v>28</v>
      </c>
      <c r="T36" s="452">
        <v>5</v>
      </c>
      <c r="U36" s="453" t="s">
        <v>943</v>
      </c>
      <c r="V36" s="814"/>
    </row>
    <row r="37" spans="1:22" s="815" customFormat="1" ht="15" customHeight="1">
      <c r="A37" s="451" t="s">
        <v>38</v>
      </c>
      <c r="B37" s="452">
        <v>586</v>
      </c>
      <c r="C37" s="452">
        <v>2</v>
      </c>
      <c r="D37" s="452">
        <v>1</v>
      </c>
      <c r="E37" s="452">
        <v>0</v>
      </c>
      <c r="F37" s="452">
        <v>2</v>
      </c>
      <c r="G37" s="452">
        <v>109</v>
      </c>
      <c r="H37" s="452">
        <v>180</v>
      </c>
      <c r="I37" s="452">
        <v>1</v>
      </c>
      <c r="J37" s="452">
        <v>11</v>
      </c>
      <c r="K37" s="452">
        <v>46</v>
      </c>
      <c r="L37" s="452">
        <v>96</v>
      </c>
      <c r="M37" s="452">
        <v>14</v>
      </c>
      <c r="N37" s="452">
        <v>0</v>
      </c>
      <c r="O37" s="452">
        <v>15</v>
      </c>
      <c r="P37" s="452">
        <v>6</v>
      </c>
      <c r="Q37" s="452">
        <v>17</v>
      </c>
      <c r="R37" s="452">
        <v>7</v>
      </c>
      <c r="S37" s="452">
        <v>55</v>
      </c>
      <c r="T37" s="452">
        <v>21</v>
      </c>
      <c r="U37" s="453">
        <v>1</v>
      </c>
      <c r="V37" s="814"/>
    </row>
    <row r="38" spans="1:22" s="815" customFormat="1" ht="15" customHeight="1">
      <c r="A38" s="451" t="s">
        <v>39</v>
      </c>
      <c r="B38" s="452">
        <v>383</v>
      </c>
      <c r="C38" s="452">
        <v>1</v>
      </c>
      <c r="D38" s="452" t="s">
        <v>943</v>
      </c>
      <c r="E38" s="452">
        <v>1</v>
      </c>
      <c r="F38" s="452">
        <v>1</v>
      </c>
      <c r="G38" s="452">
        <v>65</v>
      </c>
      <c r="H38" s="452">
        <v>109</v>
      </c>
      <c r="I38" s="452">
        <v>4</v>
      </c>
      <c r="J38" s="452">
        <v>5</v>
      </c>
      <c r="K38" s="452">
        <v>26</v>
      </c>
      <c r="L38" s="452">
        <v>61</v>
      </c>
      <c r="M38" s="452">
        <v>11</v>
      </c>
      <c r="N38" s="452">
        <v>1</v>
      </c>
      <c r="O38" s="452">
        <v>9</v>
      </c>
      <c r="P38" s="452">
        <v>9</v>
      </c>
      <c r="Q38" s="452">
        <v>15</v>
      </c>
      <c r="R38" s="452">
        <v>7</v>
      </c>
      <c r="S38" s="452">
        <v>38</v>
      </c>
      <c r="T38" s="452">
        <v>18</v>
      </c>
      <c r="U38" s="453">
        <v>3</v>
      </c>
      <c r="V38" s="814"/>
    </row>
    <row r="39" spans="1:22" s="815" customFormat="1" ht="15" customHeight="1">
      <c r="A39" s="451" t="s">
        <v>409</v>
      </c>
      <c r="B39" s="452">
        <v>405</v>
      </c>
      <c r="C39" s="452">
        <v>3</v>
      </c>
      <c r="D39" s="452">
        <v>1</v>
      </c>
      <c r="E39" s="452" t="s">
        <v>943</v>
      </c>
      <c r="F39" s="452">
        <v>0</v>
      </c>
      <c r="G39" s="452">
        <v>55</v>
      </c>
      <c r="H39" s="452">
        <v>90</v>
      </c>
      <c r="I39" s="452">
        <v>5</v>
      </c>
      <c r="J39" s="452">
        <v>5</v>
      </c>
      <c r="K39" s="452">
        <v>23</v>
      </c>
      <c r="L39" s="452">
        <v>54</v>
      </c>
      <c r="M39" s="452">
        <v>23</v>
      </c>
      <c r="N39" s="452">
        <v>1</v>
      </c>
      <c r="O39" s="452">
        <v>5</v>
      </c>
      <c r="P39" s="452">
        <v>16</v>
      </c>
      <c r="Q39" s="452">
        <v>23</v>
      </c>
      <c r="R39" s="452">
        <v>21</v>
      </c>
      <c r="S39" s="452">
        <v>35</v>
      </c>
      <c r="T39" s="452">
        <v>44</v>
      </c>
      <c r="U39" s="453">
        <v>2</v>
      </c>
      <c r="V39" s="814"/>
    </row>
    <row r="40" spans="1:22" s="815" customFormat="1" ht="15" customHeight="1">
      <c r="A40" s="451" t="s">
        <v>410</v>
      </c>
      <c r="B40" s="452">
        <v>264</v>
      </c>
      <c r="C40" s="452">
        <v>2</v>
      </c>
      <c r="D40" s="452">
        <v>1</v>
      </c>
      <c r="E40" s="452" t="s">
        <v>943</v>
      </c>
      <c r="F40" s="452" t="s">
        <v>943</v>
      </c>
      <c r="G40" s="452">
        <v>18</v>
      </c>
      <c r="H40" s="452">
        <v>28</v>
      </c>
      <c r="I40" s="452">
        <v>6</v>
      </c>
      <c r="J40" s="452">
        <v>9</v>
      </c>
      <c r="K40" s="452">
        <v>8</v>
      </c>
      <c r="L40" s="452">
        <v>21</v>
      </c>
      <c r="M40" s="452">
        <v>14</v>
      </c>
      <c r="N40" s="452">
        <v>1</v>
      </c>
      <c r="O40" s="452">
        <v>1</v>
      </c>
      <c r="P40" s="452">
        <v>13</v>
      </c>
      <c r="Q40" s="452">
        <v>34</v>
      </c>
      <c r="R40" s="452">
        <v>9</v>
      </c>
      <c r="S40" s="452">
        <v>17</v>
      </c>
      <c r="T40" s="452">
        <v>79</v>
      </c>
      <c r="U40" s="453" t="s">
        <v>943</v>
      </c>
      <c r="V40" s="814"/>
    </row>
    <row r="41" spans="1:22" s="815" customFormat="1" ht="15" customHeight="1">
      <c r="A41" s="451" t="s">
        <v>411</v>
      </c>
      <c r="B41" s="452">
        <v>74</v>
      </c>
      <c r="C41" s="452" t="s">
        <v>943</v>
      </c>
      <c r="D41" s="452" t="s">
        <v>943</v>
      </c>
      <c r="E41" s="452" t="s">
        <v>943</v>
      </c>
      <c r="F41" s="452" t="s">
        <v>943</v>
      </c>
      <c r="G41" s="452">
        <v>7</v>
      </c>
      <c r="H41" s="452">
        <v>13</v>
      </c>
      <c r="I41" s="452">
        <v>6</v>
      </c>
      <c r="J41" s="452">
        <v>1</v>
      </c>
      <c r="K41" s="452">
        <v>1</v>
      </c>
      <c r="L41" s="452">
        <v>8</v>
      </c>
      <c r="M41" s="452">
        <v>4</v>
      </c>
      <c r="N41" s="452">
        <v>0</v>
      </c>
      <c r="O41" s="452">
        <v>3</v>
      </c>
      <c r="P41" s="452">
        <v>8</v>
      </c>
      <c r="Q41" s="452">
        <v>6</v>
      </c>
      <c r="R41" s="452">
        <v>1</v>
      </c>
      <c r="S41" s="452">
        <v>3</v>
      </c>
      <c r="T41" s="452">
        <v>11</v>
      </c>
      <c r="U41" s="453">
        <v>1</v>
      </c>
      <c r="V41" s="814"/>
    </row>
    <row r="42" spans="1:22" s="450" customFormat="1" ht="24.75" customHeight="1">
      <c r="A42" s="446" t="s">
        <v>42</v>
      </c>
      <c r="B42" s="447">
        <v>2211</v>
      </c>
      <c r="C42" s="447">
        <v>12</v>
      </c>
      <c r="D42" s="447">
        <v>2</v>
      </c>
      <c r="E42" s="447">
        <v>2</v>
      </c>
      <c r="F42" s="447">
        <v>3</v>
      </c>
      <c r="G42" s="447">
        <v>380</v>
      </c>
      <c r="H42" s="447">
        <v>599</v>
      </c>
      <c r="I42" s="447">
        <v>26</v>
      </c>
      <c r="J42" s="447">
        <v>34</v>
      </c>
      <c r="K42" s="447">
        <v>147</v>
      </c>
      <c r="L42" s="447">
        <v>293</v>
      </c>
      <c r="M42" s="447">
        <v>66</v>
      </c>
      <c r="N42" s="447">
        <v>2</v>
      </c>
      <c r="O42" s="447">
        <v>46</v>
      </c>
      <c r="P42" s="447">
        <v>60</v>
      </c>
      <c r="Q42" s="447">
        <v>101</v>
      </c>
      <c r="R42" s="447">
        <v>54</v>
      </c>
      <c r="S42" s="447">
        <v>192</v>
      </c>
      <c r="T42" s="447">
        <v>185</v>
      </c>
      <c r="U42" s="448">
        <v>9</v>
      </c>
      <c r="V42" s="449"/>
    </row>
    <row r="43" spans="1:22" s="815" customFormat="1" ht="15" customHeight="1">
      <c r="A43" s="451" t="s">
        <v>32</v>
      </c>
      <c r="B43" s="452">
        <v>6</v>
      </c>
      <c r="C43" s="452">
        <v>0</v>
      </c>
      <c r="D43" s="452" t="s">
        <v>943</v>
      </c>
      <c r="E43" s="452" t="s">
        <v>943</v>
      </c>
      <c r="F43" s="452" t="s">
        <v>943</v>
      </c>
      <c r="G43" s="452">
        <v>2</v>
      </c>
      <c r="H43" s="452">
        <v>1</v>
      </c>
      <c r="I43" s="452" t="s">
        <v>943</v>
      </c>
      <c r="J43" s="452" t="s">
        <v>943</v>
      </c>
      <c r="K43" s="452" t="s">
        <v>943</v>
      </c>
      <c r="L43" s="452">
        <v>1</v>
      </c>
      <c r="M43" s="452" t="s">
        <v>943</v>
      </c>
      <c r="N43" s="452" t="s">
        <v>943</v>
      </c>
      <c r="O43" s="452" t="s">
        <v>943</v>
      </c>
      <c r="P43" s="452">
        <v>0</v>
      </c>
      <c r="Q43" s="452" t="s">
        <v>943</v>
      </c>
      <c r="R43" s="452" t="s">
        <v>943</v>
      </c>
      <c r="S43" s="452">
        <v>1</v>
      </c>
      <c r="T43" s="452" t="s">
        <v>943</v>
      </c>
      <c r="U43" s="453">
        <v>1</v>
      </c>
      <c r="V43" s="814"/>
    </row>
    <row r="44" spans="1:22" s="815" customFormat="1" ht="15" customHeight="1">
      <c r="A44" s="451" t="s">
        <v>33</v>
      </c>
      <c r="B44" s="452">
        <v>8</v>
      </c>
      <c r="C44" s="452">
        <v>1</v>
      </c>
      <c r="D44" s="452" t="s">
        <v>943</v>
      </c>
      <c r="E44" s="452" t="s">
        <v>943</v>
      </c>
      <c r="F44" s="452" t="s">
        <v>943</v>
      </c>
      <c r="G44" s="452">
        <v>2</v>
      </c>
      <c r="H44" s="452">
        <v>1</v>
      </c>
      <c r="I44" s="452" t="s">
        <v>943</v>
      </c>
      <c r="J44" s="452" t="s">
        <v>943</v>
      </c>
      <c r="K44" s="452">
        <v>1</v>
      </c>
      <c r="L44" s="452">
        <v>2</v>
      </c>
      <c r="M44" s="452" t="s">
        <v>943</v>
      </c>
      <c r="N44" s="452" t="s">
        <v>943</v>
      </c>
      <c r="O44" s="452" t="s">
        <v>943</v>
      </c>
      <c r="P44" s="452" t="s">
        <v>943</v>
      </c>
      <c r="Q44" s="452" t="s">
        <v>943</v>
      </c>
      <c r="R44" s="452" t="s">
        <v>943</v>
      </c>
      <c r="S44" s="452">
        <v>2</v>
      </c>
      <c r="T44" s="452" t="s">
        <v>943</v>
      </c>
      <c r="U44" s="453" t="s">
        <v>943</v>
      </c>
      <c r="V44" s="814"/>
    </row>
    <row r="45" spans="1:22" s="815" customFormat="1" ht="15" customHeight="1">
      <c r="A45" s="451" t="s">
        <v>34</v>
      </c>
      <c r="B45" s="452">
        <v>53</v>
      </c>
      <c r="C45" s="452">
        <v>0</v>
      </c>
      <c r="D45" s="452" t="s">
        <v>943</v>
      </c>
      <c r="E45" s="452" t="s">
        <v>943</v>
      </c>
      <c r="F45" s="452">
        <v>0</v>
      </c>
      <c r="G45" s="452">
        <v>16</v>
      </c>
      <c r="H45" s="452">
        <v>9</v>
      </c>
      <c r="I45" s="452" t="s">
        <v>943</v>
      </c>
      <c r="J45" s="452" t="s">
        <v>943</v>
      </c>
      <c r="K45" s="452">
        <v>2</v>
      </c>
      <c r="L45" s="452">
        <v>6</v>
      </c>
      <c r="M45" s="452">
        <v>1</v>
      </c>
      <c r="N45" s="452" t="s">
        <v>943</v>
      </c>
      <c r="O45" s="452">
        <v>5</v>
      </c>
      <c r="P45" s="452">
        <v>4</v>
      </c>
      <c r="Q45" s="452">
        <v>0</v>
      </c>
      <c r="R45" s="452">
        <v>1</v>
      </c>
      <c r="S45" s="452">
        <v>9</v>
      </c>
      <c r="T45" s="452" t="s">
        <v>943</v>
      </c>
      <c r="U45" s="453" t="s">
        <v>943</v>
      </c>
      <c r="V45" s="814"/>
    </row>
    <row r="46" spans="1:22" s="815" customFormat="1" ht="15" customHeight="1">
      <c r="A46" s="451" t="s">
        <v>35</v>
      </c>
      <c r="B46" s="452">
        <v>117</v>
      </c>
      <c r="C46" s="452">
        <v>1</v>
      </c>
      <c r="D46" s="452" t="s">
        <v>943</v>
      </c>
      <c r="E46" s="452" t="s">
        <v>943</v>
      </c>
      <c r="F46" s="452" t="s">
        <v>943</v>
      </c>
      <c r="G46" s="452">
        <v>32</v>
      </c>
      <c r="H46" s="452">
        <v>33</v>
      </c>
      <c r="I46" s="452" t="s">
        <v>943</v>
      </c>
      <c r="J46" s="452">
        <v>2</v>
      </c>
      <c r="K46" s="452">
        <v>3</v>
      </c>
      <c r="L46" s="452">
        <v>13</v>
      </c>
      <c r="M46" s="452">
        <v>0</v>
      </c>
      <c r="N46" s="452" t="s">
        <v>943</v>
      </c>
      <c r="O46" s="452">
        <v>7</v>
      </c>
      <c r="P46" s="452">
        <v>2</v>
      </c>
      <c r="Q46" s="452">
        <v>0</v>
      </c>
      <c r="R46" s="452">
        <v>1</v>
      </c>
      <c r="S46" s="452">
        <v>19</v>
      </c>
      <c r="T46" s="452">
        <v>1</v>
      </c>
      <c r="U46" s="453">
        <v>1</v>
      </c>
      <c r="V46" s="814"/>
    </row>
    <row r="47" spans="1:22" s="815" customFormat="1" ht="15" customHeight="1">
      <c r="A47" s="451" t="s">
        <v>36</v>
      </c>
      <c r="B47" s="452">
        <v>266</v>
      </c>
      <c r="C47" s="452">
        <v>3</v>
      </c>
      <c r="D47" s="452" t="s">
        <v>943</v>
      </c>
      <c r="E47" s="452">
        <v>0</v>
      </c>
      <c r="F47" s="452">
        <v>0</v>
      </c>
      <c r="G47" s="452">
        <v>65</v>
      </c>
      <c r="H47" s="452">
        <v>76</v>
      </c>
      <c r="I47" s="452">
        <v>0</v>
      </c>
      <c r="J47" s="452">
        <v>2</v>
      </c>
      <c r="K47" s="452">
        <v>24</v>
      </c>
      <c r="L47" s="452">
        <v>45</v>
      </c>
      <c r="M47" s="452">
        <v>2</v>
      </c>
      <c r="N47" s="452" t="s">
        <v>943</v>
      </c>
      <c r="O47" s="452">
        <v>5</v>
      </c>
      <c r="P47" s="452">
        <v>3</v>
      </c>
      <c r="Q47" s="452">
        <v>4</v>
      </c>
      <c r="R47" s="452">
        <v>5</v>
      </c>
      <c r="S47" s="452">
        <v>23</v>
      </c>
      <c r="T47" s="452">
        <v>7</v>
      </c>
      <c r="U47" s="453" t="s">
        <v>943</v>
      </c>
      <c r="V47" s="814"/>
    </row>
    <row r="48" spans="1:22" s="815" customFormat="1" ht="15" customHeight="1">
      <c r="A48" s="451" t="s">
        <v>37</v>
      </c>
      <c r="B48" s="452">
        <v>299</v>
      </c>
      <c r="C48" s="452">
        <v>1</v>
      </c>
      <c r="D48" s="452" t="s">
        <v>943</v>
      </c>
      <c r="E48" s="452" t="s">
        <v>943</v>
      </c>
      <c r="F48" s="452" t="s">
        <v>943</v>
      </c>
      <c r="G48" s="452">
        <v>70</v>
      </c>
      <c r="H48" s="452">
        <v>108</v>
      </c>
      <c r="I48" s="452">
        <v>2</v>
      </c>
      <c r="J48" s="452">
        <v>4</v>
      </c>
      <c r="K48" s="452">
        <v>22</v>
      </c>
      <c r="L48" s="452">
        <v>45</v>
      </c>
      <c r="M48" s="452">
        <v>3</v>
      </c>
      <c r="N48" s="452" t="s">
        <v>943</v>
      </c>
      <c r="O48" s="452">
        <v>4</v>
      </c>
      <c r="P48" s="452">
        <v>4</v>
      </c>
      <c r="Q48" s="452">
        <v>6</v>
      </c>
      <c r="R48" s="452">
        <v>3</v>
      </c>
      <c r="S48" s="452">
        <v>22</v>
      </c>
      <c r="T48" s="452">
        <v>5</v>
      </c>
      <c r="U48" s="453" t="s">
        <v>943</v>
      </c>
      <c r="V48" s="814"/>
    </row>
    <row r="49" spans="1:22" s="815" customFormat="1" ht="15" customHeight="1">
      <c r="A49" s="451" t="s">
        <v>38</v>
      </c>
      <c r="B49" s="452">
        <v>515</v>
      </c>
      <c r="C49" s="452">
        <v>2</v>
      </c>
      <c r="D49" s="452">
        <v>1</v>
      </c>
      <c r="E49" s="452">
        <v>0</v>
      </c>
      <c r="F49" s="452">
        <v>2</v>
      </c>
      <c r="G49" s="452">
        <v>90</v>
      </c>
      <c r="H49" s="452">
        <v>167</v>
      </c>
      <c r="I49" s="452">
        <v>1</v>
      </c>
      <c r="J49" s="452">
        <v>7</v>
      </c>
      <c r="K49" s="452">
        <v>42</v>
      </c>
      <c r="L49" s="452">
        <v>81</v>
      </c>
      <c r="M49" s="452">
        <v>12</v>
      </c>
      <c r="N49" s="452">
        <v>0</v>
      </c>
      <c r="O49" s="452">
        <v>12</v>
      </c>
      <c r="P49" s="452">
        <v>6</v>
      </c>
      <c r="Q49" s="452">
        <v>15</v>
      </c>
      <c r="R49" s="452">
        <v>6</v>
      </c>
      <c r="S49" s="452">
        <v>49</v>
      </c>
      <c r="T49" s="452">
        <v>21</v>
      </c>
      <c r="U49" s="453">
        <v>1</v>
      </c>
      <c r="V49" s="814"/>
    </row>
    <row r="50" spans="1:22" s="815" customFormat="1" ht="15" customHeight="1">
      <c r="A50" s="451" t="s">
        <v>39</v>
      </c>
      <c r="B50" s="452">
        <v>331</v>
      </c>
      <c r="C50" s="452">
        <v>0</v>
      </c>
      <c r="D50" s="452" t="s">
        <v>943</v>
      </c>
      <c r="E50" s="452">
        <v>1</v>
      </c>
      <c r="F50" s="452">
        <v>1</v>
      </c>
      <c r="G50" s="452">
        <v>51</v>
      </c>
      <c r="H50" s="452">
        <v>99</v>
      </c>
      <c r="I50" s="452">
        <v>4</v>
      </c>
      <c r="J50" s="452">
        <v>5</v>
      </c>
      <c r="K50" s="452">
        <v>25</v>
      </c>
      <c r="L50" s="452">
        <v>50</v>
      </c>
      <c r="M50" s="452">
        <v>10</v>
      </c>
      <c r="N50" s="452" t="s">
        <v>943</v>
      </c>
      <c r="O50" s="452">
        <v>7</v>
      </c>
      <c r="P50" s="452">
        <v>9</v>
      </c>
      <c r="Q50" s="452">
        <v>15</v>
      </c>
      <c r="R50" s="452">
        <v>7</v>
      </c>
      <c r="S50" s="452">
        <v>28</v>
      </c>
      <c r="T50" s="452">
        <v>17</v>
      </c>
      <c r="U50" s="453">
        <v>2</v>
      </c>
      <c r="V50" s="814"/>
    </row>
    <row r="51" spans="1:22" s="815" customFormat="1" ht="15" customHeight="1">
      <c r="A51" s="451" t="s">
        <v>409</v>
      </c>
      <c r="B51" s="452">
        <v>351</v>
      </c>
      <c r="C51" s="452">
        <v>2</v>
      </c>
      <c r="D51" s="452">
        <v>1</v>
      </c>
      <c r="E51" s="452" t="s">
        <v>943</v>
      </c>
      <c r="F51" s="452" t="s">
        <v>943</v>
      </c>
      <c r="G51" s="452">
        <v>41</v>
      </c>
      <c r="H51" s="452">
        <v>79</v>
      </c>
      <c r="I51" s="452">
        <v>5</v>
      </c>
      <c r="J51" s="452">
        <v>5</v>
      </c>
      <c r="K51" s="452">
        <v>21</v>
      </c>
      <c r="L51" s="452">
        <v>40</v>
      </c>
      <c r="M51" s="452">
        <v>22</v>
      </c>
      <c r="N51" s="452">
        <v>1</v>
      </c>
      <c r="O51" s="452">
        <v>4</v>
      </c>
      <c r="P51" s="452">
        <v>16</v>
      </c>
      <c r="Q51" s="452">
        <v>23</v>
      </c>
      <c r="R51" s="452">
        <v>20</v>
      </c>
      <c r="S51" s="452">
        <v>27</v>
      </c>
      <c r="T51" s="452">
        <v>44</v>
      </c>
      <c r="U51" s="453">
        <v>2</v>
      </c>
      <c r="V51" s="814"/>
    </row>
    <row r="52" spans="1:22" s="815" customFormat="1" ht="15" customHeight="1">
      <c r="A52" s="451" t="s">
        <v>410</v>
      </c>
      <c r="B52" s="452">
        <v>224</v>
      </c>
      <c r="C52" s="452">
        <v>1</v>
      </c>
      <c r="D52" s="452" t="s">
        <v>943</v>
      </c>
      <c r="E52" s="452" t="s">
        <v>943</v>
      </c>
      <c r="F52" s="452" t="s">
        <v>943</v>
      </c>
      <c r="G52" s="452">
        <v>11</v>
      </c>
      <c r="H52" s="452">
        <v>21</v>
      </c>
      <c r="I52" s="452">
        <v>6</v>
      </c>
      <c r="J52" s="452">
        <v>9</v>
      </c>
      <c r="K52" s="452">
        <v>8</v>
      </c>
      <c r="L52" s="452">
        <v>9</v>
      </c>
      <c r="M52" s="452">
        <v>12</v>
      </c>
      <c r="N52" s="452" t="s">
        <v>943</v>
      </c>
      <c r="O52" s="452">
        <v>1</v>
      </c>
      <c r="P52" s="452">
        <v>11</v>
      </c>
      <c r="Q52" s="452">
        <v>34</v>
      </c>
      <c r="R52" s="452">
        <v>9</v>
      </c>
      <c r="S52" s="452">
        <v>13</v>
      </c>
      <c r="T52" s="452">
        <v>79</v>
      </c>
      <c r="U52" s="453" t="s">
        <v>943</v>
      </c>
      <c r="V52" s="814"/>
    </row>
    <row r="53" spans="1:22" s="815" customFormat="1" ht="15" customHeight="1">
      <c r="A53" s="451" t="s">
        <v>411</v>
      </c>
      <c r="B53" s="452">
        <v>38</v>
      </c>
      <c r="C53" s="452" t="s">
        <v>943</v>
      </c>
      <c r="D53" s="452" t="s">
        <v>943</v>
      </c>
      <c r="E53" s="452" t="s">
        <v>943</v>
      </c>
      <c r="F53" s="452" t="s">
        <v>943</v>
      </c>
      <c r="G53" s="452">
        <v>0</v>
      </c>
      <c r="H53" s="452">
        <v>4</v>
      </c>
      <c r="I53" s="452">
        <v>6</v>
      </c>
      <c r="J53" s="452">
        <v>1</v>
      </c>
      <c r="K53" s="452" t="s">
        <v>943</v>
      </c>
      <c r="L53" s="452">
        <v>1</v>
      </c>
      <c r="M53" s="452">
        <v>3</v>
      </c>
      <c r="N53" s="452" t="s">
        <v>943</v>
      </c>
      <c r="O53" s="452" t="s">
        <v>943</v>
      </c>
      <c r="P53" s="452">
        <v>4</v>
      </c>
      <c r="Q53" s="452">
        <v>5</v>
      </c>
      <c r="R53" s="452">
        <v>1</v>
      </c>
      <c r="S53" s="452">
        <v>1</v>
      </c>
      <c r="T53" s="452">
        <v>11</v>
      </c>
      <c r="U53" s="453">
        <v>1</v>
      </c>
      <c r="V53" s="814"/>
    </row>
    <row r="54" spans="1:22" s="450" customFormat="1" ht="24.75" customHeight="1">
      <c r="A54" s="446" t="s">
        <v>413</v>
      </c>
      <c r="B54" s="447">
        <v>156</v>
      </c>
      <c r="C54" s="447">
        <v>4</v>
      </c>
      <c r="D54" s="447">
        <v>1</v>
      </c>
      <c r="E54" s="447">
        <v>1</v>
      </c>
      <c r="F54" s="447" t="s">
        <v>943</v>
      </c>
      <c r="G54" s="447">
        <v>23</v>
      </c>
      <c r="H54" s="447">
        <v>20</v>
      </c>
      <c r="I54" s="447" t="s">
        <v>943</v>
      </c>
      <c r="J54" s="447" t="s">
        <v>943</v>
      </c>
      <c r="K54" s="447">
        <v>10</v>
      </c>
      <c r="L54" s="447">
        <v>37</v>
      </c>
      <c r="M54" s="447" t="s">
        <v>943</v>
      </c>
      <c r="N54" s="447" t="s">
        <v>943</v>
      </c>
      <c r="O54" s="447">
        <v>12</v>
      </c>
      <c r="P54" s="447">
        <v>4</v>
      </c>
      <c r="Q54" s="447">
        <v>7</v>
      </c>
      <c r="R54" s="447">
        <v>4</v>
      </c>
      <c r="S54" s="447">
        <v>28</v>
      </c>
      <c r="T54" s="447">
        <v>2</v>
      </c>
      <c r="U54" s="448">
        <v>1</v>
      </c>
      <c r="V54" s="449"/>
    </row>
    <row r="55" spans="1:22" s="815" customFormat="1" ht="15" customHeight="1">
      <c r="A55" s="451" t="s">
        <v>32</v>
      </c>
      <c r="B55" s="452">
        <v>22</v>
      </c>
      <c r="C55" s="452">
        <v>0</v>
      </c>
      <c r="D55" s="452" t="s">
        <v>943</v>
      </c>
      <c r="E55" s="452" t="s">
        <v>943</v>
      </c>
      <c r="F55" s="452" t="s">
        <v>943</v>
      </c>
      <c r="G55" s="452">
        <v>3</v>
      </c>
      <c r="H55" s="452">
        <v>1</v>
      </c>
      <c r="I55" s="452" t="s">
        <v>943</v>
      </c>
      <c r="J55" s="452" t="s">
        <v>943</v>
      </c>
      <c r="K55" s="452">
        <v>1</v>
      </c>
      <c r="L55" s="452">
        <v>4</v>
      </c>
      <c r="M55" s="452" t="s">
        <v>943</v>
      </c>
      <c r="N55" s="452" t="s">
        <v>943</v>
      </c>
      <c r="O55" s="452">
        <v>2</v>
      </c>
      <c r="P55" s="452">
        <v>0</v>
      </c>
      <c r="Q55" s="452">
        <v>3</v>
      </c>
      <c r="R55" s="452">
        <v>0</v>
      </c>
      <c r="S55" s="452">
        <v>4</v>
      </c>
      <c r="T55" s="452">
        <v>1</v>
      </c>
      <c r="U55" s="453" t="s">
        <v>943</v>
      </c>
      <c r="V55" s="814"/>
    </row>
    <row r="56" spans="1:22" s="815" customFormat="1" ht="15" customHeight="1">
      <c r="A56" s="451" t="s">
        <v>33</v>
      </c>
      <c r="B56" s="452">
        <v>38</v>
      </c>
      <c r="C56" s="452">
        <v>1</v>
      </c>
      <c r="D56" s="452">
        <v>0</v>
      </c>
      <c r="E56" s="452">
        <v>1</v>
      </c>
      <c r="F56" s="452" t="s">
        <v>943</v>
      </c>
      <c r="G56" s="452">
        <v>1</v>
      </c>
      <c r="H56" s="452">
        <v>2</v>
      </c>
      <c r="I56" s="452" t="s">
        <v>943</v>
      </c>
      <c r="J56" s="452" t="s">
        <v>943</v>
      </c>
      <c r="K56" s="452">
        <v>1</v>
      </c>
      <c r="L56" s="452">
        <v>14</v>
      </c>
      <c r="M56" s="452" t="s">
        <v>943</v>
      </c>
      <c r="N56" s="452" t="s">
        <v>943</v>
      </c>
      <c r="O56" s="452">
        <v>2</v>
      </c>
      <c r="P56" s="452">
        <v>2</v>
      </c>
      <c r="Q56" s="452">
        <v>2</v>
      </c>
      <c r="R56" s="452">
        <v>2</v>
      </c>
      <c r="S56" s="452">
        <v>8</v>
      </c>
      <c r="T56" s="452" t="s">
        <v>943</v>
      </c>
      <c r="U56" s="453">
        <v>1</v>
      </c>
      <c r="V56" s="814"/>
    </row>
    <row r="57" spans="1:22" s="815" customFormat="1" ht="15" customHeight="1">
      <c r="A57" s="451" t="s">
        <v>34</v>
      </c>
      <c r="B57" s="452">
        <v>42</v>
      </c>
      <c r="C57" s="452">
        <v>2</v>
      </c>
      <c r="D57" s="452" t="s">
        <v>943</v>
      </c>
      <c r="E57" s="452" t="s">
        <v>943</v>
      </c>
      <c r="F57" s="452" t="s">
        <v>943</v>
      </c>
      <c r="G57" s="452">
        <v>5</v>
      </c>
      <c r="H57" s="452">
        <v>6</v>
      </c>
      <c r="I57" s="452" t="s">
        <v>943</v>
      </c>
      <c r="J57" s="452" t="s">
        <v>943</v>
      </c>
      <c r="K57" s="452">
        <v>2</v>
      </c>
      <c r="L57" s="452">
        <v>11</v>
      </c>
      <c r="M57" s="452" t="s">
        <v>943</v>
      </c>
      <c r="N57" s="452" t="s">
        <v>943</v>
      </c>
      <c r="O57" s="452">
        <v>4</v>
      </c>
      <c r="P57" s="452">
        <v>1</v>
      </c>
      <c r="Q57" s="452">
        <v>0</v>
      </c>
      <c r="R57" s="452">
        <v>2</v>
      </c>
      <c r="S57" s="452">
        <v>8</v>
      </c>
      <c r="T57" s="452" t="s">
        <v>943</v>
      </c>
      <c r="U57" s="453" t="s">
        <v>943</v>
      </c>
      <c r="V57" s="814"/>
    </row>
    <row r="58" spans="1:22" s="815" customFormat="1" ht="15" customHeight="1">
      <c r="A58" s="451" t="s">
        <v>35</v>
      </c>
      <c r="B58" s="452">
        <v>26</v>
      </c>
      <c r="C58" s="452" t="s">
        <v>943</v>
      </c>
      <c r="D58" s="452" t="s">
        <v>943</v>
      </c>
      <c r="E58" s="452" t="s">
        <v>943</v>
      </c>
      <c r="F58" s="452" t="s">
        <v>943</v>
      </c>
      <c r="G58" s="452">
        <v>4</v>
      </c>
      <c r="H58" s="452">
        <v>5</v>
      </c>
      <c r="I58" s="452" t="s">
        <v>943</v>
      </c>
      <c r="J58" s="452" t="s">
        <v>943</v>
      </c>
      <c r="K58" s="452">
        <v>3</v>
      </c>
      <c r="L58" s="452">
        <v>6</v>
      </c>
      <c r="M58" s="452" t="s">
        <v>943</v>
      </c>
      <c r="N58" s="452" t="s">
        <v>943</v>
      </c>
      <c r="O58" s="452">
        <v>0</v>
      </c>
      <c r="P58" s="452" t="s">
        <v>943</v>
      </c>
      <c r="Q58" s="452">
        <v>1</v>
      </c>
      <c r="R58" s="452" t="s">
        <v>943</v>
      </c>
      <c r="S58" s="452">
        <v>6</v>
      </c>
      <c r="T58" s="452">
        <v>1</v>
      </c>
      <c r="U58" s="453" t="s">
        <v>943</v>
      </c>
      <c r="V58" s="814"/>
    </row>
    <row r="59" spans="1:22" s="815" customFormat="1" ht="15" customHeight="1">
      <c r="A59" s="451" t="s">
        <v>36</v>
      </c>
      <c r="B59" s="452">
        <v>14</v>
      </c>
      <c r="C59" s="452" t="s">
        <v>943</v>
      </c>
      <c r="D59" s="452" t="s">
        <v>943</v>
      </c>
      <c r="E59" s="452" t="s">
        <v>943</v>
      </c>
      <c r="F59" s="452" t="s">
        <v>943</v>
      </c>
      <c r="G59" s="452">
        <v>7</v>
      </c>
      <c r="H59" s="452">
        <v>3</v>
      </c>
      <c r="I59" s="452" t="s">
        <v>943</v>
      </c>
      <c r="J59" s="452" t="s">
        <v>943</v>
      </c>
      <c r="K59" s="452">
        <v>3</v>
      </c>
      <c r="L59" s="452">
        <v>1</v>
      </c>
      <c r="M59" s="452" t="s">
        <v>943</v>
      </c>
      <c r="N59" s="452" t="s">
        <v>943</v>
      </c>
      <c r="O59" s="452">
        <v>1</v>
      </c>
      <c r="P59" s="452" t="s">
        <v>943</v>
      </c>
      <c r="Q59" s="452" t="s">
        <v>943</v>
      </c>
      <c r="R59" s="452" t="s">
        <v>943</v>
      </c>
      <c r="S59" s="452" t="s">
        <v>943</v>
      </c>
      <c r="T59" s="452" t="s">
        <v>943</v>
      </c>
      <c r="U59" s="453" t="s">
        <v>943</v>
      </c>
      <c r="V59" s="814"/>
    </row>
    <row r="60" spans="1:22" s="815" customFormat="1" ht="15" customHeight="1">
      <c r="A60" s="451" t="s">
        <v>37</v>
      </c>
      <c r="B60" s="452">
        <v>6</v>
      </c>
      <c r="C60" s="452" t="s">
        <v>943</v>
      </c>
      <c r="D60" s="452">
        <v>0</v>
      </c>
      <c r="E60" s="452" t="s">
        <v>943</v>
      </c>
      <c r="F60" s="452" t="s">
        <v>943</v>
      </c>
      <c r="G60" s="452">
        <v>2</v>
      </c>
      <c r="H60" s="452">
        <v>1</v>
      </c>
      <c r="I60" s="452" t="s">
        <v>943</v>
      </c>
      <c r="J60" s="452" t="s">
        <v>943</v>
      </c>
      <c r="K60" s="452" t="s">
        <v>943</v>
      </c>
      <c r="L60" s="452">
        <v>0</v>
      </c>
      <c r="M60" s="452" t="s">
        <v>943</v>
      </c>
      <c r="N60" s="452" t="s">
        <v>943</v>
      </c>
      <c r="O60" s="452">
        <v>1</v>
      </c>
      <c r="P60" s="452" t="s">
        <v>943</v>
      </c>
      <c r="Q60" s="452" t="s">
        <v>943</v>
      </c>
      <c r="R60" s="452" t="s">
        <v>943</v>
      </c>
      <c r="S60" s="452">
        <v>1</v>
      </c>
      <c r="T60" s="452" t="s">
        <v>943</v>
      </c>
      <c r="U60" s="453" t="s">
        <v>943</v>
      </c>
      <c r="V60" s="814"/>
    </row>
    <row r="61" spans="1:22" s="815" customFormat="1" ht="15" customHeight="1">
      <c r="A61" s="451" t="s">
        <v>38</v>
      </c>
      <c r="B61" s="452">
        <v>3</v>
      </c>
      <c r="C61" s="452" t="s">
        <v>943</v>
      </c>
      <c r="D61" s="452" t="s">
        <v>943</v>
      </c>
      <c r="E61" s="452" t="s">
        <v>943</v>
      </c>
      <c r="F61" s="452" t="s">
        <v>943</v>
      </c>
      <c r="G61" s="452">
        <v>1</v>
      </c>
      <c r="H61" s="452">
        <v>1</v>
      </c>
      <c r="I61" s="452" t="s">
        <v>943</v>
      </c>
      <c r="J61" s="452" t="s">
        <v>943</v>
      </c>
      <c r="K61" s="452">
        <v>1</v>
      </c>
      <c r="L61" s="452" t="s">
        <v>943</v>
      </c>
      <c r="M61" s="452" t="s">
        <v>943</v>
      </c>
      <c r="N61" s="452" t="s">
        <v>943</v>
      </c>
      <c r="O61" s="452">
        <v>1</v>
      </c>
      <c r="P61" s="452" t="s">
        <v>943</v>
      </c>
      <c r="Q61" s="452" t="s">
        <v>943</v>
      </c>
      <c r="R61" s="452" t="s">
        <v>943</v>
      </c>
      <c r="S61" s="452" t="s">
        <v>943</v>
      </c>
      <c r="T61" s="452" t="s">
        <v>943</v>
      </c>
      <c r="U61" s="453" t="s">
        <v>943</v>
      </c>
      <c r="V61" s="814"/>
    </row>
    <row r="62" spans="1:22" s="815" customFormat="1" ht="15" customHeight="1">
      <c r="A62" s="451" t="s">
        <v>39</v>
      </c>
      <c r="B62" s="452">
        <v>0</v>
      </c>
      <c r="C62" s="452" t="s">
        <v>943</v>
      </c>
      <c r="D62" s="452" t="s">
        <v>943</v>
      </c>
      <c r="E62" s="452" t="s">
        <v>943</v>
      </c>
      <c r="F62" s="452" t="s">
        <v>943</v>
      </c>
      <c r="G62" s="452">
        <v>0</v>
      </c>
      <c r="H62" s="452" t="s">
        <v>943</v>
      </c>
      <c r="I62" s="452" t="s">
        <v>943</v>
      </c>
      <c r="J62" s="452" t="s">
        <v>943</v>
      </c>
      <c r="K62" s="452" t="s">
        <v>943</v>
      </c>
      <c r="L62" s="452" t="s">
        <v>943</v>
      </c>
      <c r="M62" s="452" t="s">
        <v>943</v>
      </c>
      <c r="N62" s="452" t="s">
        <v>943</v>
      </c>
      <c r="O62" s="452" t="s">
        <v>943</v>
      </c>
      <c r="P62" s="452" t="s">
        <v>943</v>
      </c>
      <c r="Q62" s="452" t="s">
        <v>943</v>
      </c>
      <c r="R62" s="452" t="s">
        <v>943</v>
      </c>
      <c r="S62" s="452" t="s">
        <v>943</v>
      </c>
      <c r="T62" s="452" t="s">
        <v>943</v>
      </c>
      <c r="U62" s="453" t="s">
        <v>943</v>
      </c>
      <c r="V62" s="814"/>
    </row>
    <row r="63" spans="1:22" s="815" customFormat="1" ht="15" customHeight="1">
      <c r="A63" s="451" t="s">
        <v>44</v>
      </c>
      <c r="B63" s="452">
        <v>1</v>
      </c>
      <c r="C63" s="452" t="s">
        <v>943</v>
      </c>
      <c r="D63" s="452" t="s">
        <v>943</v>
      </c>
      <c r="E63" s="452" t="s">
        <v>943</v>
      </c>
      <c r="F63" s="452" t="s">
        <v>943</v>
      </c>
      <c r="G63" s="452" t="s">
        <v>943</v>
      </c>
      <c r="H63" s="452">
        <v>1</v>
      </c>
      <c r="I63" s="452" t="s">
        <v>943</v>
      </c>
      <c r="J63" s="452" t="s">
        <v>943</v>
      </c>
      <c r="K63" s="452" t="s">
        <v>943</v>
      </c>
      <c r="L63" s="452" t="s">
        <v>943</v>
      </c>
      <c r="M63" s="452" t="s">
        <v>943</v>
      </c>
      <c r="N63" s="452" t="s">
        <v>943</v>
      </c>
      <c r="O63" s="452" t="s">
        <v>943</v>
      </c>
      <c r="P63" s="452" t="s">
        <v>943</v>
      </c>
      <c r="Q63" s="452" t="s">
        <v>943</v>
      </c>
      <c r="R63" s="452" t="s">
        <v>943</v>
      </c>
      <c r="S63" s="452" t="s">
        <v>943</v>
      </c>
      <c r="T63" s="452" t="s">
        <v>943</v>
      </c>
      <c r="U63" s="453" t="s">
        <v>943</v>
      </c>
      <c r="V63" s="814"/>
    </row>
    <row r="64" spans="1:22" s="450" customFormat="1" ht="24.75" customHeight="1">
      <c r="A64" s="455" t="s">
        <v>414</v>
      </c>
      <c r="B64" s="447">
        <v>21</v>
      </c>
      <c r="C64" s="447" t="s">
        <v>943</v>
      </c>
      <c r="D64" s="447" t="s">
        <v>943</v>
      </c>
      <c r="E64" s="447" t="s">
        <v>943</v>
      </c>
      <c r="F64" s="447" t="s">
        <v>943</v>
      </c>
      <c r="G64" s="447" t="s">
        <v>943</v>
      </c>
      <c r="H64" s="447">
        <v>14</v>
      </c>
      <c r="I64" s="447" t="s">
        <v>943</v>
      </c>
      <c r="J64" s="447">
        <v>1</v>
      </c>
      <c r="K64" s="447">
        <v>1</v>
      </c>
      <c r="L64" s="447">
        <v>0</v>
      </c>
      <c r="M64" s="447" t="s">
        <v>943</v>
      </c>
      <c r="N64" s="447">
        <v>0</v>
      </c>
      <c r="O64" s="447" t="s">
        <v>943</v>
      </c>
      <c r="P64" s="447">
        <v>0</v>
      </c>
      <c r="Q64" s="447" t="s">
        <v>943</v>
      </c>
      <c r="R64" s="447">
        <v>0</v>
      </c>
      <c r="S64" s="447">
        <v>3</v>
      </c>
      <c r="T64" s="447" t="s">
        <v>943</v>
      </c>
      <c r="U64" s="448">
        <v>0</v>
      </c>
      <c r="V64" s="449"/>
    </row>
    <row r="65" spans="1:22" s="815" customFormat="1" ht="15" customHeight="1">
      <c r="A65" s="451" t="s">
        <v>32</v>
      </c>
      <c r="B65" s="452">
        <v>0</v>
      </c>
      <c r="C65" s="452" t="s">
        <v>943</v>
      </c>
      <c r="D65" s="452" t="s">
        <v>943</v>
      </c>
      <c r="E65" s="452" t="s">
        <v>943</v>
      </c>
      <c r="F65" s="452" t="s">
        <v>943</v>
      </c>
      <c r="G65" s="452" t="s">
        <v>943</v>
      </c>
      <c r="H65" s="452" t="s">
        <v>943</v>
      </c>
      <c r="I65" s="452" t="s">
        <v>943</v>
      </c>
      <c r="J65" s="452" t="s">
        <v>943</v>
      </c>
      <c r="K65" s="452" t="s">
        <v>943</v>
      </c>
      <c r="L65" s="452" t="s">
        <v>943</v>
      </c>
      <c r="M65" s="452" t="s">
        <v>943</v>
      </c>
      <c r="N65" s="452" t="s">
        <v>943</v>
      </c>
      <c r="O65" s="452" t="s">
        <v>943</v>
      </c>
      <c r="P65" s="452" t="s">
        <v>943</v>
      </c>
      <c r="Q65" s="452" t="s">
        <v>943</v>
      </c>
      <c r="R65" s="452">
        <v>0</v>
      </c>
      <c r="S65" s="452" t="s">
        <v>943</v>
      </c>
      <c r="T65" s="452" t="s">
        <v>943</v>
      </c>
      <c r="U65" s="453" t="s">
        <v>943</v>
      </c>
      <c r="V65" s="814"/>
    </row>
    <row r="66" spans="1:22" s="815" customFormat="1" ht="15" customHeight="1">
      <c r="A66" s="451" t="s">
        <v>33</v>
      </c>
      <c r="B66" s="452">
        <v>3</v>
      </c>
      <c r="C66" s="452" t="s">
        <v>943</v>
      </c>
      <c r="D66" s="452" t="s">
        <v>943</v>
      </c>
      <c r="E66" s="452" t="s">
        <v>943</v>
      </c>
      <c r="F66" s="452" t="s">
        <v>943</v>
      </c>
      <c r="G66" s="452" t="s">
        <v>943</v>
      </c>
      <c r="H66" s="452">
        <v>1</v>
      </c>
      <c r="I66" s="452" t="s">
        <v>943</v>
      </c>
      <c r="J66" s="452" t="s">
        <v>943</v>
      </c>
      <c r="K66" s="452">
        <v>1</v>
      </c>
      <c r="L66" s="452" t="s">
        <v>943</v>
      </c>
      <c r="M66" s="452" t="s">
        <v>943</v>
      </c>
      <c r="N66" s="452">
        <v>0</v>
      </c>
      <c r="O66" s="452" t="s">
        <v>943</v>
      </c>
      <c r="P66" s="452" t="s">
        <v>943</v>
      </c>
      <c r="Q66" s="452" t="s">
        <v>943</v>
      </c>
      <c r="R66" s="452" t="s">
        <v>943</v>
      </c>
      <c r="S66" s="452">
        <v>1</v>
      </c>
      <c r="T66" s="452" t="s">
        <v>943</v>
      </c>
      <c r="U66" s="453" t="s">
        <v>943</v>
      </c>
      <c r="V66" s="814"/>
    </row>
    <row r="67" spans="1:22" s="815" customFormat="1" ht="15" customHeight="1">
      <c r="A67" s="451" t="s">
        <v>34</v>
      </c>
      <c r="B67" s="452">
        <v>2</v>
      </c>
      <c r="C67" s="452" t="s">
        <v>943</v>
      </c>
      <c r="D67" s="452" t="s">
        <v>943</v>
      </c>
      <c r="E67" s="452" t="s">
        <v>943</v>
      </c>
      <c r="F67" s="452" t="s">
        <v>943</v>
      </c>
      <c r="G67" s="452" t="s">
        <v>943</v>
      </c>
      <c r="H67" s="452">
        <v>2</v>
      </c>
      <c r="I67" s="452" t="s">
        <v>943</v>
      </c>
      <c r="J67" s="452" t="s">
        <v>943</v>
      </c>
      <c r="K67" s="452" t="s">
        <v>943</v>
      </c>
      <c r="L67" s="452" t="s">
        <v>943</v>
      </c>
      <c r="M67" s="452" t="s">
        <v>943</v>
      </c>
      <c r="N67" s="452" t="s">
        <v>943</v>
      </c>
      <c r="O67" s="452" t="s">
        <v>943</v>
      </c>
      <c r="P67" s="452" t="s">
        <v>943</v>
      </c>
      <c r="Q67" s="452" t="s">
        <v>943</v>
      </c>
      <c r="R67" s="452" t="s">
        <v>943</v>
      </c>
      <c r="S67" s="452" t="s">
        <v>943</v>
      </c>
      <c r="T67" s="452" t="s">
        <v>943</v>
      </c>
      <c r="U67" s="453">
        <v>0</v>
      </c>
      <c r="V67" s="814"/>
    </row>
    <row r="68" spans="1:22" s="815" customFormat="1" ht="15" customHeight="1">
      <c r="A68" s="451" t="s">
        <v>35</v>
      </c>
      <c r="B68" s="452">
        <v>3</v>
      </c>
      <c r="C68" s="452" t="s">
        <v>943</v>
      </c>
      <c r="D68" s="452" t="s">
        <v>943</v>
      </c>
      <c r="E68" s="452" t="s">
        <v>943</v>
      </c>
      <c r="F68" s="452" t="s">
        <v>943</v>
      </c>
      <c r="G68" s="452" t="s">
        <v>943</v>
      </c>
      <c r="H68" s="452">
        <v>3</v>
      </c>
      <c r="I68" s="452" t="s">
        <v>943</v>
      </c>
      <c r="J68" s="452" t="s">
        <v>943</v>
      </c>
      <c r="K68" s="452">
        <v>0</v>
      </c>
      <c r="L68" s="452" t="s">
        <v>943</v>
      </c>
      <c r="M68" s="452" t="s">
        <v>943</v>
      </c>
      <c r="N68" s="452" t="s">
        <v>943</v>
      </c>
      <c r="O68" s="452" t="s">
        <v>943</v>
      </c>
      <c r="P68" s="452" t="s">
        <v>943</v>
      </c>
      <c r="Q68" s="452" t="s">
        <v>943</v>
      </c>
      <c r="R68" s="452" t="s">
        <v>943</v>
      </c>
      <c r="S68" s="452" t="s">
        <v>943</v>
      </c>
      <c r="T68" s="452" t="s">
        <v>943</v>
      </c>
      <c r="U68" s="453" t="s">
        <v>943</v>
      </c>
      <c r="V68" s="814"/>
    </row>
    <row r="69" spans="1:22" s="815" customFormat="1" ht="15" customHeight="1">
      <c r="A69" s="451" t="s">
        <v>36</v>
      </c>
      <c r="B69" s="452">
        <v>5</v>
      </c>
      <c r="C69" s="452" t="s">
        <v>943</v>
      </c>
      <c r="D69" s="452" t="s">
        <v>943</v>
      </c>
      <c r="E69" s="452" t="s">
        <v>943</v>
      </c>
      <c r="F69" s="452" t="s">
        <v>943</v>
      </c>
      <c r="G69" s="452" t="s">
        <v>943</v>
      </c>
      <c r="H69" s="452">
        <v>5</v>
      </c>
      <c r="I69" s="452" t="s">
        <v>943</v>
      </c>
      <c r="J69" s="452" t="s">
        <v>943</v>
      </c>
      <c r="K69" s="452" t="s">
        <v>943</v>
      </c>
      <c r="L69" s="452" t="s">
        <v>943</v>
      </c>
      <c r="M69" s="452" t="s">
        <v>943</v>
      </c>
      <c r="N69" s="452" t="s">
        <v>943</v>
      </c>
      <c r="O69" s="452" t="s">
        <v>943</v>
      </c>
      <c r="P69" s="452" t="s">
        <v>943</v>
      </c>
      <c r="Q69" s="452" t="s">
        <v>943</v>
      </c>
      <c r="R69" s="452" t="s">
        <v>943</v>
      </c>
      <c r="S69" s="452" t="s">
        <v>943</v>
      </c>
      <c r="T69" s="452" t="s">
        <v>943</v>
      </c>
      <c r="U69" s="453" t="s">
        <v>943</v>
      </c>
      <c r="V69" s="814"/>
    </row>
    <row r="70" spans="1:22" s="815" customFormat="1" ht="15" customHeight="1">
      <c r="A70" s="451" t="s">
        <v>37</v>
      </c>
      <c r="B70" s="452">
        <v>2</v>
      </c>
      <c r="C70" s="452" t="s">
        <v>943</v>
      </c>
      <c r="D70" s="452" t="s">
        <v>943</v>
      </c>
      <c r="E70" s="452" t="s">
        <v>943</v>
      </c>
      <c r="F70" s="452" t="s">
        <v>943</v>
      </c>
      <c r="G70" s="452" t="s">
        <v>943</v>
      </c>
      <c r="H70" s="452">
        <v>1</v>
      </c>
      <c r="I70" s="452" t="s">
        <v>943</v>
      </c>
      <c r="J70" s="452" t="s">
        <v>943</v>
      </c>
      <c r="K70" s="452" t="s">
        <v>943</v>
      </c>
      <c r="L70" s="452" t="s">
        <v>943</v>
      </c>
      <c r="M70" s="452" t="s">
        <v>943</v>
      </c>
      <c r="N70" s="452" t="s">
        <v>943</v>
      </c>
      <c r="O70" s="452" t="s">
        <v>943</v>
      </c>
      <c r="P70" s="452" t="s">
        <v>943</v>
      </c>
      <c r="Q70" s="452" t="s">
        <v>943</v>
      </c>
      <c r="R70" s="452" t="s">
        <v>943</v>
      </c>
      <c r="S70" s="452">
        <v>1</v>
      </c>
      <c r="T70" s="452" t="s">
        <v>943</v>
      </c>
      <c r="U70" s="453" t="s">
        <v>943</v>
      </c>
      <c r="V70" s="814"/>
    </row>
    <row r="71" spans="1:22" s="815" customFormat="1" ht="15" customHeight="1">
      <c r="A71" s="451" t="s">
        <v>38</v>
      </c>
      <c r="B71" s="452">
        <v>3</v>
      </c>
      <c r="C71" s="452" t="s">
        <v>943</v>
      </c>
      <c r="D71" s="452" t="s">
        <v>943</v>
      </c>
      <c r="E71" s="452" t="s">
        <v>943</v>
      </c>
      <c r="F71" s="452" t="s">
        <v>943</v>
      </c>
      <c r="G71" s="452" t="s">
        <v>943</v>
      </c>
      <c r="H71" s="452">
        <v>2</v>
      </c>
      <c r="I71" s="452" t="s">
        <v>943</v>
      </c>
      <c r="J71" s="452">
        <v>1</v>
      </c>
      <c r="K71" s="452" t="s">
        <v>943</v>
      </c>
      <c r="L71" s="452" t="s">
        <v>943</v>
      </c>
      <c r="M71" s="452" t="s">
        <v>943</v>
      </c>
      <c r="N71" s="452" t="s">
        <v>943</v>
      </c>
      <c r="O71" s="452" t="s">
        <v>943</v>
      </c>
      <c r="P71" s="452" t="s">
        <v>943</v>
      </c>
      <c r="Q71" s="452" t="s">
        <v>943</v>
      </c>
      <c r="R71" s="452" t="s">
        <v>943</v>
      </c>
      <c r="S71" s="452" t="s">
        <v>943</v>
      </c>
      <c r="T71" s="452" t="s">
        <v>943</v>
      </c>
      <c r="U71" s="453" t="s">
        <v>943</v>
      </c>
      <c r="V71" s="814"/>
    </row>
    <row r="72" spans="1:22" s="815" customFormat="1" ht="15" customHeight="1">
      <c r="A72" s="451" t="s">
        <v>39</v>
      </c>
      <c r="B72" s="452">
        <v>1</v>
      </c>
      <c r="C72" s="452" t="s">
        <v>943</v>
      </c>
      <c r="D72" s="452" t="s">
        <v>943</v>
      </c>
      <c r="E72" s="452" t="s">
        <v>943</v>
      </c>
      <c r="F72" s="452" t="s">
        <v>943</v>
      </c>
      <c r="G72" s="452" t="s">
        <v>943</v>
      </c>
      <c r="H72" s="452" t="s">
        <v>943</v>
      </c>
      <c r="I72" s="452" t="s">
        <v>943</v>
      </c>
      <c r="J72" s="452" t="s">
        <v>943</v>
      </c>
      <c r="K72" s="452" t="s">
        <v>943</v>
      </c>
      <c r="L72" s="452" t="s">
        <v>943</v>
      </c>
      <c r="M72" s="452" t="s">
        <v>943</v>
      </c>
      <c r="N72" s="452" t="s">
        <v>943</v>
      </c>
      <c r="O72" s="452" t="s">
        <v>943</v>
      </c>
      <c r="P72" s="452" t="s">
        <v>943</v>
      </c>
      <c r="Q72" s="452" t="s">
        <v>943</v>
      </c>
      <c r="R72" s="452" t="s">
        <v>943</v>
      </c>
      <c r="S72" s="452">
        <v>1</v>
      </c>
      <c r="T72" s="452" t="s">
        <v>943</v>
      </c>
      <c r="U72" s="453" t="s">
        <v>943</v>
      </c>
      <c r="V72" s="814"/>
    </row>
    <row r="73" spans="1:22" s="815" customFormat="1" ht="15" customHeight="1" thickBot="1">
      <c r="A73" s="456" t="s">
        <v>44</v>
      </c>
      <c r="B73" s="457">
        <v>1</v>
      </c>
      <c r="C73" s="457" t="s">
        <v>943</v>
      </c>
      <c r="D73" s="457" t="s">
        <v>943</v>
      </c>
      <c r="E73" s="457" t="s">
        <v>943</v>
      </c>
      <c r="F73" s="457" t="s">
        <v>943</v>
      </c>
      <c r="G73" s="457" t="s">
        <v>943</v>
      </c>
      <c r="H73" s="457" t="s">
        <v>943</v>
      </c>
      <c r="I73" s="457" t="s">
        <v>943</v>
      </c>
      <c r="J73" s="457" t="s">
        <v>943</v>
      </c>
      <c r="K73" s="457" t="s">
        <v>943</v>
      </c>
      <c r="L73" s="457">
        <v>0</v>
      </c>
      <c r="M73" s="457" t="s">
        <v>943</v>
      </c>
      <c r="N73" s="457" t="s">
        <v>943</v>
      </c>
      <c r="O73" s="457" t="s">
        <v>943</v>
      </c>
      <c r="P73" s="457">
        <v>0</v>
      </c>
      <c r="Q73" s="457" t="s">
        <v>943</v>
      </c>
      <c r="R73" s="457" t="s">
        <v>943</v>
      </c>
      <c r="S73" s="457" t="s">
        <v>943</v>
      </c>
      <c r="T73" s="457" t="s">
        <v>943</v>
      </c>
      <c r="U73" s="458" t="s">
        <v>943</v>
      </c>
      <c r="V73" s="814"/>
    </row>
    <row r="74" spans="1:22" s="459" customFormat="1" ht="15" customHeight="1">
      <c r="A74" s="445" t="s">
        <v>45</v>
      </c>
      <c r="V74" s="462"/>
    </row>
    <row r="75" spans="1:22" s="459" customFormat="1" ht="15" customHeight="1">
      <c r="A75" s="459" t="s">
        <v>1004</v>
      </c>
      <c r="V75" s="462"/>
    </row>
    <row r="76" s="815" customFormat="1" ht="12.75" customHeight="1">
      <c r="V76" s="814"/>
    </row>
    <row r="77" s="815" customFormat="1" ht="12.75" customHeight="1">
      <c r="V77" s="814"/>
    </row>
    <row r="78" s="815" customFormat="1" ht="12.75" customHeight="1">
      <c r="V78" s="814"/>
    </row>
    <row r="79" s="815" customFormat="1" ht="12.75" customHeight="1">
      <c r="V79" s="814"/>
    </row>
    <row r="80" s="815" customFormat="1" ht="12.75" customHeight="1">
      <c r="V80" s="814"/>
    </row>
    <row r="81" s="815" customFormat="1" ht="12.75" customHeight="1">
      <c r="V81" s="814"/>
    </row>
    <row r="82" s="815" customFormat="1" ht="12.75" customHeight="1">
      <c r="V82" s="814"/>
    </row>
    <row r="83" s="815" customFormat="1" ht="12.75" customHeight="1">
      <c r="V83" s="814"/>
    </row>
    <row r="84" s="815" customFormat="1" ht="12.75" customHeight="1">
      <c r="V84" s="814"/>
    </row>
    <row r="85" s="815" customFormat="1" ht="12.75" customHeight="1">
      <c r="V85" s="814"/>
    </row>
    <row r="86" s="815" customFormat="1" ht="12.75" customHeight="1">
      <c r="V86" s="814"/>
    </row>
    <row r="87" s="815" customFormat="1" ht="12.75" customHeight="1">
      <c r="V87" s="814"/>
    </row>
    <row r="88" s="815" customFormat="1" ht="12.75" customHeight="1">
      <c r="V88" s="814"/>
    </row>
    <row r="89" s="815" customFormat="1" ht="12.75" customHeight="1">
      <c r="V89" s="814"/>
    </row>
    <row r="90" s="815" customFormat="1" ht="12.75" customHeight="1">
      <c r="V90" s="814"/>
    </row>
    <row r="91" s="815" customFormat="1" ht="12.75" customHeight="1">
      <c r="V91" s="814"/>
    </row>
    <row r="92" s="815" customFormat="1" ht="12.75" customHeight="1">
      <c r="V92" s="814"/>
    </row>
    <row r="93" s="815" customFormat="1" ht="12.75" customHeight="1">
      <c r="V93" s="814"/>
    </row>
    <row r="94" s="815" customFormat="1" ht="12.75" customHeight="1">
      <c r="V94" s="814"/>
    </row>
    <row r="95" s="815" customFormat="1" ht="12.75" customHeight="1">
      <c r="V95" s="814"/>
    </row>
    <row r="96" s="815" customFormat="1" ht="12.75" customHeight="1">
      <c r="V96" s="814"/>
    </row>
    <row r="97" s="815" customFormat="1" ht="12.75" customHeight="1">
      <c r="V97" s="814"/>
    </row>
    <row r="98" s="815" customFormat="1" ht="12.75" customHeight="1">
      <c r="V98" s="814"/>
    </row>
    <row r="99" s="815" customFormat="1" ht="12.75" customHeight="1">
      <c r="V99" s="814"/>
    </row>
    <row r="100" s="815" customFormat="1" ht="12.75" customHeight="1">
      <c r="V100" s="814"/>
    </row>
    <row r="101" s="815" customFormat="1" ht="12.75" customHeight="1">
      <c r="V101" s="814"/>
    </row>
    <row r="102" s="815" customFormat="1" ht="12.75" customHeight="1">
      <c r="V102" s="814"/>
    </row>
    <row r="103" s="815" customFormat="1" ht="12.75" customHeight="1">
      <c r="V103" s="814"/>
    </row>
    <row r="104" s="815" customFormat="1" ht="12.75" customHeight="1">
      <c r="V104" s="814"/>
    </row>
    <row r="105" s="815" customFormat="1" ht="12.75" customHeight="1">
      <c r="V105" s="814"/>
    </row>
    <row r="106" s="815" customFormat="1" ht="12.75" customHeight="1">
      <c r="V106" s="814"/>
    </row>
    <row r="107" s="815" customFormat="1" ht="12.75" customHeight="1">
      <c r="V107" s="814"/>
    </row>
    <row r="108" s="815" customFormat="1" ht="12.75" customHeight="1">
      <c r="V108" s="814"/>
    </row>
    <row r="109" s="815" customFormat="1" ht="12.75" customHeight="1">
      <c r="V109" s="814"/>
    </row>
    <row r="110" s="815" customFormat="1" ht="12.75" customHeight="1">
      <c r="V110" s="814"/>
    </row>
    <row r="111" s="815" customFormat="1" ht="12.75" customHeight="1">
      <c r="V111" s="814"/>
    </row>
    <row r="112" s="815" customFormat="1" ht="12.75" customHeight="1">
      <c r="V112" s="814"/>
    </row>
    <row r="113" s="815" customFormat="1" ht="12.75" customHeight="1">
      <c r="V113" s="814"/>
    </row>
    <row r="114" s="815" customFormat="1" ht="12.75" customHeight="1">
      <c r="V114" s="814"/>
    </row>
    <row r="115" s="815" customFormat="1" ht="12.75" customHeight="1">
      <c r="V115" s="814"/>
    </row>
    <row r="116" s="815" customFormat="1" ht="12.75" customHeight="1">
      <c r="V116" s="814"/>
    </row>
    <row r="117" s="815" customFormat="1" ht="12.75" customHeight="1">
      <c r="V117" s="814"/>
    </row>
    <row r="118" s="815" customFormat="1" ht="12.75" customHeight="1">
      <c r="V118" s="814"/>
    </row>
    <row r="119" s="815" customFormat="1" ht="12.75" customHeight="1">
      <c r="V119" s="814"/>
    </row>
    <row r="120" s="815" customFormat="1" ht="12.75" customHeight="1">
      <c r="V120" s="814"/>
    </row>
    <row r="121" s="815" customFormat="1" ht="12.75" customHeight="1">
      <c r="V121" s="814"/>
    </row>
    <row r="122" s="815" customFormat="1" ht="12.75" customHeight="1">
      <c r="V122" s="814"/>
    </row>
    <row r="123" s="815" customFormat="1" ht="12.75" customHeight="1">
      <c r="V123" s="814"/>
    </row>
    <row r="124" s="815" customFormat="1" ht="12.75" customHeight="1">
      <c r="V124" s="814"/>
    </row>
    <row r="125" s="815" customFormat="1" ht="12.75" customHeight="1">
      <c r="V125" s="814"/>
    </row>
    <row r="126" s="815" customFormat="1" ht="12.75" customHeight="1">
      <c r="V126" s="814"/>
    </row>
    <row r="127" s="815" customFormat="1" ht="12.75" customHeight="1">
      <c r="V127" s="814"/>
    </row>
    <row r="128" s="815" customFormat="1" ht="12.75" customHeight="1">
      <c r="V128" s="814"/>
    </row>
    <row r="129" s="815" customFormat="1" ht="12.75" customHeight="1">
      <c r="V129" s="814"/>
    </row>
    <row r="130" s="815" customFormat="1" ht="12.75" customHeight="1">
      <c r="V130" s="814"/>
    </row>
    <row r="131" s="815" customFormat="1" ht="12.75" customHeight="1">
      <c r="V131" s="814"/>
    </row>
    <row r="132" s="815" customFormat="1" ht="12.75" customHeight="1">
      <c r="V132" s="814"/>
    </row>
    <row r="133" s="815" customFormat="1" ht="12.75" customHeight="1">
      <c r="V133" s="814"/>
    </row>
    <row r="134" s="815" customFormat="1" ht="12.75" customHeight="1">
      <c r="V134" s="814"/>
    </row>
    <row r="135" s="815" customFormat="1" ht="12.75" customHeight="1">
      <c r="V135" s="814"/>
    </row>
    <row r="136" s="815" customFormat="1" ht="12.75" customHeight="1">
      <c r="V136" s="814"/>
    </row>
    <row r="137" s="815" customFormat="1" ht="12.75" customHeight="1">
      <c r="V137" s="814"/>
    </row>
    <row r="138" s="815" customFormat="1" ht="12.75" customHeight="1">
      <c r="V138" s="814"/>
    </row>
    <row r="139" s="815" customFormat="1" ht="12.75" customHeight="1">
      <c r="V139" s="814"/>
    </row>
    <row r="140" s="815" customFormat="1" ht="12.75" customHeight="1">
      <c r="V140" s="814"/>
    </row>
    <row r="141" s="815" customFormat="1" ht="12.75" customHeight="1">
      <c r="V141" s="814"/>
    </row>
    <row r="142" s="815" customFormat="1" ht="12.75" customHeight="1">
      <c r="V142" s="814"/>
    </row>
    <row r="143" s="815" customFormat="1" ht="12.75" customHeight="1">
      <c r="V143" s="814"/>
    </row>
    <row r="144" s="815" customFormat="1" ht="12.75" customHeight="1">
      <c r="V144" s="814"/>
    </row>
    <row r="145" s="815" customFormat="1" ht="12.75" customHeight="1">
      <c r="V145" s="814"/>
    </row>
    <row r="146" s="815" customFormat="1" ht="12.75" customHeight="1">
      <c r="V146" s="814"/>
    </row>
    <row r="147" s="815" customFormat="1" ht="12.75" customHeight="1">
      <c r="V147" s="814"/>
    </row>
    <row r="148" s="815" customFormat="1" ht="12.75" customHeight="1">
      <c r="V148" s="814"/>
    </row>
    <row r="149" s="815" customFormat="1" ht="12.75" customHeight="1">
      <c r="V149" s="814"/>
    </row>
    <row r="150" s="815" customFormat="1" ht="12.75" customHeight="1">
      <c r="V150" s="814"/>
    </row>
    <row r="151" s="815" customFormat="1" ht="12.75" customHeight="1">
      <c r="V151" s="814"/>
    </row>
    <row r="152" s="815" customFormat="1" ht="12.75" customHeight="1">
      <c r="V152" s="814"/>
    </row>
    <row r="153" s="815" customFormat="1" ht="12.75" customHeight="1">
      <c r="V153" s="814"/>
    </row>
    <row r="154" s="815" customFormat="1" ht="12.75" customHeight="1">
      <c r="V154" s="814"/>
    </row>
    <row r="155" s="815" customFormat="1" ht="12.75" customHeight="1">
      <c r="V155" s="814"/>
    </row>
    <row r="156" s="815" customFormat="1" ht="12.75" customHeight="1">
      <c r="V156" s="814"/>
    </row>
    <row r="157" s="815" customFormat="1" ht="12.75" customHeight="1">
      <c r="V157" s="814"/>
    </row>
    <row r="158" s="815" customFormat="1" ht="12.75" customHeight="1">
      <c r="V158" s="814"/>
    </row>
    <row r="159" s="815" customFormat="1" ht="12.75" customHeight="1">
      <c r="V159" s="814"/>
    </row>
    <row r="160" s="815" customFormat="1" ht="12.75" customHeight="1">
      <c r="V160" s="814"/>
    </row>
    <row r="161" s="815" customFormat="1" ht="12.75" customHeight="1">
      <c r="V161" s="814"/>
    </row>
    <row r="162" s="815" customFormat="1" ht="12.75" customHeight="1">
      <c r="V162" s="814"/>
    </row>
    <row r="163" s="815" customFormat="1" ht="12.75" customHeight="1">
      <c r="V163" s="814"/>
    </row>
    <row r="164" s="815" customFormat="1" ht="12.75" customHeight="1">
      <c r="V164" s="814"/>
    </row>
    <row r="165" s="815" customFormat="1" ht="12.75" customHeight="1">
      <c r="V165" s="814"/>
    </row>
    <row r="166" s="815" customFormat="1" ht="12.75" customHeight="1">
      <c r="V166" s="814"/>
    </row>
    <row r="167" s="815" customFormat="1" ht="12.75" customHeight="1">
      <c r="V167" s="814"/>
    </row>
    <row r="168" s="815" customFormat="1" ht="12.75" customHeight="1">
      <c r="V168" s="814"/>
    </row>
    <row r="169" s="815" customFormat="1" ht="12.75" customHeight="1">
      <c r="V169" s="814"/>
    </row>
    <row r="170" s="815" customFormat="1" ht="12.75" customHeight="1">
      <c r="V170" s="814"/>
    </row>
    <row r="171" s="815" customFormat="1" ht="12.75" customHeight="1">
      <c r="V171" s="814"/>
    </row>
    <row r="172" s="815" customFormat="1" ht="12.75" customHeight="1">
      <c r="V172" s="814"/>
    </row>
    <row r="173" s="815" customFormat="1" ht="12.75" customHeight="1">
      <c r="V173" s="814"/>
    </row>
    <row r="174" s="815" customFormat="1" ht="12.75" customHeight="1">
      <c r="V174" s="814"/>
    </row>
    <row r="175" s="815" customFormat="1" ht="12.75" customHeight="1">
      <c r="V175" s="814"/>
    </row>
    <row r="176" s="815" customFormat="1" ht="12.75" customHeight="1">
      <c r="V176" s="814"/>
    </row>
    <row r="177" s="815" customFormat="1" ht="12.75" customHeight="1">
      <c r="V177" s="814"/>
    </row>
    <row r="178" s="815" customFormat="1" ht="12.75" customHeight="1">
      <c r="V178" s="814"/>
    </row>
    <row r="179" s="815" customFormat="1" ht="12.75" customHeight="1">
      <c r="V179" s="814"/>
    </row>
    <row r="180" s="815" customFormat="1" ht="12.75" customHeight="1">
      <c r="V180" s="814"/>
    </row>
    <row r="181" s="815" customFormat="1" ht="12.75" customHeight="1">
      <c r="V181" s="814"/>
    </row>
    <row r="182" s="815" customFormat="1" ht="12.75" customHeight="1">
      <c r="V182" s="814"/>
    </row>
    <row r="183" s="815" customFormat="1" ht="12.75" customHeight="1">
      <c r="V183" s="814"/>
    </row>
    <row r="184" s="815" customFormat="1" ht="12.75" customHeight="1">
      <c r="V184" s="814"/>
    </row>
    <row r="185" s="815" customFormat="1" ht="13.5">
      <c r="V185" s="814"/>
    </row>
    <row r="186" s="815" customFormat="1" ht="13.5">
      <c r="V186" s="814"/>
    </row>
    <row r="187" s="815" customFormat="1" ht="13.5">
      <c r="V187" s="814"/>
    </row>
    <row r="188" s="815" customFormat="1" ht="13.5">
      <c r="V188" s="814"/>
    </row>
    <row r="189" s="815" customFormat="1" ht="13.5">
      <c r="V189" s="814"/>
    </row>
    <row r="190" s="815" customFormat="1" ht="13.5">
      <c r="V190" s="814"/>
    </row>
    <row r="191" s="815" customFormat="1" ht="13.5">
      <c r="V191" s="814"/>
    </row>
    <row r="192" s="815" customFormat="1" ht="13.5">
      <c r="V192" s="814"/>
    </row>
    <row r="193" s="815" customFormat="1" ht="13.5">
      <c r="V193" s="814"/>
    </row>
    <row r="194" s="815" customFormat="1" ht="13.5">
      <c r="V194" s="814"/>
    </row>
    <row r="195" s="815" customFormat="1" ht="13.5">
      <c r="V195" s="814"/>
    </row>
    <row r="196" s="815" customFormat="1" ht="13.5">
      <c r="V196" s="814"/>
    </row>
    <row r="197" s="815" customFormat="1" ht="13.5">
      <c r="V197" s="814"/>
    </row>
    <row r="198" s="815" customFormat="1" ht="13.5">
      <c r="V198" s="814"/>
    </row>
    <row r="199" s="815" customFormat="1" ht="13.5">
      <c r="V199" s="814"/>
    </row>
    <row r="200" s="815" customFormat="1" ht="13.5">
      <c r="V200" s="814"/>
    </row>
    <row r="201" s="815" customFormat="1" ht="13.5">
      <c r="V201" s="814"/>
    </row>
    <row r="202" s="815" customFormat="1" ht="13.5">
      <c r="V202" s="814"/>
    </row>
    <row r="203" s="815" customFormat="1" ht="13.5">
      <c r="V203" s="814"/>
    </row>
    <row r="204" s="815" customFormat="1" ht="13.5">
      <c r="V204" s="814"/>
    </row>
    <row r="205" s="815" customFormat="1" ht="13.5">
      <c r="V205" s="814"/>
    </row>
    <row r="206" s="815" customFormat="1" ht="13.5">
      <c r="V206" s="814"/>
    </row>
    <row r="207" s="815" customFormat="1" ht="13.5">
      <c r="V207" s="814"/>
    </row>
    <row r="208" s="815" customFormat="1" ht="13.5">
      <c r="V208" s="814"/>
    </row>
    <row r="209" s="815" customFormat="1" ht="13.5">
      <c r="V209" s="814"/>
    </row>
    <row r="210" s="815" customFormat="1" ht="13.5">
      <c r="V210" s="814"/>
    </row>
    <row r="211" s="815" customFormat="1" ht="13.5">
      <c r="V211" s="814"/>
    </row>
    <row r="212" s="815" customFormat="1" ht="13.5">
      <c r="V212" s="814"/>
    </row>
    <row r="213" s="815" customFormat="1" ht="13.5">
      <c r="V213" s="814"/>
    </row>
    <row r="214" s="815" customFormat="1" ht="13.5">
      <c r="V214" s="814"/>
    </row>
    <row r="215" s="815" customFormat="1" ht="13.5">
      <c r="V215" s="814"/>
    </row>
    <row r="216" s="815" customFormat="1" ht="13.5">
      <c r="V216" s="814"/>
    </row>
    <row r="217" s="815" customFormat="1" ht="13.5">
      <c r="V217" s="814"/>
    </row>
    <row r="218" s="815" customFormat="1" ht="13.5">
      <c r="V218" s="814"/>
    </row>
    <row r="219" s="815" customFormat="1" ht="13.5">
      <c r="V219" s="814"/>
    </row>
    <row r="220" s="815" customFormat="1" ht="13.5">
      <c r="V220" s="814"/>
    </row>
    <row r="221" s="815" customFormat="1" ht="13.5">
      <c r="V221" s="814"/>
    </row>
    <row r="222" s="815" customFormat="1" ht="13.5">
      <c r="V222" s="814"/>
    </row>
    <row r="223" s="815" customFormat="1" ht="13.5">
      <c r="V223" s="814"/>
    </row>
    <row r="224" s="815" customFormat="1" ht="13.5">
      <c r="V224" s="814"/>
    </row>
    <row r="225" s="815" customFormat="1" ht="13.5">
      <c r="V225" s="814"/>
    </row>
    <row r="226" s="815" customFormat="1" ht="13.5">
      <c r="V226" s="814"/>
    </row>
    <row r="227" s="815" customFormat="1" ht="13.5">
      <c r="V227" s="814"/>
    </row>
    <row r="228" s="815" customFormat="1" ht="13.5">
      <c r="V228" s="814"/>
    </row>
    <row r="229" s="815" customFormat="1" ht="13.5">
      <c r="V229" s="814"/>
    </row>
    <row r="230" s="815" customFormat="1" ht="13.5">
      <c r="V230" s="814"/>
    </row>
    <row r="231" s="815" customFormat="1" ht="13.5">
      <c r="V231" s="814"/>
    </row>
    <row r="232" s="815" customFormat="1" ht="13.5">
      <c r="V232" s="814"/>
    </row>
    <row r="233" s="815" customFormat="1" ht="13.5">
      <c r="V233" s="814"/>
    </row>
    <row r="234" s="815" customFormat="1" ht="13.5">
      <c r="V234" s="814"/>
    </row>
    <row r="235" s="815" customFormat="1" ht="13.5">
      <c r="V235" s="814"/>
    </row>
    <row r="236" s="815" customFormat="1" ht="13.5">
      <c r="V236" s="814"/>
    </row>
    <row r="237" s="815" customFormat="1" ht="13.5">
      <c r="V237" s="814"/>
    </row>
    <row r="238" s="815" customFormat="1" ht="13.5">
      <c r="V238" s="814"/>
    </row>
    <row r="239" s="815" customFormat="1" ht="13.5">
      <c r="V239" s="814"/>
    </row>
    <row r="240" s="815" customFormat="1" ht="13.5">
      <c r="V240" s="814"/>
    </row>
    <row r="241" s="815" customFormat="1" ht="13.5">
      <c r="V241" s="814"/>
    </row>
    <row r="242" s="815" customFormat="1" ht="13.5">
      <c r="V242" s="814"/>
    </row>
    <row r="243" s="815" customFormat="1" ht="13.5">
      <c r="V243" s="814"/>
    </row>
    <row r="244" s="815" customFormat="1" ht="13.5">
      <c r="V244" s="814"/>
    </row>
    <row r="245" s="815" customFormat="1" ht="13.5">
      <c r="V245" s="814"/>
    </row>
    <row r="246" s="815" customFormat="1" ht="13.5">
      <c r="V246" s="814"/>
    </row>
    <row r="247" s="815" customFormat="1" ht="13.5">
      <c r="V247" s="814"/>
    </row>
    <row r="248" s="815" customFormat="1" ht="13.5">
      <c r="V248" s="814"/>
    </row>
    <row r="249" s="815" customFormat="1" ht="13.5">
      <c r="V249" s="814"/>
    </row>
    <row r="250" s="815" customFormat="1" ht="13.5">
      <c r="V250" s="814"/>
    </row>
    <row r="251" s="815" customFormat="1" ht="13.5">
      <c r="V251" s="814"/>
    </row>
    <row r="252" s="815" customFormat="1" ht="13.5">
      <c r="V252" s="814"/>
    </row>
    <row r="253" s="815" customFormat="1" ht="13.5">
      <c r="V253" s="814"/>
    </row>
    <row r="254" s="815" customFormat="1" ht="13.5">
      <c r="V254" s="814"/>
    </row>
    <row r="255" s="815" customFormat="1" ht="13.5">
      <c r="V255" s="814"/>
    </row>
    <row r="256" s="815" customFormat="1" ht="13.5">
      <c r="V256" s="814"/>
    </row>
    <row r="257" s="815" customFormat="1" ht="13.5">
      <c r="V257" s="814"/>
    </row>
    <row r="258" s="815" customFormat="1" ht="13.5">
      <c r="V258" s="814"/>
    </row>
    <row r="259" s="815" customFormat="1" ht="13.5">
      <c r="V259" s="814"/>
    </row>
    <row r="260" s="815" customFormat="1" ht="13.5">
      <c r="V260" s="814"/>
    </row>
    <row r="261" s="815" customFormat="1" ht="13.5">
      <c r="V261" s="814"/>
    </row>
    <row r="262" s="815" customFormat="1" ht="13.5">
      <c r="V262" s="814"/>
    </row>
    <row r="263" s="815" customFormat="1" ht="13.5">
      <c r="V263" s="814"/>
    </row>
    <row r="264" s="815" customFormat="1" ht="13.5">
      <c r="V264" s="814"/>
    </row>
    <row r="265" s="815" customFormat="1" ht="13.5">
      <c r="V265" s="814"/>
    </row>
    <row r="266" s="815" customFormat="1" ht="13.5">
      <c r="V266" s="814"/>
    </row>
    <row r="267" s="815" customFormat="1" ht="13.5">
      <c r="V267" s="814"/>
    </row>
    <row r="268" s="815" customFormat="1" ht="13.5">
      <c r="V268" s="814"/>
    </row>
    <row r="269" s="815" customFormat="1" ht="13.5">
      <c r="V269" s="814"/>
    </row>
    <row r="270" s="815" customFormat="1" ht="13.5">
      <c r="V270" s="814"/>
    </row>
    <row r="271" s="815" customFormat="1" ht="13.5">
      <c r="V271" s="814"/>
    </row>
    <row r="272" s="815" customFormat="1" ht="13.5">
      <c r="V272" s="814"/>
    </row>
    <row r="273" s="815" customFormat="1" ht="13.5">
      <c r="V273" s="814"/>
    </row>
    <row r="274" s="815" customFormat="1" ht="13.5">
      <c r="V274" s="814"/>
    </row>
    <row r="275" s="815" customFormat="1" ht="13.5">
      <c r="V275" s="814"/>
    </row>
    <row r="276" s="815" customFormat="1" ht="13.5">
      <c r="V276" s="814"/>
    </row>
    <row r="277" s="815" customFormat="1" ht="13.5">
      <c r="V277" s="814"/>
    </row>
    <row r="278" s="815" customFormat="1" ht="13.5">
      <c r="V278" s="814"/>
    </row>
    <row r="279" s="815" customFormat="1" ht="13.5">
      <c r="V279" s="814"/>
    </row>
    <row r="280" s="815" customFormat="1" ht="13.5">
      <c r="V280" s="814"/>
    </row>
    <row r="281" s="815" customFormat="1" ht="13.5">
      <c r="V281" s="814"/>
    </row>
    <row r="282" s="815" customFormat="1" ht="13.5">
      <c r="V282" s="814"/>
    </row>
    <row r="283" s="815" customFormat="1" ht="13.5">
      <c r="V283" s="814"/>
    </row>
    <row r="284" s="815" customFormat="1" ht="13.5">
      <c r="V284" s="814"/>
    </row>
    <row r="285" s="815" customFormat="1" ht="13.5">
      <c r="V285" s="814"/>
    </row>
    <row r="286" s="815" customFormat="1" ht="13.5">
      <c r="V286" s="814"/>
    </row>
    <row r="287" s="815" customFormat="1" ht="13.5">
      <c r="V287" s="814"/>
    </row>
    <row r="288" s="815" customFormat="1" ht="13.5">
      <c r="V288" s="814"/>
    </row>
    <row r="289" s="815" customFormat="1" ht="13.5">
      <c r="V289" s="814"/>
    </row>
    <row r="290" s="815" customFormat="1" ht="13.5">
      <c r="V290" s="814"/>
    </row>
    <row r="291" s="815" customFormat="1" ht="13.5">
      <c r="V291" s="814"/>
    </row>
    <row r="292" s="815" customFormat="1" ht="13.5">
      <c r="V292" s="814"/>
    </row>
    <row r="293" s="815" customFormat="1" ht="13.5">
      <c r="V293" s="814"/>
    </row>
    <row r="294" s="815" customFormat="1" ht="13.5">
      <c r="V294" s="814"/>
    </row>
    <row r="295" s="815" customFormat="1" ht="13.5">
      <c r="V295" s="814"/>
    </row>
    <row r="296" s="815" customFormat="1" ht="13.5">
      <c r="V296" s="814"/>
    </row>
    <row r="297" s="815" customFormat="1" ht="13.5">
      <c r="V297" s="814"/>
    </row>
    <row r="298" s="815" customFormat="1" ht="13.5">
      <c r="V298" s="814"/>
    </row>
    <row r="299" s="815" customFormat="1" ht="13.5">
      <c r="V299" s="814"/>
    </row>
    <row r="300" s="815" customFormat="1" ht="13.5">
      <c r="V300" s="814"/>
    </row>
    <row r="301" s="815" customFormat="1" ht="13.5">
      <c r="V301" s="814"/>
    </row>
    <row r="302" s="815" customFormat="1" ht="13.5">
      <c r="V302" s="814"/>
    </row>
    <row r="303" s="815" customFormat="1" ht="13.5">
      <c r="V303" s="814"/>
    </row>
    <row r="304" s="815" customFormat="1" ht="13.5">
      <c r="V304" s="814"/>
    </row>
    <row r="305" s="815" customFormat="1" ht="13.5">
      <c r="V305" s="814"/>
    </row>
    <row r="306" s="815" customFormat="1" ht="13.5">
      <c r="V306" s="814"/>
    </row>
    <row r="307" s="815" customFormat="1" ht="13.5">
      <c r="V307" s="814"/>
    </row>
    <row r="308" s="815" customFormat="1" ht="13.5">
      <c r="V308" s="814"/>
    </row>
    <row r="309" s="815" customFormat="1" ht="13.5">
      <c r="V309" s="814"/>
    </row>
    <row r="310" s="815" customFormat="1" ht="13.5">
      <c r="V310" s="814"/>
    </row>
    <row r="311" s="815" customFormat="1" ht="13.5">
      <c r="V311" s="814"/>
    </row>
    <row r="312" s="815" customFormat="1" ht="13.5">
      <c r="V312" s="814"/>
    </row>
    <row r="313" s="815" customFormat="1" ht="13.5">
      <c r="V313" s="814"/>
    </row>
    <row r="314" s="815" customFormat="1" ht="13.5">
      <c r="V314" s="814"/>
    </row>
    <row r="315" s="815" customFormat="1" ht="13.5">
      <c r="V315" s="814"/>
    </row>
    <row r="316" s="815" customFormat="1" ht="13.5">
      <c r="V316" s="814"/>
    </row>
    <row r="317" s="815" customFormat="1" ht="13.5">
      <c r="V317" s="814"/>
    </row>
    <row r="318" s="815" customFormat="1" ht="13.5">
      <c r="V318" s="814"/>
    </row>
    <row r="319" s="815" customFormat="1" ht="13.5">
      <c r="V319" s="814"/>
    </row>
    <row r="320" s="815" customFormat="1" ht="13.5">
      <c r="V320" s="814"/>
    </row>
    <row r="321" s="815" customFormat="1" ht="13.5">
      <c r="V321" s="814"/>
    </row>
    <row r="322" s="815" customFormat="1" ht="13.5">
      <c r="V322" s="814"/>
    </row>
    <row r="323" s="815" customFormat="1" ht="13.5">
      <c r="V323" s="814"/>
    </row>
    <row r="324" s="815" customFormat="1" ht="13.5">
      <c r="V324" s="814"/>
    </row>
    <row r="325" s="815" customFormat="1" ht="13.5">
      <c r="V325" s="814"/>
    </row>
    <row r="326" s="815" customFormat="1" ht="13.5">
      <c r="V326" s="814"/>
    </row>
    <row r="327" s="815" customFormat="1" ht="13.5">
      <c r="V327" s="814"/>
    </row>
    <row r="328" s="815" customFormat="1" ht="13.5">
      <c r="V328" s="814"/>
    </row>
    <row r="329" s="815" customFormat="1" ht="13.5">
      <c r="V329" s="814"/>
    </row>
    <row r="330" s="815" customFormat="1" ht="13.5">
      <c r="V330" s="814"/>
    </row>
    <row r="331" s="815" customFormat="1" ht="13.5">
      <c r="V331" s="814"/>
    </row>
    <row r="332" s="815" customFormat="1" ht="13.5">
      <c r="V332" s="814"/>
    </row>
    <row r="333" s="815" customFormat="1" ht="13.5">
      <c r="V333" s="814"/>
    </row>
    <row r="334" s="815" customFormat="1" ht="13.5">
      <c r="V334" s="814"/>
    </row>
    <row r="335" s="815" customFormat="1" ht="13.5">
      <c r="V335" s="814"/>
    </row>
    <row r="336" s="815" customFormat="1" ht="13.5">
      <c r="V336" s="814"/>
    </row>
    <row r="337" s="815" customFormat="1" ht="13.5">
      <c r="V337" s="814"/>
    </row>
    <row r="338" s="815" customFormat="1" ht="13.5">
      <c r="V338" s="814"/>
    </row>
    <row r="339" s="815" customFormat="1" ht="13.5">
      <c r="V339" s="814"/>
    </row>
    <row r="340" s="815" customFormat="1" ht="13.5">
      <c r="V340" s="814"/>
    </row>
    <row r="341" s="815" customFormat="1" ht="13.5">
      <c r="V341" s="814"/>
    </row>
    <row r="342" s="815" customFormat="1" ht="13.5">
      <c r="V342" s="814"/>
    </row>
    <row r="343" s="815" customFormat="1" ht="13.5">
      <c r="V343" s="814"/>
    </row>
    <row r="344" s="815" customFormat="1" ht="13.5">
      <c r="V344" s="814"/>
    </row>
    <row r="345" s="815" customFormat="1" ht="13.5">
      <c r="V345" s="814"/>
    </row>
    <row r="346" s="815" customFormat="1" ht="13.5">
      <c r="V346" s="814"/>
    </row>
    <row r="347" s="815" customFormat="1" ht="13.5">
      <c r="V347" s="814"/>
    </row>
    <row r="348" s="815" customFormat="1" ht="13.5">
      <c r="V348" s="814"/>
    </row>
    <row r="349" s="815" customFormat="1" ht="13.5">
      <c r="V349" s="814"/>
    </row>
    <row r="350" s="815" customFormat="1" ht="13.5">
      <c r="V350" s="814"/>
    </row>
    <row r="351" s="815" customFormat="1" ht="13.5">
      <c r="V351" s="814"/>
    </row>
    <row r="352" s="815" customFormat="1" ht="13.5">
      <c r="V352" s="814"/>
    </row>
    <row r="353" s="815" customFormat="1" ht="13.5">
      <c r="V353" s="814"/>
    </row>
    <row r="354" s="815" customFormat="1" ht="13.5">
      <c r="V354" s="814"/>
    </row>
    <row r="355" s="815" customFormat="1" ht="13.5">
      <c r="V355" s="814"/>
    </row>
    <row r="356" s="815" customFormat="1" ht="13.5">
      <c r="V356" s="814"/>
    </row>
    <row r="357" s="815" customFormat="1" ht="13.5">
      <c r="V357" s="814"/>
    </row>
    <row r="358" s="815" customFormat="1" ht="13.5">
      <c r="V358" s="814"/>
    </row>
    <row r="359" s="815" customFormat="1" ht="13.5">
      <c r="V359" s="814"/>
    </row>
    <row r="360" s="815" customFormat="1" ht="13.5">
      <c r="V360" s="814"/>
    </row>
    <row r="361" s="815" customFormat="1" ht="13.5">
      <c r="V361" s="814"/>
    </row>
    <row r="362" s="815" customFormat="1" ht="13.5">
      <c r="V362" s="814"/>
    </row>
    <row r="363" s="815" customFormat="1" ht="13.5">
      <c r="V363" s="814"/>
    </row>
    <row r="364" s="815" customFormat="1" ht="13.5">
      <c r="V364" s="814"/>
    </row>
    <row r="365" s="815" customFormat="1" ht="13.5">
      <c r="V365" s="814"/>
    </row>
    <row r="366" s="815" customFormat="1" ht="13.5">
      <c r="V366" s="814"/>
    </row>
    <row r="367" s="815" customFormat="1" ht="13.5">
      <c r="V367" s="814"/>
    </row>
    <row r="368" s="815" customFormat="1" ht="13.5">
      <c r="V368" s="814"/>
    </row>
    <row r="369" s="815" customFormat="1" ht="13.5">
      <c r="V369" s="814"/>
    </row>
    <row r="370" s="815" customFormat="1" ht="13.5">
      <c r="V370" s="814"/>
    </row>
    <row r="371" s="815" customFormat="1" ht="13.5">
      <c r="V371" s="814"/>
    </row>
    <row r="372" s="815" customFormat="1" ht="13.5">
      <c r="V372" s="814"/>
    </row>
    <row r="373" s="815" customFormat="1" ht="13.5">
      <c r="V373" s="814"/>
    </row>
    <row r="374" s="815" customFormat="1" ht="13.5">
      <c r="V374" s="814"/>
    </row>
    <row r="375" s="815" customFormat="1" ht="13.5">
      <c r="V375" s="814"/>
    </row>
    <row r="376" s="815" customFormat="1" ht="13.5">
      <c r="V376" s="814"/>
    </row>
    <row r="377" s="815" customFormat="1" ht="13.5">
      <c r="V377" s="814"/>
    </row>
    <row r="378" s="815" customFormat="1" ht="13.5">
      <c r="V378" s="814"/>
    </row>
    <row r="379" s="815" customFormat="1" ht="13.5">
      <c r="V379" s="814"/>
    </row>
    <row r="380" s="815" customFormat="1" ht="13.5">
      <c r="V380" s="814"/>
    </row>
    <row r="381" s="815" customFormat="1" ht="13.5">
      <c r="V381" s="814"/>
    </row>
    <row r="382" s="815" customFormat="1" ht="13.5">
      <c r="V382" s="814"/>
    </row>
    <row r="383" s="815" customFormat="1" ht="13.5">
      <c r="V383" s="814"/>
    </row>
    <row r="384" s="815" customFormat="1" ht="13.5">
      <c r="V384" s="814"/>
    </row>
    <row r="385" s="815" customFormat="1" ht="13.5">
      <c r="V385" s="814"/>
    </row>
    <row r="386" s="815" customFormat="1" ht="13.5">
      <c r="V386" s="814"/>
    </row>
    <row r="387" s="815" customFormat="1" ht="13.5">
      <c r="V387" s="814"/>
    </row>
    <row r="388" s="815" customFormat="1" ht="13.5">
      <c r="V388" s="814"/>
    </row>
    <row r="389" s="815" customFormat="1" ht="13.5">
      <c r="V389" s="814"/>
    </row>
    <row r="390" s="815" customFormat="1" ht="13.5">
      <c r="V390" s="814"/>
    </row>
    <row r="391" s="815" customFormat="1" ht="13.5">
      <c r="V391" s="814"/>
    </row>
    <row r="392" s="815" customFormat="1" ht="13.5">
      <c r="V392" s="814"/>
    </row>
    <row r="393" s="815" customFormat="1" ht="13.5">
      <c r="V393" s="814"/>
    </row>
    <row r="394" s="815" customFormat="1" ht="13.5">
      <c r="V394" s="814"/>
    </row>
    <row r="395" s="815" customFormat="1" ht="13.5">
      <c r="V395" s="814"/>
    </row>
    <row r="396" s="815" customFormat="1" ht="13.5">
      <c r="V396" s="814"/>
    </row>
    <row r="397" s="815" customFormat="1" ht="13.5">
      <c r="V397" s="814"/>
    </row>
    <row r="398" s="815" customFormat="1" ht="13.5">
      <c r="V398" s="814"/>
    </row>
    <row r="399" s="815" customFormat="1" ht="13.5">
      <c r="V399" s="814"/>
    </row>
    <row r="400" s="815" customFormat="1" ht="13.5">
      <c r="V400" s="814"/>
    </row>
    <row r="401" s="815" customFormat="1" ht="13.5">
      <c r="V401" s="814"/>
    </row>
    <row r="402" s="815" customFormat="1" ht="13.5">
      <c r="V402" s="814"/>
    </row>
    <row r="403" s="815" customFormat="1" ht="13.5">
      <c r="V403" s="814"/>
    </row>
    <row r="404" s="815" customFormat="1" ht="13.5">
      <c r="V404" s="814"/>
    </row>
    <row r="405" s="815" customFormat="1" ht="13.5">
      <c r="V405" s="814"/>
    </row>
    <row r="406" s="815" customFormat="1" ht="13.5">
      <c r="V406" s="814"/>
    </row>
    <row r="407" s="815" customFormat="1" ht="13.5">
      <c r="V407" s="814"/>
    </row>
    <row r="408" s="815" customFormat="1" ht="13.5">
      <c r="V408" s="814"/>
    </row>
    <row r="409" s="815" customFormat="1" ht="13.5">
      <c r="V409" s="814"/>
    </row>
    <row r="410" s="815" customFormat="1" ht="13.5">
      <c r="V410" s="814"/>
    </row>
    <row r="411" s="815" customFormat="1" ht="13.5">
      <c r="V411" s="814"/>
    </row>
    <row r="412" s="815" customFormat="1" ht="13.5">
      <c r="V412" s="814"/>
    </row>
    <row r="413" s="815" customFormat="1" ht="13.5">
      <c r="V413" s="814"/>
    </row>
    <row r="414" s="815" customFormat="1" ht="13.5">
      <c r="V414" s="814"/>
    </row>
    <row r="415" s="815" customFormat="1" ht="13.5">
      <c r="V415" s="814"/>
    </row>
    <row r="416" s="815" customFormat="1" ht="13.5">
      <c r="V416" s="814"/>
    </row>
    <row r="417" s="815" customFormat="1" ht="13.5">
      <c r="V417" s="814"/>
    </row>
    <row r="418" s="815" customFormat="1" ht="13.5">
      <c r="V418" s="814"/>
    </row>
    <row r="419" s="815" customFormat="1" ht="13.5">
      <c r="V419" s="814"/>
    </row>
    <row r="420" s="815" customFormat="1" ht="13.5">
      <c r="V420" s="814"/>
    </row>
    <row r="421" s="815" customFormat="1" ht="13.5">
      <c r="V421" s="814"/>
    </row>
    <row r="422" s="815" customFormat="1" ht="13.5">
      <c r="V422" s="814"/>
    </row>
    <row r="423" s="815" customFormat="1" ht="13.5">
      <c r="V423" s="814"/>
    </row>
    <row r="424" s="815" customFormat="1" ht="13.5">
      <c r="V424" s="814"/>
    </row>
    <row r="425" s="815" customFormat="1" ht="13.5">
      <c r="V425" s="814"/>
    </row>
    <row r="426" s="815" customFormat="1" ht="13.5">
      <c r="V426" s="814"/>
    </row>
    <row r="427" s="815" customFormat="1" ht="13.5">
      <c r="V427" s="814"/>
    </row>
    <row r="428" s="815" customFormat="1" ht="13.5">
      <c r="V428" s="814"/>
    </row>
    <row r="429" s="815" customFormat="1" ht="13.5">
      <c r="V429" s="814"/>
    </row>
    <row r="430" s="815" customFormat="1" ht="13.5">
      <c r="V430" s="814"/>
    </row>
    <row r="431" s="815" customFormat="1" ht="13.5">
      <c r="V431" s="814"/>
    </row>
    <row r="432" s="815" customFormat="1" ht="13.5">
      <c r="V432" s="814"/>
    </row>
    <row r="433" s="815" customFormat="1" ht="13.5">
      <c r="V433" s="814"/>
    </row>
    <row r="434" s="815" customFormat="1" ht="13.5">
      <c r="V434" s="814"/>
    </row>
    <row r="435" s="815" customFormat="1" ht="13.5">
      <c r="V435" s="814"/>
    </row>
    <row r="436" s="815" customFormat="1" ht="13.5">
      <c r="V436" s="814"/>
    </row>
    <row r="437" s="815" customFormat="1" ht="13.5">
      <c r="V437" s="814"/>
    </row>
    <row r="438" s="815" customFormat="1" ht="13.5">
      <c r="V438" s="814"/>
    </row>
    <row r="439" s="815" customFormat="1" ht="13.5">
      <c r="V439" s="814"/>
    </row>
    <row r="440" s="815" customFormat="1" ht="13.5">
      <c r="V440" s="814"/>
    </row>
    <row r="441" s="815" customFormat="1" ht="13.5">
      <c r="V441" s="814"/>
    </row>
    <row r="442" s="815" customFormat="1" ht="13.5">
      <c r="V442" s="814"/>
    </row>
    <row r="443" s="815" customFormat="1" ht="13.5">
      <c r="V443" s="814"/>
    </row>
    <row r="444" s="815" customFormat="1" ht="13.5">
      <c r="V444" s="814"/>
    </row>
    <row r="445" s="815" customFormat="1" ht="13.5">
      <c r="V445" s="814"/>
    </row>
    <row r="446" s="815" customFormat="1" ht="13.5">
      <c r="V446" s="814"/>
    </row>
    <row r="447" s="815" customFormat="1" ht="13.5">
      <c r="V447" s="814"/>
    </row>
    <row r="448" s="815" customFormat="1" ht="13.5">
      <c r="V448" s="814"/>
    </row>
    <row r="449" s="815" customFormat="1" ht="13.5">
      <c r="V449" s="814"/>
    </row>
    <row r="450" s="815" customFormat="1" ht="13.5">
      <c r="V450" s="814"/>
    </row>
    <row r="451" s="815" customFormat="1" ht="13.5">
      <c r="V451" s="814"/>
    </row>
    <row r="452" s="815" customFormat="1" ht="13.5">
      <c r="V452" s="814"/>
    </row>
    <row r="453" s="815" customFormat="1" ht="13.5">
      <c r="V453" s="814"/>
    </row>
    <row r="454" s="815" customFormat="1" ht="13.5">
      <c r="V454" s="814"/>
    </row>
    <row r="455" s="815" customFormat="1" ht="13.5">
      <c r="V455" s="814"/>
    </row>
    <row r="456" s="815" customFormat="1" ht="13.5">
      <c r="V456" s="814"/>
    </row>
    <row r="457" s="815" customFormat="1" ht="13.5">
      <c r="V457" s="814"/>
    </row>
    <row r="458" s="815" customFormat="1" ht="13.5">
      <c r="V458" s="814"/>
    </row>
    <row r="459" s="815" customFormat="1" ht="13.5">
      <c r="V459" s="814"/>
    </row>
    <row r="460" s="815" customFormat="1" ht="13.5">
      <c r="V460" s="814"/>
    </row>
    <row r="461" s="815" customFormat="1" ht="13.5">
      <c r="V461" s="814"/>
    </row>
    <row r="462" s="815" customFormat="1" ht="13.5">
      <c r="V462" s="814"/>
    </row>
    <row r="463" s="815" customFormat="1" ht="13.5">
      <c r="V463" s="814"/>
    </row>
    <row r="464" s="815" customFormat="1" ht="13.5">
      <c r="V464" s="814"/>
    </row>
    <row r="465" s="815" customFormat="1" ht="13.5">
      <c r="V465" s="814"/>
    </row>
    <row r="466" s="815" customFormat="1" ht="13.5">
      <c r="V466" s="814"/>
    </row>
    <row r="467" s="815" customFormat="1" ht="13.5">
      <c r="V467" s="814"/>
    </row>
    <row r="468" s="815" customFormat="1" ht="13.5">
      <c r="V468" s="814"/>
    </row>
    <row r="469" s="815" customFormat="1" ht="13.5">
      <c r="V469" s="814"/>
    </row>
    <row r="470" s="815" customFormat="1" ht="13.5">
      <c r="V470" s="814"/>
    </row>
    <row r="471" s="815" customFormat="1" ht="13.5">
      <c r="V471" s="814"/>
    </row>
    <row r="472" s="815" customFormat="1" ht="13.5">
      <c r="V472" s="814"/>
    </row>
    <row r="473" s="815" customFormat="1" ht="13.5">
      <c r="V473" s="814"/>
    </row>
    <row r="474" s="815" customFormat="1" ht="13.5">
      <c r="V474" s="814"/>
    </row>
    <row r="475" s="815" customFormat="1" ht="13.5">
      <c r="V475" s="814"/>
    </row>
    <row r="476" s="815" customFormat="1" ht="13.5">
      <c r="V476" s="814"/>
    </row>
    <row r="477" s="815" customFormat="1" ht="13.5">
      <c r="V477" s="814"/>
    </row>
    <row r="478" s="815" customFormat="1" ht="13.5">
      <c r="V478" s="814"/>
    </row>
    <row r="479" s="815" customFormat="1" ht="13.5">
      <c r="V479" s="814"/>
    </row>
    <row r="480" s="815" customFormat="1" ht="13.5">
      <c r="V480" s="814"/>
    </row>
    <row r="481" s="815" customFormat="1" ht="13.5">
      <c r="V481" s="814"/>
    </row>
    <row r="482" s="815" customFormat="1" ht="13.5">
      <c r="V482" s="814"/>
    </row>
    <row r="483" s="815" customFormat="1" ht="13.5">
      <c r="V483" s="814"/>
    </row>
    <row r="484" s="815" customFormat="1" ht="13.5">
      <c r="V484" s="814"/>
    </row>
    <row r="485" s="815" customFormat="1" ht="13.5">
      <c r="V485" s="814"/>
    </row>
    <row r="486" s="815" customFormat="1" ht="13.5">
      <c r="V486" s="814"/>
    </row>
    <row r="487" s="815" customFormat="1" ht="13.5">
      <c r="V487" s="814"/>
    </row>
    <row r="488" s="815" customFormat="1" ht="13.5">
      <c r="V488" s="814"/>
    </row>
    <row r="489" s="815" customFormat="1" ht="13.5">
      <c r="V489" s="814"/>
    </row>
    <row r="490" s="815" customFormat="1" ht="13.5">
      <c r="V490" s="814"/>
    </row>
    <row r="491" s="815" customFormat="1" ht="13.5">
      <c r="V491" s="814"/>
    </row>
    <row r="492" s="815" customFormat="1" ht="13.5">
      <c r="V492" s="814"/>
    </row>
    <row r="493" s="815" customFormat="1" ht="13.5">
      <c r="V493" s="814"/>
    </row>
    <row r="494" s="815" customFormat="1" ht="13.5">
      <c r="V494" s="814"/>
    </row>
    <row r="495" s="815" customFormat="1" ht="13.5">
      <c r="V495" s="814"/>
    </row>
    <row r="496" s="815" customFormat="1" ht="13.5">
      <c r="V496" s="814"/>
    </row>
    <row r="497" s="815" customFormat="1" ht="13.5">
      <c r="V497" s="814"/>
    </row>
    <row r="498" s="815" customFormat="1" ht="13.5">
      <c r="V498" s="814"/>
    </row>
    <row r="499" s="815" customFormat="1" ht="13.5">
      <c r="V499" s="814"/>
    </row>
    <row r="500" s="815" customFormat="1" ht="13.5">
      <c r="V500" s="814"/>
    </row>
    <row r="501" s="815" customFormat="1" ht="13.5">
      <c r="V501" s="814"/>
    </row>
    <row r="502" s="815" customFormat="1" ht="13.5">
      <c r="V502" s="814"/>
    </row>
    <row r="503" s="815" customFormat="1" ht="13.5">
      <c r="V503" s="814"/>
    </row>
    <row r="504" s="815" customFormat="1" ht="13.5">
      <c r="V504" s="814"/>
    </row>
    <row r="505" s="815" customFormat="1" ht="13.5">
      <c r="V505" s="814"/>
    </row>
    <row r="506" s="815" customFormat="1" ht="13.5">
      <c r="V506" s="814"/>
    </row>
    <row r="507" s="815" customFormat="1" ht="13.5">
      <c r="V507" s="814"/>
    </row>
    <row r="508" s="815" customFormat="1" ht="13.5">
      <c r="V508" s="814"/>
    </row>
    <row r="509" s="815" customFormat="1" ht="13.5">
      <c r="V509" s="814"/>
    </row>
    <row r="510" s="815" customFormat="1" ht="13.5">
      <c r="V510" s="814"/>
    </row>
    <row r="511" s="815" customFormat="1" ht="13.5">
      <c r="V511" s="814"/>
    </row>
    <row r="512" s="815" customFormat="1" ht="13.5">
      <c r="V512" s="814"/>
    </row>
    <row r="513" s="815" customFormat="1" ht="13.5">
      <c r="V513" s="814"/>
    </row>
    <row r="514" s="815" customFormat="1" ht="13.5">
      <c r="V514" s="814"/>
    </row>
    <row r="515" s="815" customFormat="1" ht="13.5">
      <c r="V515" s="814"/>
    </row>
    <row r="516" s="815" customFormat="1" ht="13.5">
      <c r="V516" s="814"/>
    </row>
    <row r="517" s="815" customFormat="1" ht="13.5">
      <c r="V517" s="814"/>
    </row>
    <row r="518" s="815" customFormat="1" ht="13.5">
      <c r="V518" s="814"/>
    </row>
    <row r="519" s="815" customFormat="1" ht="13.5">
      <c r="V519" s="814"/>
    </row>
    <row r="520" s="815" customFormat="1" ht="13.5">
      <c r="V520" s="814"/>
    </row>
    <row r="521" s="815" customFormat="1" ht="13.5">
      <c r="V521" s="814"/>
    </row>
    <row r="522" s="815" customFormat="1" ht="13.5">
      <c r="V522" s="814"/>
    </row>
    <row r="523" s="815" customFormat="1" ht="13.5">
      <c r="V523" s="814"/>
    </row>
    <row r="524" s="815" customFormat="1" ht="13.5">
      <c r="V524" s="814"/>
    </row>
    <row r="525" s="815" customFormat="1" ht="13.5">
      <c r="V525" s="814"/>
    </row>
    <row r="526" s="815" customFormat="1" ht="13.5">
      <c r="V526" s="814"/>
    </row>
    <row r="527" s="815" customFormat="1" ht="13.5">
      <c r="V527" s="814"/>
    </row>
    <row r="528" s="815" customFormat="1" ht="13.5">
      <c r="V528" s="814"/>
    </row>
    <row r="529" s="815" customFormat="1" ht="13.5">
      <c r="V529" s="814"/>
    </row>
    <row r="530" s="815" customFormat="1" ht="13.5">
      <c r="V530" s="814"/>
    </row>
    <row r="531" s="815" customFormat="1" ht="13.5">
      <c r="V531" s="814"/>
    </row>
    <row r="532" s="815" customFormat="1" ht="13.5">
      <c r="V532" s="814"/>
    </row>
    <row r="533" s="815" customFormat="1" ht="13.5">
      <c r="V533" s="814"/>
    </row>
    <row r="534" s="815" customFormat="1" ht="13.5">
      <c r="V534" s="814"/>
    </row>
    <row r="535" s="815" customFormat="1" ht="13.5">
      <c r="V535" s="814"/>
    </row>
    <row r="536" s="815" customFormat="1" ht="13.5">
      <c r="V536" s="814"/>
    </row>
    <row r="537" s="815" customFormat="1" ht="13.5">
      <c r="V537" s="814"/>
    </row>
    <row r="538" s="815" customFormat="1" ht="13.5">
      <c r="V538" s="814"/>
    </row>
    <row r="539" s="815" customFormat="1" ht="13.5">
      <c r="V539" s="814"/>
    </row>
    <row r="540" s="815" customFormat="1" ht="13.5">
      <c r="V540" s="814"/>
    </row>
    <row r="541" s="815" customFormat="1" ht="13.5">
      <c r="V541" s="814"/>
    </row>
    <row r="542" s="815" customFormat="1" ht="13.5">
      <c r="V542" s="814"/>
    </row>
    <row r="543" s="815" customFormat="1" ht="13.5">
      <c r="V543" s="814"/>
    </row>
    <row r="544" s="815" customFormat="1" ht="13.5">
      <c r="V544" s="814"/>
    </row>
    <row r="545" s="815" customFormat="1" ht="13.5">
      <c r="V545" s="814"/>
    </row>
    <row r="546" s="815" customFormat="1" ht="13.5">
      <c r="V546" s="814"/>
    </row>
    <row r="547" s="815" customFormat="1" ht="13.5">
      <c r="V547" s="814"/>
    </row>
    <row r="548" s="815" customFormat="1" ht="13.5">
      <c r="V548" s="814"/>
    </row>
    <row r="549" s="815" customFormat="1" ht="13.5">
      <c r="V549" s="814"/>
    </row>
    <row r="550" s="815" customFormat="1" ht="13.5">
      <c r="V550" s="814"/>
    </row>
    <row r="551" s="815" customFormat="1" ht="13.5">
      <c r="V551" s="814"/>
    </row>
    <row r="552" s="815" customFormat="1" ht="13.5">
      <c r="V552" s="814"/>
    </row>
    <row r="553" s="815" customFormat="1" ht="13.5">
      <c r="V553" s="814"/>
    </row>
    <row r="554" s="815" customFormat="1" ht="13.5">
      <c r="V554" s="814"/>
    </row>
    <row r="555" s="815" customFormat="1" ht="13.5">
      <c r="V555" s="814"/>
    </row>
    <row r="556" s="815" customFormat="1" ht="13.5">
      <c r="V556" s="814"/>
    </row>
    <row r="557" s="815" customFormat="1" ht="13.5">
      <c r="V557" s="814"/>
    </row>
    <row r="558" s="815" customFormat="1" ht="13.5">
      <c r="V558" s="814"/>
    </row>
    <row r="559" s="815" customFormat="1" ht="13.5">
      <c r="V559" s="814"/>
    </row>
    <row r="560" s="815" customFormat="1" ht="13.5">
      <c r="V560" s="814"/>
    </row>
    <row r="561" s="815" customFormat="1" ht="13.5">
      <c r="V561" s="814"/>
    </row>
    <row r="562" s="815" customFormat="1" ht="13.5">
      <c r="V562" s="814"/>
    </row>
    <row r="563" s="815" customFormat="1" ht="13.5">
      <c r="V563" s="814"/>
    </row>
    <row r="564" s="815" customFormat="1" ht="13.5">
      <c r="V564" s="814"/>
    </row>
    <row r="565" s="815" customFormat="1" ht="13.5">
      <c r="V565" s="814"/>
    </row>
    <row r="566" s="815" customFormat="1" ht="13.5">
      <c r="V566" s="814"/>
    </row>
    <row r="567" s="815" customFormat="1" ht="13.5">
      <c r="V567" s="814"/>
    </row>
    <row r="568" s="815" customFormat="1" ht="13.5">
      <c r="V568" s="814"/>
    </row>
    <row r="569" s="815" customFormat="1" ht="13.5">
      <c r="V569" s="814"/>
    </row>
    <row r="570" s="815" customFormat="1" ht="13.5">
      <c r="V570" s="814"/>
    </row>
    <row r="571" s="815" customFormat="1" ht="13.5">
      <c r="V571" s="814"/>
    </row>
    <row r="572" s="815" customFormat="1" ht="13.5">
      <c r="V572" s="814"/>
    </row>
    <row r="573" s="815" customFormat="1" ht="13.5">
      <c r="V573" s="814"/>
    </row>
    <row r="574" s="815" customFormat="1" ht="13.5">
      <c r="V574" s="814"/>
    </row>
    <row r="575" s="815" customFormat="1" ht="13.5">
      <c r="V575" s="814"/>
    </row>
    <row r="576" s="815" customFormat="1" ht="13.5">
      <c r="V576" s="814"/>
    </row>
    <row r="577" s="815" customFormat="1" ht="13.5">
      <c r="V577" s="814"/>
    </row>
    <row r="578" s="815" customFormat="1" ht="13.5">
      <c r="V578" s="814"/>
    </row>
    <row r="579" s="815" customFormat="1" ht="13.5">
      <c r="V579" s="814"/>
    </row>
    <row r="580" s="815" customFormat="1" ht="13.5">
      <c r="V580" s="814"/>
    </row>
    <row r="581" s="815" customFormat="1" ht="13.5">
      <c r="V581" s="814"/>
    </row>
    <row r="582" s="815" customFormat="1" ht="13.5">
      <c r="V582" s="814"/>
    </row>
    <row r="583" s="815" customFormat="1" ht="13.5">
      <c r="V583" s="814"/>
    </row>
    <row r="584" s="815" customFormat="1" ht="13.5">
      <c r="V584" s="814"/>
    </row>
    <row r="585" s="815" customFormat="1" ht="13.5">
      <c r="V585" s="814"/>
    </row>
    <row r="586" s="815" customFormat="1" ht="13.5">
      <c r="V586" s="814"/>
    </row>
    <row r="587" s="815" customFormat="1" ht="13.5">
      <c r="V587" s="814"/>
    </row>
    <row r="588" s="815" customFormat="1" ht="13.5">
      <c r="V588" s="814"/>
    </row>
    <row r="589" s="815" customFormat="1" ht="13.5">
      <c r="V589" s="814"/>
    </row>
    <row r="590" s="815" customFormat="1" ht="13.5">
      <c r="V590" s="814"/>
    </row>
    <row r="591" s="815" customFormat="1" ht="13.5">
      <c r="V591" s="814"/>
    </row>
    <row r="592" s="815" customFormat="1" ht="13.5">
      <c r="V592" s="814"/>
    </row>
    <row r="593" s="815" customFormat="1" ht="13.5">
      <c r="V593" s="814"/>
    </row>
    <row r="594" s="815" customFormat="1" ht="13.5">
      <c r="V594" s="814"/>
    </row>
    <row r="595" s="815" customFormat="1" ht="13.5">
      <c r="V595" s="814"/>
    </row>
    <row r="596" s="815" customFormat="1" ht="13.5">
      <c r="V596" s="814"/>
    </row>
    <row r="597" s="815" customFormat="1" ht="13.5">
      <c r="V597" s="814"/>
    </row>
    <row r="598" s="815" customFormat="1" ht="13.5">
      <c r="V598" s="814"/>
    </row>
    <row r="599" s="815" customFormat="1" ht="13.5">
      <c r="V599" s="814"/>
    </row>
    <row r="600" s="815" customFormat="1" ht="13.5">
      <c r="V600" s="814"/>
    </row>
    <row r="601" s="815" customFormat="1" ht="13.5">
      <c r="V601" s="814"/>
    </row>
    <row r="602" s="815" customFormat="1" ht="13.5">
      <c r="V602" s="814"/>
    </row>
    <row r="603" s="815" customFormat="1" ht="13.5">
      <c r="V603" s="814"/>
    </row>
    <row r="604" s="815" customFormat="1" ht="13.5">
      <c r="V604" s="814"/>
    </row>
    <row r="605" s="815" customFormat="1" ht="13.5">
      <c r="V605" s="814"/>
    </row>
    <row r="606" s="815" customFormat="1" ht="13.5">
      <c r="V606" s="814"/>
    </row>
    <row r="607" s="815" customFormat="1" ht="13.5">
      <c r="V607" s="814"/>
    </row>
    <row r="608" s="815" customFormat="1" ht="13.5">
      <c r="V608" s="814"/>
    </row>
    <row r="609" s="815" customFormat="1" ht="13.5">
      <c r="V609" s="814"/>
    </row>
    <row r="610" s="815" customFormat="1" ht="13.5">
      <c r="V610" s="814"/>
    </row>
    <row r="611" s="815" customFormat="1" ht="13.5">
      <c r="V611" s="814"/>
    </row>
    <row r="612" s="815" customFormat="1" ht="13.5">
      <c r="V612" s="814"/>
    </row>
    <row r="613" s="815" customFormat="1" ht="13.5">
      <c r="V613" s="814"/>
    </row>
    <row r="614" s="815" customFormat="1" ht="13.5">
      <c r="V614" s="814"/>
    </row>
    <row r="615" s="815" customFormat="1" ht="13.5">
      <c r="V615" s="814"/>
    </row>
    <row r="616" s="815" customFormat="1" ht="13.5">
      <c r="V616" s="814"/>
    </row>
    <row r="617" s="815" customFormat="1" ht="13.5">
      <c r="V617" s="814"/>
    </row>
    <row r="618" s="815" customFormat="1" ht="13.5">
      <c r="V618" s="814"/>
    </row>
    <row r="619" s="815" customFormat="1" ht="13.5">
      <c r="V619" s="814"/>
    </row>
    <row r="620" s="815" customFormat="1" ht="13.5">
      <c r="V620" s="814"/>
    </row>
    <row r="621" s="815" customFormat="1" ht="13.5">
      <c r="V621" s="814"/>
    </row>
    <row r="622" s="815" customFormat="1" ht="13.5">
      <c r="V622" s="814"/>
    </row>
    <row r="623" s="815" customFormat="1" ht="13.5">
      <c r="V623" s="814"/>
    </row>
    <row r="624" s="815" customFormat="1" ht="13.5">
      <c r="V624" s="814"/>
    </row>
    <row r="625" s="815" customFormat="1" ht="13.5">
      <c r="V625" s="814"/>
    </row>
    <row r="626" s="815" customFormat="1" ht="13.5">
      <c r="V626" s="814"/>
    </row>
    <row r="627" s="815" customFormat="1" ht="13.5">
      <c r="V627" s="814"/>
    </row>
    <row r="628" s="815" customFormat="1" ht="13.5">
      <c r="V628" s="814"/>
    </row>
    <row r="629" s="815" customFormat="1" ht="13.5">
      <c r="V629" s="814"/>
    </row>
    <row r="630" s="815" customFormat="1" ht="13.5">
      <c r="V630" s="814"/>
    </row>
    <row r="631" s="815" customFormat="1" ht="13.5">
      <c r="V631" s="814"/>
    </row>
    <row r="632" s="815" customFormat="1" ht="13.5">
      <c r="V632" s="814"/>
    </row>
    <row r="633" s="815" customFormat="1" ht="13.5">
      <c r="V633" s="814"/>
    </row>
    <row r="634" s="815" customFormat="1" ht="13.5">
      <c r="V634" s="814"/>
    </row>
    <row r="635" s="815" customFormat="1" ht="13.5">
      <c r="V635" s="814"/>
    </row>
    <row r="636" s="815" customFormat="1" ht="13.5">
      <c r="V636" s="814"/>
    </row>
    <row r="637" s="815" customFormat="1" ht="13.5">
      <c r="V637" s="814"/>
    </row>
    <row r="638" s="815" customFormat="1" ht="13.5">
      <c r="V638" s="814"/>
    </row>
    <row r="639" s="815" customFormat="1" ht="13.5">
      <c r="V639" s="814"/>
    </row>
    <row r="640" s="815" customFormat="1" ht="13.5">
      <c r="V640" s="814"/>
    </row>
    <row r="641" s="815" customFormat="1" ht="13.5">
      <c r="V641" s="814"/>
    </row>
    <row r="642" s="815" customFormat="1" ht="13.5">
      <c r="V642" s="814"/>
    </row>
    <row r="643" s="815" customFormat="1" ht="13.5">
      <c r="V643" s="814"/>
    </row>
    <row r="644" s="815" customFormat="1" ht="13.5">
      <c r="V644" s="814"/>
    </row>
    <row r="645" s="815" customFormat="1" ht="13.5">
      <c r="V645" s="814"/>
    </row>
    <row r="646" s="815" customFormat="1" ht="13.5">
      <c r="V646" s="814"/>
    </row>
    <row r="647" s="815" customFormat="1" ht="13.5">
      <c r="V647" s="814"/>
    </row>
    <row r="648" s="815" customFormat="1" ht="13.5">
      <c r="V648" s="814"/>
    </row>
    <row r="649" s="815" customFormat="1" ht="13.5">
      <c r="V649" s="814"/>
    </row>
    <row r="650" s="815" customFormat="1" ht="13.5">
      <c r="V650" s="814"/>
    </row>
    <row r="651" s="815" customFormat="1" ht="13.5">
      <c r="V651" s="814"/>
    </row>
    <row r="652" s="815" customFormat="1" ht="13.5">
      <c r="V652" s="814"/>
    </row>
    <row r="653" s="815" customFormat="1" ht="13.5">
      <c r="V653" s="814"/>
    </row>
    <row r="654" s="815" customFormat="1" ht="13.5">
      <c r="V654" s="814"/>
    </row>
    <row r="655" s="815" customFormat="1" ht="13.5">
      <c r="V655" s="814"/>
    </row>
    <row r="656" s="815" customFormat="1" ht="13.5">
      <c r="V656" s="814"/>
    </row>
    <row r="657" s="815" customFormat="1" ht="13.5">
      <c r="V657" s="814"/>
    </row>
    <row r="658" s="815" customFormat="1" ht="13.5">
      <c r="V658" s="814"/>
    </row>
    <row r="659" s="815" customFormat="1" ht="13.5">
      <c r="V659" s="814"/>
    </row>
    <row r="660" s="815" customFormat="1" ht="13.5">
      <c r="V660" s="814"/>
    </row>
    <row r="661" s="815" customFormat="1" ht="13.5">
      <c r="V661" s="814"/>
    </row>
    <row r="662" s="815" customFormat="1" ht="13.5">
      <c r="V662" s="814"/>
    </row>
    <row r="663" s="815" customFormat="1" ht="13.5">
      <c r="V663" s="814"/>
    </row>
    <row r="664" s="815" customFormat="1" ht="13.5">
      <c r="V664" s="814"/>
    </row>
    <row r="665" s="815" customFormat="1" ht="13.5">
      <c r="V665" s="814"/>
    </row>
    <row r="666" s="815" customFormat="1" ht="13.5">
      <c r="V666" s="814"/>
    </row>
    <row r="667" s="815" customFormat="1" ht="13.5">
      <c r="V667" s="814"/>
    </row>
    <row r="668" s="815" customFormat="1" ht="13.5">
      <c r="V668" s="814"/>
    </row>
    <row r="669" s="815" customFormat="1" ht="13.5">
      <c r="V669" s="814"/>
    </row>
    <row r="670" s="815" customFormat="1" ht="13.5">
      <c r="V670" s="814"/>
    </row>
    <row r="671" s="815" customFormat="1" ht="13.5">
      <c r="V671" s="814"/>
    </row>
    <row r="672" s="815" customFormat="1" ht="13.5">
      <c r="V672" s="814"/>
    </row>
    <row r="673" s="815" customFormat="1" ht="13.5">
      <c r="V673" s="814"/>
    </row>
    <row r="674" s="815" customFormat="1" ht="13.5">
      <c r="V674" s="814"/>
    </row>
    <row r="675" s="815" customFormat="1" ht="13.5">
      <c r="V675" s="814"/>
    </row>
    <row r="676" s="815" customFormat="1" ht="13.5">
      <c r="V676" s="814"/>
    </row>
    <row r="677" s="815" customFormat="1" ht="13.5">
      <c r="V677" s="814"/>
    </row>
    <row r="678" s="815" customFormat="1" ht="13.5">
      <c r="V678" s="814"/>
    </row>
    <row r="679" s="815" customFormat="1" ht="13.5">
      <c r="V679" s="814"/>
    </row>
    <row r="680" s="815" customFormat="1" ht="13.5">
      <c r="V680" s="814"/>
    </row>
    <row r="681" s="815" customFormat="1" ht="13.5">
      <c r="V681" s="814"/>
    </row>
    <row r="682" s="815" customFormat="1" ht="13.5">
      <c r="V682" s="814"/>
    </row>
    <row r="683" s="815" customFormat="1" ht="13.5">
      <c r="V683" s="814"/>
    </row>
    <row r="684" s="815" customFormat="1" ht="13.5">
      <c r="V684" s="814"/>
    </row>
    <row r="685" s="815" customFormat="1" ht="13.5">
      <c r="V685" s="814"/>
    </row>
    <row r="686" s="815" customFormat="1" ht="13.5">
      <c r="V686" s="814"/>
    </row>
    <row r="687" s="815" customFormat="1" ht="13.5">
      <c r="V687" s="814"/>
    </row>
    <row r="688" s="815" customFormat="1" ht="13.5">
      <c r="V688" s="814"/>
    </row>
    <row r="689" s="815" customFormat="1" ht="13.5">
      <c r="V689" s="814"/>
    </row>
    <row r="690" s="815" customFormat="1" ht="13.5">
      <c r="V690" s="814"/>
    </row>
    <row r="691" s="815" customFormat="1" ht="13.5">
      <c r="V691" s="814"/>
    </row>
    <row r="692" s="815" customFormat="1" ht="13.5">
      <c r="V692" s="814"/>
    </row>
    <row r="693" s="815" customFormat="1" ht="13.5">
      <c r="V693" s="814"/>
    </row>
    <row r="694" s="815" customFormat="1" ht="13.5">
      <c r="V694" s="814"/>
    </row>
    <row r="695" s="815" customFormat="1" ht="13.5">
      <c r="V695" s="814"/>
    </row>
    <row r="696" s="815" customFormat="1" ht="13.5">
      <c r="V696" s="814"/>
    </row>
    <row r="697" s="815" customFormat="1" ht="13.5">
      <c r="V697" s="814"/>
    </row>
    <row r="698" s="815" customFormat="1" ht="13.5">
      <c r="V698" s="814"/>
    </row>
    <row r="699" s="815" customFormat="1" ht="13.5">
      <c r="V699" s="814"/>
    </row>
    <row r="700" s="815" customFormat="1" ht="13.5">
      <c r="V700" s="814"/>
    </row>
    <row r="701" s="815" customFormat="1" ht="13.5">
      <c r="V701" s="814"/>
    </row>
    <row r="702" s="815" customFormat="1" ht="13.5">
      <c r="V702" s="814"/>
    </row>
    <row r="703" s="815" customFormat="1" ht="13.5">
      <c r="V703" s="814"/>
    </row>
    <row r="704" s="815" customFormat="1" ht="13.5">
      <c r="V704" s="814"/>
    </row>
    <row r="705" s="815" customFormat="1" ht="13.5">
      <c r="V705" s="814"/>
    </row>
    <row r="706" s="815" customFormat="1" ht="13.5">
      <c r="V706" s="814"/>
    </row>
    <row r="707" s="815" customFormat="1" ht="13.5">
      <c r="V707" s="814"/>
    </row>
    <row r="708" s="815" customFormat="1" ht="13.5">
      <c r="V708" s="814"/>
    </row>
    <row r="709" s="815" customFormat="1" ht="13.5">
      <c r="V709" s="814"/>
    </row>
    <row r="710" s="815" customFormat="1" ht="13.5">
      <c r="V710" s="814"/>
    </row>
    <row r="711" s="815" customFormat="1" ht="13.5">
      <c r="V711" s="814"/>
    </row>
    <row r="712" s="815" customFormat="1" ht="13.5">
      <c r="V712" s="814"/>
    </row>
    <row r="713" s="815" customFormat="1" ht="13.5">
      <c r="V713" s="814"/>
    </row>
    <row r="714" s="815" customFormat="1" ht="13.5">
      <c r="V714" s="814"/>
    </row>
    <row r="715" s="815" customFormat="1" ht="13.5">
      <c r="V715" s="814"/>
    </row>
    <row r="716" s="815" customFormat="1" ht="13.5">
      <c r="V716" s="814"/>
    </row>
    <row r="717" s="815" customFormat="1" ht="13.5">
      <c r="V717" s="814"/>
    </row>
    <row r="718" s="815" customFormat="1" ht="13.5">
      <c r="V718" s="814"/>
    </row>
    <row r="719" s="815" customFormat="1" ht="13.5">
      <c r="V719" s="814"/>
    </row>
    <row r="720" s="815" customFormat="1" ht="13.5">
      <c r="V720" s="814"/>
    </row>
    <row r="721" s="815" customFormat="1" ht="13.5">
      <c r="V721" s="814"/>
    </row>
    <row r="722" s="815" customFormat="1" ht="13.5">
      <c r="V722" s="814"/>
    </row>
    <row r="723" s="815" customFormat="1" ht="13.5">
      <c r="V723" s="814"/>
    </row>
    <row r="724" s="815" customFormat="1" ht="13.5">
      <c r="V724" s="814"/>
    </row>
    <row r="725" s="815" customFormat="1" ht="13.5">
      <c r="V725" s="814"/>
    </row>
    <row r="726" s="815" customFormat="1" ht="13.5">
      <c r="V726" s="814"/>
    </row>
    <row r="727" s="815" customFormat="1" ht="13.5">
      <c r="V727" s="814"/>
    </row>
    <row r="728" s="815" customFormat="1" ht="13.5">
      <c r="V728" s="814"/>
    </row>
    <row r="729" s="815" customFormat="1" ht="13.5">
      <c r="V729" s="814"/>
    </row>
    <row r="730" s="815" customFormat="1" ht="13.5">
      <c r="V730" s="814"/>
    </row>
    <row r="731" s="815" customFormat="1" ht="13.5">
      <c r="V731" s="814"/>
    </row>
    <row r="732" s="815" customFormat="1" ht="13.5">
      <c r="V732" s="814"/>
    </row>
    <row r="733" s="815" customFormat="1" ht="13.5">
      <c r="V733" s="814"/>
    </row>
    <row r="734" s="815" customFormat="1" ht="13.5">
      <c r="V734" s="814"/>
    </row>
    <row r="735" s="815" customFormat="1" ht="13.5">
      <c r="V735" s="814"/>
    </row>
    <row r="736" s="815" customFormat="1" ht="13.5">
      <c r="V736" s="814"/>
    </row>
    <row r="737" s="815" customFormat="1" ht="13.5">
      <c r="V737" s="814"/>
    </row>
    <row r="738" s="815" customFormat="1" ht="13.5">
      <c r="V738" s="814"/>
    </row>
    <row r="739" s="815" customFormat="1" ht="13.5">
      <c r="V739" s="814"/>
    </row>
    <row r="740" s="815" customFormat="1" ht="13.5">
      <c r="V740" s="814"/>
    </row>
    <row r="741" s="815" customFormat="1" ht="13.5">
      <c r="V741" s="814"/>
    </row>
    <row r="742" s="815" customFormat="1" ht="13.5">
      <c r="V742" s="814"/>
    </row>
    <row r="743" s="815" customFormat="1" ht="13.5">
      <c r="V743" s="814"/>
    </row>
    <row r="744" s="815" customFormat="1" ht="13.5">
      <c r="V744" s="814"/>
    </row>
    <row r="745" s="815" customFormat="1" ht="13.5">
      <c r="V745" s="814"/>
    </row>
    <row r="746" s="815" customFormat="1" ht="13.5">
      <c r="V746" s="814"/>
    </row>
    <row r="747" s="815" customFormat="1" ht="13.5">
      <c r="V747" s="814"/>
    </row>
    <row r="748" s="815" customFormat="1" ht="13.5">
      <c r="V748" s="814"/>
    </row>
    <row r="749" s="815" customFormat="1" ht="13.5">
      <c r="V749" s="814"/>
    </row>
    <row r="750" s="815" customFormat="1" ht="13.5">
      <c r="V750" s="814"/>
    </row>
    <row r="751" s="815" customFormat="1" ht="13.5">
      <c r="V751" s="814"/>
    </row>
    <row r="752" s="815" customFormat="1" ht="13.5">
      <c r="V752" s="814"/>
    </row>
    <row r="753" s="815" customFormat="1" ht="13.5">
      <c r="V753" s="814"/>
    </row>
    <row r="754" s="815" customFormat="1" ht="13.5">
      <c r="V754" s="814"/>
    </row>
    <row r="755" s="815" customFormat="1" ht="13.5">
      <c r="V755" s="814"/>
    </row>
    <row r="756" s="815" customFormat="1" ht="13.5">
      <c r="V756" s="814"/>
    </row>
    <row r="757" s="815" customFormat="1" ht="13.5">
      <c r="V757" s="814"/>
    </row>
    <row r="758" s="815" customFormat="1" ht="13.5">
      <c r="V758" s="814"/>
    </row>
    <row r="759" s="815" customFormat="1" ht="13.5">
      <c r="V759" s="814"/>
    </row>
    <row r="760" s="815" customFormat="1" ht="13.5">
      <c r="V760" s="814"/>
    </row>
    <row r="761" s="815" customFormat="1" ht="13.5">
      <c r="V761" s="814"/>
    </row>
    <row r="762" s="815" customFormat="1" ht="13.5">
      <c r="V762" s="814"/>
    </row>
    <row r="763" s="815" customFormat="1" ht="13.5">
      <c r="V763" s="814"/>
    </row>
    <row r="764" s="815" customFormat="1" ht="13.5">
      <c r="V764" s="814"/>
    </row>
    <row r="765" s="815" customFormat="1" ht="13.5">
      <c r="V765" s="814"/>
    </row>
    <row r="766" s="815" customFormat="1" ht="13.5">
      <c r="V766" s="814"/>
    </row>
    <row r="767" s="815" customFormat="1" ht="13.5">
      <c r="V767" s="814"/>
    </row>
    <row r="768" s="815" customFormat="1" ht="13.5">
      <c r="V768" s="814"/>
    </row>
    <row r="769" s="815" customFormat="1" ht="13.5">
      <c r="V769" s="814"/>
    </row>
    <row r="770" s="815" customFormat="1" ht="13.5">
      <c r="V770" s="814"/>
    </row>
    <row r="771" s="815" customFormat="1" ht="13.5">
      <c r="V771" s="814"/>
    </row>
    <row r="772" s="815" customFormat="1" ht="13.5">
      <c r="V772" s="814"/>
    </row>
    <row r="773" s="815" customFormat="1" ht="13.5">
      <c r="V773" s="814"/>
    </row>
    <row r="774" s="815" customFormat="1" ht="13.5">
      <c r="V774" s="814"/>
    </row>
    <row r="775" s="815" customFormat="1" ht="13.5">
      <c r="V775" s="814"/>
    </row>
    <row r="776" s="815" customFormat="1" ht="13.5">
      <c r="V776" s="814"/>
    </row>
    <row r="777" s="815" customFormat="1" ht="13.5">
      <c r="V777" s="814"/>
    </row>
    <row r="778" s="815" customFormat="1" ht="13.5">
      <c r="V778" s="814"/>
    </row>
    <row r="779" s="815" customFormat="1" ht="13.5">
      <c r="V779" s="814"/>
    </row>
    <row r="780" s="815" customFormat="1" ht="13.5">
      <c r="V780" s="814"/>
    </row>
    <row r="781" s="815" customFormat="1" ht="13.5">
      <c r="V781" s="814"/>
    </row>
    <row r="782" s="815" customFormat="1" ht="13.5">
      <c r="V782" s="814"/>
    </row>
    <row r="783" s="815" customFormat="1" ht="13.5">
      <c r="V783" s="814"/>
    </row>
    <row r="784" s="815" customFormat="1" ht="13.5">
      <c r="V784" s="814"/>
    </row>
    <row r="785" s="815" customFormat="1" ht="13.5">
      <c r="V785" s="814"/>
    </row>
    <row r="786" s="815" customFormat="1" ht="13.5">
      <c r="V786" s="814"/>
    </row>
    <row r="787" s="815" customFormat="1" ht="13.5">
      <c r="V787" s="814"/>
    </row>
    <row r="788" s="815" customFormat="1" ht="13.5">
      <c r="V788" s="814"/>
    </row>
    <row r="789" s="815" customFormat="1" ht="13.5">
      <c r="V789" s="814"/>
    </row>
    <row r="790" s="815" customFormat="1" ht="13.5">
      <c r="V790" s="814"/>
    </row>
    <row r="791" s="815" customFormat="1" ht="13.5">
      <c r="V791" s="814"/>
    </row>
    <row r="792" s="815" customFormat="1" ht="13.5">
      <c r="V792" s="814"/>
    </row>
    <row r="793" s="815" customFormat="1" ht="13.5">
      <c r="V793" s="814"/>
    </row>
    <row r="794" s="815" customFormat="1" ht="13.5">
      <c r="V794" s="814"/>
    </row>
    <row r="795" s="815" customFormat="1" ht="13.5">
      <c r="V795" s="814"/>
    </row>
    <row r="796" s="815" customFormat="1" ht="13.5">
      <c r="V796" s="814"/>
    </row>
    <row r="797" s="815" customFormat="1" ht="13.5">
      <c r="V797" s="814"/>
    </row>
    <row r="798" s="815" customFormat="1" ht="13.5">
      <c r="V798" s="814"/>
    </row>
    <row r="799" s="815" customFormat="1" ht="13.5">
      <c r="V799" s="814"/>
    </row>
    <row r="800" s="815" customFormat="1" ht="13.5">
      <c r="V800" s="814"/>
    </row>
    <row r="801" s="815" customFormat="1" ht="13.5">
      <c r="V801" s="814"/>
    </row>
    <row r="802" s="815" customFormat="1" ht="13.5">
      <c r="V802" s="814"/>
    </row>
    <row r="803" s="815" customFormat="1" ht="13.5">
      <c r="V803" s="814"/>
    </row>
    <row r="804" s="815" customFormat="1" ht="13.5">
      <c r="V804" s="814"/>
    </row>
    <row r="805" s="815" customFormat="1" ht="13.5">
      <c r="V805" s="814"/>
    </row>
    <row r="806" s="815" customFormat="1" ht="13.5">
      <c r="V806" s="814"/>
    </row>
    <row r="807" s="815" customFormat="1" ht="13.5">
      <c r="V807" s="814"/>
    </row>
    <row r="808" s="815" customFormat="1" ht="13.5">
      <c r="V808" s="814"/>
    </row>
    <row r="809" s="815" customFormat="1" ht="13.5">
      <c r="V809" s="814"/>
    </row>
    <row r="810" s="815" customFormat="1" ht="13.5">
      <c r="V810" s="814"/>
    </row>
    <row r="811" s="815" customFormat="1" ht="13.5">
      <c r="V811" s="814"/>
    </row>
    <row r="812" s="815" customFormat="1" ht="13.5">
      <c r="V812" s="814"/>
    </row>
    <row r="813" s="815" customFormat="1" ht="13.5">
      <c r="V813" s="814"/>
    </row>
    <row r="814" s="815" customFormat="1" ht="13.5">
      <c r="V814" s="814"/>
    </row>
    <row r="815" s="815" customFormat="1" ht="13.5">
      <c r="V815" s="814"/>
    </row>
    <row r="816" s="815" customFormat="1" ht="13.5">
      <c r="V816" s="814"/>
    </row>
    <row r="817" s="815" customFormat="1" ht="13.5">
      <c r="V817" s="814"/>
    </row>
    <row r="818" s="815" customFormat="1" ht="13.5">
      <c r="V818" s="814"/>
    </row>
    <row r="819" s="815" customFormat="1" ht="13.5">
      <c r="V819" s="814"/>
    </row>
    <row r="820" s="815" customFormat="1" ht="13.5">
      <c r="V820" s="814"/>
    </row>
    <row r="821" s="815" customFormat="1" ht="13.5">
      <c r="V821" s="814"/>
    </row>
    <row r="822" s="815" customFormat="1" ht="13.5">
      <c r="V822" s="814"/>
    </row>
    <row r="823" s="815" customFormat="1" ht="13.5">
      <c r="V823" s="814"/>
    </row>
    <row r="824" s="815" customFormat="1" ht="13.5">
      <c r="V824" s="814"/>
    </row>
    <row r="825" s="815" customFormat="1" ht="13.5">
      <c r="V825" s="814"/>
    </row>
    <row r="826" s="815" customFormat="1" ht="13.5">
      <c r="V826" s="814"/>
    </row>
    <row r="827" s="815" customFormat="1" ht="13.5">
      <c r="V827" s="814"/>
    </row>
    <row r="828" s="815" customFormat="1" ht="13.5">
      <c r="V828" s="814"/>
    </row>
    <row r="829" s="815" customFormat="1" ht="13.5">
      <c r="V829" s="814"/>
    </row>
    <row r="830" s="815" customFormat="1" ht="13.5">
      <c r="V830" s="814"/>
    </row>
    <row r="831" s="815" customFormat="1" ht="13.5">
      <c r="V831" s="814"/>
    </row>
    <row r="832" s="815" customFormat="1" ht="13.5">
      <c r="V832" s="814"/>
    </row>
    <row r="833" s="815" customFormat="1" ht="13.5">
      <c r="V833" s="814"/>
    </row>
    <row r="834" s="815" customFormat="1" ht="13.5">
      <c r="V834" s="814"/>
    </row>
    <row r="835" s="815" customFormat="1" ht="13.5">
      <c r="V835" s="814"/>
    </row>
    <row r="836" s="815" customFormat="1" ht="13.5">
      <c r="V836" s="814"/>
    </row>
    <row r="837" s="815" customFormat="1" ht="13.5">
      <c r="V837" s="814"/>
    </row>
    <row r="838" s="815" customFormat="1" ht="13.5">
      <c r="V838" s="814"/>
    </row>
    <row r="839" s="815" customFormat="1" ht="13.5">
      <c r="V839" s="814"/>
    </row>
    <row r="840" s="815" customFormat="1" ht="13.5">
      <c r="V840" s="814"/>
    </row>
    <row r="841" s="815" customFormat="1" ht="13.5">
      <c r="V841" s="814"/>
    </row>
    <row r="842" s="815" customFormat="1" ht="13.5">
      <c r="V842" s="814"/>
    </row>
    <row r="843" s="815" customFormat="1" ht="13.5">
      <c r="V843" s="814"/>
    </row>
    <row r="844" s="815" customFormat="1" ht="13.5">
      <c r="V844" s="814"/>
    </row>
    <row r="845" s="815" customFormat="1" ht="13.5">
      <c r="V845" s="814"/>
    </row>
    <row r="846" s="815" customFormat="1" ht="13.5">
      <c r="V846" s="814"/>
    </row>
    <row r="847" s="815" customFormat="1" ht="13.5">
      <c r="V847" s="814"/>
    </row>
    <row r="848" s="815" customFormat="1" ht="13.5">
      <c r="V848" s="814"/>
    </row>
    <row r="849" s="815" customFormat="1" ht="13.5">
      <c r="V849" s="814"/>
    </row>
    <row r="850" s="815" customFormat="1" ht="13.5">
      <c r="V850" s="814"/>
    </row>
    <row r="851" s="815" customFormat="1" ht="13.5">
      <c r="V851" s="814"/>
    </row>
    <row r="852" s="815" customFormat="1" ht="13.5">
      <c r="V852" s="814"/>
    </row>
    <row r="853" s="815" customFormat="1" ht="13.5">
      <c r="V853" s="814"/>
    </row>
    <row r="854" s="815" customFormat="1" ht="13.5">
      <c r="V854" s="814"/>
    </row>
    <row r="855" s="815" customFormat="1" ht="13.5">
      <c r="V855" s="814"/>
    </row>
    <row r="856" s="815" customFormat="1" ht="13.5">
      <c r="V856" s="814"/>
    </row>
    <row r="857" s="815" customFormat="1" ht="13.5">
      <c r="V857" s="814"/>
    </row>
    <row r="858" s="815" customFormat="1" ht="13.5">
      <c r="V858" s="814"/>
    </row>
    <row r="859" s="815" customFormat="1" ht="13.5">
      <c r="V859" s="814"/>
    </row>
    <row r="860" s="815" customFormat="1" ht="13.5">
      <c r="V860" s="814"/>
    </row>
    <row r="861" s="815" customFormat="1" ht="13.5">
      <c r="V861" s="814"/>
    </row>
    <row r="862" s="815" customFormat="1" ht="13.5">
      <c r="V862" s="814"/>
    </row>
    <row r="863" s="815" customFormat="1" ht="13.5">
      <c r="V863" s="814"/>
    </row>
    <row r="864" s="815" customFormat="1" ht="13.5">
      <c r="V864" s="814"/>
    </row>
    <row r="865" s="815" customFormat="1" ht="13.5">
      <c r="V865" s="814"/>
    </row>
    <row r="866" s="815" customFormat="1" ht="13.5">
      <c r="V866" s="814"/>
    </row>
    <row r="867" s="815" customFormat="1" ht="13.5">
      <c r="V867" s="814"/>
    </row>
    <row r="868" s="815" customFormat="1" ht="13.5">
      <c r="V868" s="814"/>
    </row>
    <row r="869" s="815" customFormat="1" ht="13.5">
      <c r="V869" s="814"/>
    </row>
    <row r="870" s="815" customFormat="1" ht="13.5">
      <c r="V870" s="814"/>
    </row>
    <row r="871" s="815" customFormat="1" ht="13.5">
      <c r="V871" s="814"/>
    </row>
    <row r="872" s="815" customFormat="1" ht="13.5">
      <c r="V872" s="814"/>
    </row>
    <row r="873" s="815" customFormat="1" ht="13.5">
      <c r="V873" s="814"/>
    </row>
    <row r="874" s="815" customFormat="1" ht="13.5">
      <c r="V874" s="814"/>
    </row>
    <row r="875" s="815" customFormat="1" ht="13.5">
      <c r="V875" s="814"/>
    </row>
    <row r="876" s="815" customFormat="1" ht="13.5">
      <c r="V876" s="814"/>
    </row>
    <row r="877" s="815" customFormat="1" ht="13.5">
      <c r="V877" s="814"/>
    </row>
    <row r="878" s="815" customFormat="1" ht="13.5">
      <c r="V878" s="814"/>
    </row>
    <row r="879" s="815" customFormat="1" ht="13.5">
      <c r="V879" s="814"/>
    </row>
    <row r="880" s="815" customFormat="1" ht="13.5">
      <c r="V880" s="814"/>
    </row>
    <row r="881" s="815" customFormat="1" ht="13.5">
      <c r="V881" s="814"/>
    </row>
    <row r="882" s="815" customFormat="1" ht="13.5">
      <c r="V882" s="814"/>
    </row>
    <row r="883" s="815" customFormat="1" ht="13.5">
      <c r="V883" s="814"/>
    </row>
    <row r="884" s="815" customFormat="1" ht="13.5">
      <c r="V884" s="814"/>
    </row>
    <row r="885" s="815" customFormat="1" ht="13.5">
      <c r="V885" s="814"/>
    </row>
    <row r="886" s="815" customFormat="1" ht="13.5">
      <c r="V886" s="814"/>
    </row>
    <row r="887" s="815" customFormat="1" ht="13.5">
      <c r="V887" s="814"/>
    </row>
    <row r="888" s="815" customFormat="1" ht="13.5">
      <c r="V888" s="814"/>
    </row>
    <row r="889" s="815" customFormat="1" ht="13.5">
      <c r="V889" s="814"/>
    </row>
    <row r="890" s="815" customFormat="1" ht="13.5">
      <c r="V890" s="814"/>
    </row>
    <row r="891" s="815" customFormat="1" ht="13.5">
      <c r="V891" s="814"/>
    </row>
    <row r="892" s="815" customFormat="1" ht="13.5">
      <c r="V892" s="814"/>
    </row>
    <row r="893" s="815" customFormat="1" ht="13.5">
      <c r="V893" s="814"/>
    </row>
    <row r="894" s="815" customFormat="1" ht="13.5">
      <c r="V894" s="814"/>
    </row>
    <row r="895" s="815" customFormat="1" ht="13.5">
      <c r="V895" s="814"/>
    </row>
    <row r="896" s="815" customFormat="1" ht="13.5">
      <c r="V896" s="814"/>
    </row>
    <row r="897" s="815" customFormat="1" ht="13.5">
      <c r="V897" s="814"/>
    </row>
    <row r="898" s="815" customFormat="1" ht="13.5">
      <c r="V898" s="814"/>
    </row>
    <row r="899" s="815" customFormat="1" ht="13.5">
      <c r="V899" s="814"/>
    </row>
    <row r="900" s="815" customFormat="1" ht="13.5">
      <c r="V900" s="814"/>
    </row>
    <row r="901" s="815" customFormat="1" ht="13.5">
      <c r="V901" s="814"/>
    </row>
    <row r="902" s="815" customFormat="1" ht="13.5">
      <c r="V902" s="814"/>
    </row>
    <row r="903" s="815" customFormat="1" ht="13.5">
      <c r="V903" s="814"/>
    </row>
    <row r="904" s="815" customFormat="1" ht="13.5">
      <c r="V904" s="814"/>
    </row>
    <row r="905" s="815" customFormat="1" ht="13.5">
      <c r="V905" s="814"/>
    </row>
    <row r="906" s="815" customFormat="1" ht="13.5">
      <c r="V906" s="814"/>
    </row>
    <row r="907" s="815" customFormat="1" ht="13.5">
      <c r="V907" s="814"/>
    </row>
    <row r="908" s="815" customFormat="1" ht="13.5">
      <c r="V908" s="814"/>
    </row>
    <row r="909" s="815" customFormat="1" ht="13.5">
      <c r="V909" s="814"/>
    </row>
    <row r="910" s="815" customFormat="1" ht="13.5">
      <c r="V910" s="814"/>
    </row>
    <row r="911" s="815" customFormat="1" ht="13.5">
      <c r="V911" s="814"/>
    </row>
    <row r="912" s="815" customFormat="1" ht="13.5">
      <c r="V912" s="814"/>
    </row>
    <row r="913" s="815" customFormat="1" ht="13.5">
      <c r="V913" s="814"/>
    </row>
    <row r="914" s="815" customFormat="1" ht="13.5">
      <c r="V914" s="814"/>
    </row>
    <row r="915" s="815" customFormat="1" ht="13.5">
      <c r="V915" s="814"/>
    </row>
    <row r="916" s="815" customFormat="1" ht="13.5">
      <c r="V916" s="814"/>
    </row>
    <row r="917" s="815" customFormat="1" ht="13.5">
      <c r="V917" s="814"/>
    </row>
    <row r="918" s="815" customFormat="1" ht="13.5">
      <c r="V918" s="814"/>
    </row>
    <row r="919" s="815" customFormat="1" ht="13.5">
      <c r="V919" s="814"/>
    </row>
    <row r="920" s="815" customFormat="1" ht="13.5">
      <c r="V920" s="814"/>
    </row>
    <row r="921" s="815" customFormat="1" ht="13.5">
      <c r="V921" s="814"/>
    </row>
    <row r="922" s="815" customFormat="1" ht="13.5">
      <c r="V922" s="814"/>
    </row>
    <row r="923" s="815" customFormat="1" ht="13.5">
      <c r="V923" s="814"/>
    </row>
    <row r="924" s="815" customFormat="1" ht="13.5">
      <c r="V924" s="814"/>
    </row>
    <row r="925" s="815" customFormat="1" ht="13.5">
      <c r="V925" s="814"/>
    </row>
    <row r="926" s="815" customFormat="1" ht="13.5">
      <c r="V926" s="814"/>
    </row>
    <row r="927" s="815" customFormat="1" ht="13.5">
      <c r="V927" s="814"/>
    </row>
    <row r="928" s="815" customFormat="1" ht="13.5">
      <c r="V928" s="814"/>
    </row>
    <row r="929" s="815" customFormat="1" ht="13.5">
      <c r="V929" s="814"/>
    </row>
    <row r="930" s="815" customFormat="1" ht="13.5">
      <c r="V930" s="814"/>
    </row>
    <row r="931" s="815" customFormat="1" ht="13.5">
      <c r="V931" s="814"/>
    </row>
    <row r="932" s="815" customFormat="1" ht="13.5">
      <c r="V932" s="814"/>
    </row>
    <row r="933" s="815" customFormat="1" ht="13.5">
      <c r="V933" s="814"/>
    </row>
    <row r="934" s="815" customFormat="1" ht="13.5">
      <c r="V934" s="814"/>
    </row>
    <row r="935" s="815" customFormat="1" ht="13.5">
      <c r="V935" s="814"/>
    </row>
    <row r="936" s="815" customFormat="1" ht="13.5">
      <c r="V936" s="814"/>
    </row>
    <row r="937" s="815" customFormat="1" ht="13.5">
      <c r="V937" s="814"/>
    </row>
    <row r="938" s="815" customFormat="1" ht="13.5">
      <c r="V938" s="814"/>
    </row>
    <row r="939" s="815" customFormat="1" ht="13.5">
      <c r="V939" s="814"/>
    </row>
    <row r="940" s="815" customFormat="1" ht="13.5">
      <c r="V940" s="814"/>
    </row>
    <row r="941" s="815" customFormat="1" ht="13.5">
      <c r="V941" s="814"/>
    </row>
    <row r="942" s="815" customFormat="1" ht="13.5">
      <c r="V942" s="814"/>
    </row>
    <row r="943" s="815" customFormat="1" ht="13.5">
      <c r="V943" s="814"/>
    </row>
    <row r="944" s="815" customFormat="1" ht="13.5">
      <c r="V944" s="814"/>
    </row>
    <row r="945" s="815" customFormat="1" ht="13.5">
      <c r="V945" s="814"/>
    </row>
    <row r="946" s="815" customFormat="1" ht="13.5">
      <c r="V946" s="814"/>
    </row>
    <row r="947" s="815" customFormat="1" ht="13.5">
      <c r="V947" s="814"/>
    </row>
    <row r="948" s="815" customFormat="1" ht="13.5">
      <c r="V948" s="814"/>
    </row>
    <row r="949" s="815" customFormat="1" ht="13.5">
      <c r="V949" s="814"/>
    </row>
    <row r="950" s="815" customFormat="1" ht="13.5">
      <c r="V950" s="814"/>
    </row>
    <row r="951" s="815" customFormat="1" ht="13.5">
      <c r="V951" s="814"/>
    </row>
    <row r="952" s="815" customFormat="1" ht="13.5">
      <c r="V952" s="814"/>
    </row>
    <row r="953" s="815" customFormat="1" ht="13.5">
      <c r="V953" s="814"/>
    </row>
    <row r="954" s="815" customFormat="1" ht="13.5">
      <c r="V954" s="814"/>
    </row>
    <row r="955" s="815" customFormat="1" ht="13.5">
      <c r="V955" s="814"/>
    </row>
    <row r="956" s="815" customFormat="1" ht="13.5">
      <c r="V956" s="814"/>
    </row>
    <row r="957" s="815" customFormat="1" ht="13.5">
      <c r="V957" s="814"/>
    </row>
    <row r="958" s="815" customFormat="1" ht="13.5">
      <c r="V958" s="814"/>
    </row>
    <row r="959" s="815" customFormat="1" ht="13.5">
      <c r="V959" s="814"/>
    </row>
    <row r="960" s="815" customFormat="1" ht="13.5">
      <c r="V960" s="814"/>
    </row>
    <row r="961" s="815" customFormat="1" ht="13.5">
      <c r="V961" s="814"/>
    </row>
    <row r="962" s="815" customFormat="1" ht="13.5">
      <c r="V962" s="814"/>
    </row>
    <row r="963" s="815" customFormat="1" ht="13.5">
      <c r="V963" s="814"/>
    </row>
    <row r="964" s="815" customFormat="1" ht="13.5">
      <c r="V964" s="814"/>
    </row>
    <row r="965" s="815" customFormat="1" ht="13.5">
      <c r="V965" s="814"/>
    </row>
    <row r="966" s="815" customFormat="1" ht="13.5">
      <c r="V966" s="814"/>
    </row>
    <row r="967" s="815" customFormat="1" ht="13.5">
      <c r="V967" s="814"/>
    </row>
    <row r="968" s="815" customFormat="1" ht="13.5">
      <c r="V968" s="814"/>
    </row>
    <row r="969" s="815" customFormat="1" ht="13.5">
      <c r="V969" s="814"/>
    </row>
    <row r="970" s="815" customFormat="1" ht="13.5">
      <c r="V970" s="814"/>
    </row>
    <row r="971" s="815" customFormat="1" ht="13.5">
      <c r="V971" s="814"/>
    </row>
    <row r="972" s="815" customFormat="1" ht="13.5">
      <c r="V972" s="814"/>
    </row>
    <row r="973" s="815" customFormat="1" ht="13.5">
      <c r="V973" s="814"/>
    </row>
    <row r="974" s="815" customFormat="1" ht="13.5">
      <c r="V974" s="814"/>
    </row>
    <row r="975" s="815" customFormat="1" ht="13.5">
      <c r="V975" s="814"/>
    </row>
    <row r="976" s="815" customFormat="1" ht="13.5">
      <c r="V976" s="814"/>
    </row>
    <row r="977" s="815" customFormat="1" ht="13.5">
      <c r="V977" s="814"/>
    </row>
    <row r="978" s="815" customFormat="1" ht="13.5">
      <c r="V978" s="814"/>
    </row>
    <row r="979" s="815" customFormat="1" ht="13.5">
      <c r="V979" s="814"/>
    </row>
    <row r="980" s="815" customFormat="1" ht="13.5">
      <c r="V980" s="814"/>
    </row>
    <row r="981" s="815" customFormat="1" ht="13.5">
      <c r="V981" s="814"/>
    </row>
    <row r="982" s="815" customFormat="1" ht="13.5">
      <c r="V982" s="814"/>
    </row>
    <row r="983" s="815" customFormat="1" ht="13.5">
      <c r="V983" s="814"/>
    </row>
    <row r="984" s="815" customFormat="1" ht="13.5">
      <c r="V984" s="814"/>
    </row>
  </sheetData>
  <mergeCells count="21">
    <mergeCell ref="I4:I5"/>
    <mergeCell ref="M4:M5"/>
    <mergeCell ref="N4:N5"/>
    <mergeCell ref="O4:O5"/>
    <mergeCell ref="E4:E5"/>
    <mergeCell ref="F4:F5"/>
    <mergeCell ref="G4:G5"/>
    <mergeCell ref="H4:H5"/>
    <mergeCell ref="A3:A5"/>
    <mergeCell ref="B4:B5"/>
    <mergeCell ref="C4:C5"/>
    <mergeCell ref="D4:D5"/>
    <mergeCell ref="S4:S5"/>
    <mergeCell ref="T4:T5"/>
    <mergeCell ref="U4:U5"/>
    <mergeCell ref="J4:J5"/>
    <mergeCell ref="K4:K5"/>
    <mergeCell ref="L4:L5"/>
    <mergeCell ref="R4:R5"/>
    <mergeCell ref="Q4:Q5"/>
    <mergeCell ref="P4:P5"/>
  </mergeCells>
  <printOptions/>
  <pageMargins left="0.5905511811023623" right="0.1968503937007874" top="0.3937007874015748" bottom="0.1968503937007874" header="0.11811023622047245" footer="0.5118110236220472"/>
  <pageSetup fitToHeight="1" fitToWidth="1" horizontalDpi="600" verticalDpi="600" orientation="portrait" paperSize="9" scale="65" r:id="rId1"/>
  <headerFooter alignWithMargins="0">
    <oddHeader>&amp;R&amp;D&amp;T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V984"/>
  <sheetViews>
    <sheetView workbookViewId="0" topLeftCell="A1">
      <selection activeCell="A1" sqref="A1"/>
    </sheetView>
  </sheetViews>
  <sheetFormatPr defaultColWidth="9.00390625" defaultRowHeight="13.5"/>
  <cols>
    <col min="1" max="1" width="16.25390625" style="817" customWidth="1"/>
    <col min="2" max="21" width="6.625" style="817" customWidth="1"/>
    <col min="22" max="22" width="1.37890625" style="818" customWidth="1"/>
    <col min="23" max="16384" width="8.125" style="817" customWidth="1"/>
  </cols>
  <sheetData>
    <row r="1" spans="1:22" s="438" customFormat="1" ht="18" customHeight="1">
      <c r="A1" s="436"/>
      <c r="B1" s="436"/>
      <c r="C1" s="436"/>
      <c r="D1" s="436"/>
      <c r="E1" s="436"/>
      <c r="F1" s="436"/>
      <c r="G1" s="436"/>
      <c r="H1" s="436"/>
      <c r="I1" s="436"/>
      <c r="J1" s="436"/>
      <c r="K1" s="436"/>
      <c r="L1" s="436"/>
      <c r="M1" s="436"/>
      <c r="N1" s="436"/>
      <c r="O1" s="436"/>
      <c r="P1" s="436"/>
      <c r="Q1" s="436"/>
      <c r="R1" s="436"/>
      <c r="S1" s="436"/>
      <c r="T1" s="436"/>
      <c r="U1" s="436"/>
      <c r="V1" s="437"/>
    </row>
    <row r="2" spans="1:22" s="438" customFormat="1" ht="15" customHeight="1" thickBot="1">
      <c r="A2" s="439" t="s">
        <v>47</v>
      </c>
      <c r="U2" s="440" t="s">
        <v>961</v>
      </c>
      <c r="V2" s="437"/>
    </row>
    <row r="3" spans="1:22" s="445" customFormat="1" ht="15" customHeight="1" thickTop="1">
      <c r="A3" s="977" t="s">
        <v>1</v>
      </c>
      <c r="B3" s="441"/>
      <c r="C3" s="442" t="s">
        <v>2</v>
      </c>
      <c r="D3" s="442" t="s">
        <v>3</v>
      </c>
      <c r="E3" s="442" t="s">
        <v>4</v>
      </c>
      <c r="F3" s="442" t="s">
        <v>5</v>
      </c>
      <c r="G3" s="442" t="s">
        <v>6</v>
      </c>
      <c r="H3" s="442" t="s">
        <v>7</v>
      </c>
      <c r="I3" s="442" t="s">
        <v>8</v>
      </c>
      <c r="J3" s="442" t="s">
        <v>9</v>
      </c>
      <c r="K3" s="442" t="s">
        <v>10</v>
      </c>
      <c r="L3" s="442" t="s">
        <v>11</v>
      </c>
      <c r="M3" s="442" t="s">
        <v>12</v>
      </c>
      <c r="N3" s="442" t="s">
        <v>13</v>
      </c>
      <c r="O3" s="442" t="s">
        <v>14</v>
      </c>
      <c r="P3" s="442" t="s">
        <v>15</v>
      </c>
      <c r="Q3" s="442" t="s">
        <v>16</v>
      </c>
      <c r="R3" s="442" t="s">
        <v>17</v>
      </c>
      <c r="S3" s="442" t="s">
        <v>18</v>
      </c>
      <c r="T3" s="442" t="s">
        <v>19</v>
      </c>
      <c r="U3" s="443" t="s">
        <v>20</v>
      </c>
      <c r="V3" s="444"/>
    </row>
    <row r="4" spans="1:22" s="445" customFormat="1" ht="39.75" customHeight="1">
      <c r="A4" s="978"/>
      <c r="B4" s="982" t="s">
        <v>963</v>
      </c>
      <c r="C4" s="982" t="s">
        <v>970</v>
      </c>
      <c r="D4" s="982" t="s">
        <v>971</v>
      </c>
      <c r="E4" s="982" t="s">
        <v>972</v>
      </c>
      <c r="F4" s="982" t="s">
        <v>973</v>
      </c>
      <c r="G4" s="982" t="s">
        <v>974</v>
      </c>
      <c r="H4" s="982" t="s">
        <v>975</v>
      </c>
      <c r="I4" s="984" t="s">
        <v>21</v>
      </c>
      <c r="J4" s="980" t="s">
        <v>22</v>
      </c>
      <c r="K4" s="982" t="s">
        <v>978</v>
      </c>
      <c r="L4" s="980" t="s">
        <v>23</v>
      </c>
      <c r="M4" s="980" t="s">
        <v>24</v>
      </c>
      <c r="N4" s="982" t="s">
        <v>981</v>
      </c>
      <c r="O4" s="984" t="s">
        <v>25</v>
      </c>
      <c r="P4" s="980" t="s">
        <v>26</v>
      </c>
      <c r="Q4" s="980" t="s">
        <v>27</v>
      </c>
      <c r="R4" s="980" t="s">
        <v>28</v>
      </c>
      <c r="S4" s="980" t="s">
        <v>29</v>
      </c>
      <c r="T4" s="980" t="s">
        <v>30</v>
      </c>
      <c r="U4" s="986" t="s">
        <v>31</v>
      </c>
      <c r="V4" s="444"/>
    </row>
    <row r="5" spans="1:22" s="445" customFormat="1" ht="39.75" customHeight="1">
      <c r="A5" s="979"/>
      <c r="B5" s="983"/>
      <c r="C5" s="983"/>
      <c r="D5" s="983"/>
      <c r="E5" s="983"/>
      <c r="F5" s="983"/>
      <c r="G5" s="983"/>
      <c r="H5" s="983"/>
      <c r="I5" s="985"/>
      <c r="J5" s="981"/>
      <c r="K5" s="983"/>
      <c r="L5" s="981"/>
      <c r="M5" s="981"/>
      <c r="N5" s="983"/>
      <c r="O5" s="985"/>
      <c r="P5" s="981"/>
      <c r="Q5" s="981"/>
      <c r="R5" s="981"/>
      <c r="S5" s="981"/>
      <c r="T5" s="981"/>
      <c r="U5" s="987"/>
      <c r="V5" s="444"/>
    </row>
    <row r="6" spans="1:22" s="450" customFormat="1" ht="15" customHeight="1">
      <c r="A6" s="446" t="s">
        <v>990</v>
      </c>
      <c r="B6" s="447">
        <v>2739</v>
      </c>
      <c r="C6" s="447">
        <v>251</v>
      </c>
      <c r="D6" s="447">
        <v>1</v>
      </c>
      <c r="E6" s="447">
        <v>2</v>
      </c>
      <c r="F6" s="447">
        <v>2</v>
      </c>
      <c r="G6" s="447">
        <v>98</v>
      </c>
      <c r="H6" s="447">
        <v>604</v>
      </c>
      <c r="I6" s="447">
        <v>3</v>
      </c>
      <c r="J6" s="447">
        <v>27</v>
      </c>
      <c r="K6" s="447">
        <v>28</v>
      </c>
      <c r="L6" s="447">
        <v>520</v>
      </c>
      <c r="M6" s="447">
        <v>89</v>
      </c>
      <c r="N6" s="447">
        <v>15</v>
      </c>
      <c r="O6" s="447">
        <v>174</v>
      </c>
      <c r="P6" s="447">
        <v>366</v>
      </c>
      <c r="Q6" s="447">
        <v>133</v>
      </c>
      <c r="R6" s="447">
        <v>40</v>
      </c>
      <c r="S6" s="447">
        <v>324</v>
      </c>
      <c r="T6" s="447">
        <v>48</v>
      </c>
      <c r="U6" s="448">
        <v>14</v>
      </c>
      <c r="V6" s="449"/>
    </row>
    <row r="7" spans="1:22" s="815" customFormat="1" ht="15" customHeight="1">
      <c r="A7" s="451" t="s">
        <v>32</v>
      </c>
      <c r="B7" s="452">
        <v>194</v>
      </c>
      <c r="C7" s="452">
        <v>16</v>
      </c>
      <c r="D7" s="452" t="s">
        <v>943</v>
      </c>
      <c r="E7" s="452">
        <v>0</v>
      </c>
      <c r="F7" s="452" t="s">
        <v>943</v>
      </c>
      <c r="G7" s="452">
        <v>2</v>
      </c>
      <c r="H7" s="452">
        <v>40</v>
      </c>
      <c r="I7" s="452" t="s">
        <v>943</v>
      </c>
      <c r="J7" s="452">
        <v>2</v>
      </c>
      <c r="K7" s="452">
        <v>1</v>
      </c>
      <c r="L7" s="452">
        <v>36</v>
      </c>
      <c r="M7" s="452">
        <v>1</v>
      </c>
      <c r="N7" s="452">
        <v>1</v>
      </c>
      <c r="O7" s="452">
        <v>19</v>
      </c>
      <c r="P7" s="452">
        <v>13</v>
      </c>
      <c r="Q7" s="452">
        <v>12</v>
      </c>
      <c r="R7" s="452">
        <v>3</v>
      </c>
      <c r="S7" s="452">
        <v>42</v>
      </c>
      <c r="T7" s="452">
        <v>3</v>
      </c>
      <c r="U7" s="453">
        <v>2</v>
      </c>
      <c r="V7" s="814"/>
    </row>
    <row r="8" spans="1:22" s="815" customFormat="1" ht="15" customHeight="1">
      <c r="A8" s="451" t="s">
        <v>33</v>
      </c>
      <c r="B8" s="452">
        <v>343</v>
      </c>
      <c r="C8" s="452">
        <v>9</v>
      </c>
      <c r="D8" s="452" t="s">
        <v>943</v>
      </c>
      <c r="E8" s="452">
        <v>1</v>
      </c>
      <c r="F8" s="452" t="s">
        <v>943</v>
      </c>
      <c r="G8" s="452">
        <v>8</v>
      </c>
      <c r="H8" s="452">
        <v>59</v>
      </c>
      <c r="I8" s="452">
        <v>1</v>
      </c>
      <c r="J8" s="452">
        <v>3</v>
      </c>
      <c r="K8" s="452">
        <v>4</v>
      </c>
      <c r="L8" s="452">
        <v>110</v>
      </c>
      <c r="M8" s="452">
        <v>12</v>
      </c>
      <c r="N8" s="452">
        <v>3</v>
      </c>
      <c r="O8" s="452">
        <v>40</v>
      </c>
      <c r="P8" s="452">
        <v>22</v>
      </c>
      <c r="Q8" s="452">
        <v>8</v>
      </c>
      <c r="R8" s="452">
        <v>3</v>
      </c>
      <c r="S8" s="452">
        <v>62</v>
      </c>
      <c r="T8" s="452">
        <v>0</v>
      </c>
      <c r="U8" s="453">
        <v>1</v>
      </c>
      <c r="V8" s="814"/>
    </row>
    <row r="9" spans="1:22" s="815" customFormat="1" ht="15" customHeight="1">
      <c r="A9" s="451" t="s">
        <v>34</v>
      </c>
      <c r="B9" s="452">
        <v>499</v>
      </c>
      <c r="C9" s="452">
        <v>7</v>
      </c>
      <c r="D9" s="452" t="s">
        <v>943</v>
      </c>
      <c r="E9" s="452" t="s">
        <v>43</v>
      </c>
      <c r="F9" s="452" t="s">
        <v>943</v>
      </c>
      <c r="G9" s="452">
        <v>12</v>
      </c>
      <c r="H9" s="452">
        <v>160</v>
      </c>
      <c r="I9" s="452" t="s">
        <v>943</v>
      </c>
      <c r="J9" s="452">
        <v>6</v>
      </c>
      <c r="K9" s="452">
        <v>4</v>
      </c>
      <c r="L9" s="452">
        <v>120</v>
      </c>
      <c r="M9" s="452">
        <v>13</v>
      </c>
      <c r="N9" s="452">
        <v>2</v>
      </c>
      <c r="O9" s="452">
        <v>34</v>
      </c>
      <c r="P9" s="452">
        <v>46</v>
      </c>
      <c r="Q9" s="452">
        <v>13</v>
      </c>
      <c r="R9" s="452">
        <v>5</v>
      </c>
      <c r="S9" s="452">
        <v>64</v>
      </c>
      <c r="T9" s="452">
        <v>10</v>
      </c>
      <c r="U9" s="453">
        <v>1</v>
      </c>
      <c r="V9" s="814"/>
    </row>
    <row r="10" spans="1:22" s="815" customFormat="1" ht="15" customHeight="1">
      <c r="A10" s="451" t="s">
        <v>35</v>
      </c>
      <c r="B10" s="452">
        <v>340</v>
      </c>
      <c r="C10" s="452">
        <v>4</v>
      </c>
      <c r="D10" s="452">
        <v>0</v>
      </c>
      <c r="E10" s="452" t="s">
        <v>943</v>
      </c>
      <c r="F10" s="452">
        <v>1</v>
      </c>
      <c r="G10" s="452">
        <v>18</v>
      </c>
      <c r="H10" s="452">
        <v>108</v>
      </c>
      <c r="I10" s="452" t="s">
        <v>943</v>
      </c>
      <c r="J10" s="452">
        <v>2</v>
      </c>
      <c r="K10" s="452">
        <v>6</v>
      </c>
      <c r="L10" s="452">
        <v>69</v>
      </c>
      <c r="M10" s="452">
        <v>7</v>
      </c>
      <c r="N10" s="452" t="s">
        <v>943</v>
      </c>
      <c r="O10" s="452">
        <v>17</v>
      </c>
      <c r="P10" s="452">
        <v>44</v>
      </c>
      <c r="Q10" s="452">
        <v>6</v>
      </c>
      <c r="R10" s="452">
        <v>5</v>
      </c>
      <c r="S10" s="452">
        <v>44</v>
      </c>
      <c r="T10" s="452">
        <v>3</v>
      </c>
      <c r="U10" s="453">
        <v>4</v>
      </c>
      <c r="V10" s="814"/>
    </row>
    <row r="11" spans="1:22" s="815" customFormat="1" ht="15" customHeight="1">
      <c r="A11" s="451" t="s">
        <v>36</v>
      </c>
      <c r="B11" s="452">
        <v>363</v>
      </c>
      <c r="C11" s="452">
        <v>2</v>
      </c>
      <c r="D11" s="452" t="s">
        <v>943</v>
      </c>
      <c r="E11" s="452" t="s">
        <v>943</v>
      </c>
      <c r="F11" s="452" t="s">
        <v>943</v>
      </c>
      <c r="G11" s="452">
        <v>22</v>
      </c>
      <c r="H11" s="452">
        <v>111</v>
      </c>
      <c r="I11" s="452" t="s">
        <v>943</v>
      </c>
      <c r="J11" s="452">
        <v>4</v>
      </c>
      <c r="K11" s="452">
        <v>8</v>
      </c>
      <c r="L11" s="452">
        <v>54</v>
      </c>
      <c r="M11" s="452">
        <v>23</v>
      </c>
      <c r="N11" s="452">
        <v>3</v>
      </c>
      <c r="O11" s="452">
        <v>18</v>
      </c>
      <c r="P11" s="452">
        <v>55</v>
      </c>
      <c r="Q11" s="452">
        <v>10</v>
      </c>
      <c r="R11" s="452">
        <v>6</v>
      </c>
      <c r="S11" s="452">
        <v>42</v>
      </c>
      <c r="T11" s="452">
        <v>2</v>
      </c>
      <c r="U11" s="453">
        <v>1</v>
      </c>
      <c r="V11" s="814"/>
    </row>
    <row r="12" spans="1:22" s="815" customFormat="1" ht="15" customHeight="1">
      <c r="A12" s="451" t="s">
        <v>37</v>
      </c>
      <c r="B12" s="452">
        <v>176</v>
      </c>
      <c r="C12" s="452">
        <v>2</v>
      </c>
      <c r="D12" s="452" t="s">
        <v>943</v>
      </c>
      <c r="E12" s="452" t="s">
        <v>943</v>
      </c>
      <c r="F12" s="452">
        <v>0</v>
      </c>
      <c r="G12" s="452">
        <v>11</v>
      </c>
      <c r="H12" s="452">
        <v>51</v>
      </c>
      <c r="I12" s="452">
        <v>0</v>
      </c>
      <c r="J12" s="452">
        <v>3</v>
      </c>
      <c r="K12" s="452">
        <v>1</v>
      </c>
      <c r="L12" s="452">
        <v>26</v>
      </c>
      <c r="M12" s="452">
        <v>5</v>
      </c>
      <c r="N12" s="452">
        <v>1</v>
      </c>
      <c r="O12" s="452">
        <v>8</v>
      </c>
      <c r="P12" s="452">
        <v>33</v>
      </c>
      <c r="Q12" s="452">
        <v>10</v>
      </c>
      <c r="R12" s="452">
        <v>4</v>
      </c>
      <c r="S12" s="452">
        <v>18</v>
      </c>
      <c r="T12" s="452">
        <v>3</v>
      </c>
      <c r="U12" s="453" t="s">
        <v>943</v>
      </c>
      <c r="V12" s="814"/>
    </row>
    <row r="13" spans="1:22" s="815" customFormat="1" ht="15" customHeight="1">
      <c r="A13" s="451" t="s">
        <v>38</v>
      </c>
      <c r="B13" s="452">
        <v>204</v>
      </c>
      <c r="C13" s="452">
        <v>2</v>
      </c>
      <c r="D13" s="452">
        <v>0</v>
      </c>
      <c r="E13" s="452" t="s">
        <v>943</v>
      </c>
      <c r="F13" s="452" t="s">
        <v>943</v>
      </c>
      <c r="G13" s="452">
        <v>4</v>
      </c>
      <c r="H13" s="452">
        <v>39</v>
      </c>
      <c r="I13" s="452">
        <v>0</v>
      </c>
      <c r="J13" s="452">
        <v>4</v>
      </c>
      <c r="K13" s="452">
        <v>3</v>
      </c>
      <c r="L13" s="452">
        <v>28</v>
      </c>
      <c r="M13" s="452">
        <v>9</v>
      </c>
      <c r="N13" s="452">
        <v>1</v>
      </c>
      <c r="O13" s="452">
        <v>8</v>
      </c>
      <c r="P13" s="452">
        <v>66</v>
      </c>
      <c r="Q13" s="452">
        <v>13</v>
      </c>
      <c r="R13" s="452">
        <v>5</v>
      </c>
      <c r="S13" s="452">
        <v>16</v>
      </c>
      <c r="T13" s="452">
        <v>7</v>
      </c>
      <c r="U13" s="453">
        <v>1</v>
      </c>
      <c r="V13" s="814"/>
    </row>
    <row r="14" spans="1:22" s="815" customFormat="1" ht="15" customHeight="1">
      <c r="A14" s="451" t="s">
        <v>39</v>
      </c>
      <c r="B14" s="452">
        <v>89</v>
      </c>
      <c r="C14" s="452" t="s">
        <v>43</v>
      </c>
      <c r="D14" s="452" t="s">
        <v>943</v>
      </c>
      <c r="E14" s="452" t="s">
        <v>943</v>
      </c>
      <c r="F14" s="452" t="s">
        <v>943</v>
      </c>
      <c r="G14" s="452">
        <v>2</v>
      </c>
      <c r="H14" s="452">
        <v>8</v>
      </c>
      <c r="I14" s="452">
        <v>1</v>
      </c>
      <c r="J14" s="452">
        <v>2</v>
      </c>
      <c r="K14" s="452" t="s">
        <v>943</v>
      </c>
      <c r="L14" s="452">
        <v>8</v>
      </c>
      <c r="M14" s="452">
        <v>6</v>
      </c>
      <c r="N14" s="452" t="s">
        <v>943</v>
      </c>
      <c r="O14" s="452">
        <v>4</v>
      </c>
      <c r="P14" s="452">
        <v>28</v>
      </c>
      <c r="Q14" s="452">
        <v>10</v>
      </c>
      <c r="R14" s="452">
        <v>5</v>
      </c>
      <c r="S14" s="452">
        <v>6</v>
      </c>
      <c r="T14" s="452">
        <v>8</v>
      </c>
      <c r="U14" s="453">
        <v>0</v>
      </c>
      <c r="V14" s="814"/>
    </row>
    <row r="15" spans="1:22" s="815" customFormat="1" ht="15" customHeight="1">
      <c r="A15" s="451" t="s">
        <v>409</v>
      </c>
      <c r="B15" s="452">
        <v>101</v>
      </c>
      <c r="C15" s="452" t="s">
        <v>43</v>
      </c>
      <c r="D15" s="452" t="s">
        <v>43</v>
      </c>
      <c r="E15" s="452" t="s">
        <v>43</v>
      </c>
      <c r="F15" s="452" t="s">
        <v>43</v>
      </c>
      <c r="G15" s="452">
        <v>2</v>
      </c>
      <c r="H15" s="452">
        <v>4</v>
      </c>
      <c r="I15" s="452">
        <v>1</v>
      </c>
      <c r="J15" s="452" t="s">
        <v>43</v>
      </c>
      <c r="K15" s="452">
        <v>1</v>
      </c>
      <c r="L15" s="452">
        <v>9</v>
      </c>
      <c r="M15" s="452">
        <v>10</v>
      </c>
      <c r="N15" s="452">
        <v>1</v>
      </c>
      <c r="O15" s="452">
        <v>2</v>
      </c>
      <c r="P15" s="452">
        <v>32</v>
      </c>
      <c r="Q15" s="452">
        <v>25</v>
      </c>
      <c r="R15" s="452">
        <v>4</v>
      </c>
      <c r="S15" s="452">
        <v>3</v>
      </c>
      <c r="T15" s="452">
        <v>7</v>
      </c>
      <c r="U15" s="453" t="s">
        <v>43</v>
      </c>
      <c r="V15" s="814"/>
    </row>
    <row r="16" spans="1:22" s="815" customFormat="1" ht="15" customHeight="1">
      <c r="A16" s="451" t="s">
        <v>410</v>
      </c>
      <c r="B16" s="452">
        <v>51</v>
      </c>
      <c r="C16" s="452" t="s">
        <v>43</v>
      </c>
      <c r="D16" s="452" t="s">
        <v>43</v>
      </c>
      <c r="E16" s="452" t="s">
        <v>43</v>
      </c>
      <c r="F16" s="452" t="s">
        <v>43</v>
      </c>
      <c r="G16" s="452">
        <v>1</v>
      </c>
      <c r="H16" s="452">
        <v>1</v>
      </c>
      <c r="I16" s="452" t="s">
        <v>43</v>
      </c>
      <c r="J16" s="452">
        <v>1</v>
      </c>
      <c r="K16" s="452" t="s">
        <v>43</v>
      </c>
      <c r="L16" s="452">
        <v>3</v>
      </c>
      <c r="M16" s="452">
        <v>1</v>
      </c>
      <c r="N16" s="452" t="s">
        <v>43</v>
      </c>
      <c r="O16" s="452" t="s">
        <v>43</v>
      </c>
      <c r="P16" s="452">
        <v>16</v>
      </c>
      <c r="Q16" s="452">
        <v>24</v>
      </c>
      <c r="R16" s="452">
        <v>1</v>
      </c>
      <c r="S16" s="452">
        <v>1</v>
      </c>
      <c r="T16" s="452">
        <v>3</v>
      </c>
      <c r="U16" s="453" t="s">
        <v>43</v>
      </c>
      <c r="V16" s="814"/>
    </row>
    <row r="17" spans="1:22" s="815" customFormat="1" ht="15" customHeight="1">
      <c r="A17" s="451" t="s">
        <v>411</v>
      </c>
      <c r="B17" s="452">
        <v>9</v>
      </c>
      <c r="C17" s="452">
        <v>1</v>
      </c>
      <c r="D17" s="452" t="s">
        <v>43</v>
      </c>
      <c r="E17" s="452" t="s">
        <v>43</v>
      </c>
      <c r="F17" s="452" t="s">
        <v>43</v>
      </c>
      <c r="G17" s="452">
        <v>1</v>
      </c>
      <c r="H17" s="452">
        <v>0</v>
      </c>
      <c r="I17" s="452" t="s">
        <v>43</v>
      </c>
      <c r="J17" s="452" t="s">
        <v>43</v>
      </c>
      <c r="K17" s="452" t="s">
        <v>43</v>
      </c>
      <c r="L17" s="452">
        <v>2</v>
      </c>
      <c r="M17" s="452" t="s">
        <v>43</v>
      </c>
      <c r="N17" s="452">
        <v>1</v>
      </c>
      <c r="O17" s="452" t="s">
        <v>43</v>
      </c>
      <c r="P17" s="452">
        <v>4</v>
      </c>
      <c r="Q17" s="452" t="s">
        <v>43</v>
      </c>
      <c r="R17" s="452" t="s">
        <v>43</v>
      </c>
      <c r="S17" s="452">
        <v>1</v>
      </c>
      <c r="T17" s="452" t="s">
        <v>43</v>
      </c>
      <c r="U17" s="453" t="s">
        <v>43</v>
      </c>
      <c r="V17" s="814"/>
    </row>
    <row r="18" spans="1:22" s="450" customFormat="1" ht="24.75" customHeight="1">
      <c r="A18" s="446" t="s">
        <v>40</v>
      </c>
      <c r="B18" s="447">
        <v>221</v>
      </c>
      <c r="C18" s="447">
        <v>23</v>
      </c>
      <c r="D18" s="447" t="s">
        <v>943</v>
      </c>
      <c r="E18" s="447" t="s">
        <v>943</v>
      </c>
      <c r="F18" s="447" t="s">
        <v>943</v>
      </c>
      <c r="G18" s="447">
        <v>1</v>
      </c>
      <c r="H18" s="447">
        <v>41</v>
      </c>
      <c r="I18" s="447" t="s">
        <v>943</v>
      </c>
      <c r="J18" s="447">
        <v>1</v>
      </c>
      <c r="K18" s="447" t="s">
        <v>943</v>
      </c>
      <c r="L18" s="447">
        <v>32</v>
      </c>
      <c r="M18" s="447" t="s">
        <v>943</v>
      </c>
      <c r="N18" s="447">
        <v>2</v>
      </c>
      <c r="O18" s="447">
        <v>26</v>
      </c>
      <c r="P18" s="447">
        <v>4</v>
      </c>
      <c r="Q18" s="447">
        <v>11</v>
      </c>
      <c r="R18" s="447" t="s">
        <v>943</v>
      </c>
      <c r="S18" s="447">
        <v>80</v>
      </c>
      <c r="T18" s="447" t="s">
        <v>943</v>
      </c>
      <c r="U18" s="448">
        <v>1</v>
      </c>
      <c r="V18" s="449"/>
    </row>
    <row r="19" spans="1:22" s="815" customFormat="1" ht="15" customHeight="1">
      <c r="A19" s="451" t="s">
        <v>32</v>
      </c>
      <c r="B19" s="452">
        <v>79</v>
      </c>
      <c r="C19" s="452">
        <v>9</v>
      </c>
      <c r="D19" s="452" t="s">
        <v>943</v>
      </c>
      <c r="E19" s="452" t="s">
        <v>943</v>
      </c>
      <c r="F19" s="452" t="s">
        <v>943</v>
      </c>
      <c r="G19" s="452" t="s">
        <v>943</v>
      </c>
      <c r="H19" s="452">
        <v>30</v>
      </c>
      <c r="I19" s="452" t="s">
        <v>943</v>
      </c>
      <c r="J19" s="452">
        <v>1</v>
      </c>
      <c r="K19" s="452" t="s">
        <v>943</v>
      </c>
      <c r="L19" s="452">
        <v>7</v>
      </c>
      <c r="M19" s="452" t="s">
        <v>943</v>
      </c>
      <c r="N19" s="452">
        <v>1</v>
      </c>
      <c r="O19" s="452">
        <v>3</v>
      </c>
      <c r="P19" s="452">
        <v>1</v>
      </c>
      <c r="Q19" s="452">
        <v>4</v>
      </c>
      <c r="R19" s="452" t="s">
        <v>943</v>
      </c>
      <c r="S19" s="452">
        <v>24</v>
      </c>
      <c r="T19" s="452" t="s">
        <v>943</v>
      </c>
      <c r="U19" s="453" t="s">
        <v>943</v>
      </c>
      <c r="V19" s="814"/>
    </row>
    <row r="20" spans="1:22" s="815" customFormat="1" ht="15" customHeight="1">
      <c r="A20" s="451" t="s">
        <v>33</v>
      </c>
      <c r="B20" s="452">
        <v>41</v>
      </c>
      <c r="C20" s="452">
        <v>5</v>
      </c>
      <c r="D20" s="452" t="s">
        <v>943</v>
      </c>
      <c r="E20" s="452" t="s">
        <v>943</v>
      </c>
      <c r="F20" s="452" t="s">
        <v>943</v>
      </c>
      <c r="G20" s="452" t="s">
        <v>943</v>
      </c>
      <c r="H20" s="452">
        <v>9</v>
      </c>
      <c r="I20" s="452" t="s">
        <v>943</v>
      </c>
      <c r="J20" s="452" t="s">
        <v>943</v>
      </c>
      <c r="K20" s="452" t="s">
        <v>943</v>
      </c>
      <c r="L20" s="452">
        <v>4</v>
      </c>
      <c r="M20" s="452" t="s">
        <v>943</v>
      </c>
      <c r="N20" s="452" t="s">
        <v>943</v>
      </c>
      <c r="O20" s="452">
        <v>4</v>
      </c>
      <c r="P20" s="452" t="s">
        <v>943</v>
      </c>
      <c r="Q20" s="452">
        <v>1</v>
      </c>
      <c r="R20" s="452" t="s">
        <v>943</v>
      </c>
      <c r="S20" s="452">
        <v>18</v>
      </c>
      <c r="T20" s="452" t="s">
        <v>943</v>
      </c>
      <c r="U20" s="453" t="s">
        <v>943</v>
      </c>
      <c r="V20" s="814"/>
    </row>
    <row r="21" spans="1:22" s="815" customFormat="1" ht="15" customHeight="1">
      <c r="A21" s="451" t="s">
        <v>34</v>
      </c>
      <c r="B21" s="452">
        <v>31</v>
      </c>
      <c r="C21" s="452">
        <v>3</v>
      </c>
      <c r="D21" s="452" t="s">
        <v>943</v>
      </c>
      <c r="E21" s="452" t="s">
        <v>943</v>
      </c>
      <c r="F21" s="452" t="s">
        <v>943</v>
      </c>
      <c r="G21" s="452" t="s">
        <v>943</v>
      </c>
      <c r="H21" s="452">
        <v>1</v>
      </c>
      <c r="I21" s="452" t="s">
        <v>943</v>
      </c>
      <c r="J21" s="452" t="s">
        <v>943</v>
      </c>
      <c r="K21" s="452" t="s">
        <v>943</v>
      </c>
      <c r="L21" s="452">
        <v>5</v>
      </c>
      <c r="M21" s="452" t="s">
        <v>943</v>
      </c>
      <c r="N21" s="452">
        <v>0</v>
      </c>
      <c r="O21" s="452">
        <v>6</v>
      </c>
      <c r="P21" s="452" t="s">
        <v>943</v>
      </c>
      <c r="Q21" s="452">
        <v>4</v>
      </c>
      <c r="R21" s="452" t="s">
        <v>943</v>
      </c>
      <c r="S21" s="452">
        <v>12</v>
      </c>
      <c r="T21" s="452" t="s">
        <v>943</v>
      </c>
      <c r="U21" s="453">
        <v>0</v>
      </c>
      <c r="V21" s="814"/>
    </row>
    <row r="22" spans="1:22" s="815" customFormat="1" ht="15" customHeight="1">
      <c r="A22" s="451" t="s">
        <v>35</v>
      </c>
      <c r="B22" s="452">
        <v>13</v>
      </c>
      <c r="C22" s="452">
        <v>2</v>
      </c>
      <c r="D22" s="452" t="s">
        <v>943</v>
      </c>
      <c r="E22" s="452" t="s">
        <v>943</v>
      </c>
      <c r="F22" s="452" t="s">
        <v>943</v>
      </c>
      <c r="G22" s="452">
        <v>0</v>
      </c>
      <c r="H22" s="452">
        <v>0</v>
      </c>
      <c r="I22" s="452" t="s">
        <v>943</v>
      </c>
      <c r="J22" s="452" t="s">
        <v>943</v>
      </c>
      <c r="K22" s="452" t="s">
        <v>943</v>
      </c>
      <c r="L22" s="452">
        <v>2</v>
      </c>
      <c r="M22" s="452" t="s">
        <v>943</v>
      </c>
      <c r="N22" s="452" t="s">
        <v>943</v>
      </c>
      <c r="O22" s="452">
        <v>1</v>
      </c>
      <c r="P22" s="452">
        <v>1</v>
      </c>
      <c r="Q22" s="452" t="s">
        <v>943</v>
      </c>
      <c r="R22" s="452" t="s">
        <v>943</v>
      </c>
      <c r="S22" s="452">
        <v>7</v>
      </c>
      <c r="T22" s="452" t="s">
        <v>943</v>
      </c>
      <c r="U22" s="453" t="s">
        <v>943</v>
      </c>
      <c r="V22" s="814"/>
    </row>
    <row r="23" spans="1:22" s="815" customFormat="1" ht="15" customHeight="1">
      <c r="A23" s="451" t="s">
        <v>36</v>
      </c>
      <c r="B23" s="452">
        <v>22</v>
      </c>
      <c r="C23" s="452">
        <v>2</v>
      </c>
      <c r="D23" s="452" t="s">
        <v>943</v>
      </c>
      <c r="E23" s="452" t="s">
        <v>943</v>
      </c>
      <c r="F23" s="452" t="s">
        <v>943</v>
      </c>
      <c r="G23" s="452" t="s">
        <v>943</v>
      </c>
      <c r="H23" s="452">
        <v>0</v>
      </c>
      <c r="I23" s="452" t="s">
        <v>943</v>
      </c>
      <c r="J23" s="452" t="s">
        <v>943</v>
      </c>
      <c r="K23" s="452" t="s">
        <v>943</v>
      </c>
      <c r="L23" s="452">
        <v>5</v>
      </c>
      <c r="M23" s="452" t="s">
        <v>943</v>
      </c>
      <c r="N23" s="452" t="s">
        <v>943</v>
      </c>
      <c r="O23" s="452">
        <v>5</v>
      </c>
      <c r="P23" s="452" t="s">
        <v>943</v>
      </c>
      <c r="Q23" s="452">
        <v>1</v>
      </c>
      <c r="R23" s="452" t="s">
        <v>943</v>
      </c>
      <c r="S23" s="452">
        <v>9</v>
      </c>
      <c r="T23" s="452" t="s">
        <v>943</v>
      </c>
      <c r="U23" s="453" t="s">
        <v>943</v>
      </c>
      <c r="V23" s="814"/>
    </row>
    <row r="24" spans="1:22" s="815" customFormat="1" ht="15" customHeight="1">
      <c r="A24" s="451" t="s">
        <v>37</v>
      </c>
      <c r="B24" s="452">
        <v>10</v>
      </c>
      <c r="C24" s="452">
        <v>1</v>
      </c>
      <c r="D24" s="452" t="s">
        <v>943</v>
      </c>
      <c r="E24" s="452" t="s">
        <v>943</v>
      </c>
      <c r="F24" s="452" t="s">
        <v>943</v>
      </c>
      <c r="G24" s="452" t="s">
        <v>943</v>
      </c>
      <c r="H24" s="452">
        <v>0</v>
      </c>
      <c r="I24" s="452" t="s">
        <v>943</v>
      </c>
      <c r="J24" s="452" t="s">
        <v>943</v>
      </c>
      <c r="K24" s="452" t="s">
        <v>943</v>
      </c>
      <c r="L24" s="452">
        <v>2</v>
      </c>
      <c r="M24" s="452" t="s">
        <v>943</v>
      </c>
      <c r="N24" s="452" t="s">
        <v>943</v>
      </c>
      <c r="O24" s="452">
        <v>1</v>
      </c>
      <c r="P24" s="452">
        <v>1</v>
      </c>
      <c r="Q24" s="452">
        <v>2</v>
      </c>
      <c r="R24" s="452" t="s">
        <v>943</v>
      </c>
      <c r="S24" s="452">
        <v>3</v>
      </c>
      <c r="T24" s="452" t="s">
        <v>943</v>
      </c>
      <c r="U24" s="453" t="s">
        <v>943</v>
      </c>
      <c r="V24" s="814"/>
    </row>
    <row r="25" spans="1:22" s="815" customFormat="1" ht="15" customHeight="1">
      <c r="A25" s="451" t="s">
        <v>38</v>
      </c>
      <c r="B25" s="452">
        <v>10</v>
      </c>
      <c r="C25" s="452">
        <v>1</v>
      </c>
      <c r="D25" s="452" t="s">
        <v>943</v>
      </c>
      <c r="E25" s="452" t="s">
        <v>943</v>
      </c>
      <c r="F25" s="452" t="s">
        <v>943</v>
      </c>
      <c r="G25" s="452" t="s">
        <v>943</v>
      </c>
      <c r="H25" s="452">
        <v>0</v>
      </c>
      <c r="I25" s="452" t="s">
        <v>943</v>
      </c>
      <c r="J25" s="452" t="s">
        <v>943</v>
      </c>
      <c r="K25" s="452" t="s">
        <v>943</v>
      </c>
      <c r="L25" s="452">
        <v>1</v>
      </c>
      <c r="M25" s="452" t="s">
        <v>943</v>
      </c>
      <c r="N25" s="452" t="s">
        <v>943</v>
      </c>
      <c r="O25" s="452">
        <v>3</v>
      </c>
      <c r="P25" s="452">
        <v>0</v>
      </c>
      <c r="Q25" s="452" t="s">
        <v>943</v>
      </c>
      <c r="R25" s="452" t="s">
        <v>943</v>
      </c>
      <c r="S25" s="452">
        <v>5</v>
      </c>
      <c r="T25" s="452" t="s">
        <v>943</v>
      </c>
      <c r="U25" s="453" t="s">
        <v>943</v>
      </c>
      <c r="V25" s="814"/>
    </row>
    <row r="26" spans="1:22" s="815" customFormat="1" ht="15" customHeight="1">
      <c r="A26" s="451" t="s">
        <v>39</v>
      </c>
      <c r="B26" s="452">
        <v>7</v>
      </c>
      <c r="C26" s="452" t="s">
        <v>943</v>
      </c>
      <c r="D26" s="452" t="s">
        <v>943</v>
      </c>
      <c r="E26" s="452" t="s">
        <v>943</v>
      </c>
      <c r="F26" s="452" t="s">
        <v>943</v>
      </c>
      <c r="G26" s="452" t="s">
        <v>943</v>
      </c>
      <c r="H26" s="452" t="s">
        <v>943</v>
      </c>
      <c r="I26" s="452" t="s">
        <v>943</v>
      </c>
      <c r="J26" s="452">
        <v>0</v>
      </c>
      <c r="K26" s="452" t="s">
        <v>943</v>
      </c>
      <c r="L26" s="452">
        <v>3</v>
      </c>
      <c r="M26" s="452" t="s">
        <v>943</v>
      </c>
      <c r="N26" s="452" t="s">
        <v>943</v>
      </c>
      <c r="O26" s="452">
        <v>3</v>
      </c>
      <c r="P26" s="452">
        <v>1</v>
      </c>
      <c r="Q26" s="452" t="s">
        <v>943</v>
      </c>
      <c r="R26" s="452" t="s">
        <v>943</v>
      </c>
      <c r="S26" s="452">
        <v>0</v>
      </c>
      <c r="T26" s="452" t="s">
        <v>943</v>
      </c>
      <c r="U26" s="453" t="s">
        <v>943</v>
      </c>
      <c r="V26" s="814"/>
    </row>
    <row r="27" spans="1:22" s="815" customFormat="1" ht="15" customHeight="1">
      <c r="A27" s="451" t="s">
        <v>409</v>
      </c>
      <c r="B27" s="452">
        <v>4</v>
      </c>
      <c r="C27" s="452" t="s">
        <v>43</v>
      </c>
      <c r="D27" s="452" t="s">
        <v>43</v>
      </c>
      <c r="E27" s="452" t="s">
        <v>43</v>
      </c>
      <c r="F27" s="452" t="s">
        <v>43</v>
      </c>
      <c r="G27" s="452" t="s">
        <v>43</v>
      </c>
      <c r="H27" s="452" t="s">
        <v>43</v>
      </c>
      <c r="I27" s="452" t="s">
        <v>43</v>
      </c>
      <c r="J27" s="452" t="s">
        <v>43</v>
      </c>
      <c r="K27" s="452" t="s">
        <v>43</v>
      </c>
      <c r="L27" s="452">
        <v>2</v>
      </c>
      <c r="M27" s="452" t="s">
        <v>43</v>
      </c>
      <c r="N27" s="452">
        <v>1</v>
      </c>
      <c r="O27" s="452">
        <v>0</v>
      </c>
      <c r="P27" s="452" t="s">
        <v>43</v>
      </c>
      <c r="Q27" s="452">
        <v>1</v>
      </c>
      <c r="R27" s="452" t="s">
        <v>43</v>
      </c>
      <c r="S27" s="452">
        <v>0</v>
      </c>
      <c r="T27" s="452" t="s">
        <v>43</v>
      </c>
      <c r="U27" s="453" t="s">
        <v>43</v>
      </c>
      <c r="V27" s="814"/>
    </row>
    <row r="28" spans="1:22" s="815" customFormat="1" ht="15" customHeight="1">
      <c r="A28" s="451" t="s">
        <v>410</v>
      </c>
      <c r="B28" s="452">
        <v>3</v>
      </c>
      <c r="C28" s="452" t="s">
        <v>43</v>
      </c>
      <c r="D28" s="452" t="s">
        <v>43</v>
      </c>
      <c r="E28" s="452" t="s">
        <v>43</v>
      </c>
      <c r="F28" s="452" t="s">
        <v>43</v>
      </c>
      <c r="G28" s="452" t="s">
        <v>43</v>
      </c>
      <c r="H28" s="452" t="s">
        <v>43</v>
      </c>
      <c r="I28" s="452" t="s">
        <v>43</v>
      </c>
      <c r="J28" s="452" t="s">
        <v>43</v>
      </c>
      <c r="K28" s="452" t="s">
        <v>43</v>
      </c>
      <c r="L28" s="452">
        <v>2</v>
      </c>
      <c r="M28" s="452" t="s">
        <v>43</v>
      </c>
      <c r="N28" s="452" t="s">
        <v>43</v>
      </c>
      <c r="O28" s="452" t="s">
        <v>43</v>
      </c>
      <c r="P28" s="452" t="s">
        <v>43</v>
      </c>
      <c r="Q28" s="452" t="s">
        <v>43</v>
      </c>
      <c r="R28" s="452" t="s">
        <v>43</v>
      </c>
      <c r="S28" s="452">
        <v>1</v>
      </c>
      <c r="T28" s="452" t="s">
        <v>43</v>
      </c>
      <c r="U28" s="453" t="s">
        <v>43</v>
      </c>
      <c r="V28" s="814"/>
    </row>
    <row r="29" spans="1:22" s="815" customFormat="1" ht="15" customHeight="1">
      <c r="A29" s="451" t="s">
        <v>411</v>
      </c>
      <c r="B29" s="452">
        <v>2</v>
      </c>
      <c r="C29" s="452">
        <v>1</v>
      </c>
      <c r="D29" s="452" t="s">
        <v>43</v>
      </c>
      <c r="E29" s="452" t="s">
        <v>43</v>
      </c>
      <c r="F29" s="452" t="s">
        <v>43</v>
      </c>
      <c r="G29" s="452">
        <v>1</v>
      </c>
      <c r="H29" s="452" t="s">
        <v>43</v>
      </c>
      <c r="I29" s="452" t="s">
        <v>43</v>
      </c>
      <c r="J29" s="452" t="s">
        <v>43</v>
      </c>
      <c r="K29" s="452" t="s">
        <v>43</v>
      </c>
      <c r="L29" s="452" t="s">
        <v>43</v>
      </c>
      <c r="M29" s="452" t="s">
        <v>43</v>
      </c>
      <c r="N29" s="452" t="s">
        <v>43</v>
      </c>
      <c r="O29" s="452" t="s">
        <v>43</v>
      </c>
      <c r="P29" s="452">
        <v>1</v>
      </c>
      <c r="Q29" s="452" t="s">
        <v>43</v>
      </c>
      <c r="R29" s="452" t="s">
        <v>43</v>
      </c>
      <c r="S29" s="452" t="s">
        <v>43</v>
      </c>
      <c r="T29" s="452" t="s">
        <v>43</v>
      </c>
      <c r="U29" s="453" t="s">
        <v>43</v>
      </c>
      <c r="V29" s="814"/>
    </row>
    <row r="30" spans="1:22" s="450" customFormat="1" ht="24.75" customHeight="1">
      <c r="A30" s="446" t="s">
        <v>41</v>
      </c>
      <c r="B30" s="447">
        <v>2152</v>
      </c>
      <c r="C30" s="447">
        <v>19</v>
      </c>
      <c r="D30" s="447">
        <v>1</v>
      </c>
      <c r="E30" s="447">
        <v>1</v>
      </c>
      <c r="F30" s="447">
        <v>2</v>
      </c>
      <c r="G30" s="447">
        <v>83</v>
      </c>
      <c r="H30" s="447">
        <v>541</v>
      </c>
      <c r="I30" s="447">
        <v>3</v>
      </c>
      <c r="J30" s="447">
        <v>25</v>
      </c>
      <c r="K30" s="447">
        <v>28</v>
      </c>
      <c r="L30" s="447">
        <v>433</v>
      </c>
      <c r="M30" s="447">
        <v>88</v>
      </c>
      <c r="N30" s="447">
        <v>11</v>
      </c>
      <c r="O30" s="447">
        <v>124</v>
      </c>
      <c r="P30" s="447">
        <v>355</v>
      </c>
      <c r="Q30" s="447">
        <v>121</v>
      </c>
      <c r="R30" s="447">
        <v>40</v>
      </c>
      <c r="S30" s="447">
        <v>219</v>
      </c>
      <c r="T30" s="447">
        <v>48</v>
      </c>
      <c r="U30" s="448">
        <v>11</v>
      </c>
      <c r="V30" s="449"/>
    </row>
    <row r="31" spans="1:22" s="815" customFormat="1" ht="15" customHeight="1">
      <c r="A31" s="451" t="s">
        <v>32</v>
      </c>
      <c r="B31" s="452">
        <v>114</v>
      </c>
      <c r="C31" s="452">
        <v>7</v>
      </c>
      <c r="D31" s="452" t="s">
        <v>943</v>
      </c>
      <c r="E31" s="452">
        <v>0</v>
      </c>
      <c r="F31" s="452" t="s">
        <v>943</v>
      </c>
      <c r="G31" s="452">
        <v>2</v>
      </c>
      <c r="H31" s="452">
        <v>10</v>
      </c>
      <c r="I31" s="452" t="s">
        <v>943</v>
      </c>
      <c r="J31" s="452">
        <v>1</v>
      </c>
      <c r="K31" s="452">
        <v>1</v>
      </c>
      <c r="L31" s="452">
        <v>29</v>
      </c>
      <c r="M31" s="452">
        <v>1</v>
      </c>
      <c r="N31" s="452">
        <v>1</v>
      </c>
      <c r="O31" s="452">
        <v>17</v>
      </c>
      <c r="P31" s="452">
        <v>12</v>
      </c>
      <c r="Q31" s="452">
        <v>8</v>
      </c>
      <c r="R31" s="452">
        <v>3</v>
      </c>
      <c r="S31" s="452">
        <v>18</v>
      </c>
      <c r="T31" s="452">
        <v>3</v>
      </c>
      <c r="U31" s="453">
        <v>1</v>
      </c>
      <c r="V31" s="814"/>
    </row>
    <row r="32" spans="1:22" s="815" customFormat="1" ht="15" customHeight="1">
      <c r="A32" s="451" t="s">
        <v>33</v>
      </c>
      <c r="B32" s="452">
        <v>302</v>
      </c>
      <c r="C32" s="452">
        <v>4</v>
      </c>
      <c r="D32" s="452" t="s">
        <v>943</v>
      </c>
      <c r="E32" s="452">
        <v>1</v>
      </c>
      <c r="F32" s="452" t="s">
        <v>943</v>
      </c>
      <c r="G32" s="452">
        <v>8</v>
      </c>
      <c r="H32" s="452">
        <v>50</v>
      </c>
      <c r="I32" s="452">
        <v>1</v>
      </c>
      <c r="J32" s="452">
        <v>3</v>
      </c>
      <c r="K32" s="452">
        <v>4</v>
      </c>
      <c r="L32" s="452">
        <v>106</v>
      </c>
      <c r="M32" s="452">
        <v>12</v>
      </c>
      <c r="N32" s="452">
        <v>3</v>
      </c>
      <c r="O32" s="452">
        <v>35</v>
      </c>
      <c r="P32" s="452">
        <v>22</v>
      </c>
      <c r="Q32" s="452">
        <v>7</v>
      </c>
      <c r="R32" s="452">
        <v>3</v>
      </c>
      <c r="S32" s="452">
        <v>44</v>
      </c>
      <c r="T32" s="452">
        <v>0</v>
      </c>
      <c r="U32" s="453">
        <v>1</v>
      </c>
      <c r="V32" s="814"/>
    </row>
    <row r="33" spans="1:22" s="815" customFormat="1" ht="15" customHeight="1">
      <c r="A33" s="451" t="s">
        <v>34</v>
      </c>
      <c r="B33" s="452">
        <v>467</v>
      </c>
      <c r="C33" s="452">
        <v>4</v>
      </c>
      <c r="D33" s="452" t="s">
        <v>943</v>
      </c>
      <c r="E33" s="452" t="s">
        <v>943</v>
      </c>
      <c r="F33" s="452" t="s">
        <v>943</v>
      </c>
      <c r="G33" s="452">
        <v>12</v>
      </c>
      <c r="H33" s="452">
        <v>159</v>
      </c>
      <c r="I33" s="452" t="s">
        <v>943</v>
      </c>
      <c r="J33" s="452">
        <v>6</v>
      </c>
      <c r="K33" s="452">
        <v>4</v>
      </c>
      <c r="L33" s="452">
        <v>115</v>
      </c>
      <c r="M33" s="452">
        <v>13</v>
      </c>
      <c r="N33" s="452">
        <v>2</v>
      </c>
      <c r="O33" s="452">
        <v>28</v>
      </c>
      <c r="P33" s="452">
        <v>46</v>
      </c>
      <c r="Q33" s="452">
        <v>10</v>
      </c>
      <c r="R33" s="452">
        <v>5</v>
      </c>
      <c r="S33" s="452">
        <v>52</v>
      </c>
      <c r="T33" s="452">
        <v>10</v>
      </c>
      <c r="U33" s="453">
        <v>1</v>
      </c>
      <c r="V33" s="814"/>
    </row>
    <row r="34" spans="1:22" s="815" customFormat="1" ht="15" customHeight="1">
      <c r="A34" s="451" t="s">
        <v>35</v>
      </c>
      <c r="B34" s="452">
        <v>327</v>
      </c>
      <c r="C34" s="452">
        <v>3</v>
      </c>
      <c r="D34" s="452">
        <v>0</v>
      </c>
      <c r="E34" s="452" t="s">
        <v>943</v>
      </c>
      <c r="F34" s="452">
        <v>1</v>
      </c>
      <c r="G34" s="452">
        <v>18</v>
      </c>
      <c r="H34" s="452">
        <v>108</v>
      </c>
      <c r="I34" s="452" t="s">
        <v>943</v>
      </c>
      <c r="J34" s="452">
        <v>2</v>
      </c>
      <c r="K34" s="452">
        <v>6</v>
      </c>
      <c r="L34" s="452">
        <v>67</v>
      </c>
      <c r="M34" s="452">
        <v>7</v>
      </c>
      <c r="N34" s="452" t="s">
        <v>943</v>
      </c>
      <c r="O34" s="452">
        <v>16</v>
      </c>
      <c r="P34" s="452">
        <v>43</v>
      </c>
      <c r="Q34" s="452">
        <v>6</v>
      </c>
      <c r="R34" s="452">
        <v>5</v>
      </c>
      <c r="S34" s="452">
        <v>37</v>
      </c>
      <c r="T34" s="452">
        <v>3</v>
      </c>
      <c r="U34" s="453">
        <v>4</v>
      </c>
      <c r="V34" s="814"/>
    </row>
    <row r="35" spans="1:22" s="815" customFormat="1" ht="15" customHeight="1">
      <c r="A35" s="451" t="s">
        <v>36</v>
      </c>
      <c r="B35" s="452">
        <v>341</v>
      </c>
      <c r="C35" s="452" t="s">
        <v>943</v>
      </c>
      <c r="D35" s="452" t="s">
        <v>943</v>
      </c>
      <c r="E35" s="452" t="s">
        <v>943</v>
      </c>
      <c r="F35" s="452" t="s">
        <v>943</v>
      </c>
      <c r="G35" s="452">
        <v>22</v>
      </c>
      <c r="H35" s="452">
        <v>111</v>
      </c>
      <c r="I35" s="452" t="s">
        <v>943</v>
      </c>
      <c r="J35" s="452">
        <v>4</v>
      </c>
      <c r="K35" s="452">
        <v>8</v>
      </c>
      <c r="L35" s="452">
        <v>50</v>
      </c>
      <c r="M35" s="452">
        <v>23</v>
      </c>
      <c r="N35" s="452">
        <v>3</v>
      </c>
      <c r="O35" s="452">
        <v>13</v>
      </c>
      <c r="P35" s="452">
        <v>55</v>
      </c>
      <c r="Q35" s="452">
        <v>10</v>
      </c>
      <c r="R35" s="452">
        <v>6</v>
      </c>
      <c r="S35" s="452">
        <v>33</v>
      </c>
      <c r="T35" s="452">
        <v>2</v>
      </c>
      <c r="U35" s="453">
        <v>1</v>
      </c>
      <c r="V35" s="814"/>
    </row>
    <row r="36" spans="1:22" s="815" customFormat="1" ht="15" customHeight="1">
      <c r="A36" s="451" t="s">
        <v>37</v>
      </c>
      <c r="B36" s="452">
        <v>167</v>
      </c>
      <c r="C36" s="452">
        <v>1</v>
      </c>
      <c r="D36" s="452" t="s">
        <v>943</v>
      </c>
      <c r="E36" s="452" t="s">
        <v>943</v>
      </c>
      <c r="F36" s="452">
        <v>0</v>
      </c>
      <c r="G36" s="452">
        <v>11</v>
      </c>
      <c r="H36" s="452">
        <v>50</v>
      </c>
      <c r="I36" s="452">
        <v>0</v>
      </c>
      <c r="J36" s="452">
        <v>3</v>
      </c>
      <c r="K36" s="452">
        <v>1</v>
      </c>
      <c r="L36" s="452">
        <v>24</v>
      </c>
      <c r="M36" s="452">
        <v>5</v>
      </c>
      <c r="N36" s="452">
        <v>1</v>
      </c>
      <c r="O36" s="452">
        <v>7</v>
      </c>
      <c r="P36" s="452">
        <v>33</v>
      </c>
      <c r="Q36" s="452">
        <v>8</v>
      </c>
      <c r="R36" s="452">
        <v>4</v>
      </c>
      <c r="S36" s="452">
        <v>15</v>
      </c>
      <c r="T36" s="452">
        <v>3</v>
      </c>
      <c r="U36" s="453" t="s">
        <v>943</v>
      </c>
      <c r="V36" s="814"/>
    </row>
    <row r="37" spans="1:22" s="815" customFormat="1" ht="15" customHeight="1">
      <c r="A37" s="451" t="s">
        <v>38</v>
      </c>
      <c r="B37" s="452">
        <v>195</v>
      </c>
      <c r="C37" s="452">
        <v>1</v>
      </c>
      <c r="D37" s="452">
        <v>0</v>
      </c>
      <c r="E37" s="452" t="s">
        <v>943</v>
      </c>
      <c r="F37" s="452" t="s">
        <v>943</v>
      </c>
      <c r="G37" s="452">
        <v>4</v>
      </c>
      <c r="H37" s="452">
        <v>39</v>
      </c>
      <c r="I37" s="452">
        <v>0</v>
      </c>
      <c r="J37" s="452">
        <v>4</v>
      </c>
      <c r="K37" s="452">
        <v>3</v>
      </c>
      <c r="L37" s="452">
        <v>27</v>
      </c>
      <c r="M37" s="452">
        <v>9</v>
      </c>
      <c r="N37" s="452">
        <v>1</v>
      </c>
      <c r="O37" s="452">
        <v>5</v>
      </c>
      <c r="P37" s="452">
        <v>65</v>
      </c>
      <c r="Q37" s="452">
        <v>13</v>
      </c>
      <c r="R37" s="452">
        <v>5</v>
      </c>
      <c r="S37" s="452">
        <v>12</v>
      </c>
      <c r="T37" s="452">
        <v>7</v>
      </c>
      <c r="U37" s="453">
        <v>1</v>
      </c>
      <c r="V37" s="814"/>
    </row>
    <row r="38" spans="1:22" s="815" customFormat="1" ht="15" customHeight="1">
      <c r="A38" s="451" t="s">
        <v>39</v>
      </c>
      <c r="B38" s="452">
        <v>81</v>
      </c>
      <c r="C38" s="452" t="s">
        <v>943</v>
      </c>
      <c r="D38" s="452" t="s">
        <v>943</v>
      </c>
      <c r="E38" s="452" t="s">
        <v>943</v>
      </c>
      <c r="F38" s="452" t="s">
        <v>943</v>
      </c>
      <c r="G38" s="452">
        <v>2</v>
      </c>
      <c r="H38" s="452">
        <v>8</v>
      </c>
      <c r="I38" s="452">
        <v>1</v>
      </c>
      <c r="J38" s="452">
        <v>1</v>
      </c>
      <c r="K38" s="452" t="s">
        <v>943</v>
      </c>
      <c r="L38" s="452">
        <v>5</v>
      </c>
      <c r="M38" s="452">
        <v>6</v>
      </c>
      <c r="N38" s="452" t="s">
        <v>943</v>
      </c>
      <c r="O38" s="452">
        <v>1</v>
      </c>
      <c r="P38" s="452">
        <v>27</v>
      </c>
      <c r="Q38" s="452">
        <v>10</v>
      </c>
      <c r="R38" s="452">
        <v>5</v>
      </c>
      <c r="S38" s="452">
        <v>6</v>
      </c>
      <c r="T38" s="452">
        <v>8</v>
      </c>
      <c r="U38" s="453">
        <v>0</v>
      </c>
      <c r="V38" s="814"/>
    </row>
    <row r="39" spans="1:22" s="815" customFormat="1" ht="15" customHeight="1">
      <c r="A39" s="451" t="s">
        <v>409</v>
      </c>
      <c r="B39" s="452">
        <v>97</v>
      </c>
      <c r="C39" s="452" t="s">
        <v>43</v>
      </c>
      <c r="D39" s="452" t="s">
        <v>43</v>
      </c>
      <c r="E39" s="452" t="s">
        <v>43</v>
      </c>
      <c r="F39" s="452" t="s">
        <v>43</v>
      </c>
      <c r="G39" s="452">
        <v>2</v>
      </c>
      <c r="H39" s="452">
        <v>4</v>
      </c>
      <c r="I39" s="452">
        <v>1</v>
      </c>
      <c r="J39" s="452" t="s">
        <v>43</v>
      </c>
      <c r="K39" s="452">
        <v>1</v>
      </c>
      <c r="L39" s="452">
        <v>7</v>
      </c>
      <c r="M39" s="452">
        <v>10</v>
      </c>
      <c r="N39" s="452">
        <v>0</v>
      </c>
      <c r="O39" s="452">
        <v>1</v>
      </c>
      <c r="P39" s="452">
        <v>32</v>
      </c>
      <c r="Q39" s="452">
        <v>25</v>
      </c>
      <c r="R39" s="452">
        <v>4</v>
      </c>
      <c r="S39" s="452">
        <v>3</v>
      </c>
      <c r="T39" s="452">
        <v>7</v>
      </c>
      <c r="U39" s="453" t="s">
        <v>43</v>
      </c>
      <c r="V39" s="814"/>
    </row>
    <row r="40" spans="1:22" s="815" customFormat="1" ht="15" customHeight="1">
      <c r="A40" s="451" t="s">
        <v>410</v>
      </c>
      <c r="B40" s="452">
        <v>48</v>
      </c>
      <c r="C40" s="452" t="s">
        <v>43</v>
      </c>
      <c r="D40" s="452" t="s">
        <v>43</v>
      </c>
      <c r="E40" s="452" t="s">
        <v>43</v>
      </c>
      <c r="F40" s="452" t="s">
        <v>43</v>
      </c>
      <c r="G40" s="452">
        <v>1</v>
      </c>
      <c r="H40" s="452">
        <v>1</v>
      </c>
      <c r="I40" s="452" t="s">
        <v>43</v>
      </c>
      <c r="J40" s="452">
        <v>1</v>
      </c>
      <c r="K40" s="452" t="s">
        <v>43</v>
      </c>
      <c r="L40" s="452">
        <v>1</v>
      </c>
      <c r="M40" s="452">
        <v>1</v>
      </c>
      <c r="N40" s="452" t="s">
        <v>43</v>
      </c>
      <c r="O40" s="452" t="s">
        <v>43</v>
      </c>
      <c r="P40" s="452">
        <v>16</v>
      </c>
      <c r="Q40" s="452">
        <v>24</v>
      </c>
      <c r="R40" s="452">
        <v>1</v>
      </c>
      <c r="S40" s="452" t="s">
        <v>43</v>
      </c>
      <c r="T40" s="452">
        <v>3</v>
      </c>
      <c r="U40" s="453" t="s">
        <v>43</v>
      </c>
      <c r="V40" s="814"/>
    </row>
    <row r="41" spans="1:22" s="815" customFormat="1" ht="15" customHeight="1">
      <c r="A41" s="451" t="s">
        <v>411</v>
      </c>
      <c r="B41" s="452">
        <v>7</v>
      </c>
      <c r="C41" s="452" t="s">
        <v>43</v>
      </c>
      <c r="D41" s="452" t="s">
        <v>43</v>
      </c>
      <c r="E41" s="452" t="s">
        <v>43</v>
      </c>
      <c r="F41" s="452" t="s">
        <v>43</v>
      </c>
      <c r="G41" s="452" t="s">
        <v>43</v>
      </c>
      <c r="H41" s="452">
        <v>0</v>
      </c>
      <c r="I41" s="452" t="s">
        <v>43</v>
      </c>
      <c r="J41" s="452" t="s">
        <v>43</v>
      </c>
      <c r="K41" s="452" t="s">
        <v>43</v>
      </c>
      <c r="L41" s="452">
        <v>2</v>
      </c>
      <c r="M41" s="452" t="s">
        <v>43</v>
      </c>
      <c r="N41" s="452">
        <v>1</v>
      </c>
      <c r="O41" s="452" t="s">
        <v>43</v>
      </c>
      <c r="P41" s="452">
        <v>4</v>
      </c>
      <c r="Q41" s="452" t="s">
        <v>43</v>
      </c>
      <c r="R41" s="452" t="s">
        <v>43</v>
      </c>
      <c r="S41" s="452">
        <v>1</v>
      </c>
      <c r="T41" s="452" t="s">
        <v>43</v>
      </c>
      <c r="U41" s="453" t="s">
        <v>43</v>
      </c>
      <c r="V41" s="814"/>
    </row>
    <row r="42" spans="1:22" s="450" customFormat="1" ht="24.75" customHeight="1">
      <c r="A42" s="446" t="s">
        <v>42</v>
      </c>
      <c r="B42" s="447">
        <v>1203</v>
      </c>
      <c r="C42" s="447">
        <v>3</v>
      </c>
      <c r="D42" s="447">
        <v>1</v>
      </c>
      <c r="E42" s="447" t="s">
        <v>943</v>
      </c>
      <c r="F42" s="447">
        <v>1</v>
      </c>
      <c r="G42" s="447">
        <v>53</v>
      </c>
      <c r="H42" s="447">
        <v>364</v>
      </c>
      <c r="I42" s="447">
        <v>2</v>
      </c>
      <c r="J42" s="447">
        <v>14</v>
      </c>
      <c r="K42" s="447">
        <v>12</v>
      </c>
      <c r="L42" s="447">
        <v>152</v>
      </c>
      <c r="M42" s="447">
        <v>55</v>
      </c>
      <c r="N42" s="447">
        <v>5</v>
      </c>
      <c r="O42" s="447">
        <v>44</v>
      </c>
      <c r="P42" s="447">
        <v>254</v>
      </c>
      <c r="Q42" s="447">
        <v>85</v>
      </c>
      <c r="R42" s="447">
        <v>25</v>
      </c>
      <c r="S42" s="447">
        <v>98</v>
      </c>
      <c r="T42" s="447">
        <v>29</v>
      </c>
      <c r="U42" s="448">
        <v>6</v>
      </c>
      <c r="V42" s="449"/>
    </row>
    <row r="43" spans="1:22" s="815" customFormat="1" ht="15" customHeight="1">
      <c r="A43" s="451" t="s">
        <v>32</v>
      </c>
      <c r="B43" s="452">
        <v>6</v>
      </c>
      <c r="C43" s="452">
        <v>0</v>
      </c>
      <c r="D43" s="452" t="s">
        <v>943</v>
      </c>
      <c r="E43" s="452" t="s">
        <v>943</v>
      </c>
      <c r="F43" s="452" t="s">
        <v>943</v>
      </c>
      <c r="G43" s="452" t="s">
        <v>943</v>
      </c>
      <c r="H43" s="452" t="s">
        <v>943</v>
      </c>
      <c r="I43" s="452" t="s">
        <v>943</v>
      </c>
      <c r="J43" s="452" t="s">
        <v>943</v>
      </c>
      <c r="K43" s="452" t="s">
        <v>943</v>
      </c>
      <c r="L43" s="452">
        <v>4</v>
      </c>
      <c r="M43" s="452" t="s">
        <v>943</v>
      </c>
      <c r="N43" s="452" t="s">
        <v>943</v>
      </c>
      <c r="O43" s="452" t="s">
        <v>943</v>
      </c>
      <c r="P43" s="452" t="s">
        <v>943</v>
      </c>
      <c r="Q43" s="452" t="s">
        <v>943</v>
      </c>
      <c r="R43" s="452" t="s">
        <v>943</v>
      </c>
      <c r="S43" s="452">
        <v>2</v>
      </c>
      <c r="T43" s="452" t="s">
        <v>943</v>
      </c>
      <c r="U43" s="453" t="s">
        <v>943</v>
      </c>
      <c r="V43" s="814"/>
    </row>
    <row r="44" spans="1:22" s="815" customFormat="1" ht="15" customHeight="1">
      <c r="A44" s="451" t="s">
        <v>33</v>
      </c>
      <c r="B44" s="452">
        <v>18</v>
      </c>
      <c r="C44" s="452">
        <v>0</v>
      </c>
      <c r="D44" s="452" t="s">
        <v>943</v>
      </c>
      <c r="E44" s="452" t="s">
        <v>943</v>
      </c>
      <c r="F44" s="452" t="s">
        <v>943</v>
      </c>
      <c r="G44" s="452">
        <v>1</v>
      </c>
      <c r="H44" s="452">
        <v>7</v>
      </c>
      <c r="I44" s="452" t="s">
        <v>943</v>
      </c>
      <c r="J44" s="452" t="s">
        <v>943</v>
      </c>
      <c r="K44" s="452" t="s">
        <v>943</v>
      </c>
      <c r="L44" s="452">
        <v>2</v>
      </c>
      <c r="M44" s="452" t="s">
        <v>943</v>
      </c>
      <c r="N44" s="452">
        <v>1</v>
      </c>
      <c r="O44" s="452">
        <v>1</v>
      </c>
      <c r="P44" s="452">
        <v>1</v>
      </c>
      <c r="Q44" s="452" t="s">
        <v>943</v>
      </c>
      <c r="R44" s="452" t="s">
        <v>943</v>
      </c>
      <c r="S44" s="452">
        <v>5</v>
      </c>
      <c r="T44" s="452" t="s">
        <v>943</v>
      </c>
      <c r="U44" s="453" t="s">
        <v>943</v>
      </c>
      <c r="V44" s="814"/>
    </row>
    <row r="45" spans="1:22" s="815" customFormat="1" ht="15" customHeight="1">
      <c r="A45" s="451" t="s">
        <v>34</v>
      </c>
      <c r="B45" s="452">
        <v>164</v>
      </c>
      <c r="C45" s="452">
        <v>1</v>
      </c>
      <c r="D45" s="452" t="s">
        <v>943</v>
      </c>
      <c r="E45" s="452" t="s">
        <v>943</v>
      </c>
      <c r="F45" s="452" t="s">
        <v>943</v>
      </c>
      <c r="G45" s="452">
        <v>7</v>
      </c>
      <c r="H45" s="452">
        <v>85</v>
      </c>
      <c r="I45" s="452" t="s">
        <v>943</v>
      </c>
      <c r="J45" s="452">
        <v>4</v>
      </c>
      <c r="K45" s="452">
        <v>1</v>
      </c>
      <c r="L45" s="452">
        <v>22</v>
      </c>
      <c r="M45" s="452">
        <v>8</v>
      </c>
      <c r="N45" s="452">
        <v>0</v>
      </c>
      <c r="O45" s="452">
        <v>9</v>
      </c>
      <c r="P45" s="452">
        <v>8</v>
      </c>
      <c r="Q45" s="452">
        <v>1</v>
      </c>
      <c r="R45" s="452">
        <v>1</v>
      </c>
      <c r="S45" s="452">
        <v>16</v>
      </c>
      <c r="T45" s="452" t="s">
        <v>943</v>
      </c>
      <c r="U45" s="453" t="s">
        <v>943</v>
      </c>
      <c r="V45" s="814"/>
    </row>
    <row r="46" spans="1:22" s="815" customFormat="1" ht="15" customHeight="1">
      <c r="A46" s="451" t="s">
        <v>35</v>
      </c>
      <c r="B46" s="452">
        <v>209</v>
      </c>
      <c r="C46" s="452">
        <v>0</v>
      </c>
      <c r="D46" s="452">
        <v>0</v>
      </c>
      <c r="E46" s="452" t="s">
        <v>943</v>
      </c>
      <c r="F46" s="452">
        <v>1</v>
      </c>
      <c r="G46" s="452">
        <v>13</v>
      </c>
      <c r="H46" s="452">
        <v>84</v>
      </c>
      <c r="I46" s="452" t="s">
        <v>943</v>
      </c>
      <c r="J46" s="452">
        <v>1</v>
      </c>
      <c r="K46" s="452">
        <v>2</v>
      </c>
      <c r="L46" s="452">
        <v>37</v>
      </c>
      <c r="M46" s="452">
        <v>3</v>
      </c>
      <c r="N46" s="452" t="s">
        <v>943</v>
      </c>
      <c r="O46" s="452">
        <v>12</v>
      </c>
      <c r="P46" s="452">
        <v>26</v>
      </c>
      <c r="Q46" s="452">
        <v>3</v>
      </c>
      <c r="R46" s="452">
        <v>1</v>
      </c>
      <c r="S46" s="452">
        <v>21</v>
      </c>
      <c r="T46" s="452" t="s">
        <v>943</v>
      </c>
      <c r="U46" s="453">
        <v>4</v>
      </c>
      <c r="V46" s="814"/>
    </row>
    <row r="47" spans="1:22" s="815" customFormat="1" ht="15" customHeight="1">
      <c r="A47" s="451" t="s">
        <v>36</v>
      </c>
      <c r="B47" s="452">
        <v>276</v>
      </c>
      <c r="C47" s="452" t="s">
        <v>943</v>
      </c>
      <c r="D47" s="452" t="s">
        <v>943</v>
      </c>
      <c r="E47" s="452" t="s">
        <v>943</v>
      </c>
      <c r="F47" s="452" t="s">
        <v>943</v>
      </c>
      <c r="G47" s="452">
        <v>18</v>
      </c>
      <c r="H47" s="452">
        <v>98</v>
      </c>
      <c r="I47" s="452" t="s">
        <v>943</v>
      </c>
      <c r="J47" s="452">
        <v>2</v>
      </c>
      <c r="K47" s="452">
        <v>5</v>
      </c>
      <c r="L47" s="452">
        <v>40</v>
      </c>
      <c r="M47" s="452">
        <v>13</v>
      </c>
      <c r="N47" s="452">
        <v>3</v>
      </c>
      <c r="O47" s="452">
        <v>10</v>
      </c>
      <c r="P47" s="452">
        <v>47</v>
      </c>
      <c r="Q47" s="452">
        <v>6</v>
      </c>
      <c r="R47" s="452">
        <v>6</v>
      </c>
      <c r="S47" s="452">
        <v>27</v>
      </c>
      <c r="T47" s="452">
        <v>2</v>
      </c>
      <c r="U47" s="453" t="s">
        <v>943</v>
      </c>
      <c r="V47" s="814"/>
    </row>
    <row r="48" spans="1:22" s="815" customFormat="1" ht="15" customHeight="1">
      <c r="A48" s="451" t="s">
        <v>37</v>
      </c>
      <c r="B48" s="452">
        <v>141</v>
      </c>
      <c r="C48" s="452" t="s">
        <v>943</v>
      </c>
      <c r="D48" s="452" t="s">
        <v>943</v>
      </c>
      <c r="E48" s="452" t="s">
        <v>943</v>
      </c>
      <c r="F48" s="452">
        <v>0</v>
      </c>
      <c r="G48" s="452">
        <v>10</v>
      </c>
      <c r="H48" s="452">
        <v>44</v>
      </c>
      <c r="I48" s="452" t="s">
        <v>943</v>
      </c>
      <c r="J48" s="452">
        <v>2</v>
      </c>
      <c r="K48" s="452" t="s">
        <v>943</v>
      </c>
      <c r="L48" s="452">
        <v>21</v>
      </c>
      <c r="M48" s="452">
        <v>5</v>
      </c>
      <c r="N48" s="452">
        <v>1</v>
      </c>
      <c r="O48" s="452">
        <v>6</v>
      </c>
      <c r="P48" s="452">
        <v>29</v>
      </c>
      <c r="Q48" s="452">
        <v>6</v>
      </c>
      <c r="R48" s="452">
        <v>3</v>
      </c>
      <c r="S48" s="452">
        <v>9</v>
      </c>
      <c r="T48" s="452">
        <v>3</v>
      </c>
      <c r="U48" s="453" t="s">
        <v>943</v>
      </c>
      <c r="V48" s="814"/>
    </row>
    <row r="49" spans="1:22" s="815" customFormat="1" ht="15" customHeight="1">
      <c r="A49" s="451" t="s">
        <v>38</v>
      </c>
      <c r="B49" s="452">
        <v>176</v>
      </c>
      <c r="C49" s="452">
        <v>1</v>
      </c>
      <c r="D49" s="452">
        <v>0</v>
      </c>
      <c r="E49" s="452" t="s">
        <v>943</v>
      </c>
      <c r="F49" s="452" t="s">
        <v>943</v>
      </c>
      <c r="G49" s="452">
        <v>3</v>
      </c>
      <c r="H49" s="452">
        <v>36</v>
      </c>
      <c r="I49" s="452">
        <v>0</v>
      </c>
      <c r="J49" s="452">
        <v>3</v>
      </c>
      <c r="K49" s="452">
        <v>2</v>
      </c>
      <c r="L49" s="452">
        <v>19</v>
      </c>
      <c r="M49" s="452">
        <v>9</v>
      </c>
      <c r="N49" s="452" t="s">
        <v>943</v>
      </c>
      <c r="O49" s="452">
        <v>4</v>
      </c>
      <c r="P49" s="452">
        <v>65</v>
      </c>
      <c r="Q49" s="452">
        <v>10</v>
      </c>
      <c r="R49" s="452">
        <v>5</v>
      </c>
      <c r="S49" s="452">
        <v>10</v>
      </c>
      <c r="T49" s="452">
        <v>7</v>
      </c>
      <c r="U49" s="453">
        <v>1</v>
      </c>
      <c r="V49" s="814"/>
    </row>
    <row r="50" spans="1:22" s="815" customFormat="1" ht="15" customHeight="1">
      <c r="A50" s="451" t="s">
        <v>39</v>
      </c>
      <c r="B50" s="452">
        <v>77</v>
      </c>
      <c r="C50" s="452" t="s">
        <v>943</v>
      </c>
      <c r="D50" s="452" t="s">
        <v>943</v>
      </c>
      <c r="E50" s="452" t="s">
        <v>943</v>
      </c>
      <c r="F50" s="452" t="s">
        <v>943</v>
      </c>
      <c r="G50" s="452">
        <v>1</v>
      </c>
      <c r="H50" s="452">
        <v>7</v>
      </c>
      <c r="I50" s="452">
        <v>1</v>
      </c>
      <c r="J50" s="452">
        <v>1</v>
      </c>
      <c r="K50" s="452" t="s">
        <v>943</v>
      </c>
      <c r="L50" s="452">
        <v>5</v>
      </c>
      <c r="M50" s="452">
        <v>6</v>
      </c>
      <c r="N50" s="452" t="s">
        <v>943</v>
      </c>
      <c r="O50" s="452">
        <v>1</v>
      </c>
      <c r="P50" s="452">
        <v>27</v>
      </c>
      <c r="Q50" s="452">
        <v>10</v>
      </c>
      <c r="R50" s="452">
        <v>5</v>
      </c>
      <c r="S50" s="452">
        <v>5</v>
      </c>
      <c r="T50" s="452">
        <v>7</v>
      </c>
      <c r="U50" s="453">
        <v>0</v>
      </c>
      <c r="V50" s="814"/>
    </row>
    <row r="51" spans="1:22" s="815" customFormat="1" ht="15" customHeight="1">
      <c r="A51" s="451" t="s">
        <v>409</v>
      </c>
      <c r="B51" s="452">
        <v>89</v>
      </c>
      <c r="C51" s="452" t="s">
        <v>943</v>
      </c>
      <c r="D51" s="452" t="s">
        <v>943</v>
      </c>
      <c r="E51" s="452" t="s">
        <v>943</v>
      </c>
      <c r="F51" s="452" t="s">
        <v>943</v>
      </c>
      <c r="G51" s="452" t="s">
        <v>943</v>
      </c>
      <c r="H51" s="452">
        <v>3</v>
      </c>
      <c r="I51" s="452">
        <v>1</v>
      </c>
      <c r="J51" s="452" t="s">
        <v>943</v>
      </c>
      <c r="K51" s="452">
        <v>1</v>
      </c>
      <c r="L51" s="452">
        <v>3</v>
      </c>
      <c r="M51" s="452">
        <v>9</v>
      </c>
      <c r="N51" s="452" t="s">
        <v>943</v>
      </c>
      <c r="O51" s="452">
        <v>1</v>
      </c>
      <c r="P51" s="452">
        <v>32</v>
      </c>
      <c r="Q51" s="452">
        <v>25</v>
      </c>
      <c r="R51" s="452">
        <v>4</v>
      </c>
      <c r="S51" s="452">
        <v>3</v>
      </c>
      <c r="T51" s="452">
        <v>7</v>
      </c>
      <c r="U51" s="453" t="s">
        <v>943</v>
      </c>
      <c r="V51" s="814"/>
    </row>
    <row r="52" spans="1:22" s="815" customFormat="1" ht="15" customHeight="1">
      <c r="A52" s="451" t="s">
        <v>410</v>
      </c>
      <c r="B52" s="452">
        <v>44</v>
      </c>
      <c r="C52" s="452" t="s">
        <v>943</v>
      </c>
      <c r="D52" s="452" t="s">
        <v>943</v>
      </c>
      <c r="E52" s="452" t="s">
        <v>943</v>
      </c>
      <c r="F52" s="452" t="s">
        <v>943</v>
      </c>
      <c r="G52" s="452" t="s">
        <v>943</v>
      </c>
      <c r="H52" s="452" t="s">
        <v>943</v>
      </c>
      <c r="I52" s="452" t="s">
        <v>943</v>
      </c>
      <c r="J52" s="452">
        <v>1</v>
      </c>
      <c r="K52" s="452" t="s">
        <v>943</v>
      </c>
      <c r="L52" s="452" t="s">
        <v>943</v>
      </c>
      <c r="M52" s="452">
        <v>1</v>
      </c>
      <c r="N52" s="452" t="s">
        <v>943</v>
      </c>
      <c r="O52" s="452" t="s">
        <v>943</v>
      </c>
      <c r="P52" s="452">
        <v>16</v>
      </c>
      <c r="Q52" s="452">
        <v>23</v>
      </c>
      <c r="R52" s="452">
        <v>1</v>
      </c>
      <c r="S52" s="452" t="s">
        <v>943</v>
      </c>
      <c r="T52" s="452">
        <v>3</v>
      </c>
      <c r="U52" s="453" t="s">
        <v>943</v>
      </c>
      <c r="V52" s="814"/>
    </row>
    <row r="53" spans="1:22" s="815" customFormat="1" ht="15" customHeight="1">
      <c r="A53" s="451" t="s">
        <v>411</v>
      </c>
      <c r="B53" s="463">
        <v>3</v>
      </c>
      <c r="C53" s="452" t="s">
        <v>943</v>
      </c>
      <c r="D53" s="452" t="s">
        <v>943</v>
      </c>
      <c r="E53" s="452" t="s">
        <v>943</v>
      </c>
      <c r="F53" s="452" t="s">
        <v>943</v>
      </c>
      <c r="G53" s="452" t="s">
        <v>943</v>
      </c>
      <c r="H53" s="452" t="s">
        <v>943</v>
      </c>
      <c r="I53" s="452" t="s">
        <v>943</v>
      </c>
      <c r="J53" s="452" t="s">
        <v>943</v>
      </c>
      <c r="K53" s="452" t="s">
        <v>943</v>
      </c>
      <c r="L53" s="452" t="s">
        <v>943</v>
      </c>
      <c r="M53" s="452" t="s">
        <v>943</v>
      </c>
      <c r="N53" s="452" t="s">
        <v>943</v>
      </c>
      <c r="O53" s="452" t="s">
        <v>943</v>
      </c>
      <c r="P53" s="464">
        <v>3</v>
      </c>
      <c r="Q53" s="452" t="s">
        <v>943</v>
      </c>
      <c r="R53" s="452" t="s">
        <v>943</v>
      </c>
      <c r="S53" s="452" t="s">
        <v>943</v>
      </c>
      <c r="T53" s="452" t="s">
        <v>943</v>
      </c>
      <c r="U53" s="453" t="s">
        <v>943</v>
      </c>
      <c r="V53" s="814"/>
    </row>
    <row r="54" spans="1:22" s="450" customFormat="1" ht="24.75" customHeight="1">
      <c r="A54" s="446" t="s">
        <v>413</v>
      </c>
      <c r="B54" s="447">
        <v>644</v>
      </c>
      <c r="C54" s="447">
        <v>12</v>
      </c>
      <c r="D54" s="447" t="s">
        <v>943</v>
      </c>
      <c r="E54" s="447">
        <v>0</v>
      </c>
      <c r="F54" s="447" t="s">
        <v>943</v>
      </c>
      <c r="G54" s="447">
        <v>11</v>
      </c>
      <c r="H54" s="447">
        <v>114</v>
      </c>
      <c r="I54" s="447" t="s">
        <v>943</v>
      </c>
      <c r="J54" s="447">
        <v>5</v>
      </c>
      <c r="K54" s="447">
        <v>8</v>
      </c>
      <c r="L54" s="447">
        <v>229</v>
      </c>
      <c r="M54" s="447">
        <v>15</v>
      </c>
      <c r="N54" s="447">
        <v>3</v>
      </c>
      <c r="O54" s="447">
        <v>73</v>
      </c>
      <c r="P54" s="447">
        <v>53</v>
      </c>
      <c r="Q54" s="447">
        <v>21</v>
      </c>
      <c r="R54" s="447">
        <v>7</v>
      </c>
      <c r="S54" s="447">
        <v>85</v>
      </c>
      <c r="T54" s="447">
        <v>5</v>
      </c>
      <c r="U54" s="448">
        <v>3</v>
      </c>
      <c r="V54" s="449"/>
    </row>
    <row r="55" spans="1:22" s="815" customFormat="1" ht="15" customHeight="1">
      <c r="A55" s="451" t="s">
        <v>32</v>
      </c>
      <c r="B55" s="452">
        <v>89</v>
      </c>
      <c r="C55" s="452">
        <v>6</v>
      </c>
      <c r="D55" s="452" t="s">
        <v>943</v>
      </c>
      <c r="E55" s="452">
        <v>0</v>
      </c>
      <c r="F55" s="452" t="s">
        <v>943</v>
      </c>
      <c r="G55" s="452">
        <v>2</v>
      </c>
      <c r="H55" s="452">
        <v>7</v>
      </c>
      <c r="I55" s="452" t="s">
        <v>943</v>
      </c>
      <c r="J55" s="452">
        <v>1</v>
      </c>
      <c r="K55" s="452" t="s">
        <v>943</v>
      </c>
      <c r="L55" s="452">
        <v>22</v>
      </c>
      <c r="M55" s="452">
        <v>1</v>
      </c>
      <c r="N55" s="452">
        <v>1</v>
      </c>
      <c r="O55" s="452">
        <v>16</v>
      </c>
      <c r="P55" s="452">
        <v>7</v>
      </c>
      <c r="Q55" s="452">
        <v>7</v>
      </c>
      <c r="R55" s="452">
        <v>2</v>
      </c>
      <c r="S55" s="452">
        <v>12</v>
      </c>
      <c r="T55" s="452">
        <v>1</v>
      </c>
      <c r="U55" s="453">
        <v>0</v>
      </c>
      <c r="V55" s="814"/>
    </row>
    <row r="56" spans="1:22" s="815" customFormat="1" ht="15" customHeight="1">
      <c r="A56" s="451" t="s">
        <v>33</v>
      </c>
      <c r="B56" s="452">
        <v>248</v>
      </c>
      <c r="C56" s="452">
        <v>2</v>
      </c>
      <c r="D56" s="452" t="s">
        <v>943</v>
      </c>
      <c r="E56" s="452" t="s">
        <v>943</v>
      </c>
      <c r="F56" s="452" t="s">
        <v>943</v>
      </c>
      <c r="G56" s="452">
        <v>4</v>
      </c>
      <c r="H56" s="452">
        <v>37</v>
      </c>
      <c r="I56" s="452" t="s">
        <v>943</v>
      </c>
      <c r="J56" s="452">
        <v>2</v>
      </c>
      <c r="K56" s="452">
        <v>4</v>
      </c>
      <c r="L56" s="452">
        <v>97</v>
      </c>
      <c r="M56" s="452">
        <v>10</v>
      </c>
      <c r="N56" s="452">
        <v>1</v>
      </c>
      <c r="O56" s="452">
        <v>34</v>
      </c>
      <c r="P56" s="452">
        <v>17</v>
      </c>
      <c r="Q56" s="452">
        <v>5</v>
      </c>
      <c r="R56" s="452">
        <v>2</v>
      </c>
      <c r="S56" s="452">
        <v>33</v>
      </c>
      <c r="T56" s="452">
        <v>0</v>
      </c>
      <c r="U56" s="453">
        <v>1</v>
      </c>
      <c r="V56" s="814"/>
    </row>
    <row r="57" spans="1:22" s="815" customFormat="1" ht="15" customHeight="1">
      <c r="A57" s="451" t="s">
        <v>34</v>
      </c>
      <c r="B57" s="452">
        <v>225</v>
      </c>
      <c r="C57" s="452">
        <v>1</v>
      </c>
      <c r="D57" s="452" t="s">
        <v>943</v>
      </c>
      <c r="E57" s="452" t="s">
        <v>943</v>
      </c>
      <c r="F57" s="452" t="s">
        <v>943</v>
      </c>
      <c r="G57" s="452">
        <v>2</v>
      </c>
      <c r="H57" s="452">
        <v>54</v>
      </c>
      <c r="I57" s="452" t="s">
        <v>943</v>
      </c>
      <c r="J57" s="452">
        <v>1</v>
      </c>
      <c r="K57" s="452">
        <v>2</v>
      </c>
      <c r="L57" s="452">
        <v>84</v>
      </c>
      <c r="M57" s="452">
        <v>4</v>
      </c>
      <c r="N57" s="452">
        <v>1</v>
      </c>
      <c r="O57" s="452">
        <v>18</v>
      </c>
      <c r="P57" s="452">
        <v>21</v>
      </c>
      <c r="Q57" s="452">
        <v>4</v>
      </c>
      <c r="R57" s="452">
        <v>3</v>
      </c>
      <c r="S57" s="452">
        <v>26</v>
      </c>
      <c r="T57" s="452">
        <v>3</v>
      </c>
      <c r="U57" s="453">
        <v>1</v>
      </c>
      <c r="V57" s="814"/>
    </row>
    <row r="58" spans="1:22" s="815" customFormat="1" ht="15" customHeight="1">
      <c r="A58" s="451" t="s">
        <v>35</v>
      </c>
      <c r="B58" s="452">
        <v>59</v>
      </c>
      <c r="C58" s="452">
        <v>2</v>
      </c>
      <c r="D58" s="452" t="s">
        <v>943</v>
      </c>
      <c r="E58" s="452" t="s">
        <v>943</v>
      </c>
      <c r="F58" s="452" t="s">
        <v>943</v>
      </c>
      <c r="G58" s="452">
        <v>2</v>
      </c>
      <c r="H58" s="452">
        <v>11</v>
      </c>
      <c r="I58" s="452" t="s">
        <v>943</v>
      </c>
      <c r="J58" s="452">
        <v>0</v>
      </c>
      <c r="K58" s="452">
        <v>1</v>
      </c>
      <c r="L58" s="452">
        <v>23</v>
      </c>
      <c r="M58" s="452">
        <v>1</v>
      </c>
      <c r="N58" s="452" t="s">
        <v>943</v>
      </c>
      <c r="O58" s="452">
        <v>2</v>
      </c>
      <c r="P58" s="452">
        <v>5</v>
      </c>
      <c r="Q58" s="452">
        <v>2</v>
      </c>
      <c r="R58" s="452" t="s">
        <v>943</v>
      </c>
      <c r="S58" s="452">
        <v>9</v>
      </c>
      <c r="T58" s="452" t="s">
        <v>943</v>
      </c>
      <c r="U58" s="453" t="s">
        <v>943</v>
      </c>
      <c r="V58" s="814"/>
    </row>
    <row r="59" spans="1:22" s="815" customFormat="1" ht="15" customHeight="1">
      <c r="A59" s="451" t="s">
        <v>36</v>
      </c>
      <c r="B59" s="452">
        <v>16</v>
      </c>
      <c r="C59" s="452" t="s">
        <v>943</v>
      </c>
      <c r="D59" s="452" t="s">
        <v>943</v>
      </c>
      <c r="E59" s="452" t="s">
        <v>943</v>
      </c>
      <c r="F59" s="452" t="s">
        <v>943</v>
      </c>
      <c r="G59" s="452">
        <v>1</v>
      </c>
      <c r="H59" s="452">
        <v>4</v>
      </c>
      <c r="I59" s="452" t="s">
        <v>943</v>
      </c>
      <c r="J59" s="452" t="s">
        <v>943</v>
      </c>
      <c r="K59" s="452" t="s">
        <v>943</v>
      </c>
      <c r="L59" s="452">
        <v>3</v>
      </c>
      <c r="M59" s="452" t="s">
        <v>943</v>
      </c>
      <c r="N59" s="452" t="s">
        <v>943</v>
      </c>
      <c r="O59" s="452">
        <v>3</v>
      </c>
      <c r="P59" s="452">
        <v>2</v>
      </c>
      <c r="Q59" s="452">
        <v>2</v>
      </c>
      <c r="R59" s="452" t="s">
        <v>943</v>
      </c>
      <c r="S59" s="452">
        <v>3</v>
      </c>
      <c r="T59" s="452" t="s">
        <v>943</v>
      </c>
      <c r="U59" s="453" t="s">
        <v>943</v>
      </c>
      <c r="V59" s="814"/>
    </row>
    <row r="60" spans="1:22" s="815" customFormat="1" ht="15" customHeight="1">
      <c r="A60" s="451" t="s">
        <v>37</v>
      </c>
      <c r="B60" s="452">
        <v>3</v>
      </c>
      <c r="C60" s="452" t="s">
        <v>943</v>
      </c>
      <c r="D60" s="452" t="s">
        <v>943</v>
      </c>
      <c r="E60" s="452" t="s">
        <v>943</v>
      </c>
      <c r="F60" s="452" t="s">
        <v>943</v>
      </c>
      <c r="G60" s="452" t="s">
        <v>943</v>
      </c>
      <c r="H60" s="452">
        <v>0</v>
      </c>
      <c r="I60" s="452" t="s">
        <v>943</v>
      </c>
      <c r="J60" s="452" t="s">
        <v>943</v>
      </c>
      <c r="K60" s="452" t="s">
        <v>943</v>
      </c>
      <c r="L60" s="452">
        <v>0</v>
      </c>
      <c r="M60" s="452" t="s">
        <v>943</v>
      </c>
      <c r="N60" s="452" t="s">
        <v>943</v>
      </c>
      <c r="O60" s="452" t="s">
        <v>943</v>
      </c>
      <c r="P60" s="452">
        <v>1</v>
      </c>
      <c r="Q60" s="452" t="s">
        <v>943</v>
      </c>
      <c r="R60" s="452" t="s">
        <v>943</v>
      </c>
      <c r="S60" s="452">
        <v>1</v>
      </c>
      <c r="T60" s="452" t="s">
        <v>943</v>
      </c>
      <c r="U60" s="453" t="s">
        <v>943</v>
      </c>
      <c r="V60" s="814"/>
    </row>
    <row r="61" spans="1:22" s="815" customFormat="1" ht="15" customHeight="1">
      <c r="A61" s="451" t="s">
        <v>38</v>
      </c>
      <c r="B61" s="452" t="s">
        <v>943</v>
      </c>
      <c r="C61" s="452" t="s">
        <v>943</v>
      </c>
      <c r="D61" s="452" t="s">
        <v>943</v>
      </c>
      <c r="E61" s="452" t="s">
        <v>943</v>
      </c>
      <c r="F61" s="452" t="s">
        <v>943</v>
      </c>
      <c r="G61" s="452" t="s">
        <v>943</v>
      </c>
      <c r="H61" s="452" t="s">
        <v>943</v>
      </c>
      <c r="I61" s="452" t="s">
        <v>943</v>
      </c>
      <c r="J61" s="452" t="s">
        <v>943</v>
      </c>
      <c r="K61" s="452" t="s">
        <v>943</v>
      </c>
      <c r="L61" s="452" t="s">
        <v>943</v>
      </c>
      <c r="M61" s="452" t="s">
        <v>943</v>
      </c>
      <c r="N61" s="452" t="s">
        <v>943</v>
      </c>
      <c r="O61" s="452" t="s">
        <v>943</v>
      </c>
      <c r="P61" s="452" t="s">
        <v>943</v>
      </c>
      <c r="Q61" s="452" t="s">
        <v>943</v>
      </c>
      <c r="R61" s="452" t="s">
        <v>943</v>
      </c>
      <c r="S61" s="452" t="s">
        <v>943</v>
      </c>
      <c r="T61" s="452" t="s">
        <v>943</v>
      </c>
      <c r="U61" s="453" t="s">
        <v>943</v>
      </c>
      <c r="V61" s="814"/>
    </row>
    <row r="62" spans="1:22" s="815" customFormat="1" ht="15" customHeight="1">
      <c r="A62" s="451" t="s">
        <v>39</v>
      </c>
      <c r="B62" s="452" t="s">
        <v>943</v>
      </c>
      <c r="C62" s="452" t="s">
        <v>943</v>
      </c>
      <c r="D62" s="452" t="s">
        <v>943</v>
      </c>
      <c r="E62" s="452" t="s">
        <v>943</v>
      </c>
      <c r="F62" s="452" t="s">
        <v>943</v>
      </c>
      <c r="G62" s="452" t="s">
        <v>943</v>
      </c>
      <c r="H62" s="452" t="s">
        <v>943</v>
      </c>
      <c r="I62" s="452" t="s">
        <v>943</v>
      </c>
      <c r="J62" s="452" t="s">
        <v>943</v>
      </c>
      <c r="K62" s="452" t="s">
        <v>943</v>
      </c>
      <c r="L62" s="452" t="s">
        <v>943</v>
      </c>
      <c r="M62" s="452" t="s">
        <v>943</v>
      </c>
      <c r="N62" s="452" t="s">
        <v>943</v>
      </c>
      <c r="O62" s="452" t="s">
        <v>943</v>
      </c>
      <c r="P62" s="452" t="s">
        <v>943</v>
      </c>
      <c r="Q62" s="452" t="s">
        <v>943</v>
      </c>
      <c r="R62" s="452" t="s">
        <v>943</v>
      </c>
      <c r="S62" s="452" t="s">
        <v>943</v>
      </c>
      <c r="T62" s="452" t="s">
        <v>943</v>
      </c>
      <c r="U62" s="453" t="s">
        <v>943</v>
      </c>
      <c r="V62" s="814"/>
    </row>
    <row r="63" spans="1:22" s="815" customFormat="1" ht="15" customHeight="1">
      <c r="A63" s="451" t="s">
        <v>44</v>
      </c>
      <c r="B63" s="452">
        <v>1</v>
      </c>
      <c r="C63" s="452" t="s">
        <v>943</v>
      </c>
      <c r="D63" s="452" t="s">
        <v>943</v>
      </c>
      <c r="E63" s="452" t="s">
        <v>943</v>
      </c>
      <c r="F63" s="452" t="s">
        <v>943</v>
      </c>
      <c r="G63" s="452" t="s">
        <v>943</v>
      </c>
      <c r="H63" s="452">
        <v>1</v>
      </c>
      <c r="I63" s="452" t="s">
        <v>943</v>
      </c>
      <c r="J63" s="452" t="s">
        <v>943</v>
      </c>
      <c r="K63" s="452" t="s">
        <v>943</v>
      </c>
      <c r="L63" s="452" t="s">
        <v>943</v>
      </c>
      <c r="M63" s="452" t="s">
        <v>943</v>
      </c>
      <c r="N63" s="452" t="s">
        <v>943</v>
      </c>
      <c r="O63" s="452" t="s">
        <v>943</v>
      </c>
      <c r="P63" s="452" t="s">
        <v>943</v>
      </c>
      <c r="Q63" s="452" t="s">
        <v>943</v>
      </c>
      <c r="R63" s="452" t="s">
        <v>943</v>
      </c>
      <c r="S63" s="452" t="s">
        <v>943</v>
      </c>
      <c r="T63" s="452" t="s">
        <v>943</v>
      </c>
      <c r="U63" s="453" t="s">
        <v>943</v>
      </c>
      <c r="V63" s="814"/>
    </row>
    <row r="64" spans="1:22" s="450" customFormat="1" ht="24.75" customHeight="1">
      <c r="A64" s="455" t="s">
        <v>414</v>
      </c>
      <c r="B64" s="447">
        <v>26</v>
      </c>
      <c r="C64" s="447" t="s">
        <v>943</v>
      </c>
      <c r="D64" s="447" t="s">
        <v>943</v>
      </c>
      <c r="E64" s="447" t="s">
        <v>943</v>
      </c>
      <c r="F64" s="447" t="s">
        <v>943</v>
      </c>
      <c r="G64" s="447" t="s">
        <v>943</v>
      </c>
      <c r="H64" s="447">
        <v>11</v>
      </c>
      <c r="I64" s="447" t="s">
        <v>943</v>
      </c>
      <c r="J64" s="447">
        <v>1</v>
      </c>
      <c r="K64" s="447" t="s">
        <v>943</v>
      </c>
      <c r="L64" s="447">
        <v>1</v>
      </c>
      <c r="M64" s="447">
        <v>1</v>
      </c>
      <c r="N64" s="447">
        <v>1</v>
      </c>
      <c r="O64" s="447" t="s">
        <v>943</v>
      </c>
      <c r="P64" s="447">
        <v>5</v>
      </c>
      <c r="Q64" s="447" t="s">
        <v>943</v>
      </c>
      <c r="R64" s="447" t="s">
        <v>943</v>
      </c>
      <c r="S64" s="447">
        <v>6</v>
      </c>
      <c r="T64" s="447" t="s">
        <v>943</v>
      </c>
      <c r="U64" s="448">
        <v>2</v>
      </c>
      <c r="V64" s="449"/>
    </row>
    <row r="65" spans="1:22" s="815" customFormat="1" ht="15" customHeight="1">
      <c r="A65" s="451" t="s">
        <v>32</v>
      </c>
      <c r="B65" s="452">
        <v>3</v>
      </c>
      <c r="C65" s="452" t="s">
        <v>943</v>
      </c>
      <c r="D65" s="452" t="s">
        <v>943</v>
      </c>
      <c r="E65" s="452" t="s">
        <v>943</v>
      </c>
      <c r="F65" s="452" t="s">
        <v>943</v>
      </c>
      <c r="G65" s="452" t="s">
        <v>943</v>
      </c>
      <c r="H65" s="452">
        <v>0</v>
      </c>
      <c r="I65" s="452" t="s">
        <v>943</v>
      </c>
      <c r="J65" s="452" t="s">
        <v>943</v>
      </c>
      <c r="K65" s="452" t="s">
        <v>943</v>
      </c>
      <c r="L65" s="452" t="s">
        <v>943</v>
      </c>
      <c r="M65" s="452" t="s">
        <v>943</v>
      </c>
      <c r="N65" s="452" t="s">
        <v>943</v>
      </c>
      <c r="O65" s="452" t="s">
        <v>943</v>
      </c>
      <c r="P65" s="452">
        <v>1</v>
      </c>
      <c r="Q65" s="452" t="s">
        <v>943</v>
      </c>
      <c r="R65" s="452" t="s">
        <v>943</v>
      </c>
      <c r="S65" s="452">
        <v>2</v>
      </c>
      <c r="T65" s="452" t="s">
        <v>943</v>
      </c>
      <c r="U65" s="453" t="s">
        <v>943</v>
      </c>
      <c r="V65" s="814"/>
    </row>
    <row r="66" spans="1:22" s="815" customFormat="1" ht="15" customHeight="1">
      <c r="A66" s="451" t="s">
        <v>33</v>
      </c>
      <c r="B66" s="452">
        <v>5</v>
      </c>
      <c r="C66" s="452" t="s">
        <v>943</v>
      </c>
      <c r="D66" s="452" t="s">
        <v>943</v>
      </c>
      <c r="E66" s="452" t="s">
        <v>943</v>
      </c>
      <c r="F66" s="452" t="s">
        <v>943</v>
      </c>
      <c r="G66" s="452" t="s">
        <v>943</v>
      </c>
      <c r="H66" s="452">
        <v>1</v>
      </c>
      <c r="I66" s="452" t="s">
        <v>943</v>
      </c>
      <c r="J66" s="452" t="s">
        <v>943</v>
      </c>
      <c r="K66" s="452" t="s">
        <v>943</v>
      </c>
      <c r="L66" s="452" t="s">
        <v>943</v>
      </c>
      <c r="M66" s="452" t="s">
        <v>943</v>
      </c>
      <c r="N66" s="452">
        <v>1</v>
      </c>
      <c r="O66" s="452" t="s">
        <v>943</v>
      </c>
      <c r="P66" s="452">
        <v>1</v>
      </c>
      <c r="Q66" s="452" t="s">
        <v>943</v>
      </c>
      <c r="R66" s="452" t="s">
        <v>943</v>
      </c>
      <c r="S66" s="452">
        <v>2</v>
      </c>
      <c r="T66" s="452" t="s">
        <v>943</v>
      </c>
      <c r="U66" s="453" t="s">
        <v>943</v>
      </c>
      <c r="V66" s="814"/>
    </row>
    <row r="67" spans="1:22" s="815" customFormat="1" ht="15" customHeight="1">
      <c r="A67" s="451" t="s">
        <v>34</v>
      </c>
      <c r="B67" s="452">
        <v>8</v>
      </c>
      <c r="C67" s="452" t="s">
        <v>943</v>
      </c>
      <c r="D67" s="452" t="s">
        <v>943</v>
      </c>
      <c r="E67" s="452" t="s">
        <v>943</v>
      </c>
      <c r="F67" s="452" t="s">
        <v>943</v>
      </c>
      <c r="G67" s="452" t="s">
        <v>943</v>
      </c>
      <c r="H67" s="452">
        <v>5</v>
      </c>
      <c r="I67" s="452" t="s">
        <v>943</v>
      </c>
      <c r="J67" s="452" t="s">
        <v>943</v>
      </c>
      <c r="K67" s="452" t="s">
        <v>943</v>
      </c>
      <c r="L67" s="452" t="s">
        <v>943</v>
      </c>
      <c r="M67" s="452" t="s">
        <v>943</v>
      </c>
      <c r="N67" s="452" t="s">
        <v>943</v>
      </c>
      <c r="O67" s="452" t="s">
        <v>943</v>
      </c>
      <c r="P67" s="452">
        <v>2</v>
      </c>
      <c r="Q67" s="452" t="s">
        <v>943</v>
      </c>
      <c r="R67" s="452" t="s">
        <v>943</v>
      </c>
      <c r="S67" s="452">
        <v>1</v>
      </c>
      <c r="T67" s="452" t="s">
        <v>943</v>
      </c>
      <c r="U67" s="453" t="s">
        <v>943</v>
      </c>
      <c r="V67" s="814"/>
    </row>
    <row r="68" spans="1:22" s="815" customFormat="1" ht="15" customHeight="1">
      <c r="A68" s="451" t="s">
        <v>35</v>
      </c>
      <c r="B68" s="452">
        <v>4</v>
      </c>
      <c r="C68" s="452" t="s">
        <v>943</v>
      </c>
      <c r="D68" s="452" t="s">
        <v>943</v>
      </c>
      <c r="E68" s="452" t="s">
        <v>943</v>
      </c>
      <c r="F68" s="452" t="s">
        <v>943</v>
      </c>
      <c r="G68" s="452" t="s">
        <v>943</v>
      </c>
      <c r="H68" s="452">
        <v>4</v>
      </c>
      <c r="I68" s="452" t="s">
        <v>943</v>
      </c>
      <c r="J68" s="452" t="s">
        <v>943</v>
      </c>
      <c r="K68" s="452" t="s">
        <v>943</v>
      </c>
      <c r="L68" s="452" t="s">
        <v>943</v>
      </c>
      <c r="M68" s="452" t="s">
        <v>943</v>
      </c>
      <c r="N68" s="452" t="s">
        <v>943</v>
      </c>
      <c r="O68" s="452" t="s">
        <v>943</v>
      </c>
      <c r="P68" s="452" t="s">
        <v>943</v>
      </c>
      <c r="Q68" s="452" t="s">
        <v>943</v>
      </c>
      <c r="R68" s="452" t="s">
        <v>943</v>
      </c>
      <c r="S68" s="452" t="s">
        <v>943</v>
      </c>
      <c r="T68" s="452" t="s">
        <v>943</v>
      </c>
      <c r="U68" s="453">
        <v>1</v>
      </c>
      <c r="V68" s="814"/>
    </row>
    <row r="69" spans="1:22" s="815" customFormat="1" ht="15" customHeight="1">
      <c r="A69" s="451" t="s">
        <v>36</v>
      </c>
      <c r="B69" s="452">
        <v>4</v>
      </c>
      <c r="C69" s="452" t="s">
        <v>943</v>
      </c>
      <c r="D69" s="452" t="s">
        <v>943</v>
      </c>
      <c r="E69" s="452" t="s">
        <v>943</v>
      </c>
      <c r="F69" s="452" t="s">
        <v>943</v>
      </c>
      <c r="G69" s="452" t="s">
        <v>943</v>
      </c>
      <c r="H69" s="452">
        <v>1</v>
      </c>
      <c r="I69" s="452" t="s">
        <v>943</v>
      </c>
      <c r="J69" s="452" t="s">
        <v>943</v>
      </c>
      <c r="K69" s="452" t="s">
        <v>943</v>
      </c>
      <c r="L69" s="452" t="s">
        <v>943</v>
      </c>
      <c r="M69" s="452">
        <v>1</v>
      </c>
      <c r="N69" s="452" t="s">
        <v>943</v>
      </c>
      <c r="O69" s="452" t="s">
        <v>943</v>
      </c>
      <c r="P69" s="452">
        <v>0</v>
      </c>
      <c r="Q69" s="452" t="s">
        <v>943</v>
      </c>
      <c r="R69" s="452" t="s">
        <v>943</v>
      </c>
      <c r="S69" s="452">
        <v>1</v>
      </c>
      <c r="T69" s="452" t="s">
        <v>943</v>
      </c>
      <c r="U69" s="453">
        <v>1</v>
      </c>
      <c r="V69" s="814"/>
    </row>
    <row r="70" spans="1:22" s="815" customFormat="1" ht="15" customHeight="1">
      <c r="A70" s="451" t="s">
        <v>37</v>
      </c>
      <c r="B70" s="452">
        <v>1</v>
      </c>
      <c r="C70" s="452" t="s">
        <v>943</v>
      </c>
      <c r="D70" s="452" t="s">
        <v>943</v>
      </c>
      <c r="E70" s="452" t="s">
        <v>943</v>
      </c>
      <c r="F70" s="452" t="s">
        <v>943</v>
      </c>
      <c r="G70" s="452" t="s">
        <v>943</v>
      </c>
      <c r="H70" s="452" t="s">
        <v>943</v>
      </c>
      <c r="I70" s="452" t="s">
        <v>943</v>
      </c>
      <c r="J70" s="452">
        <v>1</v>
      </c>
      <c r="K70" s="452" t="s">
        <v>943</v>
      </c>
      <c r="L70" s="452" t="s">
        <v>943</v>
      </c>
      <c r="M70" s="452" t="s">
        <v>943</v>
      </c>
      <c r="N70" s="452" t="s">
        <v>943</v>
      </c>
      <c r="O70" s="452" t="s">
        <v>943</v>
      </c>
      <c r="P70" s="452" t="s">
        <v>943</v>
      </c>
      <c r="Q70" s="452" t="s">
        <v>943</v>
      </c>
      <c r="R70" s="452" t="s">
        <v>943</v>
      </c>
      <c r="S70" s="452" t="s">
        <v>943</v>
      </c>
      <c r="T70" s="452" t="s">
        <v>943</v>
      </c>
      <c r="U70" s="453" t="s">
        <v>943</v>
      </c>
      <c r="V70" s="814"/>
    </row>
    <row r="71" spans="1:22" s="815" customFormat="1" ht="15" customHeight="1">
      <c r="A71" s="451" t="s">
        <v>38</v>
      </c>
      <c r="B71" s="452">
        <v>1</v>
      </c>
      <c r="C71" s="452" t="s">
        <v>943</v>
      </c>
      <c r="D71" s="452" t="s">
        <v>943</v>
      </c>
      <c r="E71" s="452" t="s">
        <v>943</v>
      </c>
      <c r="F71" s="452" t="s">
        <v>943</v>
      </c>
      <c r="G71" s="452" t="s">
        <v>943</v>
      </c>
      <c r="H71" s="452" t="s">
        <v>943</v>
      </c>
      <c r="I71" s="452" t="s">
        <v>943</v>
      </c>
      <c r="J71" s="452" t="s">
        <v>943</v>
      </c>
      <c r="K71" s="452" t="s">
        <v>943</v>
      </c>
      <c r="L71" s="452">
        <v>1</v>
      </c>
      <c r="M71" s="452" t="s">
        <v>943</v>
      </c>
      <c r="N71" s="452" t="s">
        <v>943</v>
      </c>
      <c r="O71" s="452" t="s">
        <v>943</v>
      </c>
      <c r="P71" s="452" t="s">
        <v>943</v>
      </c>
      <c r="Q71" s="452" t="s">
        <v>943</v>
      </c>
      <c r="R71" s="452" t="s">
        <v>943</v>
      </c>
      <c r="S71" s="452" t="s">
        <v>943</v>
      </c>
      <c r="T71" s="452" t="s">
        <v>943</v>
      </c>
      <c r="U71" s="453" t="s">
        <v>943</v>
      </c>
      <c r="V71" s="814"/>
    </row>
    <row r="72" spans="1:22" s="815" customFormat="1" ht="15" customHeight="1">
      <c r="A72" s="451" t="s">
        <v>39</v>
      </c>
      <c r="B72" s="452" t="s">
        <v>943</v>
      </c>
      <c r="C72" s="452" t="s">
        <v>943</v>
      </c>
      <c r="D72" s="452" t="s">
        <v>943</v>
      </c>
      <c r="E72" s="452" t="s">
        <v>943</v>
      </c>
      <c r="F72" s="452" t="s">
        <v>943</v>
      </c>
      <c r="G72" s="452" t="s">
        <v>943</v>
      </c>
      <c r="H72" s="452" t="s">
        <v>943</v>
      </c>
      <c r="I72" s="452" t="s">
        <v>943</v>
      </c>
      <c r="J72" s="452" t="s">
        <v>943</v>
      </c>
      <c r="K72" s="452" t="s">
        <v>943</v>
      </c>
      <c r="L72" s="452" t="s">
        <v>943</v>
      </c>
      <c r="M72" s="452" t="s">
        <v>943</v>
      </c>
      <c r="N72" s="452" t="s">
        <v>943</v>
      </c>
      <c r="O72" s="452" t="s">
        <v>943</v>
      </c>
      <c r="P72" s="452" t="s">
        <v>943</v>
      </c>
      <c r="Q72" s="452" t="s">
        <v>943</v>
      </c>
      <c r="R72" s="452" t="s">
        <v>943</v>
      </c>
      <c r="S72" s="452" t="s">
        <v>943</v>
      </c>
      <c r="T72" s="452" t="s">
        <v>943</v>
      </c>
      <c r="U72" s="453" t="s">
        <v>943</v>
      </c>
      <c r="V72" s="814"/>
    </row>
    <row r="73" spans="1:22" s="815" customFormat="1" ht="15" customHeight="1" thickBot="1">
      <c r="A73" s="456" t="s">
        <v>44</v>
      </c>
      <c r="B73" s="457" t="s">
        <v>943</v>
      </c>
      <c r="C73" s="457" t="s">
        <v>943</v>
      </c>
      <c r="D73" s="457" t="s">
        <v>943</v>
      </c>
      <c r="E73" s="457" t="s">
        <v>943</v>
      </c>
      <c r="F73" s="457" t="s">
        <v>943</v>
      </c>
      <c r="G73" s="457" t="s">
        <v>943</v>
      </c>
      <c r="H73" s="457" t="s">
        <v>943</v>
      </c>
      <c r="I73" s="457" t="s">
        <v>943</v>
      </c>
      <c r="J73" s="457" t="s">
        <v>943</v>
      </c>
      <c r="K73" s="457" t="s">
        <v>943</v>
      </c>
      <c r="L73" s="457" t="s">
        <v>943</v>
      </c>
      <c r="M73" s="457" t="s">
        <v>943</v>
      </c>
      <c r="N73" s="457" t="s">
        <v>943</v>
      </c>
      <c r="O73" s="457" t="s">
        <v>943</v>
      </c>
      <c r="P73" s="457" t="s">
        <v>943</v>
      </c>
      <c r="Q73" s="457" t="s">
        <v>943</v>
      </c>
      <c r="R73" s="457" t="s">
        <v>943</v>
      </c>
      <c r="S73" s="457" t="s">
        <v>943</v>
      </c>
      <c r="T73" s="457" t="s">
        <v>943</v>
      </c>
      <c r="U73" s="458" t="s">
        <v>943</v>
      </c>
      <c r="V73" s="814"/>
    </row>
    <row r="74" spans="1:22" s="815" customFormat="1" ht="15" customHeight="1">
      <c r="A74" s="445" t="s">
        <v>45</v>
      </c>
      <c r="V74" s="814"/>
    </row>
    <row r="75" spans="1:22" s="815" customFormat="1" ht="15" customHeight="1">
      <c r="A75" s="459" t="s">
        <v>1004</v>
      </c>
      <c r="V75" s="814"/>
    </row>
    <row r="76" s="815" customFormat="1" ht="12.75" customHeight="1">
      <c r="V76" s="814"/>
    </row>
    <row r="77" s="815" customFormat="1" ht="12.75" customHeight="1">
      <c r="V77" s="814"/>
    </row>
    <row r="78" s="815" customFormat="1" ht="12.75" customHeight="1">
      <c r="V78" s="814"/>
    </row>
    <row r="79" s="815" customFormat="1" ht="12.75" customHeight="1">
      <c r="V79" s="814"/>
    </row>
    <row r="80" s="815" customFormat="1" ht="12.75" customHeight="1">
      <c r="V80" s="814"/>
    </row>
    <row r="81" s="815" customFormat="1" ht="12.75" customHeight="1">
      <c r="V81" s="814"/>
    </row>
    <row r="82" s="815" customFormat="1" ht="12.75" customHeight="1">
      <c r="V82" s="814"/>
    </row>
    <row r="83" s="815" customFormat="1" ht="12.75" customHeight="1">
      <c r="V83" s="814"/>
    </row>
    <row r="84" s="815" customFormat="1" ht="12.75" customHeight="1">
      <c r="V84" s="814"/>
    </row>
    <row r="85" s="815" customFormat="1" ht="12.75" customHeight="1">
      <c r="V85" s="814"/>
    </row>
    <row r="86" s="815" customFormat="1" ht="12.75" customHeight="1">
      <c r="V86" s="814"/>
    </row>
    <row r="87" s="815" customFormat="1" ht="12.75" customHeight="1">
      <c r="V87" s="814"/>
    </row>
    <row r="88" s="815" customFormat="1" ht="12.75" customHeight="1">
      <c r="V88" s="814"/>
    </row>
    <row r="89" s="815" customFormat="1" ht="12.75" customHeight="1">
      <c r="V89" s="814"/>
    </row>
    <row r="90" s="815" customFormat="1" ht="12.75" customHeight="1">
      <c r="V90" s="814"/>
    </row>
    <row r="91" s="815" customFormat="1" ht="12.75" customHeight="1">
      <c r="V91" s="814"/>
    </row>
    <row r="92" s="815" customFormat="1" ht="12.75" customHeight="1">
      <c r="V92" s="814"/>
    </row>
    <row r="93" s="815" customFormat="1" ht="12.75" customHeight="1">
      <c r="V93" s="814"/>
    </row>
    <row r="94" s="815" customFormat="1" ht="12.75" customHeight="1">
      <c r="V94" s="814"/>
    </row>
    <row r="95" s="815" customFormat="1" ht="12.75" customHeight="1">
      <c r="V95" s="814"/>
    </row>
    <row r="96" s="815" customFormat="1" ht="12.75" customHeight="1">
      <c r="V96" s="814"/>
    </row>
    <row r="97" s="815" customFormat="1" ht="12.75" customHeight="1">
      <c r="V97" s="814"/>
    </row>
    <row r="98" s="815" customFormat="1" ht="12.75" customHeight="1">
      <c r="V98" s="814"/>
    </row>
    <row r="99" s="815" customFormat="1" ht="12.75" customHeight="1">
      <c r="V99" s="814"/>
    </row>
    <row r="100" s="815" customFormat="1" ht="12.75" customHeight="1">
      <c r="V100" s="814"/>
    </row>
    <row r="101" s="815" customFormat="1" ht="12.75" customHeight="1">
      <c r="V101" s="814"/>
    </row>
    <row r="102" s="815" customFormat="1" ht="12.75" customHeight="1">
      <c r="V102" s="814"/>
    </row>
    <row r="103" s="815" customFormat="1" ht="12.75" customHeight="1">
      <c r="V103" s="814"/>
    </row>
    <row r="104" s="815" customFormat="1" ht="12.75" customHeight="1">
      <c r="V104" s="814"/>
    </row>
    <row r="105" s="815" customFormat="1" ht="12.75" customHeight="1">
      <c r="V105" s="814"/>
    </row>
    <row r="106" s="815" customFormat="1" ht="12.75" customHeight="1">
      <c r="V106" s="814"/>
    </row>
    <row r="107" s="815" customFormat="1" ht="12.75" customHeight="1">
      <c r="V107" s="814"/>
    </row>
    <row r="108" s="815" customFormat="1" ht="12.75" customHeight="1">
      <c r="V108" s="814"/>
    </row>
    <row r="109" s="815" customFormat="1" ht="12.75" customHeight="1">
      <c r="V109" s="814"/>
    </row>
    <row r="110" s="815" customFormat="1" ht="12.75" customHeight="1">
      <c r="V110" s="814"/>
    </row>
    <row r="111" s="815" customFormat="1" ht="12.75" customHeight="1">
      <c r="V111" s="814"/>
    </row>
    <row r="112" s="815" customFormat="1" ht="12.75" customHeight="1">
      <c r="V112" s="814"/>
    </row>
    <row r="113" s="815" customFormat="1" ht="12.75" customHeight="1">
      <c r="V113" s="814"/>
    </row>
    <row r="114" s="815" customFormat="1" ht="12.75" customHeight="1">
      <c r="V114" s="814"/>
    </row>
    <row r="115" s="815" customFormat="1" ht="12.75" customHeight="1">
      <c r="V115" s="814"/>
    </row>
    <row r="116" s="815" customFormat="1" ht="12.75" customHeight="1">
      <c r="V116" s="814"/>
    </row>
    <row r="117" s="815" customFormat="1" ht="12.75" customHeight="1">
      <c r="V117" s="814"/>
    </row>
    <row r="118" s="815" customFormat="1" ht="12.75" customHeight="1">
      <c r="V118" s="814"/>
    </row>
    <row r="119" s="815" customFormat="1" ht="12.75" customHeight="1">
      <c r="V119" s="814"/>
    </row>
    <row r="120" s="815" customFormat="1" ht="12.75" customHeight="1">
      <c r="V120" s="814"/>
    </row>
    <row r="121" s="815" customFormat="1" ht="12.75" customHeight="1">
      <c r="V121" s="814"/>
    </row>
    <row r="122" s="815" customFormat="1" ht="12.75" customHeight="1">
      <c r="V122" s="814"/>
    </row>
    <row r="123" s="815" customFormat="1" ht="12.75" customHeight="1">
      <c r="V123" s="814"/>
    </row>
    <row r="124" s="815" customFormat="1" ht="12.75" customHeight="1">
      <c r="V124" s="814"/>
    </row>
    <row r="125" s="815" customFormat="1" ht="12.75" customHeight="1">
      <c r="V125" s="814"/>
    </row>
    <row r="126" s="815" customFormat="1" ht="12.75" customHeight="1">
      <c r="V126" s="814"/>
    </row>
    <row r="127" s="815" customFormat="1" ht="12.75" customHeight="1">
      <c r="V127" s="814"/>
    </row>
    <row r="128" s="815" customFormat="1" ht="12.75" customHeight="1">
      <c r="V128" s="814"/>
    </row>
    <row r="129" s="815" customFormat="1" ht="12.75" customHeight="1">
      <c r="V129" s="814"/>
    </row>
    <row r="130" s="815" customFormat="1" ht="12.75" customHeight="1">
      <c r="V130" s="814"/>
    </row>
    <row r="131" s="815" customFormat="1" ht="12.75" customHeight="1">
      <c r="V131" s="814"/>
    </row>
    <row r="132" s="815" customFormat="1" ht="12.75" customHeight="1">
      <c r="V132" s="814"/>
    </row>
    <row r="133" s="815" customFormat="1" ht="12.75" customHeight="1">
      <c r="V133" s="814"/>
    </row>
    <row r="134" s="815" customFormat="1" ht="12.75" customHeight="1">
      <c r="V134" s="814"/>
    </row>
    <row r="135" s="815" customFormat="1" ht="12.75" customHeight="1">
      <c r="V135" s="814"/>
    </row>
    <row r="136" s="815" customFormat="1" ht="12.75" customHeight="1">
      <c r="V136" s="814"/>
    </row>
    <row r="137" s="815" customFormat="1" ht="12.75" customHeight="1">
      <c r="V137" s="814"/>
    </row>
    <row r="138" s="815" customFormat="1" ht="12.75" customHeight="1">
      <c r="V138" s="814"/>
    </row>
    <row r="139" s="815" customFormat="1" ht="12.75" customHeight="1">
      <c r="V139" s="814"/>
    </row>
    <row r="140" s="815" customFormat="1" ht="12.75" customHeight="1">
      <c r="V140" s="814"/>
    </row>
    <row r="141" s="815" customFormat="1" ht="12.75" customHeight="1">
      <c r="V141" s="814"/>
    </row>
    <row r="142" s="815" customFormat="1" ht="12.75" customHeight="1">
      <c r="V142" s="814"/>
    </row>
    <row r="143" s="815" customFormat="1" ht="12.75" customHeight="1">
      <c r="V143" s="814"/>
    </row>
    <row r="144" s="815" customFormat="1" ht="12.75" customHeight="1">
      <c r="V144" s="814"/>
    </row>
    <row r="145" s="815" customFormat="1" ht="12.75" customHeight="1">
      <c r="V145" s="814"/>
    </row>
    <row r="146" s="815" customFormat="1" ht="12.75" customHeight="1">
      <c r="V146" s="814"/>
    </row>
    <row r="147" s="815" customFormat="1" ht="12.75" customHeight="1">
      <c r="V147" s="814"/>
    </row>
    <row r="148" s="815" customFormat="1" ht="12.75" customHeight="1">
      <c r="V148" s="814"/>
    </row>
    <row r="149" s="815" customFormat="1" ht="12.75" customHeight="1">
      <c r="V149" s="814"/>
    </row>
    <row r="150" s="815" customFormat="1" ht="12.75" customHeight="1">
      <c r="V150" s="814"/>
    </row>
    <row r="151" s="815" customFormat="1" ht="12.75" customHeight="1">
      <c r="V151" s="814"/>
    </row>
    <row r="152" s="815" customFormat="1" ht="12.75" customHeight="1">
      <c r="V152" s="814"/>
    </row>
    <row r="153" s="815" customFormat="1" ht="12.75" customHeight="1">
      <c r="V153" s="814"/>
    </row>
    <row r="154" s="815" customFormat="1" ht="12.75" customHeight="1">
      <c r="V154" s="814"/>
    </row>
    <row r="155" s="815" customFormat="1" ht="12.75" customHeight="1">
      <c r="V155" s="814"/>
    </row>
    <row r="156" s="815" customFormat="1" ht="12.75" customHeight="1">
      <c r="V156" s="814"/>
    </row>
    <row r="157" s="815" customFormat="1" ht="12.75" customHeight="1">
      <c r="V157" s="814"/>
    </row>
    <row r="158" s="815" customFormat="1" ht="12.75" customHeight="1">
      <c r="V158" s="814"/>
    </row>
    <row r="159" s="815" customFormat="1" ht="12.75" customHeight="1">
      <c r="V159" s="814"/>
    </row>
    <row r="160" s="815" customFormat="1" ht="12.75" customHeight="1">
      <c r="V160" s="814"/>
    </row>
    <row r="161" s="815" customFormat="1" ht="12.75" customHeight="1">
      <c r="V161" s="814"/>
    </row>
    <row r="162" s="815" customFormat="1" ht="12.75" customHeight="1">
      <c r="V162" s="814"/>
    </row>
    <row r="163" s="815" customFormat="1" ht="12.75" customHeight="1">
      <c r="V163" s="814"/>
    </row>
    <row r="164" s="815" customFormat="1" ht="12.75" customHeight="1">
      <c r="V164" s="814"/>
    </row>
    <row r="165" s="815" customFormat="1" ht="12.75" customHeight="1">
      <c r="V165" s="814"/>
    </row>
    <row r="166" s="815" customFormat="1" ht="12.75" customHeight="1">
      <c r="V166" s="814"/>
    </row>
    <row r="167" s="815" customFormat="1" ht="12.75" customHeight="1">
      <c r="V167" s="814"/>
    </row>
    <row r="168" s="815" customFormat="1" ht="12.75" customHeight="1">
      <c r="V168" s="814"/>
    </row>
    <row r="169" s="815" customFormat="1" ht="12.75" customHeight="1">
      <c r="V169" s="814"/>
    </row>
    <row r="170" s="815" customFormat="1" ht="12.75" customHeight="1">
      <c r="V170" s="814"/>
    </row>
    <row r="171" s="815" customFormat="1" ht="12.75" customHeight="1">
      <c r="V171" s="814"/>
    </row>
    <row r="172" s="815" customFormat="1" ht="12.75" customHeight="1">
      <c r="V172" s="814"/>
    </row>
    <row r="173" s="815" customFormat="1" ht="12.75" customHeight="1">
      <c r="V173" s="814"/>
    </row>
    <row r="174" s="815" customFormat="1" ht="12.75" customHeight="1">
      <c r="V174" s="814"/>
    </row>
    <row r="175" s="815" customFormat="1" ht="12.75" customHeight="1">
      <c r="V175" s="814"/>
    </row>
    <row r="176" s="815" customFormat="1" ht="12.75" customHeight="1">
      <c r="V176" s="814"/>
    </row>
    <row r="177" s="815" customFormat="1" ht="12.75" customHeight="1">
      <c r="V177" s="814"/>
    </row>
    <row r="178" s="815" customFormat="1" ht="12.75" customHeight="1">
      <c r="V178" s="814"/>
    </row>
    <row r="179" s="815" customFormat="1" ht="12.75" customHeight="1">
      <c r="V179" s="814"/>
    </row>
    <row r="180" s="815" customFormat="1" ht="12.75" customHeight="1">
      <c r="V180" s="814"/>
    </row>
    <row r="181" s="815" customFormat="1" ht="12.75" customHeight="1">
      <c r="V181" s="814"/>
    </row>
    <row r="182" s="815" customFormat="1" ht="12.75" customHeight="1">
      <c r="V182" s="814"/>
    </row>
    <row r="183" s="815" customFormat="1" ht="12.75" customHeight="1">
      <c r="V183" s="814"/>
    </row>
    <row r="184" s="815" customFormat="1" ht="12.75" customHeight="1">
      <c r="V184" s="814"/>
    </row>
    <row r="185" s="815" customFormat="1" ht="13.5">
      <c r="V185" s="814"/>
    </row>
    <row r="186" s="815" customFormat="1" ht="13.5">
      <c r="V186" s="814"/>
    </row>
    <row r="187" s="815" customFormat="1" ht="13.5">
      <c r="V187" s="814"/>
    </row>
    <row r="188" s="815" customFormat="1" ht="13.5">
      <c r="V188" s="814"/>
    </row>
    <row r="189" s="815" customFormat="1" ht="13.5">
      <c r="V189" s="814"/>
    </row>
    <row r="190" s="815" customFormat="1" ht="13.5">
      <c r="V190" s="814"/>
    </row>
    <row r="191" s="815" customFormat="1" ht="13.5">
      <c r="V191" s="814"/>
    </row>
    <row r="192" s="815" customFormat="1" ht="13.5">
      <c r="V192" s="814"/>
    </row>
    <row r="193" s="815" customFormat="1" ht="13.5">
      <c r="V193" s="814"/>
    </row>
    <row r="194" s="815" customFormat="1" ht="13.5">
      <c r="V194" s="814"/>
    </row>
    <row r="195" s="815" customFormat="1" ht="13.5">
      <c r="V195" s="814"/>
    </row>
    <row r="196" s="815" customFormat="1" ht="13.5">
      <c r="V196" s="814"/>
    </row>
    <row r="197" s="815" customFormat="1" ht="13.5">
      <c r="V197" s="814"/>
    </row>
    <row r="198" s="815" customFormat="1" ht="13.5">
      <c r="V198" s="814"/>
    </row>
    <row r="199" s="815" customFormat="1" ht="13.5">
      <c r="V199" s="814"/>
    </row>
    <row r="200" s="815" customFormat="1" ht="13.5">
      <c r="V200" s="814"/>
    </row>
    <row r="201" s="815" customFormat="1" ht="13.5">
      <c r="V201" s="814"/>
    </row>
    <row r="202" s="815" customFormat="1" ht="13.5">
      <c r="V202" s="814"/>
    </row>
    <row r="203" s="815" customFormat="1" ht="13.5">
      <c r="V203" s="814"/>
    </row>
    <row r="204" s="815" customFormat="1" ht="13.5">
      <c r="V204" s="814"/>
    </row>
    <row r="205" s="815" customFormat="1" ht="13.5">
      <c r="V205" s="814"/>
    </row>
    <row r="206" s="815" customFormat="1" ht="13.5">
      <c r="V206" s="814"/>
    </row>
    <row r="207" s="815" customFormat="1" ht="13.5">
      <c r="V207" s="814"/>
    </row>
    <row r="208" s="815" customFormat="1" ht="13.5">
      <c r="V208" s="814"/>
    </row>
    <row r="209" s="815" customFormat="1" ht="13.5">
      <c r="V209" s="814"/>
    </row>
    <row r="210" s="815" customFormat="1" ht="13.5">
      <c r="V210" s="814"/>
    </row>
    <row r="211" s="815" customFormat="1" ht="13.5">
      <c r="V211" s="814"/>
    </row>
    <row r="212" s="815" customFormat="1" ht="13.5">
      <c r="V212" s="814"/>
    </row>
    <row r="213" s="815" customFormat="1" ht="13.5">
      <c r="V213" s="814"/>
    </row>
    <row r="214" s="815" customFormat="1" ht="13.5">
      <c r="V214" s="814"/>
    </row>
    <row r="215" s="815" customFormat="1" ht="13.5">
      <c r="V215" s="814"/>
    </row>
    <row r="216" s="815" customFormat="1" ht="13.5">
      <c r="V216" s="814"/>
    </row>
    <row r="217" s="815" customFormat="1" ht="13.5">
      <c r="V217" s="814"/>
    </row>
    <row r="218" s="815" customFormat="1" ht="13.5">
      <c r="V218" s="814"/>
    </row>
    <row r="219" s="815" customFormat="1" ht="13.5">
      <c r="V219" s="814"/>
    </row>
    <row r="220" s="815" customFormat="1" ht="13.5">
      <c r="V220" s="814"/>
    </row>
    <row r="221" s="815" customFormat="1" ht="13.5">
      <c r="V221" s="814"/>
    </row>
    <row r="222" s="815" customFormat="1" ht="13.5">
      <c r="V222" s="814"/>
    </row>
    <row r="223" s="815" customFormat="1" ht="13.5">
      <c r="V223" s="814"/>
    </row>
    <row r="224" s="815" customFormat="1" ht="13.5">
      <c r="V224" s="814"/>
    </row>
    <row r="225" s="815" customFormat="1" ht="13.5">
      <c r="V225" s="814"/>
    </row>
    <row r="226" s="815" customFormat="1" ht="13.5">
      <c r="V226" s="814"/>
    </row>
    <row r="227" s="815" customFormat="1" ht="13.5">
      <c r="V227" s="814"/>
    </row>
    <row r="228" s="815" customFormat="1" ht="13.5">
      <c r="V228" s="814"/>
    </row>
    <row r="229" s="815" customFormat="1" ht="13.5">
      <c r="V229" s="814"/>
    </row>
    <row r="230" s="815" customFormat="1" ht="13.5">
      <c r="V230" s="814"/>
    </row>
    <row r="231" s="815" customFormat="1" ht="13.5">
      <c r="V231" s="814"/>
    </row>
    <row r="232" s="815" customFormat="1" ht="13.5">
      <c r="V232" s="814"/>
    </row>
    <row r="233" s="815" customFormat="1" ht="13.5">
      <c r="V233" s="814"/>
    </row>
    <row r="234" s="815" customFormat="1" ht="13.5">
      <c r="V234" s="814"/>
    </row>
    <row r="235" s="815" customFormat="1" ht="13.5">
      <c r="V235" s="814"/>
    </row>
    <row r="236" s="815" customFormat="1" ht="13.5">
      <c r="V236" s="814"/>
    </row>
    <row r="237" s="815" customFormat="1" ht="13.5">
      <c r="V237" s="814"/>
    </row>
    <row r="238" s="815" customFormat="1" ht="13.5">
      <c r="V238" s="814"/>
    </row>
    <row r="239" s="815" customFormat="1" ht="13.5">
      <c r="V239" s="814"/>
    </row>
    <row r="240" s="815" customFormat="1" ht="13.5">
      <c r="V240" s="814"/>
    </row>
    <row r="241" s="815" customFormat="1" ht="13.5">
      <c r="V241" s="814"/>
    </row>
    <row r="242" s="815" customFormat="1" ht="13.5">
      <c r="V242" s="814"/>
    </row>
    <row r="243" s="815" customFormat="1" ht="13.5">
      <c r="V243" s="814"/>
    </row>
    <row r="244" s="815" customFormat="1" ht="13.5">
      <c r="V244" s="814"/>
    </row>
    <row r="245" s="815" customFormat="1" ht="13.5">
      <c r="V245" s="814"/>
    </row>
    <row r="246" s="815" customFormat="1" ht="13.5">
      <c r="V246" s="814"/>
    </row>
    <row r="247" s="815" customFormat="1" ht="13.5">
      <c r="V247" s="814"/>
    </row>
    <row r="248" s="815" customFormat="1" ht="13.5">
      <c r="V248" s="814"/>
    </row>
    <row r="249" s="815" customFormat="1" ht="13.5">
      <c r="V249" s="814"/>
    </row>
    <row r="250" s="815" customFormat="1" ht="13.5">
      <c r="V250" s="814"/>
    </row>
    <row r="251" s="815" customFormat="1" ht="13.5">
      <c r="V251" s="814"/>
    </row>
    <row r="252" s="815" customFormat="1" ht="13.5">
      <c r="V252" s="814"/>
    </row>
    <row r="253" s="815" customFormat="1" ht="13.5">
      <c r="V253" s="814"/>
    </row>
    <row r="254" s="815" customFormat="1" ht="13.5">
      <c r="V254" s="814"/>
    </row>
    <row r="255" s="815" customFormat="1" ht="13.5">
      <c r="V255" s="814"/>
    </row>
    <row r="256" s="815" customFormat="1" ht="13.5">
      <c r="V256" s="814"/>
    </row>
    <row r="257" s="815" customFormat="1" ht="13.5">
      <c r="V257" s="814"/>
    </row>
    <row r="258" s="815" customFormat="1" ht="13.5">
      <c r="V258" s="814"/>
    </row>
    <row r="259" s="815" customFormat="1" ht="13.5">
      <c r="V259" s="814"/>
    </row>
    <row r="260" s="815" customFormat="1" ht="13.5">
      <c r="V260" s="814"/>
    </row>
    <row r="261" s="815" customFormat="1" ht="13.5">
      <c r="V261" s="814"/>
    </row>
    <row r="262" s="815" customFormat="1" ht="13.5">
      <c r="V262" s="814"/>
    </row>
    <row r="263" s="815" customFormat="1" ht="13.5">
      <c r="V263" s="814"/>
    </row>
    <row r="264" s="815" customFormat="1" ht="13.5">
      <c r="V264" s="814"/>
    </row>
    <row r="265" s="815" customFormat="1" ht="13.5">
      <c r="V265" s="814"/>
    </row>
    <row r="266" s="815" customFormat="1" ht="13.5">
      <c r="V266" s="814"/>
    </row>
    <row r="267" s="815" customFormat="1" ht="13.5">
      <c r="V267" s="814"/>
    </row>
    <row r="268" s="815" customFormat="1" ht="13.5">
      <c r="V268" s="814"/>
    </row>
    <row r="269" s="815" customFormat="1" ht="13.5">
      <c r="V269" s="814"/>
    </row>
    <row r="270" s="815" customFormat="1" ht="13.5">
      <c r="V270" s="814"/>
    </row>
    <row r="271" s="815" customFormat="1" ht="13.5">
      <c r="V271" s="814"/>
    </row>
    <row r="272" s="815" customFormat="1" ht="13.5">
      <c r="V272" s="814"/>
    </row>
    <row r="273" s="815" customFormat="1" ht="13.5">
      <c r="V273" s="814"/>
    </row>
    <row r="274" s="815" customFormat="1" ht="13.5">
      <c r="V274" s="814"/>
    </row>
    <row r="275" s="815" customFormat="1" ht="13.5">
      <c r="V275" s="814"/>
    </row>
    <row r="276" s="815" customFormat="1" ht="13.5">
      <c r="V276" s="814"/>
    </row>
    <row r="277" s="815" customFormat="1" ht="13.5">
      <c r="V277" s="814"/>
    </row>
    <row r="278" s="815" customFormat="1" ht="13.5">
      <c r="V278" s="814"/>
    </row>
    <row r="279" s="815" customFormat="1" ht="13.5">
      <c r="V279" s="814"/>
    </row>
    <row r="280" s="815" customFormat="1" ht="13.5">
      <c r="V280" s="814"/>
    </row>
    <row r="281" s="815" customFormat="1" ht="13.5">
      <c r="V281" s="814"/>
    </row>
    <row r="282" s="815" customFormat="1" ht="13.5">
      <c r="V282" s="814"/>
    </row>
    <row r="283" s="815" customFormat="1" ht="13.5">
      <c r="V283" s="814"/>
    </row>
    <row r="284" s="815" customFormat="1" ht="13.5">
      <c r="V284" s="814"/>
    </row>
    <row r="285" s="815" customFormat="1" ht="13.5">
      <c r="V285" s="814"/>
    </row>
    <row r="286" s="815" customFormat="1" ht="13.5">
      <c r="V286" s="814"/>
    </row>
    <row r="287" s="815" customFormat="1" ht="13.5">
      <c r="V287" s="814"/>
    </row>
    <row r="288" s="815" customFormat="1" ht="13.5">
      <c r="V288" s="814"/>
    </row>
    <row r="289" s="815" customFormat="1" ht="13.5">
      <c r="V289" s="814"/>
    </row>
    <row r="290" s="815" customFormat="1" ht="13.5">
      <c r="V290" s="814"/>
    </row>
    <row r="291" s="815" customFormat="1" ht="13.5">
      <c r="V291" s="814"/>
    </row>
    <row r="292" s="815" customFormat="1" ht="13.5">
      <c r="V292" s="814"/>
    </row>
    <row r="293" s="815" customFormat="1" ht="13.5">
      <c r="V293" s="814"/>
    </row>
    <row r="294" s="815" customFormat="1" ht="13.5">
      <c r="V294" s="814"/>
    </row>
    <row r="295" s="815" customFormat="1" ht="13.5">
      <c r="V295" s="814"/>
    </row>
    <row r="296" s="815" customFormat="1" ht="13.5">
      <c r="V296" s="814"/>
    </row>
    <row r="297" s="815" customFormat="1" ht="13.5">
      <c r="V297" s="814"/>
    </row>
    <row r="298" s="815" customFormat="1" ht="13.5">
      <c r="V298" s="814"/>
    </row>
    <row r="299" s="815" customFormat="1" ht="13.5">
      <c r="V299" s="814"/>
    </row>
    <row r="300" s="815" customFormat="1" ht="13.5">
      <c r="V300" s="814"/>
    </row>
    <row r="301" s="815" customFormat="1" ht="13.5">
      <c r="V301" s="814"/>
    </row>
    <row r="302" s="815" customFormat="1" ht="13.5">
      <c r="V302" s="814"/>
    </row>
    <row r="303" s="815" customFormat="1" ht="13.5">
      <c r="V303" s="814"/>
    </row>
    <row r="304" s="815" customFormat="1" ht="13.5">
      <c r="V304" s="814"/>
    </row>
    <row r="305" s="815" customFormat="1" ht="13.5">
      <c r="V305" s="814"/>
    </row>
    <row r="306" s="815" customFormat="1" ht="13.5">
      <c r="V306" s="814"/>
    </row>
    <row r="307" s="815" customFormat="1" ht="13.5">
      <c r="V307" s="814"/>
    </row>
    <row r="308" s="815" customFormat="1" ht="13.5">
      <c r="V308" s="814"/>
    </row>
    <row r="309" s="815" customFormat="1" ht="13.5">
      <c r="V309" s="814"/>
    </row>
    <row r="310" s="815" customFormat="1" ht="13.5">
      <c r="V310" s="814"/>
    </row>
    <row r="311" s="815" customFormat="1" ht="13.5">
      <c r="V311" s="814"/>
    </row>
    <row r="312" s="815" customFormat="1" ht="13.5">
      <c r="V312" s="814"/>
    </row>
    <row r="313" s="815" customFormat="1" ht="13.5">
      <c r="V313" s="814"/>
    </row>
    <row r="314" s="815" customFormat="1" ht="13.5">
      <c r="V314" s="814"/>
    </row>
    <row r="315" s="815" customFormat="1" ht="13.5">
      <c r="V315" s="814"/>
    </row>
    <row r="316" s="815" customFormat="1" ht="13.5">
      <c r="V316" s="814"/>
    </row>
    <row r="317" s="815" customFormat="1" ht="13.5">
      <c r="V317" s="814"/>
    </row>
    <row r="318" s="815" customFormat="1" ht="13.5">
      <c r="V318" s="814"/>
    </row>
    <row r="319" s="815" customFormat="1" ht="13.5">
      <c r="V319" s="814"/>
    </row>
    <row r="320" s="815" customFormat="1" ht="13.5">
      <c r="V320" s="814"/>
    </row>
    <row r="321" s="815" customFormat="1" ht="13.5">
      <c r="V321" s="814"/>
    </row>
    <row r="322" s="815" customFormat="1" ht="13.5">
      <c r="V322" s="814"/>
    </row>
    <row r="323" s="815" customFormat="1" ht="13.5">
      <c r="V323" s="814"/>
    </row>
    <row r="324" s="815" customFormat="1" ht="13.5">
      <c r="V324" s="814"/>
    </row>
    <row r="325" s="815" customFormat="1" ht="13.5">
      <c r="V325" s="814"/>
    </row>
    <row r="326" s="815" customFormat="1" ht="13.5">
      <c r="V326" s="814"/>
    </row>
    <row r="327" s="815" customFormat="1" ht="13.5">
      <c r="V327" s="814"/>
    </row>
    <row r="328" s="815" customFormat="1" ht="13.5">
      <c r="V328" s="814"/>
    </row>
    <row r="329" s="815" customFormat="1" ht="13.5">
      <c r="V329" s="814"/>
    </row>
    <row r="330" s="815" customFormat="1" ht="13.5">
      <c r="V330" s="814"/>
    </row>
    <row r="331" s="815" customFormat="1" ht="13.5">
      <c r="V331" s="814"/>
    </row>
    <row r="332" s="815" customFormat="1" ht="13.5">
      <c r="V332" s="814"/>
    </row>
    <row r="333" s="815" customFormat="1" ht="13.5">
      <c r="V333" s="814"/>
    </row>
    <row r="334" s="815" customFormat="1" ht="13.5">
      <c r="V334" s="814"/>
    </row>
    <row r="335" s="815" customFormat="1" ht="13.5">
      <c r="V335" s="814"/>
    </row>
    <row r="336" s="815" customFormat="1" ht="13.5">
      <c r="V336" s="814"/>
    </row>
    <row r="337" s="815" customFormat="1" ht="13.5">
      <c r="V337" s="814"/>
    </row>
    <row r="338" s="815" customFormat="1" ht="13.5">
      <c r="V338" s="814"/>
    </row>
    <row r="339" s="815" customFormat="1" ht="13.5">
      <c r="V339" s="814"/>
    </row>
    <row r="340" s="815" customFormat="1" ht="13.5">
      <c r="V340" s="814"/>
    </row>
    <row r="341" s="815" customFormat="1" ht="13.5">
      <c r="V341" s="814"/>
    </row>
    <row r="342" s="815" customFormat="1" ht="13.5">
      <c r="V342" s="814"/>
    </row>
    <row r="343" s="815" customFormat="1" ht="13.5">
      <c r="V343" s="814"/>
    </row>
    <row r="344" s="815" customFormat="1" ht="13.5">
      <c r="V344" s="814"/>
    </row>
    <row r="345" s="815" customFormat="1" ht="13.5">
      <c r="V345" s="814"/>
    </row>
    <row r="346" s="815" customFormat="1" ht="13.5">
      <c r="V346" s="814"/>
    </row>
    <row r="347" s="815" customFormat="1" ht="13.5">
      <c r="V347" s="814"/>
    </row>
    <row r="348" s="815" customFormat="1" ht="13.5">
      <c r="V348" s="814"/>
    </row>
    <row r="349" s="815" customFormat="1" ht="13.5">
      <c r="V349" s="814"/>
    </row>
    <row r="350" s="815" customFormat="1" ht="13.5">
      <c r="V350" s="814"/>
    </row>
    <row r="351" s="815" customFormat="1" ht="13.5">
      <c r="V351" s="814"/>
    </row>
    <row r="352" s="815" customFormat="1" ht="13.5">
      <c r="V352" s="814"/>
    </row>
    <row r="353" s="815" customFormat="1" ht="13.5">
      <c r="V353" s="814"/>
    </row>
    <row r="354" s="815" customFormat="1" ht="13.5">
      <c r="V354" s="814"/>
    </row>
    <row r="355" s="815" customFormat="1" ht="13.5">
      <c r="V355" s="814"/>
    </row>
    <row r="356" s="815" customFormat="1" ht="13.5">
      <c r="V356" s="814"/>
    </row>
    <row r="357" s="815" customFormat="1" ht="13.5">
      <c r="V357" s="814"/>
    </row>
    <row r="358" s="815" customFormat="1" ht="13.5">
      <c r="V358" s="814"/>
    </row>
    <row r="359" s="815" customFormat="1" ht="13.5">
      <c r="V359" s="814"/>
    </row>
    <row r="360" s="815" customFormat="1" ht="13.5">
      <c r="V360" s="814"/>
    </row>
    <row r="361" s="815" customFormat="1" ht="13.5">
      <c r="V361" s="814"/>
    </row>
    <row r="362" s="815" customFormat="1" ht="13.5">
      <c r="V362" s="814"/>
    </row>
    <row r="363" s="815" customFormat="1" ht="13.5">
      <c r="V363" s="814"/>
    </row>
    <row r="364" s="815" customFormat="1" ht="13.5">
      <c r="V364" s="814"/>
    </row>
    <row r="365" s="815" customFormat="1" ht="13.5">
      <c r="V365" s="814"/>
    </row>
    <row r="366" s="815" customFormat="1" ht="13.5">
      <c r="V366" s="814"/>
    </row>
    <row r="367" s="815" customFormat="1" ht="13.5">
      <c r="V367" s="814"/>
    </row>
    <row r="368" s="815" customFormat="1" ht="13.5">
      <c r="V368" s="814"/>
    </row>
    <row r="369" s="815" customFormat="1" ht="13.5">
      <c r="V369" s="814"/>
    </row>
    <row r="370" s="815" customFormat="1" ht="13.5">
      <c r="V370" s="814"/>
    </row>
    <row r="371" s="815" customFormat="1" ht="13.5">
      <c r="V371" s="814"/>
    </row>
    <row r="372" s="815" customFormat="1" ht="13.5">
      <c r="V372" s="814"/>
    </row>
    <row r="373" s="815" customFormat="1" ht="13.5">
      <c r="V373" s="814"/>
    </row>
    <row r="374" s="815" customFormat="1" ht="13.5">
      <c r="V374" s="814"/>
    </row>
    <row r="375" s="815" customFormat="1" ht="13.5">
      <c r="V375" s="814"/>
    </row>
    <row r="376" s="815" customFormat="1" ht="13.5">
      <c r="V376" s="814"/>
    </row>
    <row r="377" s="815" customFormat="1" ht="13.5">
      <c r="V377" s="814"/>
    </row>
    <row r="378" s="815" customFormat="1" ht="13.5">
      <c r="V378" s="814"/>
    </row>
    <row r="379" s="815" customFormat="1" ht="13.5">
      <c r="V379" s="814"/>
    </row>
    <row r="380" s="815" customFormat="1" ht="13.5">
      <c r="V380" s="814"/>
    </row>
    <row r="381" s="815" customFormat="1" ht="13.5">
      <c r="V381" s="814"/>
    </row>
    <row r="382" s="815" customFormat="1" ht="13.5">
      <c r="V382" s="814"/>
    </row>
    <row r="383" s="815" customFormat="1" ht="13.5">
      <c r="V383" s="814"/>
    </row>
    <row r="384" s="815" customFormat="1" ht="13.5">
      <c r="V384" s="814"/>
    </row>
    <row r="385" s="815" customFormat="1" ht="13.5">
      <c r="V385" s="814"/>
    </row>
    <row r="386" s="815" customFormat="1" ht="13.5">
      <c r="V386" s="814"/>
    </row>
    <row r="387" s="815" customFormat="1" ht="13.5">
      <c r="V387" s="814"/>
    </row>
    <row r="388" s="815" customFormat="1" ht="13.5">
      <c r="V388" s="814"/>
    </row>
    <row r="389" s="815" customFormat="1" ht="13.5">
      <c r="V389" s="814"/>
    </row>
    <row r="390" s="815" customFormat="1" ht="13.5">
      <c r="V390" s="814"/>
    </row>
    <row r="391" s="815" customFormat="1" ht="13.5">
      <c r="V391" s="814"/>
    </row>
    <row r="392" s="815" customFormat="1" ht="13.5">
      <c r="V392" s="814"/>
    </row>
    <row r="393" s="815" customFormat="1" ht="13.5">
      <c r="V393" s="814"/>
    </row>
    <row r="394" s="815" customFormat="1" ht="13.5">
      <c r="V394" s="814"/>
    </row>
    <row r="395" s="815" customFormat="1" ht="13.5">
      <c r="V395" s="814"/>
    </row>
    <row r="396" s="815" customFormat="1" ht="13.5">
      <c r="V396" s="814"/>
    </row>
    <row r="397" s="815" customFormat="1" ht="13.5">
      <c r="V397" s="814"/>
    </row>
    <row r="398" s="815" customFormat="1" ht="13.5">
      <c r="V398" s="814"/>
    </row>
    <row r="399" s="815" customFormat="1" ht="13.5">
      <c r="V399" s="814"/>
    </row>
    <row r="400" s="815" customFormat="1" ht="13.5">
      <c r="V400" s="814"/>
    </row>
    <row r="401" s="815" customFormat="1" ht="13.5">
      <c r="V401" s="814"/>
    </row>
    <row r="402" s="815" customFormat="1" ht="13.5">
      <c r="V402" s="814"/>
    </row>
    <row r="403" s="815" customFormat="1" ht="13.5">
      <c r="V403" s="814"/>
    </row>
    <row r="404" s="815" customFormat="1" ht="13.5">
      <c r="V404" s="814"/>
    </row>
    <row r="405" s="815" customFormat="1" ht="13.5">
      <c r="V405" s="814"/>
    </row>
    <row r="406" s="815" customFormat="1" ht="13.5">
      <c r="V406" s="814"/>
    </row>
    <row r="407" s="815" customFormat="1" ht="13.5">
      <c r="V407" s="814"/>
    </row>
    <row r="408" s="815" customFormat="1" ht="13.5">
      <c r="V408" s="814"/>
    </row>
    <row r="409" s="815" customFormat="1" ht="13.5">
      <c r="V409" s="814"/>
    </row>
    <row r="410" s="815" customFormat="1" ht="13.5">
      <c r="V410" s="814"/>
    </row>
    <row r="411" s="815" customFormat="1" ht="13.5">
      <c r="V411" s="814"/>
    </row>
    <row r="412" s="815" customFormat="1" ht="13.5">
      <c r="V412" s="814"/>
    </row>
    <row r="413" s="815" customFormat="1" ht="13.5">
      <c r="V413" s="814"/>
    </row>
    <row r="414" s="815" customFormat="1" ht="13.5">
      <c r="V414" s="814"/>
    </row>
    <row r="415" s="815" customFormat="1" ht="13.5">
      <c r="V415" s="814"/>
    </row>
    <row r="416" s="815" customFormat="1" ht="13.5">
      <c r="V416" s="814"/>
    </row>
    <row r="417" s="815" customFormat="1" ht="13.5">
      <c r="V417" s="814"/>
    </row>
    <row r="418" s="815" customFormat="1" ht="13.5">
      <c r="V418" s="814"/>
    </row>
    <row r="419" s="815" customFormat="1" ht="13.5">
      <c r="V419" s="814"/>
    </row>
    <row r="420" s="815" customFormat="1" ht="13.5">
      <c r="V420" s="814"/>
    </row>
    <row r="421" s="815" customFormat="1" ht="13.5">
      <c r="V421" s="814"/>
    </row>
    <row r="422" s="815" customFormat="1" ht="13.5">
      <c r="V422" s="814"/>
    </row>
    <row r="423" s="815" customFormat="1" ht="13.5">
      <c r="V423" s="814"/>
    </row>
    <row r="424" s="815" customFormat="1" ht="13.5">
      <c r="V424" s="814"/>
    </row>
    <row r="425" s="815" customFormat="1" ht="13.5">
      <c r="V425" s="814"/>
    </row>
    <row r="426" s="815" customFormat="1" ht="13.5">
      <c r="V426" s="814"/>
    </row>
    <row r="427" s="815" customFormat="1" ht="13.5">
      <c r="V427" s="814"/>
    </row>
    <row r="428" s="815" customFormat="1" ht="13.5">
      <c r="V428" s="814"/>
    </row>
    <row r="429" s="815" customFormat="1" ht="13.5">
      <c r="V429" s="814"/>
    </row>
    <row r="430" s="815" customFormat="1" ht="13.5">
      <c r="V430" s="814"/>
    </row>
    <row r="431" s="815" customFormat="1" ht="13.5">
      <c r="V431" s="814"/>
    </row>
    <row r="432" s="815" customFormat="1" ht="13.5">
      <c r="V432" s="814"/>
    </row>
    <row r="433" s="815" customFormat="1" ht="13.5">
      <c r="V433" s="814"/>
    </row>
    <row r="434" s="815" customFormat="1" ht="13.5">
      <c r="V434" s="814"/>
    </row>
    <row r="435" s="815" customFormat="1" ht="13.5">
      <c r="V435" s="814"/>
    </row>
    <row r="436" s="815" customFormat="1" ht="13.5">
      <c r="V436" s="814"/>
    </row>
    <row r="437" s="815" customFormat="1" ht="13.5">
      <c r="V437" s="814"/>
    </row>
    <row r="438" s="815" customFormat="1" ht="13.5">
      <c r="V438" s="814"/>
    </row>
    <row r="439" s="815" customFormat="1" ht="13.5">
      <c r="V439" s="814"/>
    </row>
    <row r="440" s="815" customFormat="1" ht="13.5">
      <c r="V440" s="814"/>
    </row>
    <row r="441" s="815" customFormat="1" ht="13.5">
      <c r="V441" s="814"/>
    </row>
    <row r="442" s="815" customFormat="1" ht="13.5">
      <c r="V442" s="814"/>
    </row>
    <row r="443" s="815" customFormat="1" ht="13.5">
      <c r="V443" s="814"/>
    </row>
    <row r="444" s="815" customFormat="1" ht="13.5">
      <c r="V444" s="814"/>
    </row>
    <row r="445" s="815" customFormat="1" ht="13.5">
      <c r="V445" s="814"/>
    </row>
    <row r="446" s="815" customFormat="1" ht="13.5">
      <c r="V446" s="814"/>
    </row>
    <row r="447" s="815" customFormat="1" ht="13.5">
      <c r="V447" s="814"/>
    </row>
    <row r="448" s="815" customFormat="1" ht="13.5">
      <c r="V448" s="814"/>
    </row>
    <row r="449" s="815" customFormat="1" ht="13.5">
      <c r="V449" s="814"/>
    </row>
    <row r="450" s="815" customFormat="1" ht="13.5">
      <c r="V450" s="814"/>
    </row>
    <row r="451" s="815" customFormat="1" ht="13.5">
      <c r="V451" s="814"/>
    </row>
    <row r="452" s="815" customFormat="1" ht="13.5">
      <c r="V452" s="814"/>
    </row>
    <row r="453" s="815" customFormat="1" ht="13.5">
      <c r="V453" s="814"/>
    </row>
    <row r="454" s="815" customFormat="1" ht="13.5">
      <c r="V454" s="814"/>
    </row>
    <row r="455" s="815" customFormat="1" ht="13.5">
      <c r="V455" s="814"/>
    </row>
    <row r="456" s="815" customFormat="1" ht="13.5">
      <c r="V456" s="814"/>
    </row>
    <row r="457" s="815" customFormat="1" ht="13.5">
      <c r="V457" s="814"/>
    </row>
    <row r="458" s="815" customFormat="1" ht="13.5">
      <c r="V458" s="814"/>
    </row>
    <row r="459" s="815" customFormat="1" ht="13.5">
      <c r="V459" s="814"/>
    </row>
    <row r="460" s="815" customFormat="1" ht="13.5">
      <c r="V460" s="814"/>
    </row>
    <row r="461" s="815" customFormat="1" ht="13.5">
      <c r="V461" s="814"/>
    </row>
    <row r="462" s="815" customFormat="1" ht="13.5">
      <c r="V462" s="814"/>
    </row>
    <row r="463" s="815" customFormat="1" ht="13.5">
      <c r="V463" s="814"/>
    </row>
    <row r="464" s="815" customFormat="1" ht="13.5">
      <c r="V464" s="814"/>
    </row>
    <row r="465" s="815" customFormat="1" ht="13.5">
      <c r="V465" s="814"/>
    </row>
    <row r="466" s="815" customFormat="1" ht="13.5">
      <c r="V466" s="814"/>
    </row>
    <row r="467" s="815" customFormat="1" ht="13.5">
      <c r="V467" s="814"/>
    </row>
    <row r="468" s="815" customFormat="1" ht="13.5">
      <c r="V468" s="814"/>
    </row>
    <row r="469" s="815" customFormat="1" ht="13.5">
      <c r="V469" s="814"/>
    </row>
    <row r="470" s="815" customFormat="1" ht="13.5">
      <c r="V470" s="814"/>
    </row>
    <row r="471" s="815" customFormat="1" ht="13.5">
      <c r="V471" s="814"/>
    </row>
    <row r="472" s="815" customFormat="1" ht="13.5">
      <c r="V472" s="814"/>
    </row>
    <row r="473" s="815" customFormat="1" ht="13.5">
      <c r="V473" s="814"/>
    </row>
    <row r="474" s="815" customFormat="1" ht="13.5">
      <c r="V474" s="814"/>
    </row>
    <row r="475" s="815" customFormat="1" ht="13.5">
      <c r="V475" s="814"/>
    </row>
    <row r="476" s="815" customFormat="1" ht="13.5">
      <c r="V476" s="814"/>
    </row>
    <row r="477" s="815" customFormat="1" ht="13.5">
      <c r="V477" s="814"/>
    </row>
    <row r="478" s="815" customFormat="1" ht="13.5">
      <c r="V478" s="814"/>
    </row>
    <row r="479" s="815" customFormat="1" ht="13.5">
      <c r="V479" s="814"/>
    </row>
    <row r="480" s="815" customFormat="1" ht="13.5">
      <c r="V480" s="814"/>
    </row>
    <row r="481" s="815" customFormat="1" ht="13.5">
      <c r="V481" s="814"/>
    </row>
    <row r="482" s="815" customFormat="1" ht="13.5">
      <c r="V482" s="814"/>
    </row>
    <row r="483" s="815" customFormat="1" ht="13.5">
      <c r="V483" s="814"/>
    </row>
    <row r="484" s="815" customFormat="1" ht="13.5">
      <c r="V484" s="814"/>
    </row>
    <row r="485" s="815" customFormat="1" ht="13.5">
      <c r="V485" s="814"/>
    </row>
    <row r="486" s="815" customFormat="1" ht="13.5">
      <c r="V486" s="814"/>
    </row>
    <row r="487" s="815" customFormat="1" ht="13.5">
      <c r="V487" s="814"/>
    </row>
    <row r="488" s="815" customFormat="1" ht="13.5">
      <c r="V488" s="814"/>
    </row>
    <row r="489" s="815" customFormat="1" ht="13.5">
      <c r="V489" s="814"/>
    </row>
    <row r="490" s="815" customFormat="1" ht="13.5">
      <c r="V490" s="814"/>
    </row>
    <row r="491" s="815" customFormat="1" ht="13.5">
      <c r="V491" s="814"/>
    </row>
    <row r="492" s="815" customFormat="1" ht="13.5">
      <c r="V492" s="814"/>
    </row>
    <row r="493" s="815" customFormat="1" ht="13.5">
      <c r="V493" s="814"/>
    </row>
    <row r="494" s="815" customFormat="1" ht="13.5">
      <c r="V494" s="814"/>
    </row>
    <row r="495" s="815" customFormat="1" ht="13.5">
      <c r="V495" s="814"/>
    </row>
    <row r="496" s="815" customFormat="1" ht="13.5">
      <c r="V496" s="814"/>
    </row>
    <row r="497" s="815" customFormat="1" ht="13.5">
      <c r="V497" s="814"/>
    </row>
    <row r="498" s="815" customFormat="1" ht="13.5">
      <c r="V498" s="814"/>
    </row>
    <row r="499" s="815" customFormat="1" ht="13.5">
      <c r="V499" s="814"/>
    </row>
    <row r="500" s="815" customFormat="1" ht="13.5">
      <c r="V500" s="814"/>
    </row>
    <row r="501" s="815" customFormat="1" ht="13.5">
      <c r="V501" s="814"/>
    </row>
    <row r="502" s="815" customFormat="1" ht="13.5">
      <c r="V502" s="814"/>
    </row>
    <row r="503" s="815" customFormat="1" ht="13.5">
      <c r="V503" s="814"/>
    </row>
    <row r="504" s="815" customFormat="1" ht="13.5">
      <c r="V504" s="814"/>
    </row>
    <row r="505" s="815" customFormat="1" ht="13.5">
      <c r="V505" s="814"/>
    </row>
    <row r="506" s="815" customFormat="1" ht="13.5">
      <c r="V506" s="814"/>
    </row>
    <row r="507" s="815" customFormat="1" ht="13.5">
      <c r="V507" s="814"/>
    </row>
    <row r="508" s="815" customFormat="1" ht="13.5">
      <c r="V508" s="814"/>
    </row>
    <row r="509" s="815" customFormat="1" ht="13.5">
      <c r="V509" s="814"/>
    </row>
    <row r="510" s="815" customFormat="1" ht="13.5">
      <c r="V510" s="814"/>
    </row>
    <row r="511" s="815" customFormat="1" ht="13.5">
      <c r="V511" s="814"/>
    </row>
    <row r="512" s="815" customFormat="1" ht="13.5">
      <c r="V512" s="814"/>
    </row>
    <row r="513" s="815" customFormat="1" ht="13.5">
      <c r="V513" s="814"/>
    </row>
    <row r="514" s="815" customFormat="1" ht="13.5">
      <c r="V514" s="814"/>
    </row>
    <row r="515" s="815" customFormat="1" ht="13.5">
      <c r="V515" s="814"/>
    </row>
    <row r="516" s="815" customFormat="1" ht="13.5">
      <c r="V516" s="814"/>
    </row>
    <row r="517" s="815" customFormat="1" ht="13.5">
      <c r="V517" s="814"/>
    </row>
    <row r="518" s="815" customFormat="1" ht="13.5">
      <c r="V518" s="814"/>
    </row>
    <row r="519" s="815" customFormat="1" ht="13.5">
      <c r="V519" s="814"/>
    </row>
    <row r="520" s="815" customFormat="1" ht="13.5">
      <c r="V520" s="814"/>
    </row>
    <row r="521" s="815" customFormat="1" ht="13.5">
      <c r="V521" s="814"/>
    </row>
    <row r="522" s="815" customFormat="1" ht="13.5">
      <c r="V522" s="814"/>
    </row>
    <row r="523" s="815" customFormat="1" ht="13.5">
      <c r="V523" s="814"/>
    </row>
    <row r="524" s="815" customFormat="1" ht="13.5">
      <c r="V524" s="814"/>
    </row>
    <row r="525" s="815" customFormat="1" ht="13.5">
      <c r="V525" s="814"/>
    </row>
    <row r="526" s="815" customFormat="1" ht="13.5">
      <c r="V526" s="814"/>
    </row>
    <row r="527" s="815" customFormat="1" ht="13.5">
      <c r="V527" s="814"/>
    </row>
    <row r="528" s="815" customFormat="1" ht="13.5">
      <c r="V528" s="814"/>
    </row>
    <row r="529" s="815" customFormat="1" ht="13.5">
      <c r="V529" s="814"/>
    </row>
    <row r="530" s="815" customFormat="1" ht="13.5">
      <c r="V530" s="814"/>
    </row>
    <row r="531" s="815" customFormat="1" ht="13.5">
      <c r="V531" s="814"/>
    </row>
    <row r="532" s="815" customFormat="1" ht="13.5">
      <c r="V532" s="814"/>
    </row>
    <row r="533" s="815" customFormat="1" ht="13.5">
      <c r="V533" s="814"/>
    </row>
    <row r="534" s="815" customFormat="1" ht="13.5">
      <c r="V534" s="814"/>
    </row>
    <row r="535" s="815" customFormat="1" ht="13.5">
      <c r="V535" s="814"/>
    </row>
    <row r="536" s="815" customFormat="1" ht="13.5">
      <c r="V536" s="814"/>
    </row>
    <row r="537" s="815" customFormat="1" ht="13.5">
      <c r="V537" s="814"/>
    </row>
    <row r="538" s="815" customFormat="1" ht="13.5">
      <c r="V538" s="814"/>
    </row>
    <row r="539" s="815" customFormat="1" ht="13.5">
      <c r="V539" s="814"/>
    </row>
    <row r="540" s="815" customFormat="1" ht="13.5">
      <c r="V540" s="814"/>
    </row>
    <row r="541" s="815" customFormat="1" ht="13.5">
      <c r="V541" s="814"/>
    </row>
    <row r="542" s="815" customFormat="1" ht="13.5">
      <c r="V542" s="814"/>
    </row>
    <row r="543" s="815" customFormat="1" ht="13.5">
      <c r="V543" s="814"/>
    </row>
    <row r="544" s="815" customFormat="1" ht="13.5">
      <c r="V544" s="814"/>
    </row>
    <row r="545" s="815" customFormat="1" ht="13.5">
      <c r="V545" s="814"/>
    </row>
    <row r="546" s="815" customFormat="1" ht="13.5">
      <c r="V546" s="814"/>
    </row>
    <row r="547" s="815" customFormat="1" ht="13.5">
      <c r="V547" s="814"/>
    </row>
    <row r="548" s="815" customFormat="1" ht="13.5">
      <c r="V548" s="814"/>
    </row>
    <row r="549" s="815" customFormat="1" ht="13.5">
      <c r="V549" s="814"/>
    </row>
    <row r="550" s="815" customFormat="1" ht="13.5">
      <c r="V550" s="814"/>
    </row>
    <row r="551" s="815" customFormat="1" ht="13.5">
      <c r="V551" s="814"/>
    </row>
    <row r="552" s="815" customFormat="1" ht="13.5">
      <c r="V552" s="814"/>
    </row>
    <row r="553" s="815" customFormat="1" ht="13.5">
      <c r="V553" s="814"/>
    </row>
    <row r="554" s="815" customFormat="1" ht="13.5">
      <c r="V554" s="814"/>
    </row>
    <row r="555" s="815" customFormat="1" ht="13.5">
      <c r="V555" s="814"/>
    </row>
    <row r="556" s="815" customFormat="1" ht="13.5">
      <c r="V556" s="814"/>
    </row>
    <row r="557" s="815" customFormat="1" ht="13.5">
      <c r="V557" s="814"/>
    </row>
    <row r="558" s="815" customFormat="1" ht="13.5">
      <c r="V558" s="814"/>
    </row>
    <row r="559" s="815" customFormat="1" ht="13.5">
      <c r="V559" s="814"/>
    </row>
    <row r="560" s="815" customFormat="1" ht="13.5">
      <c r="V560" s="814"/>
    </row>
    <row r="561" s="815" customFormat="1" ht="13.5">
      <c r="V561" s="814"/>
    </row>
    <row r="562" s="815" customFormat="1" ht="13.5">
      <c r="V562" s="814"/>
    </row>
    <row r="563" s="815" customFormat="1" ht="13.5">
      <c r="V563" s="814"/>
    </row>
    <row r="564" s="815" customFormat="1" ht="13.5">
      <c r="V564" s="814"/>
    </row>
    <row r="565" s="815" customFormat="1" ht="13.5">
      <c r="V565" s="814"/>
    </row>
    <row r="566" s="815" customFormat="1" ht="13.5">
      <c r="V566" s="814"/>
    </row>
    <row r="567" s="815" customFormat="1" ht="13.5">
      <c r="V567" s="814"/>
    </row>
    <row r="568" s="815" customFormat="1" ht="13.5">
      <c r="V568" s="814"/>
    </row>
    <row r="569" s="815" customFormat="1" ht="13.5">
      <c r="V569" s="814"/>
    </row>
    <row r="570" s="815" customFormat="1" ht="13.5">
      <c r="V570" s="814"/>
    </row>
    <row r="571" s="815" customFormat="1" ht="13.5">
      <c r="V571" s="814"/>
    </row>
    <row r="572" s="815" customFormat="1" ht="13.5">
      <c r="V572" s="814"/>
    </row>
    <row r="573" s="815" customFormat="1" ht="13.5">
      <c r="V573" s="814"/>
    </row>
    <row r="574" s="815" customFormat="1" ht="13.5">
      <c r="V574" s="814"/>
    </row>
    <row r="575" s="815" customFormat="1" ht="13.5">
      <c r="V575" s="814"/>
    </row>
    <row r="576" s="815" customFormat="1" ht="13.5">
      <c r="V576" s="814"/>
    </row>
    <row r="577" s="815" customFormat="1" ht="13.5">
      <c r="V577" s="814"/>
    </row>
    <row r="578" s="815" customFormat="1" ht="13.5">
      <c r="V578" s="814"/>
    </row>
    <row r="579" s="815" customFormat="1" ht="13.5">
      <c r="V579" s="814"/>
    </row>
    <row r="580" s="815" customFormat="1" ht="13.5">
      <c r="V580" s="814"/>
    </row>
    <row r="581" s="815" customFormat="1" ht="13.5">
      <c r="V581" s="814"/>
    </row>
    <row r="582" s="815" customFormat="1" ht="13.5">
      <c r="V582" s="814"/>
    </row>
    <row r="583" s="815" customFormat="1" ht="13.5">
      <c r="V583" s="814"/>
    </row>
    <row r="584" s="815" customFormat="1" ht="13.5">
      <c r="V584" s="814"/>
    </row>
    <row r="585" s="815" customFormat="1" ht="13.5">
      <c r="V585" s="814"/>
    </row>
    <row r="586" s="815" customFormat="1" ht="13.5">
      <c r="V586" s="814"/>
    </row>
    <row r="587" s="815" customFormat="1" ht="13.5">
      <c r="V587" s="814"/>
    </row>
    <row r="588" s="815" customFormat="1" ht="13.5">
      <c r="V588" s="814"/>
    </row>
    <row r="589" s="815" customFormat="1" ht="13.5">
      <c r="V589" s="814"/>
    </row>
    <row r="590" s="815" customFormat="1" ht="13.5">
      <c r="V590" s="814"/>
    </row>
    <row r="591" s="815" customFormat="1" ht="13.5">
      <c r="V591" s="814"/>
    </row>
    <row r="592" s="815" customFormat="1" ht="13.5">
      <c r="V592" s="814"/>
    </row>
    <row r="593" s="815" customFormat="1" ht="13.5">
      <c r="V593" s="814"/>
    </row>
    <row r="594" s="815" customFormat="1" ht="13.5">
      <c r="V594" s="814"/>
    </row>
    <row r="595" s="815" customFormat="1" ht="13.5">
      <c r="V595" s="814"/>
    </row>
    <row r="596" s="815" customFormat="1" ht="13.5">
      <c r="V596" s="814"/>
    </row>
    <row r="597" s="815" customFormat="1" ht="13.5">
      <c r="V597" s="814"/>
    </row>
    <row r="598" s="815" customFormat="1" ht="13.5">
      <c r="V598" s="814"/>
    </row>
    <row r="599" s="815" customFormat="1" ht="13.5">
      <c r="V599" s="814"/>
    </row>
    <row r="600" s="815" customFormat="1" ht="13.5">
      <c r="V600" s="814"/>
    </row>
    <row r="601" s="815" customFormat="1" ht="13.5">
      <c r="V601" s="814"/>
    </row>
    <row r="602" s="815" customFormat="1" ht="13.5">
      <c r="V602" s="814"/>
    </row>
    <row r="603" s="815" customFormat="1" ht="13.5">
      <c r="V603" s="814"/>
    </row>
    <row r="604" s="815" customFormat="1" ht="13.5">
      <c r="V604" s="814"/>
    </row>
    <row r="605" s="815" customFormat="1" ht="13.5">
      <c r="V605" s="814"/>
    </row>
    <row r="606" s="815" customFormat="1" ht="13.5">
      <c r="V606" s="814"/>
    </row>
    <row r="607" s="815" customFormat="1" ht="13.5">
      <c r="V607" s="814"/>
    </row>
    <row r="608" s="815" customFormat="1" ht="13.5">
      <c r="V608" s="814"/>
    </row>
    <row r="609" s="815" customFormat="1" ht="13.5">
      <c r="V609" s="814"/>
    </row>
    <row r="610" s="815" customFormat="1" ht="13.5">
      <c r="V610" s="814"/>
    </row>
    <row r="611" s="815" customFormat="1" ht="13.5">
      <c r="V611" s="814"/>
    </row>
    <row r="612" s="815" customFormat="1" ht="13.5">
      <c r="V612" s="814"/>
    </row>
    <row r="613" s="815" customFormat="1" ht="13.5">
      <c r="V613" s="814"/>
    </row>
    <row r="614" s="815" customFormat="1" ht="13.5">
      <c r="V614" s="814"/>
    </row>
    <row r="615" s="815" customFormat="1" ht="13.5">
      <c r="V615" s="814"/>
    </row>
    <row r="616" s="815" customFormat="1" ht="13.5">
      <c r="V616" s="814"/>
    </row>
    <row r="617" s="815" customFormat="1" ht="13.5">
      <c r="V617" s="814"/>
    </row>
    <row r="618" s="815" customFormat="1" ht="13.5">
      <c r="V618" s="814"/>
    </row>
    <row r="619" s="815" customFormat="1" ht="13.5">
      <c r="V619" s="814"/>
    </row>
    <row r="620" s="815" customFormat="1" ht="13.5">
      <c r="V620" s="814"/>
    </row>
    <row r="621" s="815" customFormat="1" ht="13.5">
      <c r="V621" s="814"/>
    </row>
    <row r="622" s="815" customFormat="1" ht="13.5">
      <c r="V622" s="814"/>
    </row>
    <row r="623" s="815" customFormat="1" ht="13.5">
      <c r="V623" s="814"/>
    </row>
    <row r="624" s="815" customFormat="1" ht="13.5">
      <c r="V624" s="814"/>
    </row>
    <row r="625" s="815" customFormat="1" ht="13.5">
      <c r="V625" s="814"/>
    </row>
    <row r="626" s="815" customFormat="1" ht="13.5">
      <c r="V626" s="814"/>
    </row>
    <row r="627" s="815" customFormat="1" ht="13.5">
      <c r="V627" s="814"/>
    </row>
    <row r="628" s="815" customFormat="1" ht="13.5">
      <c r="V628" s="814"/>
    </row>
    <row r="629" s="815" customFormat="1" ht="13.5">
      <c r="V629" s="814"/>
    </row>
    <row r="630" s="815" customFormat="1" ht="13.5">
      <c r="V630" s="814"/>
    </row>
    <row r="631" s="815" customFormat="1" ht="13.5">
      <c r="V631" s="814"/>
    </row>
    <row r="632" s="815" customFormat="1" ht="13.5">
      <c r="V632" s="814"/>
    </row>
    <row r="633" s="815" customFormat="1" ht="13.5">
      <c r="V633" s="814"/>
    </row>
    <row r="634" s="815" customFormat="1" ht="13.5">
      <c r="V634" s="814"/>
    </row>
    <row r="635" s="815" customFormat="1" ht="13.5">
      <c r="V635" s="814"/>
    </row>
    <row r="636" s="815" customFormat="1" ht="13.5">
      <c r="V636" s="814"/>
    </row>
    <row r="637" s="815" customFormat="1" ht="13.5">
      <c r="V637" s="814"/>
    </row>
    <row r="638" s="815" customFormat="1" ht="13.5">
      <c r="V638" s="814"/>
    </row>
    <row r="639" s="815" customFormat="1" ht="13.5">
      <c r="V639" s="814"/>
    </row>
    <row r="640" s="815" customFormat="1" ht="13.5">
      <c r="V640" s="814"/>
    </row>
    <row r="641" s="815" customFormat="1" ht="13.5">
      <c r="V641" s="814"/>
    </row>
    <row r="642" s="815" customFormat="1" ht="13.5">
      <c r="V642" s="814"/>
    </row>
    <row r="643" s="815" customFormat="1" ht="13.5">
      <c r="V643" s="814"/>
    </row>
    <row r="644" s="815" customFormat="1" ht="13.5">
      <c r="V644" s="814"/>
    </row>
    <row r="645" s="815" customFormat="1" ht="13.5">
      <c r="V645" s="814"/>
    </row>
    <row r="646" s="815" customFormat="1" ht="13.5">
      <c r="V646" s="814"/>
    </row>
    <row r="647" s="815" customFormat="1" ht="13.5">
      <c r="V647" s="814"/>
    </row>
    <row r="648" s="815" customFormat="1" ht="13.5">
      <c r="V648" s="814"/>
    </row>
    <row r="649" s="815" customFormat="1" ht="13.5">
      <c r="V649" s="814"/>
    </row>
    <row r="650" s="815" customFormat="1" ht="13.5">
      <c r="V650" s="814"/>
    </row>
    <row r="651" s="815" customFormat="1" ht="13.5">
      <c r="V651" s="814"/>
    </row>
    <row r="652" s="815" customFormat="1" ht="13.5">
      <c r="V652" s="814"/>
    </row>
    <row r="653" s="815" customFormat="1" ht="13.5">
      <c r="V653" s="814"/>
    </row>
    <row r="654" s="815" customFormat="1" ht="13.5">
      <c r="V654" s="814"/>
    </row>
    <row r="655" s="815" customFormat="1" ht="13.5">
      <c r="V655" s="814"/>
    </row>
    <row r="656" s="815" customFormat="1" ht="13.5">
      <c r="V656" s="814"/>
    </row>
    <row r="657" s="815" customFormat="1" ht="13.5">
      <c r="V657" s="814"/>
    </row>
    <row r="658" s="815" customFormat="1" ht="13.5">
      <c r="V658" s="814"/>
    </row>
    <row r="659" s="815" customFormat="1" ht="13.5">
      <c r="V659" s="814"/>
    </row>
    <row r="660" s="815" customFormat="1" ht="13.5">
      <c r="V660" s="814"/>
    </row>
    <row r="661" s="815" customFormat="1" ht="13.5">
      <c r="V661" s="814"/>
    </row>
    <row r="662" s="815" customFormat="1" ht="13.5">
      <c r="V662" s="814"/>
    </row>
    <row r="663" s="815" customFormat="1" ht="13.5">
      <c r="V663" s="814"/>
    </row>
    <row r="664" s="815" customFormat="1" ht="13.5">
      <c r="V664" s="814"/>
    </row>
    <row r="665" s="815" customFormat="1" ht="13.5">
      <c r="V665" s="814"/>
    </row>
    <row r="666" s="815" customFormat="1" ht="13.5">
      <c r="V666" s="814"/>
    </row>
    <row r="667" s="815" customFormat="1" ht="13.5">
      <c r="V667" s="814"/>
    </row>
    <row r="668" s="815" customFormat="1" ht="13.5">
      <c r="V668" s="814"/>
    </row>
    <row r="669" s="815" customFormat="1" ht="13.5">
      <c r="V669" s="814"/>
    </row>
    <row r="670" s="815" customFormat="1" ht="13.5">
      <c r="V670" s="814"/>
    </row>
    <row r="671" s="815" customFormat="1" ht="13.5">
      <c r="V671" s="814"/>
    </row>
    <row r="672" s="815" customFormat="1" ht="13.5">
      <c r="V672" s="814"/>
    </row>
    <row r="673" s="815" customFormat="1" ht="13.5">
      <c r="V673" s="814"/>
    </row>
    <row r="674" s="815" customFormat="1" ht="13.5">
      <c r="V674" s="814"/>
    </row>
    <row r="675" s="815" customFormat="1" ht="13.5">
      <c r="V675" s="814"/>
    </row>
    <row r="676" s="815" customFormat="1" ht="13.5">
      <c r="V676" s="814"/>
    </row>
    <row r="677" s="815" customFormat="1" ht="13.5">
      <c r="V677" s="814"/>
    </row>
    <row r="678" s="815" customFormat="1" ht="13.5">
      <c r="V678" s="814"/>
    </row>
    <row r="679" s="815" customFormat="1" ht="13.5">
      <c r="V679" s="814"/>
    </row>
    <row r="680" s="815" customFormat="1" ht="13.5">
      <c r="V680" s="814"/>
    </row>
    <row r="681" s="815" customFormat="1" ht="13.5">
      <c r="V681" s="814"/>
    </row>
    <row r="682" s="815" customFormat="1" ht="13.5">
      <c r="V682" s="814"/>
    </row>
    <row r="683" s="815" customFormat="1" ht="13.5">
      <c r="V683" s="814"/>
    </row>
    <row r="684" s="815" customFormat="1" ht="13.5">
      <c r="V684" s="814"/>
    </row>
    <row r="685" s="815" customFormat="1" ht="13.5">
      <c r="V685" s="814"/>
    </row>
    <row r="686" s="815" customFormat="1" ht="13.5">
      <c r="V686" s="814"/>
    </row>
    <row r="687" s="815" customFormat="1" ht="13.5">
      <c r="V687" s="814"/>
    </row>
    <row r="688" s="815" customFormat="1" ht="13.5">
      <c r="V688" s="814"/>
    </row>
    <row r="689" s="815" customFormat="1" ht="13.5">
      <c r="V689" s="814"/>
    </row>
    <row r="690" s="815" customFormat="1" ht="13.5">
      <c r="V690" s="814"/>
    </row>
    <row r="691" s="815" customFormat="1" ht="13.5">
      <c r="V691" s="814"/>
    </row>
    <row r="692" s="815" customFormat="1" ht="13.5">
      <c r="V692" s="814"/>
    </row>
    <row r="693" s="815" customFormat="1" ht="13.5">
      <c r="V693" s="814"/>
    </row>
    <row r="694" s="815" customFormat="1" ht="13.5">
      <c r="V694" s="814"/>
    </row>
    <row r="695" s="815" customFormat="1" ht="13.5">
      <c r="V695" s="814"/>
    </row>
    <row r="696" s="815" customFormat="1" ht="13.5">
      <c r="V696" s="814"/>
    </row>
    <row r="697" s="815" customFormat="1" ht="13.5">
      <c r="V697" s="814"/>
    </row>
    <row r="698" s="815" customFormat="1" ht="13.5">
      <c r="V698" s="814"/>
    </row>
    <row r="699" s="815" customFormat="1" ht="13.5">
      <c r="V699" s="814"/>
    </row>
    <row r="700" s="815" customFormat="1" ht="13.5">
      <c r="V700" s="814"/>
    </row>
    <row r="701" s="815" customFormat="1" ht="13.5">
      <c r="V701" s="814"/>
    </row>
    <row r="702" s="815" customFormat="1" ht="13.5">
      <c r="V702" s="814"/>
    </row>
    <row r="703" s="815" customFormat="1" ht="13.5">
      <c r="V703" s="814"/>
    </row>
    <row r="704" s="815" customFormat="1" ht="13.5">
      <c r="V704" s="814"/>
    </row>
    <row r="705" s="815" customFormat="1" ht="13.5">
      <c r="V705" s="814"/>
    </row>
    <row r="706" s="815" customFormat="1" ht="13.5">
      <c r="V706" s="814"/>
    </row>
    <row r="707" s="815" customFormat="1" ht="13.5">
      <c r="V707" s="814"/>
    </row>
    <row r="708" s="815" customFormat="1" ht="13.5">
      <c r="V708" s="814"/>
    </row>
    <row r="709" s="815" customFormat="1" ht="13.5">
      <c r="V709" s="814"/>
    </row>
    <row r="710" s="815" customFormat="1" ht="13.5">
      <c r="V710" s="814"/>
    </row>
    <row r="711" s="815" customFormat="1" ht="13.5">
      <c r="V711" s="814"/>
    </row>
    <row r="712" s="815" customFormat="1" ht="13.5">
      <c r="V712" s="814"/>
    </row>
    <row r="713" s="815" customFormat="1" ht="13.5">
      <c r="V713" s="814"/>
    </row>
    <row r="714" s="815" customFormat="1" ht="13.5">
      <c r="V714" s="814"/>
    </row>
    <row r="715" s="815" customFormat="1" ht="13.5">
      <c r="V715" s="814"/>
    </row>
    <row r="716" s="815" customFormat="1" ht="13.5">
      <c r="V716" s="814"/>
    </row>
    <row r="717" s="815" customFormat="1" ht="13.5">
      <c r="V717" s="814"/>
    </row>
    <row r="718" s="815" customFormat="1" ht="13.5">
      <c r="V718" s="814"/>
    </row>
    <row r="719" s="815" customFormat="1" ht="13.5">
      <c r="V719" s="814"/>
    </row>
    <row r="720" s="815" customFormat="1" ht="13.5">
      <c r="V720" s="814"/>
    </row>
    <row r="721" s="815" customFormat="1" ht="13.5">
      <c r="V721" s="814"/>
    </row>
    <row r="722" s="815" customFormat="1" ht="13.5">
      <c r="V722" s="814"/>
    </row>
    <row r="723" s="815" customFormat="1" ht="13.5">
      <c r="V723" s="814"/>
    </row>
    <row r="724" s="815" customFormat="1" ht="13.5">
      <c r="V724" s="814"/>
    </row>
    <row r="725" s="815" customFormat="1" ht="13.5">
      <c r="V725" s="814"/>
    </row>
    <row r="726" s="815" customFormat="1" ht="13.5">
      <c r="V726" s="814"/>
    </row>
    <row r="727" s="815" customFormat="1" ht="13.5">
      <c r="V727" s="814"/>
    </row>
    <row r="728" s="815" customFormat="1" ht="13.5">
      <c r="V728" s="814"/>
    </row>
    <row r="729" s="815" customFormat="1" ht="13.5">
      <c r="V729" s="814"/>
    </row>
    <row r="730" s="815" customFormat="1" ht="13.5">
      <c r="V730" s="814"/>
    </row>
    <row r="731" s="815" customFormat="1" ht="13.5">
      <c r="V731" s="814"/>
    </row>
    <row r="732" s="815" customFormat="1" ht="13.5">
      <c r="V732" s="814"/>
    </row>
    <row r="733" s="815" customFormat="1" ht="13.5">
      <c r="V733" s="814"/>
    </row>
    <row r="734" s="815" customFormat="1" ht="13.5">
      <c r="V734" s="814"/>
    </row>
    <row r="735" s="815" customFormat="1" ht="13.5">
      <c r="V735" s="814"/>
    </row>
    <row r="736" s="815" customFormat="1" ht="13.5">
      <c r="V736" s="814"/>
    </row>
    <row r="737" s="815" customFormat="1" ht="13.5">
      <c r="V737" s="814"/>
    </row>
    <row r="738" s="815" customFormat="1" ht="13.5">
      <c r="V738" s="814"/>
    </row>
    <row r="739" s="815" customFormat="1" ht="13.5">
      <c r="V739" s="814"/>
    </row>
    <row r="740" s="815" customFormat="1" ht="13.5">
      <c r="V740" s="814"/>
    </row>
    <row r="741" s="815" customFormat="1" ht="13.5">
      <c r="V741" s="814"/>
    </row>
    <row r="742" s="815" customFormat="1" ht="13.5">
      <c r="V742" s="814"/>
    </row>
    <row r="743" s="815" customFormat="1" ht="13.5">
      <c r="V743" s="814"/>
    </row>
    <row r="744" s="815" customFormat="1" ht="13.5">
      <c r="V744" s="814"/>
    </row>
    <row r="745" s="815" customFormat="1" ht="13.5">
      <c r="V745" s="814"/>
    </row>
    <row r="746" s="815" customFormat="1" ht="13.5">
      <c r="V746" s="814"/>
    </row>
    <row r="747" s="815" customFormat="1" ht="13.5">
      <c r="V747" s="814"/>
    </row>
    <row r="748" s="815" customFormat="1" ht="13.5">
      <c r="V748" s="814"/>
    </row>
    <row r="749" s="815" customFormat="1" ht="13.5">
      <c r="V749" s="814"/>
    </row>
    <row r="750" s="815" customFormat="1" ht="13.5">
      <c r="V750" s="814"/>
    </row>
    <row r="751" s="815" customFormat="1" ht="13.5">
      <c r="V751" s="814"/>
    </row>
    <row r="752" s="815" customFormat="1" ht="13.5">
      <c r="V752" s="814"/>
    </row>
    <row r="753" s="815" customFormat="1" ht="13.5">
      <c r="V753" s="814"/>
    </row>
    <row r="754" s="815" customFormat="1" ht="13.5">
      <c r="V754" s="814"/>
    </row>
    <row r="755" s="815" customFormat="1" ht="13.5">
      <c r="V755" s="814"/>
    </row>
    <row r="756" s="815" customFormat="1" ht="13.5">
      <c r="V756" s="814"/>
    </row>
    <row r="757" s="815" customFormat="1" ht="13.5">
      <c r="V757" s="814"/>
    </row>
    <row r="758" s="815" customFormat="1" ht="13.5">
      <c r="V758" s="814"/>
    </row>
    <row r="759" s="815" customFormat="1" ht="13.5">
      <c r="V759" s="814"/>
    </row>
    <row r="760" s="815" customFormat="1" ht="13.5">
      <c r="V760" s="814"/>
    </row>
    <row r="761" s="815" customFormat="1" ht="13.5">
      <c r="V761" s="814"/>
    </row>
    <row r="762" s="815" customFormat="1" ht="13.5">
      <c r="V762" s="814"/>
    </row>
    <row r="763" s="815" customFormat="1" ht="13.5">
      <c r="V763" s="814"/>
    </row>
    <row r="764" s="815" customFormat="1" ht="13.5">
      <c r="V764" s="814"/>
    </row>
    <row r="765" s="815" customFormat="1" ht="13.5">
      <c r="V765" s="814"/>
    </row>
    <row r="766" s="815" customFormat="1" ht="13.5">
      <c r="V766" s="814"/>
    </row>
    <row r="767" s="815" customFormat="1" ht="13.5">
      <c r="V767" s="814"/>
    </row>
    <row r="768" s="815" customFormat="1" ht="13.5">
      <c r="V768" s="814"/>
    </row>
    <row r="769" s="815" customFormat="1" ht="13.5">
      <c r="V769" s="814"/>
    </row>
    <row r="770" s="815" customFormat="1" ht="13.5">
      <c r="V770" s="814"/>
    </row>
    <row r="771" s="815" customFormat="1" ht="13.5">
      <c r="V771" s="814"/>
    </row>
    <row r="772" s="815" customFormat="1" ht="13.5">
      <c r="V772" s="814"/>
    </row>
    <row r="773" s="815" customFormat="1" ht="13.5">
      <c r="V773" s="814"/>
    </row>
    <row r="774" s="815" customFormat="1" ht="13.5">
      <c r="V774" s="814"/>
    </row>
    <row r="775" s="815" customFormat="1" ht="13.5">
      <c r="V775" s="814"/>
    </row>
    <row r="776" s="815" customFormat="1" ht="13.5">
      <c r="V776" s="814"/>
    </row>
    <row r="777" s="815" customFormat="1" ht="13.5">
      <c r="V777" s="814"/>
    </row>
    <row r="778" s="815" customFormat="1" ht="13.5">
      <c r="V778" s="814"/>
    </row>
    <row r="779" s="815" customFormat="1" ht="13.5">
      <c r="V779" s="814"/>
    </row>
    <row r="780" s="815" customFormat="1" ht="13.5">
      <c r="V780" s="814"/>
    </row>
    <row r="781" s="815" customFormat="1" ht="13.5">
      <c r="V781" s="814"/>
    </row>
    <row r="782" s="815" customFormat="1" ht="13.5">
      <c r="V782" s="814"/>
    </row>
    <row r="783" s="815" customFormat="1" ht="13.5">
      <c r="V783" s="814"/>
    </row>
    <row r="784" s="815" customFormat="1" ht="13.5">
      <c r="V784" s="814"/>
    </row>
    <row r="785" s="815" customFormat="1" ht="13.5">
      <c r="V785" s="814"/>
    </row>
    <row r="786" s="815" customFormat="1" ht="13.5">
      <c r="V786" s="814"/>
    </row>
    <row r="787" s="815" customFormat="1" ht="13.5">
      <c r="V787" s="814"/>
    </row>
    <row r="788" s="815" customFormat="1" ht="13.5">
      <c r="V788" s="814"/>
    </row>
    <row r="789" s="815" customFormat="1" ht="13.5">
      <c r="V789" s="814"/>
    </row>
    <row r="790" s="815" customFormat="1" ht="13.5">
      <c r="V790" s="814"/>
    </row>
    <row r="791" s="815" customFormat="1" ht="13.5">
      <c r="V791" s="814"/>
    </row>
    <row r="792" s="815" customFormat="1" ht="13.5">
      <c r="V792" s="814"/>
    </row>
    <row r="793" s="815" customFormat="1" ht="13.5">
      <c r="V793" s="814"/>
    </row>
    <row r="794" s="815" customFormat="1" ht="13.5">
      <c r="V794" s="814"/>
    </row>
    <row r="795" s="815" customFormat="1" ht="13.5">
      <c r="V795" s="814"/>
    </row>
    <row r="796" s="815" customFormat="1" ht="13.5">
      <c r="V796" s="814"/>
    </row>
    <row r="797" s="815" customFormat="1" ht="13.5">
      <c r="V797" s="814"/>
    </row>
    <row r="798" s="815" customFormat="1" ht="13.5">
      <c r="V798" s="814"/>
    </row>
    <row r="799" s="815" customFormat="1" ht="13.5">
      <c r="V799" s="814"/>
    </row>
    <row r="800" s="815" customFormat="1" ht="13.5">
      <c r="V800" s="814"/>
    </row>
    <row r="801" s="815" customFormat="1" ht="13.5">
      <c r="V801" s="814"/>
    </row>
    <row r="802" s="815" customFormat="1" ht="13.5">
      <c r="V802" s="814"/>
    </row>
    <row r="803" s="815" customFormat="1" ht="13.5">
      <c r="V803" s="814"/>
    </row>
    <row r="804" s="815" customFormat="1" ht="13.5">
      <c r="V804" s="814"/>
    </row>
    <row r="805" s="815" customFormat="1" ht="13.5">
      <c r="V805" s="814"/>
    </row>
    <row r="806" s="815" customFormat="1" ht="13.5">
      <c r="V806" s="814"/>
    </row>
    <row r="807" s="815" customFormat="1" ht="13.5">
      <c r="V807" s="814"/>
    </row>
    <row r="808" s="815" customFormat="1" ht="13.5">
      <c r="V808" s="814"/>
    </row>
    <row r="809" s="815" customFormat="1" ht="13.5">
      <c r="V809" s="814"/>
    </row>
    <row r="810" s="815" customFormat="1" ht="13.5">
      <c r="V810" s="814"/>
    </row>
    <row r="811" s="815" customFormat="1" ht="13.5">
      <c r="V811" s="814"/>
    </row>
    <row r="812" s="815" customFormat="1" ht="13.5">
      <c r="V812" s="814"/>
    </row>
    <row r="813" s="815" customFormat="1" ht="13.5">
      <c r="V813" s="814"/>
    </row>
    <row r="814" s="815" customFormat="1" ht="13.5">
      <c r="V814" s="814"/>
    </row>
    <row r="815" s="815" customFormat="1" ht="13.5">
      <c r="V815" s="814"/>
    </row>
    <row r="816" s="815" customFormat="1" ht="13.5">
      <c r="V816" s="814"/>
    </row>
    <row r="817" s="815" customFormat="1" ht="13.5">
      <c r="V817" s="814"/>
    </row>
    <row r="818" s="815" customFormat="1" ht="13.5">
      <c r="V818" s="814"/>
    </row>
    <row r="819" s="815" customFormat="1" ht="13.5">
      <c r="V819" s="814"/>
    </row>
    <row r="820" s="815" customFormat="1" ht="13.5">
      <c r="V820" s="814"/>
    </row>
    <row r="821" s="815" customFormat="1" ht="13.5">
      <c r="V821" s="814"/>
    </row>
    <row r="822" s="815" customFormat="1" ht="13.5">
      <c r="V822" s="814"/>
    </row>
    <row r="823" s="815" customFormat="1" ht="13.5">
      <c r="V823" s="814"/>
    </row>
    <row r="824" s="815" customFormat="1" ht="13.5">
      <c r="V824" s="814"/>
    </row>
    <row r="825" s="815" customFormat="1" ht="13.5">
      <c r="V825" s="814"/>
    </row>
    <row r="826" s="815" customFormat="1" ht="13.5">
      <c r="V826" s="814"/>
    </row>
    <row r="827" s="815" customFormat="1" ht="13.5">
      <c r="V827" s="814"/>
    </row>
    <row r="828" s="815" customFormat="1" ht="13.5">
      <c r="V828" s="814"/>
    </row>
    <row r="829" s="815" customFormat="1" ht="13.5">
      <c r="V829" s="814"/>
    </row>
    <row r="830" s="815" customFormat="1" ht="13.5">
      <c r="V830" s="814"/>
    </row>
    <row r="831" s="815" customFormat="1" ht="13.5">
      <c r="V831" s="814"/>
    </row>
    <row r="832" s="815" customFormat="1" ht="13.5">
      <c r="V832" s="814"/>
    </row>
    <row r="833" s="815" customFormat="1" ht="13.5">
      <c r="V833" s="814"/>
    </row>
    <row r="834" s="815" customFormat="1" ht="13.5">
      <c r="V834" s="814"/>
    </row>
    <row r="835" s="815" customFormat="1" ht="13.5">
      <c r="V835" s="814"/>
    </row>
    <row r="836" s="815" customFormat="1" ht="13.5">
      <c r="V836" s="814"/>
    </row>
    <row r="837" s="815" customFormat="1" ht="13.5">
      <c r="V837" s="814"/>
    </row>
    <row r="838" s="815" customFormat="1" ht="13.5">
      <c r="V838" s="814"/>
    </row>
    <row r="839" s="815" customFormat="1" ht="13.5">
      <c r="V839" s="814"/>
    </row>
    <row r="840" s="815" customFormat="1" ht="13.5">
      <c r="V840" s="814"/>
    </row>
    <row r="841" s="815" customFormat="1" ht="13.5">
      <c r="V841" s="814"/>
    </row>
    <row r="842" s="815" customFormat="1" ht="13.5">
      <c r="V842" s="814"/>
    </row>
    <row r="843" s="815" customFormat="1" ht="13.5">
      <c r="V843" s="814"/>
    </row>
    <row r="844" s="815" customFormat="1" ht="13.5">
      <c r="V844" s="814"/>
    </row>
    <row r="845" s="815" customFormat="1" ht="13.5">
      <c r="V845" s="814"/>
    </row>
    <row r="846" s="815" customFormat="1" ht="13.5">
      <c r="V846" s="814"/>
    </row>
    <row r="847" s="815" customFormat="1" ht="13.5">
      <c r="V847" s="814"/>
    </row>
    <row r="848" s="815" customFormat="1" ht="13.5">
      <c r="V848" s="814"/>
    </row>
    <row r="849" s="815" customFormat="1" ht="13.5">
      <c r="V849" s="814"/>
    </row>
    <row r="850" s="815" customFormat="1" ht="13.5">
      <c r="V850" s="814"/>
    </row>
    <row r="851" s="815" customFormat="1" ht="13.5">
      <c r="V851" s="814"/>
    </row>
    <row r="852" s="815" customFormat="1" ht="13.5">
      <c r="V852" s="814"/>
    </row>
    <row r="853" s="815" customFormat="1" ht="13.5">
      <c r="V853" s="814"/>
    </row>
    <row r="854" s="815" customFormat="1" ht="13.5">
      <c r="V854" s="814"/>
    </row>
    <row r="855" s="815" customFormat="1" ht="13.5">
      <c r="V855" s="814"/>
    </row>
    <row r="856" s="815" customFormat="1" ht="13.5">
      <c r="V856" s="814"/>
    </row>
    <row r="857" s="815" customFormat="1" ht="13.5">
      <c r="V857" s="814"/>
    </row>
    <row r="858" s="815" customFormat="1" ht="13.5">
      <c r="V858" s="814"/>
    </row>
    <row r="859" s="815" customFormat="1" ht="13.5">
      <c r="V859" s="814"/>
    </row>
    <row r="860" s="815" customFormat="1" ht="13.5">
      <c r="V860" s="814"/>
    </row>
    <row r="861" s="815" customFormat="1" ht="13.5">
      <c r="V861" s="814"/>
    </row>
    <row r="862" s="815" customFormat="1" ht="13.5">
      <c r="V862" s="814"/>
    </row>
    <row r="863" s="815" customFormat="1" ht="13.5">
      <c r="V863" s="814"/>
    </row>
    <row r="864" s="815" customFormat="1" ht="13.5">
      <c r="V864" s="814"/>
    </row>
    <row r="865" s="815" customFormat="1" ht="13.5">
      <c r="V865" s="814"/>
    </row>
    <row r="866" s="815" customFormat="1" ht="13.5">
      <c r="V866" s="814"/>
    </row>
    <row r="867" s="815" customFormat="1" ht="13.5">
      <c r="V867" s="814"/>
    </row>
    <row r="868" s="815" customFormat="1" ht="13.5">
      <c r="V868" s="814"/>
    </row>
    <row r="869" s="815" customFormat="1" ht="13.5">
      <c r="V869" s="814"/>
    </row>
    <row r="870" s="815" customFormat="1" ht="13.5">
      <c r="V870" s="814"/>
    </row>
    <row r="871" s="815" customFormat="1" ht="13.5">
      <c r="V871" s="814"/>
    </row>
    <row r="872" s="815" customFormat="1" ht="13.5">
      <c r="V872" s="814"/>
    </row>
    <row r="873" s="815" customFormat="1" ht="13.5">
      <c r="V873" s="814"/>
    </row>
    <row r="874" s="815" customFormat="1" ht="13.5">
      <c r="V874" s="814"/>
    </row>
    <row r="875" s="815" customFormat="1" ht="13.5">
      <c r="V875" s="814"/>
    </row>
    <row r="876" s="815" customFormat="1" ht="13.5">
      <c r="V876" s="814"/>
    </row>
    <row r="877" s="815" customFormat="1" ht="13.5">
      <c r="V877" s="814"/>
    </row>
    <row r="878" s="815" customFormat="1" ht="13.5">
      <c r="V878" s="814"/>
    </row>
    <row r="879" s="815" customFormat="1" ht="13.5">
      <c r="V879" s="814"/>
    </row>
    <row r="880" s="815" customFormat="1" ht="13.5">
      <c r="V880" s="814"/>
    </row>
    <row r="881" s="815" customFormat="1" ht="13.5">
      <c r="V881" s="814"/>
    </row>
    <row r="882" s="815" customFormat="1" ht="13.5">
      <c r="V882" s="814"/>
    </row>
    <row r="883" s="815" customFormat="1" ht="13.5">
      <c r="V883" s="814"/>
    </row>
    <row r="884" s="815" customFormat="1" ht="13.5">
      <c r="V884" s="814"/>
    </row>
    <row r="885" s="815" customFormat="1" ht="13.5">
      <c r="V885" s="814"/>
    </row>
    <row r="886" s="815" customFormat="1" ht="13.5">
      <c r="V886" s="814"/>
    </row>
    <row r="887" s="815" customFormat="1" ht="13.5">
      <c r="V887" s="814"/>
    </row>
    <row r="888" s="815" customFormat="1" ht="13.5">
      <c r="V888" s="814"/>
    </row>
    <row r="889" s="815" customFormat="1" ht="13.5">
      <c r="V889" s="814"/>
    </row>
    <row r="890" s="815" customFormat="1" ht="13.5">
      <c r="V890" s="814"/>
    </row>
    <row r="891" s="815" customFormat="1" ht="13.5">
      <c r="V891" s="814"/>
    </row>
    <row r="892" s="815" customFormat="1" ht="13.5">
      <c r="V892" s="814"/>
    </row>
    <row r="893" s="815" customFormat="1" ht="13.5">
      <c r="V893" s="814"/>
    </row>
    <row r="894" s="815" customFormat="1" ht="13.5">
      <c r="V894" s="814"/>
    </row>
    <row r="895" s="815" customFormat="1" ht="13.5">
      <c r="V895" s="814"/>
    </row>
    <row r="896" s="815" customFormat="1" ht="13.5">
      <c r="V896" s="814"/>
    </row>
    <row r="897" s="815" customFormat="1" ht="13.5">
      <c r="V897" s="814"/>
    </row>
    <row r="898" s="815" customFormat="1" ht="13.5">
      <c r="V898" s="814"/>
    </row>
    <row r="899" s="815" customFormat="1" ht="13.5">
      <c r="V899" s="814"/>
    </row>
    <row r="900" s="815" customFormat="1" ht="13.5">
      <c r="V900" s="814"/>
    </row>
    <row r="901" s="815" customFormat="1" ht="13.5">
      <c r="V901" s="814"/>
    </row>
    <row r="902" s="815" customFormat="1" ht="13.5">
      <c r="V902" s="814"/>
    </row>
    <row r="903" s="815" customFormat="1" ht="13.5">
      <c r="V903" s="814"/>
    </row>
    <row r="904" s="815" customFormat="1" ht="13.5">
      <c r="V904" s="814"/>
    </row>
    <row r="905" s="815" customFormat="1" ht="13.5">
      <c r="V905" s="814"/>
    </row>
    <row r="906" s="815" customFormat="1" ht="13.5">
      <c r="V906" s="814"/>
    </row>
    <row r="907" s="815" customFormat="1" ht="13.5">
      <c r="V907" s="814"/>
    </row>
    <row r="908" s="815" customFormat="1" ht="13.5">
      <c r="V908" s="814"/>
    </row>
    <row r="909" s="815" customFormat="1" ht="13.5">
      <c r="V909" s="814"/>
    </row>
    <row r="910" s="815" customFormat="1" ht="13.5">
      <c r="V910" s="814"/>
    </row>
    <row r="911" s="815" customFormat="1" ht="13.5">
      <c r="V911" s="814"/>
    </row>
    <row r="912" s="815" customFormat="1" ht="13.5">
      <c r="V912" s="814"/>
    </row>
    <row r="913" s="815" customFormat="1" ht="13.5">
      <c r="V913" s="814"/>
    </row>
    <row r="914" s="815" customFormat="1" ht="13.5">
      <c r="V914" s="814"/>
    </row>
    <row r="915" s="815" customFormat="1" ht="13.5">
      <c r="V915" s="814"/>
    </row>
    <row r="916" s="815" customFormat="1" ht="13.5">
      <c r="V916" s="814"/>
    </row>
    <row r="917" s="815" customFormat="1" ht="13.5">
      <c r="V917" s="814"/>
    </row>
    <row r="918" s="815" customFormat="1" ht="13.5">
      <c r="V918" s="814"/>
    </row>
    <row r="919" s="815" customFormat="1" ht="13.5">
      <c r="V919" s="814"/>
    </row>
    <row r="920" s="815" customFormat="1" ht="13.5">
      <c r="V920" s="814"/>
    </row>
    <row r="921" s="815" customFormat="1" ht="13.5">
      <c r="V921" s="814"/>
    </row>
    <row r="922" s="815" customFormat="1" ht="13.5">
      <c r="V922" s="814"/>
    </row>
    <row r="923" s="815" customFormat="1" ht="13.5">
      <c r="V923" s="814"/>
    </row>
    <row r="924" s="815" customFormat="1" ht="13.5">
      <c r="V924" s="814"/>
    </row>
    <row r="925" s="815" customFormat="1" ht="13.5">
      <c r="V925" s="814"/>
    </row>
    <row r="926" s="815" customFormat="1" ht="13.5">
      <c r="V926" s="814"/>
    </row>
    <row r="927" s="815" customFormat="1" ht="13.5">
      <c r="V927" s="814"/>
    </row>
    <row r="928" s="815" customFormat="1" ht="13.5">
      <c r="V928" s="814"/>
    </row>
    <row r="929" s="815" customFormat="1" ht="13.5">
      <c r="V929" s="814"/>
    </row>
    <row r="930" s="815" customFormat="1" ht="13.5">
      <c r="V930" s="814"/>
    </row>
    <row r="931" s="815" customFormat="1" ht="13.5">
      <c r="V931" s="814"/>
    </row>
    <row r="932" s="815" customFormat="1" ht="13.5">
      <c r="V932" s="814"/>
    </row>
    <row r="933" s="815" customFormat="1" ht="13.5">
      <c r="V933" s="814"/>
    </row>
    <row r="934" s="815" customFormat="1" ht="13.5">
      <c r="V934" s="814"/>
    </row>
    <row r="935" s="815" customFormat="1" ht="13.5">
      <c r="V935" s="814"/>
    </row>
    <row r="936" s="815" customFormat="1" ht="13.5">
      <c r="V936" s="814"/>
    </row>
    <row r="937" s="815" customFormat="1" ht="13.5">
      <c r="V937" s="814"/>
    </row>
    <row r="938" s="815" customFormat="1" ht="13.5">
      <c r="V938" s="814"/>
    </row>
    <row r="939" s="815" customFormat="1" ht="13.5">
      <c r="V939" s="814"/>
    </row>
    <row r="940" s="815" customFormat="1" ht="13.5">
      <c r="V940" s="814"/>
    </row>
    <row r="941" s="815" customFormat="1" ht="13.5">
      <c r="V941" s="814"/>
    </row>
    <row r="942" s="815" customFormat="1" ht="13.5">
      <c r="V942" s="814"/>
    </row>
    <row r="943" s="815" customFormat="1" ht="13.5">
      <c r="V943" s="814"/>
    </row>
    <row r="944" s="815" customFormat="1" ht="13.5">
      <c r="V944" s="814"/>
    </row>
    <row r="945" s="815" customFormat="1" ht="13.5">
      <c r="V945" s="814"/>
    </row>
    <row r="946" s="815" customFormat="1" ht="13.5">
      <c r="V946" s="814"/>
    </row>
    <row r="947" s="815" customFormat="1" ht="13.5">
      <c r="V947" s="814"/>
    </row>
    <row r="948" s="815" customFormat="1" ht="13.5">
      <c r="V948" s="814"/>
    </row>
    <row r="949" s="815" customFormat="1" ht="13.5">
      <c r="V949" s="814"/>
    </row>
    <row r="950" s="815" customFormat="1" ht="13.5">
      <c r="V950" s="814"/>
    </row>
    <row r="951" s="815" customFormat="1" ht="13.5">
      <c r="V951" s="814"/>
    </row>
    <row r="952" s="815" customFormat="1" ht="13.5">
      <c r="V952" s="814"/>
    </row>
    <row r="953" s="815" customFormat="1" ht="13.5">
      <c r="V953" s="814"/>
    </row>
    <row r="954" s="815" customFormat="1" ht="13.5">
      <c r="V954" s="814"/>
    </row>
    <row r="955" s="815" customFormat="1" ht="13.5">
      <c r="V955" s="814"/>
    </row>
    <row r="956" s="815" customFormat="1" ht="13.5">
      <c r="V956" s="814"/>
    </row>
    <row r="957" s="815" customFormat="1" ht="13.5">
      <c r="V957" s="814"/>
    </row>
    <row r="958" s="815" customFormat="1" ht="13.5">
      <c r="V958" s="814"/>
    </row>
    <row r="959" s="815" customFormat="1" ht="13.5">
      <c r="V959" s="814"/>
    </row>
    <row r="960" s="815" customFormat="1" ht="13.5">
      <c r="V960" s="814"/>
    </row>
    <row r="961" s="815" customFormat="1" ht="13.5">
      <c r="V961" s="814"/>
    </row>
    <row r="962" s="815" customFormat="1" ht="13.5">
      <c r="V962" s="814"/>
    </row>
    <row r="963" s="815" customFormat="1" ht="13.5">
      <c r="V963" s="814"/>
    </row>
    <row r="964" s="815" customFormat="1" ht="13.5">
      <c r="V964" s="814"/>
    </row>
    <row r="965" s="815" customFormat="1" ht="13.5">
      <c r="V965" s="814"/>
    </row>
    <row r="966" s="815" customFormat="1" ht="13.5">
      <c r="V966" s="814"/>
    </row>
    <row r="967" s="815" customFormat="1" ht="13.5">
      <c r="V967" s="814"/>
    </row>
    <row r="968" s="815" customFormat="1" ht="13.5">
      <c r="V968" s="814"/>
    </row>
    <row r="969" s="815" customFormat="1" ht="13.5">
      <c r="V969" s="814"/>
    </row>
    <row r="970" s="815" customFormat="1" ht="13.5">
      <c r="V970" s="814"/>
    </row>
    <row r="971" s="815" customFormat="1" ht="13.5">
      <c r="V971" s="814"/>
    </row>
    <row r="972" s="815" customFormat="1" ht="13.5">
      <c r="V972" s="814"/>
    </row>
    <row r="973" s="815" customFormat="1" ht="13.5">
      <c r="V973" s="814"/>
    </row>
    <row r="974" s="815" customFormat="1" ht="13.5">
      <c r="V974" s="814"/>
    </row>
    <row r="975" s="815" customFormat="1" ht="13.5">
      <c r="V975" s="814"/>
    </row>
    <row r="976" s="815" customFormat="1" ht="13.5">
      <c r="V976" s="814"/>
    </row>
    <row r="977" s="815" customFormat="1" ht="13.5">
      <c r="V977" s="814"/>
    </row>
    <row r="978" s="815" customFormat="1" ht="13.5">
      <c r="V978" s="814"/>
    </row>
    <row r="979" s="815" customFormat="1" ht="13.5">
      <c r="V979" s="814"/>
    </row>
    <row r="980" s="815" customFormat="1" ht="13.5">
      <c r="V980" s="814"/>
    </row>
    <row r="981" s="815" customFormat="1" ht="13.5">
      <c r="V981" s="814"/>
    </row>
    <row r="982" s="815" customFormat="1" ht="13.5">
      <c r="V982" s="814"/>
    </row>
    <row r="983" s="815" customFormat="1" ht="13.5">
      <c r="V983" s="814"/>
    </row>
    <row r="984" s="815" customFormat="1" ht="13.5">
      <c r="V984" s="814"/>
    </row>
  </sheetData>
  <mergeCells count="21">
    <mergeCell ref="I4:I5"/>
    <mergeCell ref="M4:M5"/>
    <mergeCell ref="N4:N5"/>
    <mergeCell ref="O4:O5"/>
    <mergeCell ref="E4:E5"/>
    <mergeCell ref="F4:F5"/>
    <mergeCell ref="G4:G5"/>
    <mergeCell ref="H4:H5"/>
    <mergeCell ref="A3:A5"/>
    <mergeCell ref="B4:B5"/>
    <mergeCell ref="C4:C5"/>
    <mergeCell ref="D4:D5"/>
    <mergeCell ref="S4:S5"/>
    <mergeCell ref="T4:T5"/>
    <mergeCell ref="U4:U5"/>
    <mergeCell ref="J4:J5"/>
    <mergeCell ref="K4:K5"/>
    <mergeCell ref="L4:L5"/>
    <mergeCell ref="R4:R5"/>
    <mergeCell ref="Q4:Q5"/>
    <mergeCell ref="P4:P5"/>
  </mergeCells>
  <printOptions/>
  <pageMargins left="0.5905511811023623" right="0.1968503937007874" top="0.3937007874015748" bottom="0.1968503937007874" header="0.11811023622047245" footer="0.5118110236220472"/>
  <pageSetup fitToHeight="1" fitToWidth="1" horizontalDpi="600" verticalDpi="600" orientation="portrait" paperSize="9" scale="65" r:id="rId1"/>
  <headerFooter alignWithMargins="0">
    <oddHeader>&amp;R&amp;D&amp;T</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8"/>
  <sheetViews>
    <sheetView workbookViewId="0" topLeftCell="A1">
      <selection activeCell="A1" sqref="A1"/>
    </sheetView>
  </sheetViews>
  <sheetFormatPr defaultColWidth="9.00390625" defaultRowHeight="13.5"/>
  <cols>
    <col min="1" max="1" width="17.625" style="821" customWidth="1"/>
    <col min="2" max="16384" width="8.125" style="821" customWidth="1"/>
  </cols>
  <sheetData>
    <row r="1" spans="1:11" s="466" customFormat="1" ht="18" customHeight="1">
      <c r="A1" s="465" t="s">
        <v>1037</v>
      </c>
      <c r="B1" s="465"/>
      <c r="C1" s="465"/>
      <c r="D1" s="465"/>
      <c r="E1" s="465"/>
      <c r="F1" s="465"/>
      <c r="G1" s="465"/>
      <c r="H1" s="465"/>
      <c r="I1" s="465"/>
      <c r="J1" s="465"/>
      <c r="K1" s="465"/>
    </row>
    <row r="2" spans="1:11" s="468" customFormat="1" ht="15" customHeight="1" thickBot="1">
      <c r="A2" s="465"/>
      <c r="B2" s="465"/>
      <c r="C2" s="465"/>
      <c r="D2" s="465"/>
      <c r="E2" s="465"/>
      <c r="F2" s="465"/>
      <c r="G2" s="465"/>
      <c r="H2" s="465"/>
      <c r="I2" s="465"/>
      <c r="J2" s="465"/>
      <c r="K2" s="467" t="s">
        <v>961</v>
      </c>
    </row>
    <row r="3" spans="1:12" s="470" customFormat="1" ht="18" customHeight="1" thickTop="1">
      <c r="A3" s="991" t="s">
        <v>48</v>
      </c>
      <c r="B3" s="988" t="s">
        <v>49</v>
      </c>
      <c r="C3" s="988" t="s">
        <v>50</v>
      </c>
      <c r="D3" s="988" t="s">
        <v>51</v>
      </c>
      <c r="E3" s="988" t="s">
        <v>52</v>
      </c>
      <c r="F3" s="988" t="s">
        <v>53</v>
      </c>
      <c r="G3" s="988" t="s">
        <v>54</v>
      </c>
      <c r="H3" s="988" t="s">
        <v>55</v>
      </c>
      <c r="I3" s="988" t="s">
        <v>56</v>
      </c>
      <c r="J3" s="988" t="s">
        <v>57</v>
      </c>
      <c r="K3" s="994" t="s">
        <v>58</v>
      </c>
      <c r="L3" s="469"/>
    </row>
    <row r="4" spans="1:12" s="470" customFormat="1" ht="18" customHeight="1">
      <c r="A4" s="992"/>
      <c r="B4" s="989"/>
      <c r="C4" s="989"/>
      <c r="D4" s="989"/>
      <c r="E4" s="989"/>
      <c r="F4" s="989"/>
      <c r="G4" s="989"/>
      <c r="H4" s="989"/>
      <c r="I4" s="989"/>
      <c r="J4" s="989"/>
      <c r="K4" s="995"/>
      <c r="L4" s="469"/>
    </row>
    <row r="5" spans="1:12" s="470" customFormat="1" ht="18" customHeight="1">
      <c r="A5" s="993"/>
      <c r="B5" s="990"/>
      <c r="C5" s="990"/>
      <c r="D5" s="990"/>
      <c r="E5" s="990"/>
      <c r="F5" s="990"/>
      <c r="G5" s="990"/>
      <c r="H5" s="990"/>
      <c r="I5" s="990"/>
      <c r="J5" s="990"/>
      <c r="K5" s="996"/>
      <c r="L5" s="469"/>
    </row>
    <row r="6" spans="1:11" s="473" customFormat="1" ht="15" customHeight="1">
      <c r="A6" s="471" t="s">
        <v>969</v>
      </c>
      <c r="B6" s="472">
        <v>642</v>
      </c>
      <c r="C6" s="472">
        <v>58</v>
      </c>
      <c r="D6" s="472">
        <v>206</v>
      </c>
      <c r="E6" s="472">
        <v>77</v>
      </c>
      <c r="F6" s="472">
        <v>19</v>
      </c>
      <c r="G6" s="472">
        <v>117</v>
      </c>
      <c r="H6" s="472">
        <v>55</v>
      </c>
      <c r="I6" s="472">
        <v>26</v>
      </c>
      <c r="J6" s="472">
        <v>11</v>
      </c>
      <c r="K6" s="472">
        <v>72</v>
      </c>
    </row>
    <row r="7" spans="1:11" s="819" customFormat="1" ht="15" customHeight="1">
      <c r="A7" s="474" t="s">
        <v>59</v>
      </c>
      <c r="B7" s="475">
        <v>122</v>
      </c>
      <c r="C7" s="475">
        <v>23</v>
      </c>
      <c r="D7" s="475">
        <v>32</v>
      </c>
      <c r="E7" s="475">
        <v>10</v>
      </c>
      <c r="F7" s="475">
        <v>1</v>
      </c>
      <c r="G7" s="475">
        <v>13</v>
      </c>
      <c r="H7" s="475">
        <v>16</v>
      </c>
      <c r="I7" s="475">
        <v>4</v>
      </c>
      <c r="J7" s="475">
        <v>2</v>
      </c>
      <c r="K7" s="475">
        <v>23</v>
      </c>
    </row>
    <row r="8" spans="1:11" s="819" customFormat="1" ht="15" customHeight="1">
      <c r="A8" s="474" t="s">
        <v>415</v>
      </c>
      <c r="B8" s="475">
        <v>188</v>
      </c>
      <c r="C8" s="475">
        <v>19</v>
      </c>
      <c r="D8" s="475">
        <v>57</v>
      </c>
      <c r="E8" s="475">
        <v>21</v>
      </c>
      <c r="F8" s="475">
        <v>4</v>
      </c>
      <c r="G8" s="475">
        <v>34</v>
      </c>
      <c r="H8" s="475">
        <v>16</v>
      </c>
      <c r="I8" s="475">
        <v>9</v>
      </c>
      <c r="J8" s="475">
        <v>5</v>
      </c>
      <c r="K8" s="475">
        <v>21</v>
      </c>
    </row>
    <row r="9" spans="1:11" s="819" customFormat="1" ht="15" customHeight="1">
      <c r="A9" s="474" t="s">
        <v>416</v>
      </c>
      <c r="B9" s="475">
        <v>142</v>
      </c>
      <c r="C9" s="475">
        <v>7</v>
      </c>
      <c r="D9" s="475">
        <v>50</v>
      </c>
      <c r="E9" s="475">
        <v>20</v>
      </c>
      <c r="F9" s="475">
        <v>0</v>
      </c>
      <c r="G9" s="475">
        <v>29</v>
      </c>
      <c r="H9" s="475">
        <v>11</v>
      </c>
      <c r="I9" s="475">
        <v>6</v>
      </c>
      <c r="J9" s="475">
        <v>2</v>
      </c>
      <c r="K9" s="475">
        <v>17</v>
      </c>
    </row>
    <row r="10" spans="1:11" s="819" customFormat="1" ht="15" customHeight="1">
      <c r="A10" s="474" t="s">
        <v>417</v>
      </c>
      <c r="B10" s="475">
        <v>129</v>
      </c>
      <c r="C10" s="475">
        <v>6</v>
      </c>
      <c r="D10" s="475">
        <v>46</v>
      </c>
      <c r="E10" s="475">
        <v>17</v>
      </c>
      <c r="F10" s="475">
        <v>4</v>
      </c>
      <c r="G10" s="475">
        <v>31</v>
      </c>
      <c r="H10" s="475">
        <v>9</v>
      </c>
      <c r="I10" s="475">
        <v>5</v>
      </c>
      <c r="J10" s="475">
        <v>2</v>
      </c>
      <c r="K10" s="475">
        <v>8</v>
      </c>
    </row>
    <row r="11" spans="1:11" s="819" customFormat="1" ht="15" customHeight="1">
      <c r="A11" s="474" t="s">
        <v>418</v>
      </c>
      <c r="B11" s="475">
        <v>53</v>
      </c>
      <c r="C11" s="475">
        <v>4</v>
      </c>
      <c r="D11" s="475">
        <v>20</v>
      </c>
      <c r="E11" s="475">
        <v>8</v>
      </c>
      <c r="F11" s="475">
        <v>9</v>
      </c>
      <c r="G11" s="475">
        <v>8</v>
      </c>
      <c r="H11" s="475">
        <v>1</v>
      </c>
      <c r="I11" s="475">
        <v>1</v>
      </c>
      <c r="J11" s="475">
        <v>1</v>
      </c>
      <c r="K11" s="475">
        <v>2</v>
      </c>
    </row>
    <row r="12" spans="1:11" s="819" customFormat="1" ht="15" customHeight="1">
      <c r="A12" s="474" t="s">
        <v>60</v>
      </c>
      <c r="B12" s="475">
        <v>8</v>
      </c>
      <c r="C12" s="475" t="s">
        <v>419</v>
      </c>
      <c r="D12" s="475">
        <v>1</v>
      </c>
      <c r="E12" s="475">
        <v>1</v>
      </c>
      <c r="F12" s="475">
        <v>1</v>
      </c>
      <c r="G12" s="475">
        <v>2</v>
      </c>
      <c r="H12" s="475">
        <v>2</v>
      </c>
      <c r="I12" s="475">
        <v>0</v>
      </c>
      <c r="J12" s="475" t="s">
        <v>419</v>
      </c>
      <c r="K12" s="475">
        <v>1</v>
      </c>
    </row>
    <row r="13" spans="1:11" s="473" customFormat="1" ht="24.75" customHeight="1">
      <c r="A13" s="476" t="s">
        <v>61</v>
      </c>
      <c r="B13" s="472">
        <v>372</v>
      </c>
      <c r="C13" s="472">
        <v>30</v>
      </c>
      <c r="D13" s="472">
        <v>118</v>
      </c>
      <c r="E13" s="472">
        <v>53</v>
      </c>
      <c r="F13" s="472">
        <v>14</v>
      </c>
      <c r="G13" s="472">
        <v>72</v>
      </c>
      <c r="H13" s="472">
        <v>28</v>
      </c>
      <c r="I13" s="472">
        <v>15</v>
      </c>
      <c r="J13" s="472">
        <v>1</v>
      </c>
      <c r="K13" s="472">
        <v>40</v>
      </c>
    </row>
    <row r="14" spans="1:11" s="819" customFormat="1" ht="15" customHeight="1">
      <c r="A14" s="474" t="s">
        <v>59</v>
      </c>
      <c r="B14" s="475">
        <v>65</v>
      </c>
      <c r="C14" s="475">
        <v>14</v>
      </c>
      <c r="D14" s="475">
        <v>19</v>
      </c>
      <c r="E14" s="475">
        <v>8</v>
      </c>
      <c r="F14" s="475" t="s">
        <v>419</v>
      </c>
      <c r="G14" s="475">
        <v>5</v>
      </c>
      <c r="H14" s="475">
        <v>6</v>
      </c>
      <c r="I14" s="475">
        <v>1</v>
      </c>
      <c r="J14" s="475">
        <v>0</v>
      </c>
      <c r="K14" s="475">
        <v>12</v>
      </c>
    </row>
    <row r="15" spans="1:11" s="819" customFormat="1" ht="15" customHeight="1">
      <c r="A15" s="474" t="s">
        <v>415</v>
      </c>
      <c r="B15" s="475">
        <v>107</v>
      </c>
      <c r="C15" s="475">
        <v>9</v>
      </c>
      <c r="D15" s="475">
        <v>31</v>
      </c>
      <c r="E15" s="475">
        <v>15</v>
      </c>
      <c r="F15" s="475">
        <v>3</v>
      </c>
      <c r="G15" s="475">
        <v>23</v>
      </c>
      <c r="H15" s="475">
        <v>7</v>
      </c>
      <c r="I15" s="475">
        <v>6</v>
      </c>
      <c r="J15" s="475">
        <v>0</v>
      </c>
      <c r="K15" s="475">
        <v>11</v>
      </c>
    </row>
    <row r="16" spans="1:11" s="819" customFormat="1" ht="15" customHeight="1">
      <c r="A16" s="474" t="s">
        <v>416</v>
      </c>
      <c r="B16" s="475">
        <v>84</v>
      </c>
      <c r="C16" s="475">
        <v>1</v>
      </c>
      <c r="D16" s="475">
        <v>31</v>
      </c>
      <c r="E16" s="475">
        <v>11</v>
      </c>
      <c r="F16" s="475">
        <v>0</v>
      </c>
      <c r="G16" s="475">
        <v>20</v>
      </c>
      <c r="H16" s="475">
        <v>5</v>
      </c>
      <c r="I16" s="475">
        <v>4</v>
      </c>
      <c r="J16" s="475">
        <v>0</v>
      </c>
      <c r="K16" s="475">
        <v>12</v>
      </c>
    </row>
    <row r="17" spans="1:11" s="819" customFormat="1" ht="15" customHeight="1">
      <c r="A17" s="474" t="s">
        <v>417</v>
      </c>
      <c r="B17" s="475">
        <v>67</v>
      </c>
      <c r="C17" s="475">
        <v>3</v>
      </c>
      <c r="D17" s="475">
        <v>22</v>
      </c>
      <c r="E17" s="475">
        <v>11</v>
      </c>
      <c r="F17" s="475">
        <v>2</v>
      </c>
      <c r="G17" s="475">
        <v>16</v>
      </c>
      <c r="H17" s="475">
        <v>6</v>
      </c>
      <c r="I17" s="475">
        <v>2</v>
      </c>
      <c r="J17" s="475">
        <v>0</v>
      </c>
      <c r="K17" s="475">
        <v>4</v>
      </c>
    </row>
    <row r="18" spans="1:11" s="819" customFormat="1" ht="15" customHeight="1">
      <c r="A18" s="474" t="s">
        <v>418</v>
      </c>
      <c r="B18" s="475">
        <v>43</v>
      </c>
      <c r="C18" s="475">
        <v>3</v>
      </c>
      <c r="D18" s="475">
        <v>15</v>
      </c>
      <c r="E18" s="475">
        <v>6</v>
      </c>
      <c r="F18" s="475">
        <v>9</v>
      </c>
      <c r="G18" s="475">
        <v>6</v>
      </c>
      <c r="H18" s="475">
        <v>1</v>
      </c>
      <c r="I18" s="475">
        <v>1</v>
      </c>
      <c r="J18" s="475" t="s">
        <v>419</v>
      </c>
      <c r="K18" s="475">
        <v>1</v>
      </c>
    </row>
    <row r="19" spans="1:11" s="819" customFormat="1" ht="15" customHeight="1">
      <c r="A19" s="474" t="s">
        <v>60</v>
      </c>
      <c r="B19" s="475">
        <v>6</v>
      </c>
      <c r="C19" s="475" t="s">
        <v>419</v>
      </c>
      <c r="D19" s="475">
        <v>0</v>
      </c>
      <c r="E19" s="475">
        <v>1</v>
      </c>
      <c r="F19" s="475">
        <v>1</v>
      </c>
      <c r="G19" s="475">
        <v>2</v>
      </c>
      <c r="H19" s="475">
        <v>2</v>
      </c>
      <c r="I19" s="475">
        <v>0</v>
      </c>
      <c r="J19" s="475" t="s">
        <v>419</v>
      </c>
      <c r="K19" s="475" t="s">
        <v>419</v>
      </c>
    </row>
    <row r="20" spans="1:11" s="473" customFormat="1" ht="24.75" customHeight="1">
      <c r="A20" s="476" t="s">
        <v>62</v>
      </c>
      <c r="B20" s="472">
        <v>270</v>
      </c>
      <c r="C20" s="472">
        <v>28</v>
      </c>
      <c r="D20" s="472">
        <v>88</v>
      </c>
      <c r="E20" s="472">
        <v>24</v>
      </c>
      <c r="F20" s="472">
        <v>5</v>
      </c>
      <c r="G20" s="472">
        <v>45</v>
      </c>
      <c r="H20" s="472">
        <v>27</v>
      </c>
      <c r="I20" s="472">
        <v>11</v>
      </c>
      <c r="J20" s="472">
        <v>10</v>
      </c>
      <c r="K20" s="472">
        <v>32</v>
      </c>
    </row>
    <row r="21" spans="1:11" s="819" customFormat="1" ht="15" customHeight="1">
      <c r="A21" s="474" t="s">
        <v>59</v>
      </c>
      <c r="B21" s="475">
        <v>58</v>
      </c>
      <c r="C21" s="475">
        <v>9</v>
      </c>
      <c r="D21" s="475">
        <v>13</v>
      </c>
      <c r="E21" s="475">
        <v>2</v>
      </c>
      <c r="F21" s="475">
        <v>1</v>
      </c>
      <c r="G21" s="475">
        <v>8</v>
      </c>
      <c r="H21" s="475">
        <v>10</v>
      </c>
      <c r="I21" s="475">
        <v>2</v>
      </c>
      <c r="J21" s="475">
        <v>2</v>
      </c>
      <c r="K21" s="475">
        <v>11</v>
      </c>
    </row>
    <row r="22" spans="1:11" s="819" customFormat="1" ht="15" customHeight="1">
      <c r="A22" s="474" t="s">
        <v>415</v>
      </c>
      <c r="B22" s="475">
        <v>81</v>
      </c>
      <c r="C22" s="475">
        <v>10</v>
      </c>
      <c r="D22" s="475">
        <v>26</v>
      </c>
      <c r="E22" s="475">
        <v>6</v>
      </c>
      <c r="F22" s="475">
        <v>2</v>
      </c>
      <c r="G22" s="475">
        <v>11</v>
      </c>
      <c r="H22" s="475">
        <v>8</v>
      </c>
      <c r="I22" s="475">
        <v>3</v>
      </c>
      <c r="J22" s="475">
        <v>5</v>
      </c>
      <c r="K22" s="475">
        <v>10</v>
      </c>
    </row>
    <row r="23" spans="1:11" s="819" customFormat="1" ht="15" customHeight="1">
      <c r="A23" s="474" t="s">
        <v>416</v>
      </c>
      <c r="B23" s="475">
        <v>58</v>
      </c>
      <c r="C23" s="475">
        <v>6</v>
      </c>
      <c r="D23" s="475">
        <v>19</v>
      </c>
      <c r="E23" s="475">
        <v>9</v>
      </c>
      <c r="F23" s="475" t="s">
        <v>419</v>
      </c>
      <c r="G23" s="475">
        <v>9</v>
      </c>
      <c r="H23" s="475">
        <v>6</v>
      </c>
      <c r="I23" s="475">
        <v>3</v>
      </c>
      <c r="J23" s="475">
        <v>2</v>
      </c>
      <c r="K23" s="475">
        <v>5</v>
      </c>
    </row>
    <row r="24" spans="1:11" s="819" customFormat="1" ht="15" customHeight="1">
      <c r="A24" s="474" t="s">
        <v>417</v>
      </c>
      <c r="B24" s="475">
        <v>62</v>
      </c>
      <c r="C24" s="475">
        <v>3</v>
      </c>
      <c r="D24" s="475">
        <v>25</v>
      </c>
      <c r="E24" s="475">
        <v>5</v>
      </c>
      <c r="F24" s="475">
        <v>2</v>
      </c>
      <c r="G24" s="475">
        <v>15</v>
      </c>
      <c r="H24" s="475">
        <v>3</v>
      </c>
      <c r="I24" s="475">
        <v>3</v>
      </c>
      <c r="J24" s="475">
        <v>1</v>
      </c>
      <c r="K24" s="475">
        <v>4</v>
      </c>
    </row>
    <row r="25" spans="1:11" s="819" customFormat="1" ht="15" customHeight="1">
      <c r="A25" s="474" t="s">
        <v>418</v>
      </c>
      <c r="B25" s="475">
        <v>10</v>
      </c>
      <c r="C25" s="475">
        <v>1</v>
      </c>
      <c r="D25" s="475">
        <v>5</v>
      </c>
      <c r="E25" s="475">
        <v>2</v>
      </c>
      <c r="F25" s="475" t="s">
        <v>419</v>
      </c>
      <c r="G25" s="475">
        <v>2</v>
      </c>
      <c r="H25" s="475" t="s">
        <v>419</v>
      </c>
      <c r="I25" s="475">
        <v>0</v>
      </c>
      <c r="J25" s="475">
        <v>1</v>
      </c>
      <c r="K25" s="475">
        <v>0</v>
      </c>
    </row>
    <row r="26" spans="1:11" s="819" customFormat="1" ht="15" customHeight="1">
      <c r="A26" s="474" t="s">
        <v>60</v>
      </c>
      <c r="B26" s="475">
        <v>2</v>
      </c>
      <c r="C26" s="475" t="s">
        <v>419</v>
      </c>
      <c r="D26" s="475">
        <v>1</v>
      </c>
      <c r="E26" s="475" t="s">
        <v>419</v>
      </c>
      <c r="F26" s="475" t="s">
        <v>419</v>
      </c>
      <c r="G26" s="475" t="s">
        <v>419</v>
      </c>
      <c r="H26" s="475" t="s">
        <v>419</v>
      </c>
      <c r="I26" s="475">
        <v>0</v>
      </c>
      <c r="J26" s="475" t="s">
        <v>419</v>
      </c>
      <c r="K26" s="475">
        <v>1</v>
      </c>
    </row>
    <row r="27" spans="1:11" s="473" customFormat="1" ht="24.75" customHeight="1">
      <c r="A27" s="471" t="s">
        <v>63</v>
      </c>
      <c r="B27" s="472">
        <v>252</v>
      </c>
      <c r="C27" s="472">
        <v>40</v>
      </c>
      <c r="D27" s="472">
        <v>90</v>
      </c>
      <c r="E27" s="472">
        <v>34</v>
      </c>
      <c r="F27" s="472">
        <v>6</v>
      </c>
      <c r="G27" s="472">
        <v>28</v>
      </c>
      <c r="H27" s="472">
        <v>26</v>
      </c>
      <c r="I27" s="472">
        <v>1</v>
      </c>
      <c r="J27" s="472">
        <v>6</v>
      </c>
      <c r="K27" s="472">
        <v>24</v>
      </c>
    </row>
    <row r="28" spans="1:11" s="819" customFormat="1" ht="15" customHeight="1">
      <c r="A28" s="474" t="s">
        <v>59</v>
      </c>
      <c r="B28" s="475">
        <v>55</v>
      </c>
      <c r="C28" s="475">
        <v>14</v>
      </c>
      <c r="D28" s="475">
        <v>15</v>
      </c>
      <c r="E28" s="475">
        <v>4</v>
      </c>
      <c r="F28" s="475">
        <v>1</v>
      </c>
      <c r="G28" s="475">
        <v>3</v>
      </c>
      <c r="H28" s="475">
        <v>9</v>
      </c>
      <c r="I28" s="475">
        <v>0</v>
      </c>
      <c r="J28" s="475">
        <v>2</v>
      </c>
      <c r="K28" s="475">
        <v>7</v>
      </c>
    </row>
    <row r="29" spans="1:11" s="819" customFormat="1" ht="15" customHeight="1">
      <c r="A29" s="474" t="s">
        <v>415</v>
      </c>
      <c r="B29" s="475">
        <v>67</v>
      </c>
      <c r="C29" s="475">
        <v>13</v>
      </c>
      <c r="D29" s="475">
        <v>24</v>
      </c>
      <c r="E29" s="475">
        <v>10</v>
      </c>
      <c r="F29" s="475" t="s">
        <v>419</v>
      </c>
      <c r="G29" s="475">
        <v>5</v>
      </c>
      <c r="H29" s="475">
        <v>4</v>
      </c>
      <c r="I29" s="475">
        <v>1</v>
      </c>
      <c r="J29" s="475">
        <v>2</v>
      </c>
      <c r="K29" s="475">
        <v>8</v>
      </c>
    </row>
    <row r="30" spans="1:11" s="819" customFormat="1" ht="15" customHeight="1">
      <c r="A30" s="474" t="s">
        <v>416</v>
      </c>
      <c r="B30" s="475">
        <v>61</v>
      </c>
      <c r="C30" s="475">
        <v>5</v>
      </c>
      <c r="D30" s="475">
        <v>22</v>
      </c>
      <c r="E30" s="475">
        <v>11</v>
      </c>
      <c r="F30" s="475">
        <v>0</v>
      </c>
      <c r="G30" s="475">
        <v>11</v>
      </c>
      <c r="H30" s="475">
        <v>6</v>
      </c>
      <c r="I30" s="475" t="s">
        <v>419</v>
      </c>
      <c r="J30" s="475">
        <v>0</v>
      </c>
      <c r="K30" s="475">
        <v>6</v>
      </c>
    </row>
    <row r="31" spans="1:11" s="819" customFormat="1" ht="15" customHeight="1">
      <c r="A31" s="474" t="s">
        <v>417</v>
      </c>
      <c r="B31" s="475">
        <v>43</v>
      </c>
      <c r="C31" s="475">
        <v>4</v>
      </c>
      <c r="D31" s="475">
        <v>19</v>
      </c>
      <c r="E31" s="475">
        <v>6</v>
      </c>
      <c r="F31" s="475">
        <v>1</v>
      </c>
      <c r="G31" s="475">
        <v>6</v>
      </c>
      <c r="H31" s="475">
        <v>4</v>
      </c>
      <c r="I31" s="475" t="s">
        <v>419</v>
      </c>
      <c r="J31" s="475">
        <v>1</v>
      </c>
      <c r="K31" s="475">
        <v>2</v>
      </c>
    </row>
    <row r="32" spans="1:11" s="819" customFormat="1" ht="15" customHeight="1">
      <c r="A32" s="474" t="s">
        <v>418</v>
      </c>
      <c r="B32" s="475">
        <v>22</v>
      </c>
      <c r="C32" s="475">
        <v>4</v>
      </c>
      <c r="D32" s="475">
        <v>9</v>
      </c>
      <c r="E32" s="475">
        <v>2</v>
      </c>
      <c r="F32" s="475">
        <v>3</v>
      </c>
      <c r="G32" s="475">
        <v>2</v>
      </c>
      <c r="H32" s="475">
        <v>1</v>
      </c>
      <c r="I32" s="475" t="s">
        <v>419</v>
      </c>
      <c r="J32" s="475">
        <v>1</v>
      </c>
      <c r="K32" s="475">
        <v>0</v>
      </c>
    </row>
    <row r="33" spans="1:11" s="819" customFormat="1" ht="15" customHeight="1">
      <c r="A33" s="474" t="s">
        <v>60</v>
      </c>
      <c r="B33" s="475">
        <v>4</v>
      </c>
      <c r="C33" s="475" t="s">
        <v>419</v>
      </c>
      <c r="D33" s="475" t="s">
        <v>419</v>
      </c>
      <c r="E33" s="475">
        <v>1</v>
      </c>
      <c r="F33" s="475">
        <v>1</v>
      </c>
      <c r="G33" s="475">
        <v>1</v>
      </c>
      <c r="H33" s="475">
        <v>2</v>
      </c>
      <c r="I33" s="475" t="s">
        <v>419</v>
      </c>
      <c r="J33" s="475" t="s">
        <v>419</v>
      </c>
      <c r="K33" s="475" t="s">
        <v>419</v>
      </c>
    </row>
    <row r="34" spans="1:11" s="473" customFormat="1" ht="24.75" customHeight="1">
      <c r="A34" s="476" t="s">
        <v>61</v>
      </c>
      <c r="B34" s="472">
        <v>146</v>
      </c>
      <c r="C34" s="472">
        <v>24</v>
      </c>
      <c r="D34" s="472">
        <v>49</v>
      </c>
      <c r="E34" s="472">
        <v>24</v>
      </c>
      <c r="F34" s="472">
        <v>4</v>
      </c>
      <c r="G34" s="472">
        <v>18</v>
      </c>
      <c r="H34" s="472">
        <v>14</v>
      </c>
      <c r="I34" s="472">
        <v>0</v>
      </c>
      <c r="J34" s="472">
        <v>0</v>
      </c>
      <c r="K34" s="472">
        <v>11</v>
      </c>
    </row>
    <row r="35" spans="1:11" s="819" customFormat="1" ht="15" customHeight="1">
      <c r="A35" s="474" t="s">
        <v>59</v>
      </c>
      <c r="B35" s="475">
        <v>31</v>
      </c>
      <c r="C35" s="475">
        <v>10</v>
      </c>
      <c r="D35" s="475">
        <v>8</v>
      </c>
      <c r="E35" s="475">
        <v>4</v>
      </c>
      <c r="F35" s="475" t="s">
        <v>419</v>
      </c>
      <c r="G35" s="475">
        <v>0</v>
      </c>
      <c r="H35" s="475">
        <v>5</v>
      </c>
      <c r="I35" s="475">
        <v>0</v>
      </c>
      <c r="J35" s="475" t="s">
        <v>419</v>
      </c>
      <c r="K35" s="475">
        <v>4</v>
      </c>
    </row>
    <row r="36" spans="1:11" s="819" customFormat="1" ht="15" customHeight="1">
      <c r="A36" s="474" t="s">
        <v>415</v>
      </c>
      <c r="B36" s="475">
        <v>38</v>
      </c>
      <c r="C36" s="475">
        <v>8</v>
      </c>
      <c r="D36" s="475">
        <v>13</v>
      </c>
      <c r="E36" s="475">
        <v>7</v>
      </c>
      <c r="F36" s="475" t="s">
        <v>419</v>
      </c>
      <c r="G36" s="475">
        <v>4</v>
      </c>
      <c r="H36" s="475">
        <v>2</v>
      </c>
      <c r="I36" s="475" t="s">
        <v>419</v>
      </c>
      <c r="J36" s="475" t="s">
        <v>419</v>
      </c>
      <c r="K36" s="475">
        <v>3</v>
      </c>
    </row>
    <row r="37" spans="1:11" s="819" customFormat="1" ht="15" customHeight="1">
      <c r="A37" s="474" t="s">
        <v>416</v>
      </c>
      <c r="B37" s="475">
        <v>34</v>
      </c>
      <c r="C37" s="475">
        <v>1</v>
      </c>
      <c r="D37" s="475">
        <v>14</v>
      </c>
      <c r="E37" s="475">
        <v>6</v>
      </c>
      <c r="F37" s="475">
        <v>0</v>
      </c>
      <c r="G37" s="475">
        <v>7</v>
      </c>
      <c r="H37" s="475">
        <v>2</v>
      </c>
      <c r="I37" s="475" t="s">
        <v>419</v>
      </c>
      <c r="J37" s="475">
        <v>0</v>
      </c>
      <c r="K37" s="475">
        <v>4</v>
      </c>
    </row>
    <row r="38" spans="1:11" s="819" customFormat="1" ht="15" customHeight="1">
      <c r="A38" s="474" t="s">
        <v>417</v>
      </c>
      <c r="B38" s="475">
        <v>21</v>
      </c>
      <c r="C38" s="475">
        <v>2</v>
      </c>
      <c r="D38" s="475">
        <v>8</v>
      </c>
      <c r="E38" s="475">
        <v>4</v>
      </c>
      <c r="F38" s="475" t="s">
        <v>419</v>
      </c>
      <c r="G38" s="475">
        <v>4</v>
      </c>
      <c r="H38" s="475">
        <v>2</v>
      </c>
      <c r="I38" s="475" t="s">
        <v>419</v>
      </c>
      <c r="J38" s="475" t="s">
        <v>419</v>
      </c>
      <c r="K38" s="475">
        <v>1</v>
      </c>
    </row>
    <row r="39" spans="1:11" s="819" customFormat="1" ht="15" customHeight="1">
      <c r="A39" s="474" t="s">
        <v>418</v>
      </c>
      <c r="B39" s="475">
        <v>18</v>
      </c>
      <c r="C39" s="475">
        <v>3</v>
      </c>
      <c r="D39" s="475">
        <v>7</v>
      </c>
      <c r="E39" s="475">
        <v>2</v>
      </c>
      <c r="F39" s="475">
        <v>3</v>
      </c>
      <c r="G39" s="475">
        <v>2</v>
      </c>
      <c r="H39" s="475">
        <v>1</v>
      </c>
      <c r="I39" s="475" t="s">
        <v>419</v>
      </c>
      <c r="J39" s="475" t="s">
        <v>419</v>
      </c>
      <c r="K39" s="475" t="s">
        <v>419</v>
      </c>
    </row>
    <row r="40" spans="1:11" s="819" customFormat="1" ht="15" customHeight="1">
      <c r="A40" s="474" t="s">
        <v>60</v>
      </c>
      <c r="B40" s="475">
        <v>4</v>
      </c>
      <c r="C40" s="475" t="s">
        <v>419</v>
      </c>
      <c r="D40" s="475" t="s">
        <v>419</v>
      </c>
      <c r="E40" s="475">
        <v>1</v>
      </c>
      <c r="F40" s="475">
        <v>1</v>
      </c>
      <c r="G40" s="475">
        <v>1</v>
      </c>
      <c r="H40" s="475">
        <v>2</v>
      </c>
      <c r="I40" s="475" t="s">
        <v>419</v>
      </c>
      <c r="J40" s="475" t="s">
        <v>419</v>
      </c>
      <c r="K40" s="475" t="s">
        <v>419</v>
      </c>
    </row>
    <row r="41" spans="1:11" s="473" customFormat="1" ht="24.75" customHeight="1">
      <c r="A41" s="476" t="s">
        <v>62</v>
      </c>
      <c r="B41" s="472">
        <v>106</v>
      </c>
      <c r="C41" s="472">
        <v>16</v>
      </c>
      <c r="D41" s="472">
        <v>40</v>
      </c>
      <c r="E41" s="472">
        <v>10</v>
      </c>
      <c r="F41" s="472">
        <v>2</v>
      </c>
      <c r="G41" s="472">
        <v>9</v>
      </c>
      <c r="H41" s="472">
        <v>11</v>
      </c>
      <c r="I41" s="472">
        <v>1</v>
      </c>
      <c r="J41" s="472">
        <v>5</v>
      </c>
      <c r="K41" s="472">
        <v>12</v>
      </c>
    </row>
    <row r="42" spans="1:11" s="819" customFormat="1" ht="15" customHeight="1">
      <c r="A42" s="474" t="s">
        <v>59</v>
      </c>
      <c r="B42" s="475">
        <v>24</v>
      </c>
      <c r="C42" s="475">
        <v>4</v>
      </c>
      <c r="D42" s="475">
        <v>7</v>
      </c>
      <c r="E42" s="475">
        <v>1</v>
      </c>
      <c r="F42" s="475">
        <v>1</v>
      </c>
      <c r="G42" s="475">
        <v>2</v>
      </c>
      <c r="H42" s="475">
        <v>4</v>
      </c>
      <c r="I42" s="475" t="s">
        <v>419</v>
      </c>
      <c r="J42" s="475">
        <v>2</v>
      </c>
      <c r="K42" s="475">
        <v>3</v>
      </c>
    </row>
    <row r="43" spans="1:11" s="819" customFormat="1" ht="15" customHeight="1">
      <c r="A43" s="474" t="s">
        <v>415</v>
      </c>
      <c r="B43" s="475">
        <v>29</v>
      </c>
      <c r="C43" s="475">
        <v>5</v>
      </c>
      <c r="D43" s="475">
        <v>11</v>
      </c>
      <c r="E43" s="475">
        <v>2</v>
      </c>
      <c r="F43" s="475" t="s">
        <v>419</v>
      </c>
      <c r="G43" s="475">
        <v>1</v>
      </c>
      <c r="H43" s="475">
        <v>2</v>
      </c>
      <c r="I43" s="475">
        <v>1</v>
      </c>
      <c r="J43" s="475">
        <v>2</v>
      </c>
      <c r="K43" s="475">
        <v>5</v>
      </c>
    </row>
    <row r="44" spans="1:11" s="819" customFormat="1" ht="15" customHeight="1">
      <c r="A44" s="474" t="s">
        <v>416</v>
      </c>
      <c r="B44" s="475">
        <v>28</v>
      </c>
      <c r="C44" s="475">
        <v>4</v>
      </c>
      <c r="D44" s="475">
        <v>8</v>
      </c>
      <c r="E44" s="475">
        <v>5</v>
      </c>
      <c r="F44" s="475" t="s">
        <v>419</v>
      </c>
      <c r="G44" s="475">
        <v>4</v>
      </c>
      <c r="H44" s="475">
        <v>5</v>
      </c>
      <c r="I44" s="475" t="s">
        <v>419</v>
      </c>
      <c r="J44" s="475" t="s">
        <v>419</v>
      </c>
      <c r="K44" s="475">
        <v>2</v>
      </c>
    </row>
    <row r="45" spans="1:11" s="819" customFormat="1" ht="15" customHeight="1">
      <c r="A45" s="474" t="s">
        <v>417</v>
      </c>
      <c r="B45" s="475">
        <v>22</v>
      </c>
      <c r="C45" s="475">
        <v>2</v>
      </c>
      <c r="D45" s="475">
        <v>11</v>
      </c>
      <c r="E45" s="475">
        <v>1</v>
      </c>
      <c r="F45" s="475">
        <v>1</v>
      </c>
      <c r="G45" s="475">
        <v>3</v>
      </c>
      <c r="H45" s="475">
        <v>1</v>
      </c>
      <c r="I45" s="475" t="s">
        <v>419</v>
      </c>
      <c r="J45" s="475">
        <v>1</v>
      </c>
      <c r="K45" s="475">
        <v>2</v>
      </c>
    </row>
    <row r="46" spans="1:11" s="819" customFormat="1" ht="15" customHeight="1">
      <c r="A46" s="474" t="s">
        <v>418</v>
      </c>
      <c r="B46" s="475">
        <v>4</v>
      </c>
      <c r="C46" s="475">
        <v>1</v>
      </c>
      <c r="D46" s="475">
        <v>3</v>
      </c>
      <c r="E46" s="475">
        <v>0</v>
      </c>
      <c r="F46" s="475" t="s">
        <v>419</v>
      </c>
      <c r="G46" s="475" t="s">
        <v>419</v>
      </c>
      <c r="H46" s="475" t="s">
        <v>419</v>
      </c>
      <c r="I46" s="475" t="s">
        <v>419</v>
      </c>
      <c r="J46" s="475">
        <v>1</v>
      </c>
      <c r="K46" s="475">
        <v>0</v>
      </c>
    </row>
    <row r="47" spans="1:11" s="819" customFormat="1" ht="15" customHeight="1" thickBot="1">
      <c r="A47" s="477" t="s">
        <v>60</v>
      </c>
      <c r="B47" s="478">
        <v>0</v>
      </c>
      <c r="C47" s="478" t="s">
        <v>419</v>
      </c>
      <c r="D47" s="478" t="s">
        <v>419</v>
      </c>
      <c r="E47" s="478" t="s">
        <v>419</v>
      </c>
      <c r="F47" s="478" t="s">
        <v>419</v>
      </c>
      <c r="G47" s="478" t="s">
        <v>419</v>
      </c>
      <c r="H47" s="478" t="s">
        <v>419</v>
      </c>
      <c r="I47" s="478" t="s">
        <v>419</v>
      </c>
      <c r="J47" s="478" t="s">
        <v>419</v>
      </c>
      <c r="K47" s="478" t="s">
        <v>419</v>
      </c>
    </row>
    <row r="48" spans="1:11" s="819" customFormat="1" ht="15" customHeight="1">
      <c r="A48" s="474" t="s">
        <v>1004</v>
      </c>
      <c r="B48" s="820"/>
      <c r="C48" s="820"/>
      <c r="D48" s="820"/>
      <c r="E48" s="820"/>
      <c r="F48" s="820"/>
      <c r="G48" s="820"/>
      <c r="H48" s="820"/>
      <c r="I48" s="820"/>
      <c r="J48" s="820"/>
      <c r="K48" s="820"/>
    </row>
    <row r="49" s="819" customFormat="1" ht="12.75" customHeight="1"/>
    <row r="50" s="819" customFormat="1" ht="12.75" customHeight="1"/>
    <row r="51" s="819" customFormat="1" ht="12.75" customHeight="1"/>
    <row r="52" s="819" customFormat="1" ht="12.75" customHeight="1"/>
    <row r="53" s="819" customFormat="1" ht="12.75" customHeight="1"/>
    <row r="54" s="819" customFormat="1" ht="12.75" customHeight="1"/>
    <row r="55" s="819" customFormat="1" ht="12.75" customHeight="1"/>
    <row r="56" s="819" customFormat="1" ht="12.75" customHeight="1"/>
    <row r="57" s="819" customFormat="1" ht="12.75" customHeight="1"/>
    <row r="58" s="819" customFormat="1" ht="12.75" customHeight="1"/>
    <row r="59" s="819" customFormat="1" ht="12.75" customHeight="1"/>
    <row r="60" s="819" customFormat="1" ht="12.75" customHeight="1"/>
    <row r="61" s="819" customFormat="1" ht="12.75" customHeight="1"/>
    <row r="62" s="819" customFormat="1" ht="12.75" customHeight="1"/>
    <row r="63" s="819" customFormat="1" ht="12.75" customHeight="1"/>
    <row r="64" s="819" customFormat="1" ht="12.75" customHeight="1"/>
    <row r="65" s="819" customFormat="1" ht="12.75" customHeight="1"/>
    <row r="66" s="819" customFormat="1" ht="12.75" customHeight="1"/>
    <row r="67" s="819" customFormat="1" ht="12.75" customHeight="1"/>
    <row r="68" s="819" customFormat="1" ht="12.75" customHeight="1"/>
    <row r="69" s="819" customFormat="1" ht="12.75" customHeight="1"/>
    <row r="70" s="819" customFormat="1" ht="12.75" customHeight="1"/>
    <row r="71" s="819" customFormat="1" ht="12.75" customHeight="1"/>
    <row r="72" s="819" customFormat="1" ht="12.75" customHeight="1"/>
    <row r="73" s="819" customFormat="1" ht="12.75" customHeight="1"/>
    <row r="74" s="819" customFormat="1" ht="12.75" customHeight="1"/>
    <row r="75" s="819" customFormat="1" ht="12.75" customHeight="1"/>
    <row r="76" s="819" customFormat="1" ht="12.75" customHeight="1"/>
    <row r="77" s="819" customFormat="1" ht="12.75" customHeight="1"/>
    <row r="78" s="819" customFormat="1" ht="12.75" customHeight="1"/>
    <row r="79" s="819" customFormat="1" ht="12.75" customHeight="1"/>
    <row r="80" s="819" customFormat="1" ht="12.75" customHeight="1"/>
    <row r="81" s="819" customFormat="1" ht="12.75" customHeight="1"/>
    <row r="82" s="819" customFormat="1" ht="12.75" customHeight="1"/>
    <row r="83" s="819" customFormat="1" ht="12.75" customHeight="1"/>
    <row r="84" s="819" customFormat="1" ht="12.75" customHeight="1"/>
    <row r="85" s="819" customFormat="1" ht="12.75" customHeight="1"/>
    <row r="86" s="819" customFormat="1" ht="12.75" customHeight="1"/>
    <row r="87" s="819" customFormat="1" ht="12.75" customHeight="1"/>
    <row r="88" s="819" customFormat="1" ht="12.75" customHeight="1"/>
    <row r="89" s="819" customFormat="1" ht="12.75" customHeight="1"/>
    <row r="90" s="819" customFormat="1" ht="12.75" customHeight="1"/>
    <row r="91" s="819" customFormat="1" ht="12.75" customHeight="1"/>
    <row r="92" s="819" customFormat="1" ht="12.75" customHeight="1"/>
    <row r="93" s="819" customFormat="1" ht="12.75" customHeight="1"/>
    <row r="94" s="819" customFormat="1" ht="12.75" customHeight="1"/>
    <row r="95" s="819" customFormat="1" ht="12.75" customHeight="1"/>
    <row r="96" s="819" customFormat="1" ht="12.75" customHeight="1"/>
    <row r="97" s="819" customFormat="1" ht="12.75" customHeight="1"/>
    <row r="98" s="819" customFormat="1" ht="12.75" customHeight="1"/>
    <row r="99" s="819" customFormat="1" ht="12.75" customHeight="1"/>
    <row r="100" s="819" customFormat="1" ht="12.75" customHeight="1"/>
    <row r="101" s="819" customFormat="1" ht="12.75" customHeight="1"/>
    <row r="102" s="819" customFormat="1" ht="12.75" customHeight="1"/>
    <row r="103" s="819" customFormat="1" ht="12.75" customHeight="1"/>
    <row r="104" s="819" customFormat="1" ht="12.75" customHeight="1"/>
    <row r="105" s="819" customFormat="1" ht="12.75" customHeight="1"/>
    <row r="106" s="819" customFormat="1" ht="12.75" customHeight="1"/>
    <row r="107" s="819" customFormat="1" ht="12.75" customHeight="1"/>
    <row r="108" s="819" customFormat="1" ht="12.75" customHeight="1"/>
    <row r="109" s="819" customFormat="1" ht="12.75" customHeight="1"/>
    <row r="110" s="819" customFormat="1" ht="12.75" customHeight="1"/>
    <row r="111" s="819" customFormat="1" ht="12.75" customHeight="1"/>
    <row r="112" s="819" customFormat="1" ht="12.75" customHeight="1"/>
    <row r="113" s="819" customFormat="1" ht="12.75" customHeight="1"/>
    <row r="114" s="819" customFormat="1" ht="12.75" customHeight="1"/>
    <row r="115" s="819" customFormat="1" ht="12.75" customHeight="1"/>
    <row r="116" s="819" customFormat="1" ht="12.75" customHeight="1"/>
    <row r="117" s="819" customFormat="1" ht="12.75" customHeight="1"/>
    <row r="118" s="819" customFormat="1" ht="12.75" customHeight="1"/>
    <row r="119" s="819" customFormat="1" ht="12.75" customHeight="1"/>
    <row r="120" s="819" customFormat="1" ht="12.75" customHeight="1"/>
    <row r="121" s="819" customFormat="1" ht="13.5"/>
    <row r="122" s="819" customFormat="1" ht="13.5"/>
    <row r="123" s="819" customFormat="1" ht="13.5"/>
    <row r="124" s="819" customFormat="1" ht="13.5"/>
    <row r="125" s="819" customFormat="1" ht="13.5"/>
    <row r="126" s="819" customFormat="1" ht="13.5"/>
    <row r="127" s="819" customFormat="1" ht="13.5"/>
    <row r="128" s="819" customFormat="1" ht="13.5"/>
    <row r="129" s="819" customFormat="1" ht="13.5"/>
    <row r="130" s="819" customFormat="1" ht="13.5"/>
    <row r="131" s="819" customFormat="1" ht="13.5"/>
    <row r="132" s="819" customFormat="1" ht="13.5"/>
    <row r="133" s="819" customFormat="1" ht="13.5"/>
    <row r="134" s="819" customFormat="1" ht="13.5"/>
    <row r="135" s="819" customFormat="1" ht="13.5"/>
    <row r="136" s="819" customFormat="1" ht="13.5"/>
    <row r="137" s="819" customFormat="1" ht="13.5"/>
    <row r="138" s="819" customFormat="1" ht="13.5"/>
    <row r="139" s="819" customFormat="1" ht="13.5"/>
    <row r="140" s="819" customFormat="1" ht="13.5"/>
    <row r="141" s="819" customFormat="1" ht="13.5"/>
    <row r="142" s="819" customFormat="1" ht="13.5"/>
    <row r="143" s="819" customFormat="1" ht="13.5"/>
    <row r="144" s="819" customFormat="1" ht="13.5"/>
    <row r="145" s="819" customFormat="1" ht="13.5"/>
    <row r="146" s="819" customFormat="1" ht="13.5"/>
    <row r="147" s="819" customFormat="1" ht="13.5"/>
    <row r="148" s="819" customFormat="1" ht="13.5"/>
    <row r="149" s="819" customFormat="1" ht="13.5"/>
    <row r="150" s="819" customFormat="1" ht="13.5"/>
    <row r="151" s="819" customFormat="1" ht="13.5"/>
    <row r="152" s="819" customFormat="1" ht="13.5"/>
    <row r="153" s="819" customFormat="1" ht="13.5"/>
    <row r="154" s="819" customFormat="1" ht="13.5"/>
    <row r="155" s="819" customFormat="1" ht="13.5"/>
    <row r="156" s="819" customFormat="1" ht="13.5"/>
    <row r="157" s="819" customFormat="1" ht="13.5"/>
    <row r="158" s="819" customFormat="1" ht="13.5"/>
    <row r="159" s="819" customFormat="1" ht="13.5"/>
    <row r="160" s="819" customFormat="1" ht="13.5"/>
    <row r="161" s="819" customFormat="1" ht="13.5"/>
    <row r="162" s="819" customFormat="1" ht="13.5"/>
    <row r="163" s="819" customFormat="1" ht="13.5"/>
    <row r="164" s="819" customFormat="1" ht="13.5"/>
    <row r="165" s="819" customFormat="1" ht="13.5"/>
    <row r="166" s="819" customFormat="1" ht="13.5"/>
    <row r="167" s="819" customFormat="1" ht="13.5"/>
    <row r="168" s="819" customFormat="1" ht="13.5"/>
    <row r="169" s="819" customFormat="1" ht="13.5"/>
    <row r="170" s="819" customFormat="1" ht="13.5"/>
    <row r="171" s="819" customFormat="1" ht="13.5"/>
    <row r="172" s="819" customFormat="1" ht="13.5"/>
    <row r="173" s="819" customFormat="1" ht="13.5"/>
    <row r="174" s="819" customFormat="1" ht="13.5"/>
    <row r="175" s="819" customFormat="1" ht="13.5"/>
    <row r="176" s="819" customFormat="1" ht="13.5"/>
    <row r="177" s="819" customFormat="1" ht="13.5"/>
    <row r="178" s="819" customFormat="1" ht="13.5"/>
    <row r="179" s="819" customFormat="1" ht="13.5"/>
    <row r="180" s="819" customFormat="1" ht="13.5"/>
    <row r="181" s="819" customFormat="1" ht="13.5"/>
    <row r="182" s="819" customFormat="1" ht="13.5"/>
    <row r="183" s="819" customFormat="1" ht="13.5"/>
    <row r="184" s="819" customFormat="1" ht="13.5"/>
    <row r="185" s="819" customFormat="1" ht="13.5"/>
    <row r="186" s="819" customFormat="1" ht="13.5"/>
    <row r="187" s="819" customFormat="1" ht="13.5"/>
    <row r="188" s="819" customFormat="1" ht="13.5"/>
    <row r="189" s="819" customFormat="1" ht="13.5"/>
    <row r="190" s="819" customFormat="1" ht="13.5"/>
    <row r="191" s="819" customFormat="1" ht="13.5"/>
    <row r="192" s="819" customFormat="1" ht="13.5"/>
    <row r="193" s="819" customFormat="1" ht="13.5"/>
    <row r="194" s="819" customFormat="1" ht="13.5"/>
    <row r="195" s="819" customFormat="1" ht="13.5"/>
    <row r="196" s="819" customFormat="1" ht="13.5"/>
    <row r="197" s="819" customFormat="1" ht="13.5"/>
    <row r="198" s="819" customFormat="1" ht="13.5"/>
    <row r="199" s="819" customFormat="1" ht="13.5"/>
    <row r="200" s="819" customFormat="1" ht="13.5"/>
    <row r="201" s="819" customFormat="1" ht="13.5"/>
    <row r="202" s="819" customFormat="1" ht="13.5"/>
    <row r="203" s="819" customFormat="1" ht="13.5"/>
    <row r="204" s="819" customFormat="1" ht="13.5"/>
    <row r="205" s="819" customFormat="1" ht="13.5"/>
    <row r="206" s="819" customFormat="1" ht="13.5"/>
    <row r="207" s="819" customFormat="1" ht="13.5"/>
    <row r="208" s="819" customFormat="1" ht="13.5"/>
    <row r="209" s="819" customFormat="1" ht="13.5"/>
    <row r="210" s="819" customFormat="1" ht="13.5"/>
    <row r="211" s="819" customFormat="1" ht="13.5"/>
    <row r="212" s="819" customFormat="1" ht="13.5"/>
    <row r="213" s="819" customFormat="1" ht="13.5"/>
    <row r="214" s="819" customFormat="1" ht="13.5"/>
    <row r="215" s="819" customFormat="1" ht="13.5"/>
    <row r="216" s="819" customFormat="1" ht="13.5"/>
    <row r="217" s="819" customFormat="1" ht="13.5"/>
    <row r="218" s="819" customFormat="1" ht="13.5"/>
    <row r="219" s="819" customFormat="1" ht="13.5"/>
    <row r="220" s="819" customFormat="1" ht="13.5"/>
    <row r="221" s="819" customFormat="1" ht="13.5"/>
    <row r="222" s="819" customFormat="1" ht="13.5"/>
    <row r="223" s="819" customFormat="1" ht="13.5"/>
    <row r="224" s="819" customFormat="1" ht="13.5"/>
    <row r="225" s="819" customFormat="1" ht="13.5"/>
    <row r="226" s="819" customFormat="1" ht="13.5"/>
    <row r="227" s="819" customFormat="1" ht="13.5"/>
    <row r="228" s="819" customFormat="1" ht="13.5"/>
    <row r="229" s="819" customFormat="1" ht="13.5"/>
    <row r="230" s="819" customFormat="1" ht="13.5"/>
    <row r="231" s="819" customFormat="1" ht="13.5"/>
    <row r="232" s="819" customFormat="1" ht="13.5"/>
    <row r="233" s="819" customFormat="1" ht="13.5"/>
    <row r="234" s="819" customFormat="1" ht="13.5"/>
    <row r="235" s="819" customFormat="1" ht="13.5"/>
    <row r="236" s="819" customFormat="1" ht="13.5"/>
    <row r="237" s="819" customFormat="1" ht="13.5"/>
    <row r="238" s="819" customFormat="1" ht="13.5"/>
    <row r="239" s="819" customFormat="1" ht="13.5"/>
    <row r="240" s="819" customFormat="1" ht="13.5"/>
    <row r="241" s="819" customFormat="1" ht="13.5"/>
    <row r="242" s="819" customFormat="1" ht="13.5"/>
    <row r="243" s="819" customFormat="1" ht="13.5"/>
    <row r="244" s="819" customFormat="1" ht="13.5"/>
    <row r="245" s="819" customFormat="1" ht="13.5"/>
    <row r="246" s="819" customFormat="1" ht="13.5"/>
    <row r="247" s="819" customFormat="1" ht="13.5"/>
    <row r="248" s="819" customFormat="1" ht="13.5"/>
    <row r="249" s="819" customFormat="1" ht="13.5"/>
    <row r="250" s="819" customFormat="1" ht="13.5"/>
    <row r="251" s="819" customFormat="1" ht="13.5"/>
    <row r="252" s="819" customFormat="1" ht="13.5"/>
    <row r="253" s="819" customFormat="1" ht="13.5"/>
    <row r="254" s="819" customFormat="1" ht="13.5"/>
    <row r="255" s="819" customFormat="1" ht="13.5"/>
    <row r="256" s="819" customFormat="1" ht="13.5"/>
    <row r="257" s="819" customFormat="1" ht="13.5"/>
    <row r="258" s="819" customFormat="1" ht="13.5"/>
    <row r="259" s="819" customFormat="1" ht="13.5"/>
    <row r="260" s="819" customFormat="1" ht="13.5"/>
    <row r="261" s="819" customFormat="1" ht="13.5"/>
    <row r="262" s="819" customFormat="1" ht="13.5"/>
    <row r="263" s="819" customFormat="1" ht="13.5"/>
    <row r="264" s="819" customFormat="1" ht="13.5"/>
    <row r="265" s="819" customFormat="1" ht="13.5"/>
    <row r="266" s="819" customFormat="1" ht="13.5"/>
    <row r="267" s="819" customFormat="1" ht="13.5"/>
    <row r="268" s="819" customFormat="1" ht="13.5"/>
    <row r="269" s="819" customFormat="1" ht="13.5"/>
    <row r="270" s="819" customFormat="1" ht="13.5"/>
    <row r="271" s="819" customFormat="1" ht="13.5"/>
    <row r="272" s="819" customFormat="1" ht="13.5"/>
    <row r="273" s="819" customFormat="1" ht="13.5"/>
    <row r="274" s="819" customFormat="1" ht="13.5"/>
    <row r="275" s="819" customFormat="1" ht="13.5"/>
    <row r="276" s="819" customFormat="1" ht="13.5"/>
    <row r="277" s="819" customFormat="1" ht="13.5"/>
    <row r="278" s="819" customFormat="1" ht="13.5"/>
    <row r="279" s="819" customFormat="1" ht="13.5"/>
    <row r="280" s="819" customFormat="1" ht="13.5"/>
    <row r="281" s="819" customFormat="1" ht="13.5"/>
    <row r="282" s="819" customFormat="1" ht="13.5"/>
    <row r="283" s="819" customFormat="1" ht="13.5"/>
    <row r="284" s="819" customFormat="1" ht="13.5"/>
    <row r="285" s="819" customFormat="1" ht="13.5"/>
    <row r="286" s="819" customFormat="1" ht="13.5"/>
    <row r="287" s="819" customFormat="1" ht="13.5"/>
    <row r="288" s="819" customFormat="1" ht="13.5"/>
    <row r="289" s="819" customFormat="1" ht="13.5"/>
    <row r="290" s="819" customFormat="1" ht="13.5"/>
    <row r="291" s="819" customFormat="1" ht="13.5"/>
    <row r="292" s="819" customFormat="1" ht="13.5"/>
    <row r="293" s="819" customFormat="1" ht="13.5"/>
    <row r="294" s="819" customFormat="1" ht="13.5"/>
    <row r="295" s="819" customFormat="1" ht="13.5"/>
    <row r="296" s="819" customFormat="1" ht="13.5"/>
    <row r="297" s="819" customFormat="1" ht="13.5"/>
    <row r="298" s="819" customFormat="1" ht="13.5"/>
    <row r="299" s="819" customFormat="1" ht="13.5"/>
    <row r="300" s="819" customFormat="1" ht="13.5"/>
    <row r="301" s="819" customFormat="1" ht="13.5"/>
    <row r="302" s="819" customFormat="1" ht="13.5"/>
    <row r="303" s="819" customFormat="1" ht="13.5"/>
    <row r="304" s="819" customFormat="1" ht="13.5"/>
    <row r="305" s="819" customFormat="1" ht="13.5"/>
    <row r="306" s="819" customFormat="1" ht="13.5"/>
    <row r="307" s="819" customFormat="1" ht="13.5"/>
    <row r="308" s="819" customFormat="1" ht="13.5"/>
    <row r="309" s="819" customFormat="1" ht="13.5"/>
    <row r="310" s="819" customFormat="1" ht="13.5"/>
    <row r="311" s="819" customFormat="1" ht="13.5"/>
    <row r="312" s="819" customFormat="1" ht="13.5"/>
    <row r="313" s="819" customFormat="1" ht="13.5"/>
    <row r="314" s="819" customFormat="1" ht="13.5"/>
    <row r="315" s="819" customFormat="1" ht="13.5"/>
    <row r="316" s="819" customFormat="1" ht="13.5"/>
    <row r="317" s="819" customFormat="1" ht="13.5"/>
    <row r="318" s="819" customFormat="1" ht="13.5"/>
    <row r="319" s="819" customFormat="1" ht="13.5"/>
    <row r="320" s="819" customFormat="1" ht="13.5"/>
    <row r="321" s="819" customFormat="1" ht="13.5"/>
    <row r="322" s="819" customFormat="1" ht="13.5"/>
    <row r="323" s="819" customFormat="1" ht="13.5"/>
    <row r="324" s="819" customFormat="1" ht="13.5"/>
    <row r="325" s="819" customFormat="1" ht="13.5"/>
    <row r="326" s="819" customFormat="1" ht="13.5"/>
    <row r="327" s="819" customFormat="1" ht="13.5"/>
    <row r="328" s="819" customFormat="1" ht="13.5"/>
    <row r="329" s="819" customFormat="1" ht="13.5"/>
    <row r="330" s="819" customFormat="1" ht="13.5"/>
    <row r="331" s="819" customFormat="1" ht="13.5"/>
    <row r="332" s="819" customFormat="1" ht="13.5"/>
    <row r="333" s="819" customFormat="1" ht="13.5"/>
    <row r="334" s="819" customFormat="1" ht="13.5"/>
    <row r="335" s="819" customFormat="1" ht="13.5"/>
    <row r="336" s="819" customFormat="1" ht="13.5"/>
    <row r="337" s="819" customFormat="1" ht="13.5"/>
    <row r="338" s="819" customFormat="1" ht="13.5"/>
    <row r="339" s="819" customFormat="1" ht="13.5"/>
    <row r="340" s="819" customFormat="1" ht="13.5"/>
    <row r="341" s="819" customFormat="1" ht="13.5"/>
    <row r="342" s="819" customFormat="1" ht="13.5"/>
    <row r="343" s="819" customFormat="1" ht="13.5"/>
    <row r="344" s="819" customFormat="1" ht="13.5"/>
    <row r="345" s="819" customFormat="1" ht="13.5"/>
    <row r="346" s="819" customFormat="1" ht="13.5"/>
    <row r="347" s="819" customFormat="1" ht="13.5"/>
    <row r="348" s="819" customFormat="1" ht="13.5"/>
    <row r="349" s="819" customFormat="1" ht="13.5"/>
    <row r="350" s="819" customFormat="1" ht="13.5"/>
    <row r="351" s="819" customFormat="1" ht="13.5"/>
    <row r="352" s="819" customFormat="1" ht="13.5"/>
    <row r="353" s="819" customFormat="1" ht="13.5"/>
    <row r="354" s="819" customFormat="1" ht="13.5"/>
    <row r="355" s="819" customFormat="1" ht="13.5"/>
    <row r="356" s="819" customFormat="1" ht="13.5"/>
    <row r="357" s="819" customFormat="1" ht="13.5"/>
    <row r="358" s="819" customFormat="1" ht="13.5"/>
    <row r="359" s="819" customFormat="1" ht="13.5"/>
    <row r="360" s="819" customFormat="1" ht="13.5"/>
    <row r="361" s="819" customFormat="1" ht="13.5"/>
    <row r="362" s="819" customFormat="1" ht="13.5"/>
    <row r="363" s="819" customFormat="1" ht="13.5"/>
    <row r="364" s="819" customFormat="1" ht="13.5"/>
    <row r="365" s="819" customFormat="1" ht="13.5"/>
    <row r="366" s="819" customFormat="1" ht="13.5"/>
    <row r="367" s="819" customFormat="1" ht="13.5"/>
    <row r="368" s="819" customFormat="1" ht="13.5"/>
    <row r="369" s="819" customFormat="1" ht="13.5"/>
    <row r="370" s="819" customFormat="1" ht="13.5"/>
    <row r="371" s="819" customFormat="1" ht="13.5"/>
    <row r="372" s="819" customFormat="1" ht="13.5"/>
    <row r="373" s="819" customFormat="1" ht="13.5"/>
    <row r="374" s="819" customFormat="1" ht="13.5"/>
    <row r="375" s="819" customFormat="1" ht="13.5"/>
    <row r="376" s="819" customFormat="1" ht="13.5"/>
    <row r="377" s="819" customFormat="1" ht="13.5"/>
    <row r="378" s="819" customFormat="1" ht="13.5"/>
    <row r="379" s="819" customFormat="1" ht="13.5"/>
    <row r="380" s="819" customFormat="1" ht="13.5"/>
    <row r="381" s="819" customFormat="1" ht="13.5"/>
    <row r="382" s="819" customFormat="1" ht="13.5"/>
    <row r="383" s="819" customFormat="1" ht="13.5"/>
    <row r="384" s="819" customFormat="1" ht="13.5"/>
    <row r="385" s="819" customFormat="1" ht="13.5"/>
    <row r="386" s="819" customFormat="1" ht="13.5"/>
    <row r="387" s="819" customFormat="1" ht="13.5"/>
    <row r="388" s="819" customFormat="1" ht="13.5"/>
    <row r="389" s="819" customFormat="1" ht="13.5"/>
    <row r="390" s="819" customFormat="1" ht="13.5"/>
    <row r="391" s="819" customFormat="1" ht="13.5"/>
    <row r="392" s="819" customFormat="1" ht="13.5"/>
    <row r="393" s="819" customFormat="1" ht="13.5"/>
    <row r="394" s="819" customFormat="1" ht="13.5"/>
    <row r="395" s="819" customFormat="1" ht="13.5"/>
    <row r="396" s="819" customFormat="1" ht="13.5"/>
    <row r="397" s="819" customFormat="1" ht="13.5"/>
    <row r="398" s="819" customFormat="1" ht="13.5"/>
    <row r="399" s="819" customFormat="1" ht="13.5"/>
    <row r="400" s="819" customFormat="1" ht="13.5"/>
    <row r="401" s="819" customFormat="1" ht="13.5"/>
    <row r="402" s="819" customFormat="1" ht="13.5"/>
    <row r="403" s="819" customFormat="1" ht="13.5"/>
    <row r="404" s="819" customFormat="1" ht="13.5"/>
    <row r="405" s="819" customFormat="1" ht="13.5"/>
    <row r="406" s="819" customFormat="1" ht="13.5"/>
    <row r="407" s="819" customFormat="1" ht="13.5"/>
    <row r="408" s="819" customFormat="1" ht="13.5"/>
    <row r="409" s="819" customFormat="1" ht="13.5"/>
    <row r="410" s="819" customFormat="1" ht="13.5"/>
    <row r="411" s="819" customFormat="1" ht="13.5"/>
    <row r="412" s="819" customFormat="1" ht="13.5"/>
    <row r="413" s="819" customFormat="1" ht="13.5"/>
    <row r="414" s="819" customFormat="1" ht="13.5"/>
    <row r="415" s="819" customFormat="1" ht="13.5"/>
    <row r="416" s="819" customFormat="1" ht="13.5"/>
    <row r="417" s="819" customFormat="1" ht="13.5"/>
    <row r="418" s="819" customFormat="1" ht="13.5"/>
    <row r="419" s="819" customFormat="1" ht="13.5"/>
    <row r="420" s="819" customFormat="1" ht="13.5"/>
    <row r="421" s="819" customFormat="1" ht="13.5"/>
    <row r="422" s="819" customFormat="1" ht="13.5"/>
    <row r="423" s="819" customFormat="1" ht="13.5"/>
    <row r="424" s="819" customFormat="1" ht="13.5"/>
    <row r="425" s="819" customFormat="1" ht="13.5"/>
    <row r="426" s="819" customFormat="1" ht="13.5"/>
    <row r="427" s="819" customFormat="1" ht="13.5"/>
    <row r="428" s="819" customFormat="1" ht="13.5"/>
    <row r="429" s="819" customFormat="1" ht="13.5"/>
    <row r="430" s="819" customFormat="1" ht="13.5"/>
    <row r="431" s="819" customFormat="1" ht="13.5"/>
    <row r="432" s="819" customFormat="1" ht="13.5"/>
    <row r="433" s="819" customFormat="1" ht="13.5"/>
    <row r="434" s="819" customFormat="1" ht="13.5"/>
    <row r="435" s="819" customFormat="1" ht="13.5"/>
    <row r="436" s="819" customFormat="1" ht="13.5"/>
    <row r="437" s="819" customFormat="1" ht="13.5"/>
    <row r="438" s="819" customFormat="1" ht="13.5"/>
    <row r="439" s="819" customFormat="1" ht="13.5"/>
    <row r="440" s="819" customFormat="1" ht="13.5"/>
    <row r="441" s="819" customFormat="1" ht="13.5"/>
    <row r="442" s="819" customFormat="1" ht="13.5"/>
    <row r="443" s="819" customFormat="1" ht="13.5"/>
    <row r="444" s="819" customFormat="1" ht="13.5"/>
    <row r="445" s="819" customFormat="1" ht="13.5"/>
    <row r="446" s="819" customFormat="1" ht="13.5"/>
    <row r="447" s="819" customFormat="1" ht="13.5"/>
    <row r="448" s="819" customFormat="1" ht="13.5"/>
    <row r="449" s="819" customFormat="1" ht="13.5"/>
    <row r="450" s="819" customFormat="1" ht="13.5"/>
    <row r="451" s="819" customFormat="1" ht="13.5"/>
    <row r="452" s="819" customFormat="1" ht="13.5"/>
    <row r="453" s="819" customFormat="1" ht="13.5"/>
    <row r="454" s="819" customFormat="1" ht="13.5"/>
    <row r="455" s="819" customFormat="1" ht="13.5"/>
    <row r="456" s="819" customFormat="1" ht="13.5"/>
    <row r="457" s="819" customFormat="1" ht="13.5"/>
    <row r="458" s="819" customFormat="1" ht="13.5"/>
    <row r="459" s="819" customFormat="1" ht="13.5"/>
    <row r="460" s="819" customFormat="1" ht="13.5"/>
    <row r="461" s="819" customFormat="1" ht="13.5"/>
    <row r="462" s="819" customFormat="1" ht="13.5"/>
    <row r="463" s="819" customFormat="1" ht="13.5"/>
    <row r="464" s="819" customFormat="1" ht="13.5"/>
    <row r="465" s="819" customFormat="1" ht="13.5"/>
    <row r="466" s="819" customFormat="1" ht="13.5"/>
    <row r="467" s="819" customFormat="1" ht="13.5"/>
    <row r="468" s="819" customFormat="1" ht="13.5"/>
    <row r="469" s="819" customFormat="1" ht="13.5"/>
    <row r="470" s="819" customFormat="1" ht="13.5"/>
    <row r="471" s="819" customFormat="1" ht="13.5"/>
    <row r="472" s="819" customFormat="1" ht="13.5"/>
    <row r="473" s="819" customFormat="1" ht="13.5"/>
    <row r="474" s="819" customFormat="1" ht="13.5"/>
    <row r="475" s="819" customFormat="1" ht="13.5"/>
    <row r="476" s="819" customFormat="1" ht="13.5"/>
    <row r="477" s="819" customFormat="1" ht="13.5"/>
    <row r="478" s="819" customFormat="1" ht="13.5"/>
    <row r="479" s="819" customFormat="1" ht="13.5"/>
    <row r="480" s="819" customFormat="1" ht="13.5"/>
    <row r="481" s="819" customFormat="1" ht="13.5"/>
    <row r="482" s="819" customFormat="1" ht="13.5"/>
    <row r="483" s="819" customFormat="1" ht="13.5"/>
    <row r="484" s="819" customFormat="1" ht="13.5"/>
    <row r="485" s="819" customFormat="1" ht="13.5"/>
    <row r="486" s="819" customFormat="1" ht="13.5"/>
    <row r="487" s="819" customFormat="1" ht="13.5"/>
    <row r="488" s="819" customFormat="1" ht="13.5"/>
    <row r="489" s="819" customFormat="1" ht="13.5"/>
    <row r="490" s="819" customFormat="1" ht="13.5"/>
    <row r="491" s="819" customFormat="1" ht="13.5"/>
    <row r="492" s="819" customFormat="1" ht="13.5"/>
    <row r="493" s="819" customFormat="1" ht="13.5"/>
    <row r="494" s="819" customFormat="1" ht="13.5"/>
    <row r="495" s="819" customFormat="1" ht="13.5"/>
    <row r="496" s="819" customFormat="1" ht="13.5"/>
    <row r="497" s="819" customFormat="1" ht="13.5"/>
    <row r="498" s="819" customFormat="1" ht="13.5"/>
    <row r="499" s="819" customFormat="1" ht="13.5"/>
    <row r="500" s="819" customFormat="1" ht="13.5"/>
    <row r="501" s="819" customFormat="1" ht="13.5"/>
    <row r="502" s="819" customFormat="1" ht="13.5"/>
    <row r="503" s="819" customFormat="1" ht="13.5"/>
    <row r="504" s="819" customFormat="1" ht="13.5"/>
    <row r="505" s="819" customFormat="1" ht="13.5"/>
    <row r="506" s="819" customFormat="1" ht="13.5"/>
    <row r="507" s="819" customFormat="1" ht="13.5"/>
    <row r="508" s="819" customFormat="1" ht="13.5"/>
    <row r="509" s="819" customFormat="1" ht="13.5"/>
    <row r="510" s="819" customFormat="1" ht="13.5"/>
    <row r="511" s="819" customFormat="1" ht="13.5"/>
    <row r="512" s="819" customFormat="1" ht="13.5"/>
    <row r="513" s="819" customFormat="1" ht="13.5"/>
    <row r="514" s="819" customFormat="1" ht="13.5"/>
    <row r="515" s="819" customFormat="1" ht="13.5"/>
    <row r="516" s="819" customFormat="1" ht="13.5"/>
    <row r="517" s="819" customFormat="1" ht="13.5"/>
    <row r="518" s="819" customFormat="1" ht="13.5"/>
    <row r="519" s="819" customFormat="1" ht="13.5"/>
    <row r="520" s="819" customFormat="1" ht="13.5"/>
    <row r="521" s="819" customFormat="1" ht="13.5"/>
    <row r="522" s="819" customFormat="1" ht="13.5"/>
    <row r="523" s="819" customFormat="1" ht="13.5"/>
    <row r="524" s="819" customFormat="1" ht="13.5"/>
    <row r="525" s="819" customFormat="1" ht="13.5"/>
    <row r="526" s="819" customFormat="1" ht="13.5"/>
    <row r="527" s="819" customFormat="1" ht="13.5"/>
    <row r="528" s="819" customFormat="1" ht="13.5"/>
    <row r="529" s="819" customFormat="1" ht="13.5"/>
    <row r="530" s="819" customFormat="1" ht="13.5"/>
    <row r="531" s="819" customFormat="1" ht="13.5"/>
    <row r="532" s="819" customFormat="1" ht="13.5"/>
    <row r="533" s="819" customFormat="1" ht="13.5"/>
    <row r="534" s="819" customFormat="1" ht="13.5"/>
    <row r="535" s="819" customFormat="1" ht="13.5"/>
    <row r="536" s="819" customFormat="1" ht="13.5"/>
    <row r="537" s="819" customFormat="1" ht="13.5"/>
    <row r="538" s="819" customFormat="1" ht="13.5"/>
    <row r="539" s="819" customFormat="1" ht="13.5"/>
    <row r="540" s="819" customFormat="1" ht="13.5"/>
    <row r="541" s="819" customFormat="1" ht="13.5"/>
    <row r="542" s="819" customFormat="1" ht="13.5"/>
    <row r="543" s="819" customFormat="1" ht="13.5"/>
    <row r="544" s="819" customFormat="1" ht="13.5"/>
    <row r="545" s="819" customFormat="1" ht="13.5"/>
    <row r="546" s="819" customFormat="1" ht="13.5"/>
    <row r="547" s="819" customFormat="1" ht="13.5"/>
    <row r="548" s="819" customFormat="1" ht="13.5"/>
    <row r="549" s="819" customFormat="1" ht="13.5"/>
    <row r="550" s="819" customFormat="1" ht="13.5"/>
    <row r="551" s="819" customFormat="1" ht="13.5"/>
    <row r="552" s="819" customFormat="1" ht="13.5"/>
    <row r="553" s="819" customFormat="1" ht="13.5"/>
    <row r="554" s="819" customFormat="1" ht="13.5"/>
    <row r="555" s="819" customFormat="1" ht="13.5"/>
    <row r="556" s="819" customFormat="1" ht="13.5"/>
    <row r="557" s="819" customFormat="1" ht="13.5"/>
    <row r="558" s="819" customFormat="1" ht="13.5"/>
    <row r="559" s="819" customFormat="1" ht="13.5"/>
    <row r="560" s="819" customFormat="1" ht="13.5"/>
    <row r="561" s="819" customFormat="1" ht="13.5"/>
    <row r="562" s="819" customFormat="1" ht="13.5"/>
    <row r="563" s="819" customFormat="1" ht="13.5"/>
    <row r="564" s="819" customFormat="1" ht="13.5"/>
    <row r="565" s="819" customFormat="1" ht="13.5"/>
    <row r="566" s="819" customFormat="1" ht="13.5"/>
    <row r="567" s="819" customFormat="1" ht="13.5"/>
    <row r="568" s="819" customFormat="1" ht="13.5"/>
    <row r="569" s="819" customFormat="1" ht="13.5"/>
    <row r="570" s="819" customFormat="1" ht="13.5"/>
    <row r="571" s="819" customFormat="1" ht="13.5"/>
    <row r="572" s="819" customFormat="1" ht="13.5"/>
    <row r="573" s="819" customFormat="1" ht="13.5"/>
    <row r="574" s="819" customFormat="1" ht="13.5"/>
    <row r="575" s="819" customFormat="1" ht="13.5"/>
    <row r="576" s="819" customFormat="1" ht="13.5"/>
    <row r="577" s="819" customFormat="1" ht="13.5"/>
    <row r="578" s="819" customFormat="1" ht="13.5"/>
    <row r="579" s="819" customFormat="1" ht="13.5"/>
    <row r="580" s="819" customFormat="1" ht="13.5"/>
    <row r="581" s="819" customFormat="1" ht="13.5"/>
    <row r="582" s="819" customFormat="1" ht="13.5"/>
    <row r="583" s="819" customFormat="1" ht="13.5"/>
    <row r="584" s="819" customFormat="1" ht="13.5"/>
    <row r="585" s="819" customFormat="1" ht="13.5"/>
    <row r="586" s="819" customFormat="1" ht="13.5"/>
    <row r="587" s="819" customFormat="1" ht="13.5"/>
    <row r="588" s="819" customFormat="1" ht="13.5"/>
    <row r="589" s="819" customFormat="1" ht="13.5"/>
    <row r="590" s="819" customFormat="1" ht="13.5"/>
    <row r="591" s="819" customFormat="1" ht="13.5"/>
    <row r="592" s="819" customFormat="1" ht="13.5"/>
    <row r="593" s="819" customFormat="1" ht="13.5"/>
    <row r="594" s="819" customFormat="1" ht="13.5"/>
    <row r="595" s="819" customFormat="1" ht="13.5"/>
    <row r="596" s="819" customFormat="1" ht="13.5"/>
    <row r="597" s="819" customFormat="1" ht="13.5"/>
    <row r="598" s="819" customFormat="1" ht="13.5"/>
    <row r="599" s="819" customFormat="1" ht="13.5"/>
    <row r="600" s="819" customFormat="1" ht="13.5"/>
    <row r="601" s="819" customFormat="1" ht="13.5"/>
    <row r="602" s="819" customFormat="1" ht="13.5"/>
    <row r="603" s="819" customFormat="1" ht="13.5"/>
    <row r="604" s="819" customFormat="1" ht="13.5"/>
    <row r="605" s="819" customFormat="1" ht="13.5"/>
    <row r="606" s="819" customFormat="1" ht="13.5"/>
    <row r="607" s="819" customFormat="1" ht="13.5"/>
    <row r="608" s="819" customFormat="1" ht="13.5"/>
    <row r="609" s="819" customFormat="1" ht="13.5"/>
    <row r="610" s="819" customFormat="1" ht="13.5"/>
    <row r="611" s="819" customFormat="1" ht="13.5"/>
    <row r="612" s="819" customFormat="1" ht="13.5"/>
    <row r="613" s="819" customFormat="1" ht="13.5"/>
    <row r="614" s="819" customFormat="1" ht="13.5"/>
    <row r="615" s="819" customFormat="1" ht="13.5"/>
    <row r="616" s="819" customFormat="1" ht="13.5"/>
    <row r="617" s="819" customFormat="1" ht="13.5"/>
    <row r="618" s="819" customFormat="1" ht="13.5"/>
    <row r="619" s="819" customFormat="1" ht="13.5"/>
    <row r="620" s="819" customFormat="1" ht="13.5"/>
    <row r="621" s="819" customFormat="1" ht="13.5"/>
    <row r="622" s="819" customFormat="1" ht="13.5"/>
    <row r="623" s="819" customFormat="1" ht="13.5"/>
    <row r="624" s="819" customFormat="1" ht="13.5"/>
    <row r="625" s="819" customFormat="1" ht="13.5"/>
    <row r="626" s="819" customFormat="1" ht="13.5"/>
    <row r="627" s="819" customFormat="1" ht="13.5"/>
    <row r="628" s="819" customFormat="1" ht="13.5"/>
    <row r="629" s="819" customFormat="1" ht="13.5"/>
    <row r="630" s="819" customFormat="1" ht="13.5"/>
    <row r="631" s="819" customFormat="1" ht="13.5"/>
    <row r="632" s="819" customFormat="1" ht="13.5"/>
    <row r="633" s="819" customFormat="1" ht="13.5"/>
    <row r="634" s="819" customFormat="1" ht="13.5"/>
    <row r="635" s="819" customFormat="1" ht="13.5"/>
    <row r="636" s="819" customFormat="1" ht="13.5"/>
    <row r="637" s="819" customFormat="1" ht="13.5"/>
    <row r="638" s="819" customFormat="1" ht="13.5"/>
    <row r="639" s="819" customFormat="1" ht="13.5"/>
    <row r="640" s="819" customFormat="1" ht="13.5"/>
    <row r="641" s="819" customFormat="1" ht="13.5"/>
    <row r="642" s="819" customFormat="1" ht="13.5"/>
    <row r="643" s="819" customFormat="1" ht="13.5"/>
    <row r="644" s="819" customFormat="1" ht="13.5"/>
    <row r="645" s="819" customFormat="1" ht="13.5"/>
    <row r="646" s="819" customFormat="1" ht="13.5"/>
    <row r="647" s="819" customFormat="1" ht="13.5"/>
    <row r="648" s="819" customFormat="1" ht="13.5"/>
    <row r="649" s="819" customFormat="1" ht="13.5"/>
    <row r="650" s="819" customFormat="1" ht="13.5"/>
    <row r="651" s="819" customFormat="1" ht="13.5"/>
    <row r="652" s="819" customFormat="1" ht="13.5"/>
    <row r="653" s="819" customFormat="1" ht="13.5"/>
    <row r="654" s="819" customFormat="1" ht="13.5"/>
    <row r="655" s="819" customFormat="1" ht="13.5"/>
    <row r="656" s="819" customFormat="1" ht="13.5"/>
    <row r="657" s="819" customFormat="1" ht="13.5"/>
    <row r="658" s="819" customFormat="1" ht="13.5"/>
    <row r="659" s="819" customFormat="1" ht="13.5"/>
    <row r="660" s="819" customFormat="1" ht="13.5"/>
    <row r="661" s="819" customFormat="1" ht="13.5"/>
    <row r="662" s="819" customFormat="1" ht="13.5"/>
    <row r="663" s="819" customFormat="1" ht="13.5"/>
    <row r="664" s="819" customFormat="1" ht="13.5"/>
    <row r="665" s="819" customFormat="1" ht="13.5"/>
    <row r="666" s="819" customFormat="1" ht="13.5"/>
    <row r="667" s="819" customFormat="1" ht="13.5"/>
    <row r="668" s="819" customFormat="1" ht="13.5"/>
    <row r="669" s="819" customFormat="1" ht="13.5"/>
    <row r="670" s="819" customFormat="1" ht="13.5"/>
    <row r="671" s="819" customFormat="1" ht="13.5"/>
    <row r="672" s="819" customFormat="1" ht="13.5"/>
    <row r="673" s="819" customFormat="1" ht="13.5"/>
    <row r="674" s="819" customFormat="1" ht="13.5"/>
    <row r="675" s="819" customFormat="1" ht="13.5"/>
    <row r="676" s="819" customFormat="1" ht="13.5"/>
    <row r="677" s="819" customFormat="1" ht="13.5"/>
    <row r="678" s="819" customFormat="1" ht="13.5"/>
    <row r="679" s="819" customFormat="1" ht="13.5"/>
    <row r="680" s="819" customFormat="1" ht="13.5"/>
    <row r="681" s="819" customFormat="1" ht="13.5"/>
    <row r="682" s="819" customFormat="1" ht="13.5"/>
    <row r="683" s="819" customFormat="1" ht="13.5"/>
    <row r="684" s="819" customFormat="1" ht="13.5"/>
    <row r="685" s="819" customFormat="1" ht="13.5"/>
    <row r="686" s="819" customFormat="1" ht="13.5"/>
    <row r="687" s="819" customFormat="1" ht="13.5"/>
    <row r="688" s="819" customFormat="1" ht="13.5"/>
    <row r="689" s="819" customFormat="1" ht="13.5"/>
    <row r="690" s="819" customFormat="1" ht="13.5"/>
    <row r="691" s="819" customFormat="1" ht="13.5"/>
    <row r="692" s="819" customFormat="1" ht="13.5"/>
    <row r="693" s="819" customFormat="1" ht="13.5"/>
    <row r="694" s="819" customFormat="1" ht="13.5"/>
    <row r="695" s="819" customFormat="1" ht="13.5"/>
    <row r="696" s="819" customFormat="1" ht="13.5"/>
    <row r="697" s="819" customFormat="1" ht="13.5"/>
    <row r="698" s="819" customFormat="1" ht="13.5"/>
    <row r="699" s="819" customFormat="1" ht="13.5"/>
    <row r="700" s="819" customFormat="1" ht="13.5"/>
    <row r="701" s="819" customFormat="1" ht="13.5"/>
    <row r="702" s="819" customFormat="1" ht="13.5"/>
    <row r="703" s="819" customFormat="1" ht="13.5"/>
    <row r="704" s="819" customFormat="1" ht="13.5"/>
    <row r="705" s="819" customFormat="1" ht="13.5"/>
    <row r="706" s="819" customFormat="1" ht="13.5"/>
    <row r="707" s="819" customFormat="1" ht="13.5"/>
    <row r="708" s="819" customFormat="1" ht="13.5"/>
    <row r="709" s="819" customFormat="1" ht="13.5"/>
    <row r="710" s="819" customFormat="1" ht="13.5"/>
    <row r="711" s="819" customFormat="1" ht="13.5"/>
    <row r="712" s="819" customFormat="1" ht="13.5"/>
    <row r="713" s="819" customFormat="1" ht="13.5"/>
    <row r="714" s="819" customFormat="1" ht="13.5"/>
    <row r="715" s="819" customFormat="1" ht="13.5"/>
    <row r="716" s="819" customFormat="1" ht="13.5"/>
    <row r="717" s="819" customFormat="1" ht="13.5"/>
    <row r="718" s="819" customFormat="1" ht="13.5"/>
    <row r="719" s="819" customFormat="1" ht="13.5"/>
    <row r="720" s="819" customFormat="1" ht="13.5"/>
    <row r="721" s="819" customFormat="1" ht="13.5"/>
    <row r="722" s="819" customFormat="1" ht="13.5"/>
    <row r="723" s="819" customFormat="1" ht="13.5"/>
    <row r="724" s="819" customFormat="1" ht="13.5"/>
    <row r="725" s="819" customFormat="1" ht="13.5"/>
    <row r="726" s="819" customFormat="1" ht="13.5"/>
    <row r="727" s="819" customFormat="1" ht="13.5"/>
    <row r="728" s="819" customFormat="1" ht="13.5"/>
    <row r="729" s="819" customFormat="1" ht="13.5"/>
    <row r="730" s="819" customFormat="1" ht="13.5"/>
    <row r="731" s="819" customFormat="1" ht="13.5"/>
    <row r="732" s="819" customFormat="1" ht="13.5"/>
    <row r="733" s="819" customFormat="1" ht="13.5"/>
    <row r="734" s="819" customFormat="1" ht="13.5"/>
    <row r="735" s="819" customFormat="1" ht="13.5"/>
    <row r="736" s="819" customFormat="1" ht="13.5"/>
    <row r="737" s="819" customFormat="1" ht="13.5"/>
    <row r="738" s="819" customFormat="1" ht="13.5"/>
    <row r="739" s="819" customFormat="1" ht="13.5"/>
    <row r="740" s="819" customFormat="1" ht="13.5"/>
    <row r="741" s="819" customFormat="1" ht="13.5"/>
    <row r="742" s="819" customFormat="1" ht="13.5"/>
    <row r="743" s="819" customFormat="1" ht="13.5"/>
    <row r="744" s="819" customFormat="1" ht="13.5"/>
    <row r="745" s="819" customFormat="1" ht="13.5"/>
    <row r="746" s="819" customFormat="1" ht="13.5"/>
    <row r="747" s="819" customFormat="1" ht="13.5"/>
    <row r="748" s="819" customFormat="1" ht="13.5"/>
    <row r="749" s="819" customFormat="1" ht="13.5"/>
    <row r="750" s="819" customFormat="1" ht="13.5"/>
    <row r="751" s="819" customFormat="1" ht="13.5"/>
    <row r="752" s="819" customFormat="1" ht="13.5"/>
    <row r="753" s="819" customFormat="1" ht="13.5"/>
    <row r="754" s="819" customFormat="1" ht="13.5"/>
    <row r="755" s="819" customFormat="1" ht="13.5"/>
    <row r="756" s="819" customFormat="1" ht="13.5"/>
    <row r="757" s="819" customFormat="1" ht="13.5"/>
    <row r="758" s="819" customFormat="1" ht="13.5"/>
    <row r="759" s="819" customFormat="1" ht="13.5"/>
    <row r="760" s="819" customFormat="1" ht="13.5"/>
    <row r="761" s="819" customFormat="1" ht="13.5"/>
    <row r="762" s="819" customFormat="1" ht="13.5"/>
    <row r="763" s="819" customFormat="1" ht="13.5"/>
    <row r="764" s="819" customFormat="1" ht="13.5"/>
    <row r="765" s="819" customFormat="1" ht="13.5"/>
    <row r="766" s="819" customFormat="1" ht="13.5"/>
    <row r="767" s="819" customFormat="1" ht="13.5"/>
    <row r="768" s="819" customFormat="1" ht="13.5"/>
    <row r="769" s="819" customFormat="1" ht="13.5"/>
    <row r="770" s="819" customFormat="1" ht="13.5"/>
    <row r="771" s="819" customFormat="1" ht="13.5"/>
    <row r="772" s="819" customFormat="1" ht="13.5"/>
    <row r="773" s="819" customFormat="1" ht="13.5"/>
    <row r="774" s="819" customFormat="1" ht="13.5"/>
    <row r="775" s="819" customFormat="1" ht="13.5"/>
    <row r="776" s="819" customFormat="1" ht="13.5"/>
    <row r="777" s="819" customFormat="1" ht="13.5"/>
    <row r="778" s="819" customFormat="1" ht="13.5"/>
    <row r="779" s="819" customFormat="1" ht="13.5"/>
    <row r="780" s="819" customFormat="1" ht="13.5"/>
    <row r="781" s="819" customFormat="1" ht="13.5"/>
    <row r="782" s="819" customFormat="1" ht="13.5"/>
    <row r="783" s="819" customFormat="1" ht="13.5"/>
    <row r="784" s="819" customFormat="1" ht="13.5"/>
    <row r="785" s="819" customFormat="1" ht="13.5"/>
    <row r="786" s="819" customFormat="1" ht="13.5"/>
    <row r="787" s="819" customFormat="1" ht="13.5"/>
    <row r="788" s="819" customFormat="1" ht="13.5"/>
    <row r="789" s="819" customFormat="1" ht="13.5"/>
    <row r="790" s="819" customFormat="1" ht="13.5"/>
    <row r="791" s="819" customFormat="1" ht="13.5"/>
    <row r="792" s="819" customFormat="1" ht="13.5"/>
    <row r="793" s="819" customFormat="1" ht="13.5"/>
    <row r="794" s="819" customFormat="1" ht="13.5"/>
    <row r="795" s="819" customFormat="1" ht="13.5"/>
    <row r="796" s="819" customFormat="1" ht="13.5"/>
    <row r="797" s="819" customFormat="1" ht="13.5"/>
    <row r="798" s="819" customFormat="1" ht="13.5"/>
    <row r="799" s="819" customFormat="1" ht="13.5"/>
    <row r="800" s="819" customFormat="1" ht="13.5"/>
    <row r="801" s="819" customFormat="1" ht="13.5"/>
    <row r="802" s="819" customFormat="1" ht="13.5"/>
    <row r="803" s="819" customFormat="1" ht="13.5"/>
    <row r="804" s="819" customFormat="1" ht="13.5"/>
    <row r="805" s="819" customFormat="1" ht="13.5"/>
    <row r="806" s="819" customFormat="1" ht="13.5"/>
    <row r="807" s="819" customFormat="1" ht="13.5"/>
    <row r="808" s="819" customFormat="1" ht="13.5"/>
    <row r="809" s="819" customFormat="1" ht="13.5"/>
    <row r="810" s="819" customFormat="1" ht="13.5"/>
    <row r="811" s="819" customFormat="1" ht="13.5"/>
    <row r="812" s="819" customFormat="1" ht="13.5"/>
    <row r="813" s="819" customFormat="1" ht="13.5"/>
    <row r="814" s="819" customFormat="1" ht="13.5"/>
    <row r="815" s="819" customFormat="1" ht="13.5"/>
    <row r="816" s="819" customFormat="1" ht="13.5"/>
    <row r="817" s="819" customFormat="1" ht="13.5"/>
    <row r="818" s="819" customFormat="1" ht="13.5"/>
    <row r="819" s="819" customFormat="1" ht="13.5"/>
    <row r="820" s="819" customFormat="1" ht="13.5"/>
    <row r="821" s="819" customFormat="1" ht="13.5"/>
    <row r="822" s="819" customFormat="1" ht="13.5"/>
    <row r="823" s="819" customFormat="1" ht="13.5"/>
    <row r="824" s="819" customFormat="1" ht="13.5"/>
    <row r="825" s="819" customFormat="1" ht="13.5"/>
    <row r="826" s="819" customFormat="1" ht="13.5"/>
    <row r="827" s="819" customFormat="1" ht="13.5"/>
    <row r="828" s="819" customFormat="1" ht="13.5"/>
    <row r="829" s="819" customFormat="1" ht="13.5"/>
    <row r="830" s="819" customFormat="1" ht="13.5"/>
    <row r="831" s="819" customFormat="1" ht="13.5"/>
    <row r="832" s="819" customFormat="1" ht="13.5"/>
    <row r="833" s="819" customFormat="1" ht="13.5"/>
    <row r="834" s="819" customFormat="1" ht="13.5"/>
    <row r="835" s="819" customFormat="1" ht="13.5"/>
    <row r="836" s="819" customFormat="1" ht="13.5"/>
    <row r="837" s="819" customFormat="1" ht="13.5"/>
    <row r="838" s="819" customFormat="1" ht="13.5"/>
    <row r="839" s="819" customFormat="1" ht="13.5"/>
    <row r="840" s="819" customFormat="1" ht="13.5"/>
    <row r="841" s="819" customFormat="1" ht="13.5"/>
    <row r="842" s="819" customFormat="1" ht="13.5"/>
    <row r="843" s="819" customFormat="1" ht="13.5"/>
    <row r="844" s="819" customFormat="1" ht="13.5"/>
    <row r="845" s="819" customFormat="1" ht="13.5"/>
    <row r="846" s="819" customFormat="1" ht="13.5"/>
    <row r="847" s="819" customFormat="1" ht="13.5"/>
    <row r="848" s="819" customFormat="1" ht="13.5"/>
    <row r="849" s="819" customFormat="1" ht="13.5"/>
    <row r="850" s="819" customFormat="1" ht="13.5"/>
    <row r="851" s="819" customFormat="1" ht="13.5"/>
    <row r="852" s="819" customFormat="1" ht="13.5"/>
    <row r="853" s="819" customFormat="1" ht="13.5"/>
    <row r="854" s="819" customFormat="1" ht="13.5"/>
    <row r="855" s="819" customFormat="1" ht="13.5"/>
    <row r="856" s="819" customFormat="1" ht="13.5"/>
    <row r="857" s="819" customFormat="1" ht="13.5"/>
    <row r="858" s="819" customFormat="1" ht="13.5"/>
    <row r="859" s="819" customFormat="1" ht="13.5"/>
    <row r="860" s="819" customFormat="1" ht="13.5"/>
    <row r="861" s="819" customFormat="1" ht="13.5"/>
    <row r="862" s="819" customFormat="1" ht="13.5"/>
    <row r="863" s="819" customFormat="1" ht="13.5"/>
    <row r="864" s="819" customFormat="1" ht="13.5"/>
    <row r="865" s="819" customFormat="1" ht="13.5"/>
    <row r="866" s="819" customFormat="1" ht="13.5"/>
    <row r="867" s="819" customFormat="1" ht="13.5"/>
    <row r="868" s="819" customFormat="1" ht="13.5"/>
    <row r="869" s="819" customFormat="1" ht="13.5"/>
    <row r="870" s="819" customFormat="1" ht="13.5"/>
    <row r="871" s="819" customFormat="1" ht="13.5"/>
    <row r="872" s="819" customFormat="1" ht="13.5"/>
    <row r="873" s="819" customFormat="1" ht="13.5"/>
    <row r="874" s="819" customFormat="1" ht="13.5"/>
    <row r="875" s="819" customFormat="1" ht="13.5"/>
    <row r="876" s="819" customFormat="1" ht="13.5"/>
    <row r="877" s="819" customFormat="1" ht="13.5"/>
    <row r="878" s="819" customFormat="1" ht="13.5"/>
    <row r="879" s="819" customFormat="1" ht="13.5"/>
    <row r="880" s="819" customFormat="1" ht="13.5"/>
    <row r="881" s="819" customFormat="1" ht="13.5"/>
    <row r="882" s="819" customFormat="1" ht="13.5"/>
    <row r="883" s="819" customFormat="1" ht="13.5"/>
    <row r="884" s="819" customFormat="1" ht="13.5"/>
    <row r="885" s="819" customFormat="1" ht="13.5"/>
    <row r="886" s="819" customFormat="1" ht="13.5"/>
    <row r="887" s="819" customFormat="1" ht="13.5"/>
    <row r="888" s="819" customFormat="1" ht="13.5"/>
    <row r="889" s="819" customFormat="1" ht="13.5"/>
    <row r="890" s="819" customFormat="1" ht="13.5"/>
    <row r="891" s="819" customFormat="1" ht="13.5"/>
    <row r="892" s="819" customFormat="1" ht="13.5"/>
    <row r="893" s="819" customFormat="1" ht="13.5"/>
    <row r="894" s="819" customFormat="1" ht="13.5"/>
    <row r="895" s="819" customFormat="1" ht="13.5"/>
    <row r="896" s="819" customFormat="1" ht="13.5"/>
    <row r="897" s="819" customFormat="1" ht="13.5"/>
    <row r="898" s="819" customFormat="1" ht="13.5"/>
    <row r="899" s="819" customFormat="1" ht="13.5"/>
    <row r="900" s="819" customFormat="1" ht="13.5"/>
    <row r="901" s="819" customFormat="1" ht="13.5"/>
    <row r="902" s="819" customFormat="1" ht="13.5"/>
    <row r="903" s="819" customFormat="1" ht="13.5"/>
    <row r="904" s="819" customFormat="1" ht="13.5"/>
    <row r="905" s="819" customFormat="1" ht="13.5"/>
    <row r="906" s="819" customFormat="1" ht="13.5"/>
    <row r="907" s="819" customFormat="1" ht="13.5"/>
    <row r="908" s="819" customFormat="1" ht="13.5"/>
    <row r="909" s="819" customFormat="1" ht="13.5"/>
    <row r="910" s="819" customFormat="1" ht="13.5"/>
    <row r="911" s="819" customFormat="1" ht="13.5"/>
    <row r="912" s="819" customFormat="1" ht="13.5"/>
    <row r="913" s="819" customFormat="1" ht="13.5"/>
    <row r="914" s="819" customFormat="1" ht="13.5"/>
    <row r="915" s="819" customFormat="1" ht="13.5"/>
    <row r="916" s="819" customFormat="1" ht="13.5"/>
    <row r="917" s="819" customFormat="1" ht="13.5"/>
    <row r="918" s="819" customFormat="1" ht="13.5"/>
    <row r="919" s="819" customFormat="1" ht="13.5"/>
    <row r="920" s="819" customFormat="1" ht="13.5"/>
  </sheetData>
  <mergeCells count="11">
    <mergeCell ref="H3:H5"/>
    <mergeCell ref="I3:I5"/>
    <mergeCell ref="J3:J5"/>
    <mergeCell ref="K3:K5"/>
    <mergeCell ref="E3:E5"/>
    <mergeCell ref="F3:F5"/>
    <mergeCell ref="G3:G5"/>
    <mergeCell ref="A3:A5"/>
    <mergeCell ref="B3:B5"/>
    <mergeCell ref="C3:C5"/>
    <mergeCell ref="D3:D5"/>
  </mergeCells>
  <printOptions/>
  <pageMargins left="0.7874015748031497" right="0.5905511811023623" top="0.5905511811023623" bottom="0.3937007874015748" header="0.31496062992125984" footer="0.5118110236220472"/>
  <pageSetup fitToHeight="1" fitToWidth="1" horizontalDpi="600" verticalDpi="600" orientation="portrait" paperSize="9" scale="89" r:id="rId1"/>
  <headerFooter alignWithMargins="0">
    <oddHeader>&amp;R&amp;D&amp;T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Q26"/>
  <sheetViews>
    <sheetView workbookViewId="0" topLeftCell="A1">
      <selection activeCell="A1" sqref="A1"/>
    </sheetView>
  </sheetViews>
  <sheetFormatPr defaultColWidth="9.00390625" defaultRowHeight="13.5"/>
  <cols>
    <col min="1" max="1" width="11.625" style="824" customWidth="1"/>
    <col min="2" max="9" width="8.625" style="824" customWidth="1"/>
    <col min="10" max="10" width="10.625" style="824" customWidth="1"/>
    <col min="11" max="16" width="8.625" style="824" customWidth="1"/>
    <col min="17" max="17" width="1.37890625" style="824" customWidth="1"/>
    <col min="18" max="16384" width="8.125" style="824" customWidth="1"/>
  </cols>
  <sheetData>
    <row r="1" spans="1:16" s="480" customFormat="1" ht="18" customHeight="1">
      <c r="A1" s="479" t="s">
        <v>1038</v>
      </c>
      <c r="B1" s="479"/>
      <c r="C1" s="479"/>
      <c r="D1" s="479"/>
      <c r="E1" s="479"/>
      <c r="F1" s="479"/>
      <c r="G1" s="479"/>
      <c r="H1" s="479"/>
      <c r="I1" s="479"/>
      <c r="J1" s="479"/>
      <c r="K1" s="479"/>
      <c r="L1" s="479"/>
      <c r="M1" s="479"/>
      <c r="N1" s="479"/>
      <c r="O1" s="479"/>
      <c r="P1" s="479"/>
    </row>
    <row r="2" s="479" customFormat="1" ht="15" customHeight="1" thickBot="1">
      <c r="P2" s="481" t="s">
        <v>991</v>
      </c>
    </row>
    <row r="3" spans="1:17" s="486" customFormat="1" ht="60" customHeight="1" thickTop="1">
      <c r="A3" s="482" t="s">
        <v>64</v>
      </c>
      <c r="B3" s="483" t="s">
        <v>963</v>
      </c>
      <c r="C3" s="483" t="s">
        <v>65</v>
      </c>
      <c r="D3" s="483" t="s">
        <v>66</v>
      </c>
      <c r="E3" s="483" t="s">
        <v>67</v>
      </c>
      <c r="F3" s="483" t="s">
        <v>68</v>
      </c>
      <c r="G3" s="483" t="s">
        <v>69</v>
      </c>
      <c r="H3" s="483" t="s">
        <v>70</v>
      </c>
      <c r="I3" s="483" t="s">
        <v>71</v>
      </c>
      <c r="J3" s="483" t="s">
        <v>72</v>
      </c>
      <c r="K3" s="483" t="s">
        <v>73</v>
      </c>
      <c r="L3" s="483" t="s">
        <v>74</v>
      </c>
      <c r="M3" s="483" t="s">
        <v>75</v>
      </c>
      <c r="N3" s="483" t="s">
        <v>76</v>
      </c>
      <c r="O3" s="483" t="s">
        <v>77</v>
      </c>
      <c r="P3" s="484" t="s">
        <v>58</v>
      </c>
      <c r="Q3" s="485"/>
    </row>
    <row r="4" spans="1:17" s="490" customFormat="1" ht="15" customHeight="1">
      <c r="A4" s="487" t="s">
        <v>78</v>
      </c>
      <c r="B4" s="488">
        <v>2066</v>
      </c>
      <c r="C4" s="488">
        <v>271</v>
      </c>
      <c r="D4" s="488">
        <v>156</v>
      </c>
      <c r="E4" s="488">
        <v>107</v>
      </c>
      <c r="F4" s="488">
        <v>108</v>
      </c>
      <c r="G4" s="488">
        <v>73</v>
      </c>
      <c r="H4" s="488">
        <v>143</v>
      </c>
      <c r="I4" s="488">
        <v>101</v>
      </c>
      <c r="J4" s="488">
        <v>25</v>
      </c>
      <c r="K4" s="488">
        <v>259</v>
      </c>
      <c r="L4" s="488">
        <v>237</v>
      </c>
      <c r="M4" s="488">
        <v>73</v>
      </c>
      <c r="N4" s="488">
        <v>83</v>
      </c>
      <c r="O4" s="488">
        <v>60</v>
      </c>
      <c r="P4" s="488">
        <v>365</v>
      </c>
      <c r="Q4" s="489"/>
    </row>
    <row r="5" spans="1:17" s="823" customFormat="1" ht="15" customHeight="1">
      <c r="A5" s="491" t="s">
        <v>79</v>
      </c>
      <c r="B5" s="492">
        <v>232</v>
      </c>
      <c r="C5" s="492">
        <v>11</v>
      </c>
      <c r="D5" s="492">
        <v>6</v>
      </c>
      <c r="E5" s="492">
        <v>9</v>
      </c>
      <c r="F5" s="492">
        <v>36</v>
      </c>
      <c r="G5" s="492">
        <v>17</v>
      </c>
      <c r="H5" s="492">
        <v>25</v>
      </c>
      <c r="I5" s="492">
        <v>33</v>
      </c>
      <c r="J5" s="492">
        <v>2</v>
      </c>
      <c r="K5" s="492">
        <v>10</v>
      </c>
      <c r="L5" s="492">
        <v>3</v>
      </c>
      <c r="M5" s="492">
        <v>12</v>
      </c>
      <c r="N5" s="492">
        <v>7</v>
      </c>
      <c r="O5" s="492">
        <v>1</v>
      </c>
      <c r="P5" s="492">
        <v>60</v>
      </c>
      <c r="Q5" s="822"/>
    </row>
    <row r="6" spans="1:17" s="823" customFormat="1" ht="15" customHeight="1">
      <c r="A6" s="491" t="s">
        <v>80</v>
      </c>
      <c r="B6" s="492">
        <v>478</v>
      </c>
      <c r="C6" s="492">
        <v>39</v>
      </c>
      <c r="D6" s="492">
        <v>32</v>
      </c>
      <c r="E6" s="492">
        <v>27</v>
      </c>
      <c r="F6" s="492">
        <v>31</v>
      </c>
      <c r="G6" s="492">
        <v>28</v>
      </c>
      <c r="H6" s="492">
        <v>58</v>
      </c>
      <c r="I6" s="492">
        <v>39</v>
      </c>
      <c r="J6" s="492">
        <v>9</v>
      </c>
      <c r="K6" s="492">
        <v>21</v>
      </c>
      <c r="L6" s="492">
        <v>10</v>
      </c>
      <c r="M6" s="492">
        <v>51</v>
      </c>
      <c r="N6" s="492">
        <v>43</v>
      </c>
      <c r="O6" s="492">
        <v>4</v>
      </c>
      <c r="P6" s="492">
        <v>87</v>
      </c>
      <c r="Q6" s="822"/>
    </row>
    <row r="7" spans="1:17" s="823" customFormat="1" ht="15" customHeight="1">
      <c r="A7" s="491" t="s">
        <v>81</v>
      </c>
      <c r="B7" s="492">
        <v>328</v>
      </c>
      <c r="C7" s="492">
        <v>51</v>
      </c>
      <c r="D7" s="492">
        <v>30</v>
      </c>
      <c r="E7" s="492">
        <v>29</v>
      </c>
      <c r="F7" s="492">
        <v>14</v>
      </c>
      <c r="G7" s="492">
        <v>17</v>
      </c>
      <c r="H7" s="492">
        <v>28</v>
      </c>
      <c r="I7" s="492">
        <v>13</v>
      </c>
      <c r="J7" s="492">
        <v>6</v>
      </c>
      <c r="K7" s="492">
        <v>15</v>
      </c>
      <c r="L7" s="492">
        <v>18</v>
      </c>
      <c r="M7" s="492">
        <v>8</v>
      </c>
      <c r="N7" s="492">
        <v>17</v>
      </c>
      <c r="O7" s="492">
        <v>8</v>
      </c>
      <c r="P7" s="492">
        <v>73</v>
      </c>
      <c r="Q7" s="822"/>
    </row>
    <row r="8" spans="1:17" s="823" customFormat="1" ht="15" customHeight="1">
      <c r="A8" s="491" t="s">
        <v>82</v>
      </c>
      <c r="B8" s="492">
        <v>344</v>
      </c>
      <c r="C8" s="492">
        <v>81</v>
      </c>
      <c r="D8" s="492">
        <v>47</v>
      </c>
      <c r="E8" s="492">
        <v>20</v>
      </c>
      <c r="F8" s="492">
        <v>15</v>
      </c>
      <c r="G8" s="492">
        <v>7</v>
      </c>
      <c r="H8" s="492">
        <v>25</v>
      </c>
      <c r="I8" s="492">
        <v>12</v>
      </c>
      <c r="J8" s="492">
        <v>5</v>
      </c>
      <c r="K8" s="492">
        <v>11</v>
      </c>
      <c r="L8" s="492">
        <v>29</v>
      </c>
      <c r="M8" s="492">
        <v>1</v>
      </c>
      <c r="N8" s="492">
        <v>8</v>
      </c>
      <c r="O8" s="492">
        <v>18</v>
      </c>
      <c r="P8" s="492">
        <v>65</v>
      </c>
      <c r="Q8" s="822"/>
    </row>
    <row r="9" spans="1:16" s="823" customFormat="1" ht="15" customHeight="1">
      <c r="A9" s="481" t="s">
        <v>83</v>
      </c>
      <c r="B9" s="492">
        <v>388</v>
      </c>
      <c r="C9" s="492">
        <v>76</v>
      </c>
      <c r="D9" s="492">
        <v>33</v>
      </c>
      <c r="E9" s="492">
        <v>14</v>
      </c>
      <c r="F9" s="492">
        <v>8</v>
      </c>
      <c r="G9" s="492">
        <v>3</v>
      </c>
      <c r="H9" s="492">
        <v>6</v>
      </c>
      <c r="I9" s="492">
        <v>4</v>
      </c>
      <c r="J9" s="492">
        <v>2</v>
      </c>
      <c r="K9" s="492">
        <v>130</v>
      </c>
      <c r="L9" s="492">
        <v>41</v>
      </c>
      <c r="M9" s="492" t="s">
        <v>419</v>
      </c>
      <c r="N9" s="492">
        <v>8</v>
      </c>
      <c r="O9" s="492">
        <v>17</v>
      </c>
      <c r="P9" s="492">
        <v>45</v>
      </c>
    </row>
    <row r="10" spans="1:16" s="823" customFormat="1" ht="15" customHeight="1">
      <c r="A10" s="481" t="s">
        <v>84</v>
      </c>
      <c r="B10" s="492">
        <v>296</v>
      </c>
      <c r="C10" s="492">
        <v>14</v>
      </c>
      <c r="D10" s="492">
        <v>9</v>
      </c>
      <c r="E10" s="492">
        <v>7</v>
      </c>
      <c r="F10" s="492">
        <v>5</v>
      </c>
      <c r="G10" s="492">
        <v>1</v>
      </c>
      <c r="H10" s="492">
        <v>1</v>
      </c>
      <c r="I10" s="492" t="s">
        <v>419</v>
      </c>
      <c r="J10" s="492">
        <v>1</v>
      </c>
      <c r="K10" s="492">
        <v>72</v>
      </c>
      <c r="L10" s="492">
        <v>135</v>
      </c>
      <c r="M10" s="492">
        <v>0</v>
      </c>
      <c r="N10" s="492">
        <v>1</v>
      </c>
      <c r="O10" s="492">
        <v>14</v>
      </c>
      <c r="P10" s="492">
        <v>36</v>
      </c>
    </row>
    <row r="11" spans="1:17" s="490" customFormat="1" ht="24.75" customHeight="1">
      <c r="A11" s="493" t="s">
        <v>989</v>
      </c>
      <c r="B11" s="488">
        <v>931</v>
      </c>
      <c r="C11" s="488">
        <v>135</v>
      </c>
      <c r="D11" s="488">
        <v>69</v>
      </c>
      <c r="E11" s="488">
        <v>64</v>
      </c>
      <c r="F11" s="488">
        <v>47</v>
      </c>
      <c r="G11" s="488">
        <v>39</v>
      </c>
      <c r="H11" s="488">
        <v>70</v>
      </c>
      <c r="I11" s="488">
        <v>47</v>
      </c>
      <c r="J11" s="488">
        <v>3</v>
      </c>
      <c r="K11" s="488">
        <v>152</v>
      </c>
      <c r="L11" s="488">
        <v>130</v>
      </c>
      <c r="M11" s="488">
        <v>5</v>
      </c>
      <c r="N11" s="488" t="s">
        <v>420</v>
      </c>
      <c r="O11" s="488">
        <v>12</v>
      </c>
      <c r="P11" s="488">
        <v>156</v>
      </c>
      <c r="Q11" s="489"/>
    </row>
    <row r="12" spans="1:17" s="823" customFormat="1" ht="15" customHeight="1">
      <c r="A12" s="491" t="s">
        <v>79</v>
      </c>
      <c r="B12" s="492">
        <v>99</v>
      </c>
      <c r="C12" s="492">
        <v>6</v>
      </c>
      <c r="D12" s="492">
        <v>5</v>
      </c>
      <c r="E12" s="492">
        <v>4</v>
      </c>
      <c r="F12" s="492">
        <v>18</v>
      </c>
      <c r="G12" s="492">
        <v>7</v>
      </c>
      <c r="H12" s="492">
        <v>18</v>
      </c>
      <c r="I12" s="492">
        <v>15</v>
      </c>
      <c r="J12" s="492">
        <v>1</v>
      </c>
      <c r="K12" s="492">
        <v>1</v>
      </c>
      <c r="L12" s="492">
        <v>1</v>
      </c>
      <c r="M12" s="492">
        <v>2</v>
      </c>
      <c r="N12" s="492" t="s">
        <v>419</v>
      </c>
      <c r="O12" s="492" t="s">
        <v>419</v>
      </c>
      <c r="P12" s="492">
        <v>22</v>
      </c>
      <c r="Q12" s="822"/>
    </row>
    <row r="13" spans="1:17" s="823" customFormat="1" ht="15" customHeight="1">
      <c r="A13" s="491" t="s">
        <v>80</v>
      </c>
      <c r="B13" s="492">
        <v>184</v>
      </c>
      <c r="C13" s="492">
        <v>19</v>
      </c>
      <c r="D13" s="492">
        <v>17</v>
      </c>
      <c r="E13" s="492">
        <v>17</v>
      </c>
      <c r="F13" s="492">
        <v>13</v>
      </c>
      <c r="G13" s="492">
        <v>16</v>
      </c>
      <c r="H13" s="492">
        <v>29</v>
      </c>
      <c r="I13" s="492">
        <v>21</v>
      </c>
      <c r="J13" s="492">
        <v>1</v>
      </c>
      <c r="K13" s="492">
        <v>2</v>
      </c>
      <c r="L13" s="492">
        <v>5</v>
      </c>
      <c r="M13" s="492">
        <v>2</v>
      </c>
      <c r="N13" s="492" t="s">
        <v>419</v>
      </c>
      <c r="O13" s="492">
        <v>0</v>
      </c>
      <c r="P13" s="492">
        <v>42</v>
      </c>
      <c r="Q13" s="822"/>
    </row>
    <row r="14" spans="1:17" s="823" customFormat="1" ht="15" customHeight="1">
      <c r="A14" s="491" t="s">
        <v>81</v>
      </c>
      <c r="B14" s="492">
        <v>121</v>
      </c>
      <c r="C14" s="492">
        <v>16</v>
      </c>
      <c r="D14" s="492">
        <v>13</v>
      </c>
      <c r="E14" s="492">
        <v>17</v>
      </c>
      <c r="F14" s="492">
        <v>4</v>
      </c>
      <c r="G14" s="492">
        <v>9</v>
      </c>
      <c r="H14" s="492">
        <v>13</v>
      </c>
      <c r="I14" s="492">
        <v>5</v>
      </c>
      <c r="J14" s="492">
        <v>1</v>
      </c>
      <c r="K14" s="492" t="s">
        <v>419</v>
      </c>
      <c r="L14" s="492">
        <v>8</v>
      </c>
      <c r="M14" s="492">
        <v>1</v>
      </c>
      <c r="N14" s="492" t="s">
        <v>419</v>
      </c>
      <c r="O14" s="492">
        <v>4</v>
      </c>
      <c r="P14" s="492">
        <v>30</v>
      </c>
      <c r="Q14" s="822"/>
    </row>
    <row r="15" spans="1:17" s="823" customFormat="1" ht="15" customHeight="1">
      <c r="A15" s="491" t="s">
        <v>82</v>
      </c>
      <c r="B15" s="492">
        <v>124</v>
      </c>
      <c r="C15" s="492">
        <v>40</v>
      </c>
      <c r="D15" s="492">
        <v>15</v>
      </c>
      <c r="E15" s="492">
        <v>12</v>
      </c>
      <c r="F15" s="492">
        <v>4</v>
      </c>
      <c r="G15" s="492">
        <v>5</v>
      </c>
      <c r="H15" s="492">
        <v>7</v>
      </c>
      <c r="I15" s="492">
        <v>4</v>
      </c>
      <c r="J15" s="492" t="s">
        <v>419</v>
      </c>
      <c r="K15" s="492">
        <v>3</v>
      </c>
      <c r="L15" s="492">
        <v>8</v>
      </c>
      <c r="M15" s="492" t="s">
        <v>419</v>
      </c>
      <c r="N15" s="492" t="s">
        <v>419</v>
      </c>
      <c r="O15" s="492">
        <v>2</v>
      </c>
      <c r="P15" s="492">
        <v>24</v>
      </c>
      <c r="Q15" s="822"/>
    </row>
    <row r="16" spans="1:16" s="823" customFormat="1" ht="15" customHeight="1">
      <c r="A16" s="481" t="s">
        <v>83</v>
      </c>
      <c r="B16" s="492">
        <v>211</v>
      </c>
      <c r="C16" s="492">
        <v>43</v>
      </c>
      <c r="D16" s="492">
        <v>14</v>
      </c>
      <c r="E16" s="492">
        <v>10</v>
      </c>
      <c r="F16" s="492">
        <v>3</v>
      </c>
      <c r="G16" s="492">
        <v>0</v>
      </c>
      <c r="H16" s="492">
        <v>3</v>
      </c>
      <c r="I16" s="492">
        <v>2</v>
      </c>
      <c r="J16" s="492" t="s">
        <v>419</v>
      </c>
      <c r="K16" s="492">
        <v>90</v>
      </c>
      <c r="L16" s="492">
        <v>22</v>
      </c>
      <c r="M16" s="492" t="s">
        <v>419</v>
      </c>
      <c r="N16" s="492" t="s">
        <v>419</v>
      </c>
      <c r="O16" s="492">
        <v>3</v>
      </c>
      <c r="P16" s="492">
        <v>19</v>
      </c>
    </row>
    <row r="17" spans="1:16" s="823" customFormat="1" ht="15" customHeight="1">
      <c r="A17" s="481" t="s">
        <v>84</v>
      </c>
      <c r="B17" s="492">
        <v>192</v>
      </c>
      <c r="C17" s="492">
        <v>11</v>
      </c>
      <c r="D17" s="492">
        <v>5</v>
      </c>
      <c r="E17" s="492">
        <v>5</v>
      </c>
      <c r="F17" s="492">
        <v>4</v>
      </c>
      <c r="G17" s="492">
        <v>1</v>
      </c>
      <c r="H17" s="492">
        <v>1</v>
      </c>
      <c r="I17" s="492" t="s">
        <v>419</v>
      </c>
      <c r="J17" s="492">
        <v>1</v>
      </c>
      <c r="K17" s="492">
        <v>55</v>
      </c>
      <c r="L17" s="492">
        <v>87</v>
      </c>
      <c r="M17" s="492">
        <v>0</v>
      </c>
      <c r="N17" s="492" t="s">
        <v>419</v>
      </c>
      <c r="O17" s="492">
        <v>2</v>
      </c>
      <c r="P17" s="492">
        <v>20</v>
      </c>
    </row>
    <row r="18" spans="1:17" s="490" customFormat="1" ht="24.75" customHeight="1">
      <c r="A18" s="493" t="s">
        <v>990</v>
      </c>
      <c r="B18" s="488">
        <v>1135</v>
      </c>
      <c r="C18" s="488">
        <v>135</v>
      </c>
      <c r="D18" s="488">
        <v>88</v>
      </c>
      <c r="E18" s="488">
        <v>43</v>
      </c>
      <c r="F18" s="488">
        <v>62</v>
      </c>
      <c r="G18" s="488">
        <v>34</v>
      </c>
      <c r="H18" s="488">
        <v>73</v>
      </c>
      <c r="I18" s="488">
        <v>55</v>
      </c>
      <c r="J18" s="488">
        <v>21</v>
      </c>
      <c r="K18" s="488">
        <v>107</v>
      </c>
      <c r="L18" s="488">
        <v>107</v>
      </c>
      <c r="M18" s="488">
        <v>68</v>
      </c>
      <c r="N18" s="488">
        <v>83</v>
      </c>
      <c r="O18" s="488">
        <v>48</v>
      </c>
      <c r="P18" s="488">
        <v>209</v>
      </c>
      <c r="Q18" s="489"/>
    </row>
    <row r="19" spans="1:17" s="823" customFormat="1" ht="15" customHeight="1">
      <c r="A19" s="491" t="s">
        <v>79</v>
      </c>
      <c r="B19" s="492">
        <v>133</v>
      </c>
      <c r="C19" s="492">
        <v>5</v>
      </c>
      <c r="D19" s="492">
        <v>2</v>
      </c>
      <c r="E19" s="492">
        <v>5</v>
      </c>
      <c r="F19" s="492">
        <v>18</v>
      </c>
      <c r="G19" s="492">
        <v>10</v>
      </c>
      <c r="H19" s="492">
        <v>7</v>
      </c>
      <c r="I19" s="492">
        <v>18</v>
      </c>
      <c r="J19" s="492">
        <v>1</v>
      </c>
      <c r="K19" s="492">
        <v>9</v>
      </c>
      <c r="L19" s="492">
        <v>2</v>
      </c>
      <c r="M19" s="492">
        <v>10</v>
      </c>
      <c r="N19" s="492">
        <v>7</v>
      </c>
      <c r="O19" s="492">
        <v>1</v>
      </c>
      <c r="P19" s="492">
        <v>38</v>
      </c>
      <c r="Q19" s="822"/>
    </row>
    <row r="20" spans="1:17" s="823" customFormat="1" ht="15" customHeight="1">
      <c r="A20" s="491" t="s">
        <v>80</v>
      </c>
      <c r="B20" s="492">
        <v>294</v>
      </c>
      <c r="C20" s="492">
        <v>19</v>
      </c>
      <c r="D20" s="492">
        <v>15</v>
      </c>
      <c r="E20" s="492">
        <v>10</v>
      </c>
      <c r="F20" s="492">
        <v>18</v>
      </c>
      <c r="G20" s="492">
        <v>11</v>
      </c>
      <c r="H20" s="492">
        <v>29</v>
      </c>
      <c r="I20" s="492">
        <v>18</v>
      </c>
      <c r="J20" s="492">
        <v>8</v>
      </c>
      <c r="K20" s="492">
        <v>19</v>
      </c>
      <c r="L20" s="492">
        <v>5</v>
      </c>
      <c r="M20" s="492">
        <v>49</v>
      </c>
      <c r="N20" s="492">
        <v>43</v>
      </c>
      <c r="O20" s="492">
        <v>3</v>
      </c>
      <c r="P20" s="492">
        <v>45</v>
      </c>
      <c r="Q20" s="822"/>
    </row>
    <row r="21" spans="1:17" s="823" customFormat="1" ht="15" customHeight="1">
      <c r="A21" s="491" t="s">
        <v>81</v>
      </c>
      <c r="B21" s="492">
        <v>207</v>
      </c>
      <c r="C21" s="492">
        <v>35</v>
      </c>
      <c r="D21" s="492">
        <v>17</v>
      </c>
      <c r="E21" s="492">
        <v>13</v>
      </c>
      <c r="F21" s="492">
        <v>10</v>
      </c>
      <c r="G21" s="492">
        <v>8</v>
      </c>
      <c r="H21" s="492">
        <v>15</v>
      </c>
      <c r="I21" s="492">
        <v>8</v>
      </c>
      <c r="J21" s="492">
        <v>5</v>
      </c>
      <c r="K21" s="492">
        <v>15</v>
      </c>
      <c r="L21" s="492">
        <v>11</v>
      </c>
      <c r="M21" s="492">
        <v>7</v>
      </c>
      <c r="N21" s="492">
        <v>17</v>
      </c>
      <c r="O21" s="492">
        <v>4</v>
      </c>
      <c r="P21" s="492">
        <v>43</v>
      </c>
      <c r="Q21" s="822"/>
    </row>
    <row r="22" spans="1:17" s="823" customFormat="1" ht="15" customHeight="1">
      <c r="A22" s="491" t="s">
        <v>82</v>
      </c>
      <c r="B22" s="492">
        <v>220</v>
      </c>
      <c r="C22" s="492">
        <v>41</v>
      </c>
      <c r="D22" s="492">
        <v>31</v>
      </c>
      <c r="E22" s="492">
        <v>8</v>
      </c>
      <c r="F22" s="492">
        <v>10</v>
      </c>
      <c r="G22" s="492">
        <v>3</v>
      </c>
      <c r="H22" s="492">
        <v>18</v>
      </c>
      <c r="I22" s="492">
        <v>8</v>
      </c>
      <c r="J22" s="492">
        <v>5</v>
      </c>
      <c r="K22" s="492">
        <v>8</v>
      </c>
      <c r="L22" s="492">
        <v>22</v>
      </c>
      <c r="M22" s="492">
        <v>1</v>
      </c>
      <c r="N22" s="492">
        <v>8</v>
      </c>
      <c r="O22" s="492">
        <v>16</v>
      </c>
      <c r="P22" s="492">
        <v>41</v>
      </c>
      <c r="Q22" s="822"/>
    </row>
    <row r="23" spans="1:16" s="823" customFormat="1" ht="15" customHeight="1">
      <c r="A23" s="481" t="s">
        <v>83</v>
      </c>
      <c r="B23" s="492">
        <v>176</v>
      </c>
      <c r="C23" s="492">
        <v>33</v>
      </c>
      <c r="D23" s="492">
        <v>19</v>
      </c>
      <c r="E23" s="492">
        <v>4</v>
      </c>
      <c r="F23" s="492">
        <v>5</v>
      </c>
      <c r="G23" s="492">
        <v>2</v>
      </c>
      <c r="H23" s="492">
        <v>4</v>
      </c>
      <c r="I23" s="492">
        <v>2</v>
      </c>
      <c r="J23" s="492">
        <v>2</v>
      </c>
      <c r="K23" s="492">
        <v>40</v>
      </c>
      <c r="L23" s="492">
        <v>19</v>
      </c>
      <c r="M23" s="492" t="s">
        <v>419</v>
      </c>
      <c r="N23" s="492">
        <v>8</v>
      </c>
      <c r="O23" s="492">
        <v>14</v>
      </c>
      <c r="P23" s="492">
        <v>26</v>
      </c>
    </row>
    <row r="24" spans="1:16" s="823" customFormat="1" ht="15" customHeight="1" thickBot="1">
      <c r="A24" s="494" t="s">
        <v>84</v>
      </c>
      <c r="B24" s="495">
        <v>104</v>
      </c>
      <c r="C24" s="495">
        <v>3</v>
      </c>
      <c r="D24" s="495">
        <v>4</v>
      </c>
      <c r="E24" s="495">
        <v>2</v>
      </c>
      <c r="F24" s="495">
        <v>1</v>
      </c>
      <c r="G24" s="495" t="s">
        <v>419</v>
      </c>
      <c r="H24" s="495" t="s">
        <v>419</v>
      </c>
      <c r="I24" s="495" t="s">
        <v>419</v>
      </c>
      <c r="J24" s="495" t="s">
        <v>419</v>
      </c>
      <c r="K24" s="495">
        <v>17</v>
      </c>
      <c r="L24" s="495">
        <v>48</v>
      </c>
      <c r="M24" s="495" t="s">
        <v>419</v>
      </c>
      <c r="N24" s="495">
        <v>1</v>
      </c>
      <c r="O24" s="495">
        <v>11</v>
      </c>
      <c r="P24" s="495">
        <v>16</v>
      </c>
    </row>
    <row r="25" s="823" customFormat="1" ht="15" customHeight="1">
      <c r="A25" s="496" t="s">
        <v>85</v>
      </c>
    </row>
    <row r="26" s="823" customFormat="1" ht="13.5">
      <c r="A26" s="496" t="s">
        <v>1004</v>
      </c>
    </row>
    <row r="27" s="823" customFormat="1" ht="13.5"/>
    <row r="28" s="823" customFormat="1" ht="13.5"/>
    <row r="29" s="823" customFormat="1" ht="13.5"/>
    <row r="30" s="823" customFormat="1" ht="13.5"/>
    <row r="31" s="823" customFormat="1" ht="13.5"/>
    <row r="32" s="823" customFormat="1" ht="13.5"/>
    <row r="33" s="823" customFormat="1" ht="13.5"/>
    <row r="34" s="823" customFormat="1" ht="13.5"/>
    <row r="35" s="823" customFormat="1" ht="13.5"/>
    <row r="36" s="823" customFormat="1" ht="13.5"/>
    <row r="37" s="823" customFormat="1" ht="13.5"/>
    <row r="38" s="823" customFormat="1" ht="13.5"/>
    <row r="39" s="823" customFormat="1" ht="13.5"/>
    <row r="40" s="823" customFormat="1" ht="13.5"/>
    <row r="41" s="823" customFormat="1" ht="13.5"/>
    <row r="42" s="823" customFormat="1" ht="13.5"/>
    <row r="43" s="823" customFormat="1" ht="13.5"/>
    <row r="44" s="823" customFormat="1" ht="13.5"/>
    <row r="45" s="823" customFormat="1" ht="13.5"/>
    <row r="46" s="823" customFormat="1" ht="13.5"/>
    <row r="47" s="823" customFormat="1" ht="13.5"/>
    <row r="48" s="823" customFormat="1" ht="13.5"/>
    <row r="49" s="823" customFormat="1" ht="13.5"/>
    <row r="50" s="823" customFormat="1" ht="13.5"/>
    <row r="51" s="823" customFormat="1" ht="13.5"/>
    <row r="52" s="823" customFormat="1" ht="13.5"/>
    <row r="53" s="823" customFormat="1" ht="13.5"/>
    <row r="54" s="823" customFormat="1" ht="13.5"/>
    <row r="55" s="823" customFormat="1" ht="13.5"/>
    <row r="56" s="823" customFormat="1" ht="13.5"/>
    <row r="57" s="823" customFormat="1" ht="13.5"/>
    <row r="58" s="823" customFormat="1" ht="13.5"/>
    <row r="59" s="823" customFormat="1" ht="13.5"/>
    <row r="60" s="823" customFormat="1" ht="13.5"/>
    <row r="61" s="823" customFormat="1" ht="13.5"/>
    <row r="62" s="823" customFormat="1" ht="13.5"/>
    <row r="63" s="823" customFormat="1" ht="13.5"/>
    <row r="64" s="823" customFormat="1" ht="13.5"/>
    <row r="65" s="823" customFormat="1" ht="13.5"/>
    <row r="66" s="823" customFormat="1" ht="13.5"/>
    <row r="67" s="823" customFormat="1" ht="13.5"/>
    <row r="68" s="823" customFormat="1" ht="13.5"/>
    <row r="69" s="823" customFormat="1" ht="13.5"/>
    <row r="70" s="823" customFormat="1" ht="13.5"/>
    <row r="71" s="823" customFormat="1" ht="13.5"/>
    <row r="72" s="823" customFormat="1" ht="13.5"/>
    <row r="73" s="823" customFormat="1" ht="13.5"/>
    <row r="74" s="823" customFormat="1" ht="13.5"/>
    <row r="75" s="823" customFormat="1" ht="13.5"/>
    <row r="76" s="823" customFormat="1" ht="13.5"/>
    <row r="77" s="823" customFormat="1" ht="13.5"/>
    <row r="78" s="823" customFormat="1" ht="13.5"/>
    <row r="79" s="823" customFormat="1" ht="13.5"/>
    <row r="80" s="823" customFormat="1" ht="13.5"/>
    <row r="81" s="823" customFormat="1" ht="13.5"/>
    <row r="82" s="823" customFormat="1" ht="13.5"/>
    <row r="83" s="823" customFormat="1" ht="13.5"/>
    <row r="84" s="823" customFormat="1" ht="13.5"/>
    <row r="85" s="823" customFormat="1" ht="13.5"/>
    <row r="86" s="823" customFormat="1" ht="13.5"/>
    <row r="87" s="823" customFormat="1" ht="13.5"/>
    <row r="88" s="823" customFormat="1" ht="13.5"/>
    <row r="89" s="823" customFormat="1" ht="13.5"/>
    <row r="90" s="823" customFormat="1" ht="13.5"/>
    <row r="91" s="823" customFormat="1" ht="13.5"/>
    <row r="92" s="823" customFormat="1" ht="13.5"/>
    <row r="93" s="823" customFormat="1" ht="13.5"/>
    <row r="94" s="823" customFormat="1" ht="13.5"/>
    <row r="95" s="823" customFormat="1" ht="13.5"/>
    <row r="96" s="823" customFormat="1" ht="13.5"/>
    <row r="97" s="823" customFormat="1" ht="13.5"/>
    <row r="98" s="823" customFormat="1" ht="13.5"/>
    <row r="99" s="823" customFormat="1" ht="13.5"/>
    <row r="100" s="823" customFormat="1" ht="13.5"/>
    <row r="101" s="823" customFormat="1" ht="13.5"/>
    <row r="102" s="823" customFormat="1" ht="13.5"/>
    <row r="103" s="823" customFormat="1" ht="13.5"/>
    <row r="104" s="823" customFormat="1" ht="13.5"/>
    <row r="105" s="823" customFormat="1" ht="13.5"/>
    <row r="106" s="823" customFormat="1" ht="13.5"/>
    <row r="107" s="823" customFormat="1" ht="13.5"/>
    <row r="108" s="823" customFormat="1" ht="13.5"/>
    <row r="109" s="823" customFormat="1" ht="13.5"/>
    <row r="110" s="823" customFormat="1" ht="13.5"/>
    <row r="111" s="823" customFormat="1" ht="13.5"/>
    <row r="112" s="823" customFormat="1" ht="13.5"/>
    <row r="113" s="823" customFormat="1" ht="13.5"/>
    <row r="114" s="823" customFormat="1" ht="13.5"/>
    <row r="115" s="823" customFormat="1" ht="13.5"/>
    <row r="116" s="823" customFormat="1" ht="13.5"/>
    <row r="117" s="823" customFormat="1" ht="13.5"/>
    <row r="118" s="823" customFormat="1" ht="13.5"/>
    <row r="119" s="823" customFormat="1" ht="13.5"/>
    <row r="120" s="823" customFormat="1" ht="13.5"/>
    <row r="121" s="823" customFormat="1" ht="13.5"/>
    <row r="122" s="823" customFormat="1" ht="13.5"/>
    <row r="123" s="823" customFormat="1" ht="13.5"/>
    <row r="124" s="823" customFormat="1" ht="13.5"/>
    <row r="125" s="823" customFormat="1" ht="13.5"/>
    <row r="126" s="823" customFormat="1" ht="13.5"/>
    <row r="127" s="823" customFormat="1" ht="13.5"/>
    <row r="128" s="823" customFormat="1" ht="13.5"/>
    <row r="129" s="823" customFormat="1" ht="13.5"/>
    <row r="130" s="823" customFormat="1" ht="13.5"/>
    <row r="131" s="823" customFormat="1" ht="13.5"/>
    <row r="132" s="823" customFormat="1" ht="13.5"/>
    <row r="133" s="823" customFormat="1" ht="13.5"/>
    <row r="134" s="823" customFormat="1" ht="13.5"/>
    <row r="135" s="823" customFormat="1" ht="13.5"/>
    <row r="136" s="823" customFormat="1" ht="13.5"/>
    <row r="137" s="823" customFormat="1" ht="13.5"/>
    <row r="138" s="823" customFormat="1" ht="13.5"/>
    <row r="139" s="823" customFormat="1" ht="13.5"/>
    <row r="140" s="823" customFormat="1" ht="13.5"/>
    <row r="141" s="823" customFormat="1" ht="13.5"/>
    <row r="142" s="823" customFormat="1" ht="13.5"/>
    <row r="143" s="823" customFormat="1" ht="13.5"/>
    <row r="144" s="823" customFormat="1" ht="13.5"/>
    <row r="145" s="823" customFormat="1" ht="13.5"/>
    <row r="146" s="823" customFormat="1" ht="13.5"/>
    <row r="147" s="823" customFormat="1" ht="13.5"/>
    <row r="148" s="823" customFormat="1" ht="13.5"/>
    <row r="149" s="823" customFormat="1" ht="13.5"/>
    <row r="150" s="823" customFormat="1" ht="13.5"/>
    <row r="151" s="823" customFormat="1" ht="13.5"/>
    <row r="152" s="823" customFormat="1" ht="13.5"/>
    <row r="153" s="823" customFormat="1" ht="13.5"/>
    <row r="154" s="823" customFormat="1" ht="13.5"/>
    <row r="155" s="823" customFormat="1" ht="13.5"/>
    <row r="156" s="823" customFormat="1" ht="13.5"/>
    <row r="157" s="823" customFormat="1" ht="13.5"/>
    <row r="158" s="823" customFormat="1" ht="13.5"/>
    <row r="159" s="823" customFormat="1" ht="13.5"/>
    <row r="160" s="823" customFormat="1" ht="13.5"/>
    <row r="161" s="823" customFormat="1" ht="13.5"/>
    <row r="162" s="823" customFormat="1" ht="13.5"/>
    <row r="163" s="823" customFormat="1" ht="13.5"/>
    <row r="164" s="823" customFormat="1" ht="13.5"/>
    <row r="165" s="823" customFormat="1" ht="13.5"/>
    <row r="166" s="823" customFormat="1" ht="13.5"/>
    <row r="167" s="823" customFormat="1" ht="13.5"/>
    <row r="168" s="823" customFormat="1" ht="13.5"/>
    <row r="169" s="823" customFormat="1" ht="13.5"/>
    <row r="170" s="823" customFormat="1" ht="13.5"/>
    <row r="171" s="823" customFormat="1" ht="13.5"/>
    <row r="172" s="823" customFormat="1" ht="13.5"/>
    <row r="173" s="823" customFormat="1" ht="13.5"/>
    <row r="174" s="823" customFormat="1" ht="13.5"/>
    <row r="175" s="823" customFormat="1" ht="13.5"/>
    <row r="176" s="823" customFormat="1" ht="13.5"/>
    <row r="177" s="823" customFormat="1" ht="13.5"/>
    <row r="178" s="823" customFormat="1" ht="13.5"/>
    <row r="179" s="823" customFormat="1" ht="13.5"/>
    <row r="180" s="823" customFormat="1" ht="13.5"/>
    <row r="181" s="823" customFormat="1" ht="13.5"/>
    <row r="182" s="823" customFormat="1" ht="13.5"/>
    <row r="183" s="823" customFormat="1" ht="13.5"/>
    <row r="184" s="823" customFormat="1" ht="13.5"/>
    <row r="185" s="823" customFormat="1" ht="13.5"/>
    <row r="186" s="823" customFormat="1" ht="13.5"/>
    <row r="187" s="823" customFormat="1" ht="13.5"/>
    <row r="188" s="823" customFormat="1" ht="13.5"/>
    <row r="189" s="823" customFormat="1" ht="13.5"/>
    <row r="190" s="823" customFormat="1" ht="13.5"/>
    <row r="191" s="823" customFormat="1" ht="13.5"/>
    <row r="192" s="823" customFormat="1" ht="13.5"/>
    <row r="193" s="823" customFormat="1" ht="13.5"/>
    <row r="194" s="823" customFormat="1" ht="13.5"/>
    <row r="195" s="823" customFormat="1" ht="13.5"/>
    <row r="196" s="823" customFormat="1" ht="13.5"/>
    <row r="197" s="823" customFormat="1" ht="13.5"/>
    <row r="198" s="823" customFormat="1" ht="13.5"/>
    <row r="199" s="823" customFormat="1" ht="13.5"/>
    <row r="200" s="823" customFormat="1" ht="13.5"/>
    <row r="201" s="823" customFormat="1" ht="13.5"/>
    <row r="202" s="823" customFormat="1" ht="13.5"/>
    <row r="203" s="823" customFormat="1" ht="13.5"/>
    <row r="204" s="823" customFormat="1" ht="13.5"/>
    <row r="205" s="823" customFormat="1" ht="13.5"/>
    <row r="206" s="823" customFormat="1" ht="13.5"/>
    <row r="207" s="823" customFormat="1" ht="13.5"/>
    <row r="208" s="823" customFormat="1" ht="13.5"/>
    <row r="209" s="823" customFormat="1" ht="13.5"/>
    <row r="210" s="823" customFormat="1" ht="13.5"/>
    <row r="211" s="823" customFormat="1" ht="13.5"/>
    <row r="212" s="823" customFormat="1" ht="13.5"/>
    <row r="213" s="823" customFormat="1" ht="13.5"/>
    <row r="214" s="823" customFormat="1" ht="13.5"/>
    <row r="215" s="823" customFormat="1" ht="13.5"/>
    <row r="216" s="823" customFormat="1" ht="13.5"/>
    <row r="217" s="823" customFormat="1" ht="13.5"/>
    <row r="218" s="823" customFormat="1" ht="13.5"/>
    <row r="219" s="823" customFormat="1" ht="13.5"/>
    <row r="220" s="823" customFormat="1" ht="13.5"/>
    <row r="221" s="823" customFormat="1" ht="13.5"/>
    <row r="222" s="823" customFormat="1" ht="13.5"/>
    <row r="223" s="823" customFormat="1" ht="13.5"/>
    <row r="224" s="823" customFormat="1" ht="13.5"/>
    <row r="225" s="823" customFormat="1" ht="13.5"/>
    <row r="226" s="823" customFormat="1" ht="13.5"/>
    <row r="227" s="823" customFormat="1" ht="13.5"/>
    <row r="228" s="823" customFormat="1" ht="13.5"/>
    <row r="229" s="823" customFormat="1" ht="13.5"/>
    <row r="230" s="823" customFormat="1" ht="13.5"/>
    <row r="231" s="823" customFormat="1" ht="13.5"/>
    <row r="232" s="823" customFormat="1" ht="13.5"/>
    <row r="233" s="823" customFormat="1" ht="13.5"/>
    <row r="234" s="823" customFormat="1" ht="13.5"/>
    <row r="235" s="823" customFormat="1" ht="13.5"/>
    <row r="236" s="823" customFormat="1" ht="13.5"/>
    <row r="237" s="823" customFormat="1" ht="13.5"/>
    <row r="238" s="823" customFormat="1" ht="13.5"/>
    <row r="239" s="823" customFormat="1" ht="13.5"/>
    <row r="240" s="823" customFormat="1" ht="13.5"/>
    <row r="241" s="823" customFormat="1" ht="13.5"/>
    <row r="242" s="823" customFormat="1" ht="13.5"/>
    <row r="243" s="823" customFormat="1" ht="13.5"/>
    <row r="244" s="823" customFormat="1" ht="13.5"/>
    <row r="245" s="823" customFormat="1" ht="13.5"/>
    <row r="246" s="823" customFormat="1" ht="13.5"/>
    <row r="247" s="823" customFormat="1" ht="13.5"/>
    <row r="248" s="823" customFormat="1" ht="13.5"/>
    <row r="249" s="823" customFormat="1" ht="13.5"/>
    <row r="250" s="823" customFormat="1" ht="13.5"/>
    <row r="251" s="823" customFormat="1" ht="13.5"/>
    <row r="252" s="823" customFormat="1" ht="13.5"/>
    <row r="253" s="823" customFormat="1" ht="13.5"/>
    <row r="254" s="823" customFormat="1" ht="13.5"/>
    <row r="255" s="823" customFormat="1" ht="13.5"/>
    <row r="256" s="823" customFormat="1" ht="13.5"/>
    <row r="257" s="823" customFormat="1" ht="13.5"/>
    <row r="258" s="823" customFormat="1" ht="13.5"/>
    <row r="259" s="823" customFormat="1" ht="13.5"/>
    <row r="260" s="823" customFormat="1" ht="13.5"/>
    <row r="261" s="823" customFormat="1" ht="13.5"/>
    <row r="262" s="823" customFormat="1" ht="13.5"/>
    <row r="263" s="823" customFormat="1" ht="13.5"/>
    <row r="264" s="823" customFormat="1" ht="13.5"/>
    <row r="265" s="823" customFormat="1" ht="13.5"/>
    <row r="266" s="823" customFormat="1" ht="13.5"/>
    <row r="267" s="823" customFormat="1" ht="13.5"/>
    <row r="268" s="823" customFormat="1" ht="13.5"/>
    <row r="269" s="823" customFormat="1" ht="13.5"/>
    <row r="270" s="823" customFormat="1" ht="13.5"/>
    <row r="271" s="823" customFormat="1" ht="13.5"/>
    <row r="272" s="823" customFormat="1" ht="13.5"/>
    <row r="273" s="823" customFormat="1" ht="13.5"/>
    <row r="274" s="823" customFormat="1" ht="13.5"/>
    <row r="275" s="823" customFormat="1" ht="13.5"/>
    <row r="276" s="823" customFormat="1" ht="13.5"/>
    <row r="277" s="823" customFormat="1" ht="13.5"/>
    <row r="278" s="823" customFormat="1" ht="13.5"/>
    <row r="279" s="823" customFormat="1" ht="13.5"/>
    <row r="280" s="823" customFormat="1" ht="13.5"/>
    <row r="281" s="823" customFormat="1" ht="13.5"/>
    <row r="282" s="823" customFormat="1" ht="13.5"/>
    <row r="283" s="823" customFormat="1" ht="13.5"/>
    <row r="284" s="823" customFormat="1" ht="13.5"/>
    <row r="285" s="823" customFormat="1" ht="13.5"/>
    <row r="286" s="823" customFormat="1" ht="13.5"/>
    <row r="287" s="823" customFormat="1" ht="13.5"/>
    <row r="288" s="823" customFormat="1" ht="13.5"/>
    <row r="289" s="823" customFormat="1" ht="13.5"/>
    <row r="290" s="823" customFormat="1" ht="13.5"/>
    <row r="291" s="823" customFormat="1" ht="13.5"/>
    <row r="292" s="823" customFormat="1" ht="13.5"/>
    <row r="293" s="823" customFormat="1" ht="13.5"/>
    <row r="294" s="823" customFormat="1" ht="13.5"/>
    <row r="295" s="823" customFormat="1" ht="13.5"/>
    <row r="296" s="823" customFormat="1" ht="13.5"/>
    <row r="297" s="823" customFormat="1" ht="13.5"/>
    <row r="298" s="823" customFormat="1" ht="13.5"/>
    <row r="299" s="823" customFormat="1" ht="13.5"/>
    <row r="300" s="823" customFormat="1" ht="13.5"/>
    <row r="301" s="823" customFormat="1" ht="13.5"/>
    <row r="302" s="823" customFormat="1" ht="13.5"/>
    <row r="303" s="823" customFormat="1" ht="13.5"/>
    <row r="304" s="823" customFormat="1" ht="13.5"/>
    <row r="305" s="823" customFormat="1" ht="13.5"/>
    <row r="306" s="823" customFormat="1" ht="13.5"/>
    <row r="307" s="823" customFormat="1" ht="13.5"/>
    <row r="308" s="823" customFormat="1" ht="13.5"/>
    <row r="309" s="823" customFormat="1" ht="13.5"/>
    <row r="310" s="823" customFormat="1" ht="13.5"/>
    <row r="311" s="823" customFormat="1" ht="13.5"/>
    <row r="312" s="823" customFormat="1" ht="13.5"/>
    <row r="313" s="823" customFormat="1" ht="13.5"/>
    <row r="314" s="823" customFormat="1" ht="13.5"/>
    <row r="315" s="823" customFormat="1" ht="13.5"/>
    <row r="316" s="823" customFormat="1" ht="13.5"/>
    <row r="317" s="823" customFormat="1" ht="13.5"/>
    <row r="318" s="823" customFormat="1" ht="13.5"/>
    <row r="319" s="823" customFormat="1" ht="13.5"/>
    <row r="320" s="823" customFormat="1" ht="13.5"/>
    <row r="321" s="823" customFormat="1" ht="13.5"/>
    <row r="322" s="823" customFormat="1" ht="13.5"/>
    <row r="323" s="823" customFormat="1" ht="13.5"/>
    <row r="324" s="823" customFormat="1" ht="13.5"/>
    <row r="325" s="823" customFormat="1" ht="13.5"/>
    <row r="326" s="823" customFormat="1" ht="13.5"/>
    <row r="327" s="823" customFormat="1" ht="13.5"/>
    <row r="328" s="823" customFormat="1" ht="13.5"/>
    <row r="329" s="823" customFormat="1" ht="13.5"/>
    <row r="330" s="823" customFormat="1" ht="13.5"/>
    <row r="331" s="823" customFormat="1" ht="13.5"/>
    <row r="332" s="823" customFormat="1" ht="13.5"/>
    <row r="333" s="823" customFormat="1" ht="13.5"/>
    <row r="334" s="823" customFormat="1" ht="13.5"/>
    <row r="335" s="823" customFormat="1" ht="13.5"/>
    <row r="336" s="823" customFormat="1" ht="13.5"/>
    <row r="337" s="823" customFormat="1" ht="13.5"/>
    <row r="338" s="823" customFormat="1" ht="13.5"/>
    <row r="339" s="823" customFormat="1" ht="13.5"/>
    <row r="340" s="823" customFormat="1" ht="13.5"/>
    <row r="341" s="823" customFormat="1" ht="13.5"/>
    <row r="342" s="823" customFormat="1" ht="13.5"/>
    <row r="343" s="823" customFormat="1" ht="13.5"/>
    <row r="344" s="823" customFormat="1" ht="13.5"/>
    <row r="345" s="823" customFormat="1" ht="13.5"/>
    <row r="346" s="823" customFormat="1" ht="13.5"/>
    <row r="347" s="823" customFormat="1" ht="13.5"/>
    <row r="348" s="823" customFormat="1" ht="13.5"/>
    <row r="349" s="823" customFormat="1" ht="13.5"/>
    <row r="350" s="823" customFormat="1" ht="13.5"/>
    <row r="351" s="823" customFormat="1" ht="13.5"/>
    <row r="352" s="823" customFormat="1" ht="13.5"/>
    <row r="353" s="823" customFormat="1" ht="13.5"/>
    <row r="354" s="823" customFormat="1" ht="13.5"/>
    <row r="355" s="823" customFormat="1" ht="13.5"/>
    <row r="356" s="823" customFormat="1" ht="13.5"/>
    <row r="357" s="823" customFormat="1" ht="13.5"/>
    <row r="358" s="823" customFormat="1" ht="13.5"/>
    <row r="359" s="823" customFormat="1" ht="13.5"/>
    <row r="360" s="823" customFormat="1" ht="13.5"/>
    <row r="361" s="823" customFormat="1" ht="13.5"/>
    <row r="362" s="823" customFormat="1" ht="13.5"/>
    <row r="363" s="823" customFormat="1" ht="13.5"/>
    <row r="364" s="823" customFormat="1" ht="13.5"/>
    <row r="365" s="823" customFormat="1" ht="13.5"/>
    <row r="366" s="823" customFormat="1" ht="13.5"/>
    <row r="367" s="823" customFormat="1" ht="13.5"/>
    <row r="368" s="823" customFormat="1" ht="13.5"/>
    <row r="369" s="823" customFormat="1" ht="13.5"/>
    <row r="370" s="823" customFormat="1" ht="13.5"/>
    <row r="371" s="823" customFormat="1" ht="13.5"/>
    <row r="372" s="823" customFormat="1" ht="13.5"/>
    <row r="373" s="823" customFormat="1" ht="13.5"/>
    <row r="374" s="823" customFormat="1" ht="13.5"/>
    <row r="375" s="823" customFormat="1" ht="13.5"/>
    <row r="376" s="823" customFormat="1" ht="13.5"/>
    <row r="377" s="823" customFormat="1" ht="13.5"/>
    <row r="378" s="823" customFormat="1" ht="13.5"/>
    <row r="379" s="823" customFormat="1" ht="13.5"/>
    <row r="380" s="823" customFormat="1" ht="13.5"/>
    <row r="381" s="823" customFormat="1" ht="13.5"/>
    <row r="382" s="823" customFormat="1" ht="13.5"/>
    <row r="383" s="823" customFormat="1" ht="13.5"/>
    <row r="384" s="823" customFormat="1" ht="13.5"/>
    <row r="385" s="823" customFormat="1" ht="13.5"/>
    <row r="386" s="823" customFormat="1" ht="13.5"/>
    <row r="387" s="823" customFormat="1" ht="13.5"/>
    <row r="388" s="823" customFormat="1" ht="13.5"/>
    <row r="389" s="823" customFormat="1" ht="13.5"/>
    <row r="390" s="823" customFormat="1" ht="13.5"/>
    <row r="391" s="823" customFormat="1" ht="13.5"/>
    <row r="392" s="823" customFormat="1" ht="13.5"/>
    <row r="393" s="823" customFormat="1" ht="13.5"/>
    <row r="394" s="823" customFormat="1" ht="13.5"/>
    <row r="395" s="823" customFormat="1" ht="13.5"/>
    <row r="396" s="823" customFormat="1" ht="13.5"/>
    <row r="397" s="823" customFormat="1" ht="13.5"/>
    <row r="398" s="823" customFormat="1" ht="13.5"/>
    <row r="399" s="823" customFormat="1" ht="13.5"/>
    <row r="400" s="823" customFormat="1" ht="13.5"/>
    <row r="401" s="823" customFormat="1" ht="13.5"/>
    <row r="402" s="823" customFormat="1" ht="13.5"/>
    <row r="403" s="823" customFormat="1" ht="13.5"/>
    <row r="404" s="823" customFormat="1" ht="13.5"/>
    <row r="405" s="823" customFormat="1" ht="13.5"/>
    <row r="406" s="823" customFormat="1" ht="13.5"/>
    <row r="407" s="823" customFormat="1" ht="13.5"/>
    <row r="408" s="823" customFormat="1" ht="13.5"/>
    <row r="409" s="823" customFormat="1" ht="13.5"/>
    <row r="410" s="823" customFormat="1" ht="13.5"/>
    <row r="411" s="823" customFormat="1" ht="13.5"/>
    <row r="412" s="823" customFormat="1" ht="13.5"/>
    <row r="413" s="823" customFormat="1" ht="13.5"/>
    <row r="414" s="823" customFormat="1" ht="13.5"/>
    <row r="415" s="823" customFormat="1" ht="13.5"/>
    <row r="416" s="823" customFormat="1" ht="13.5"/>
    <row r="417" s="823" customFormat="1" ht="13.5"/>
    <row r="418" s="823" customFormat="1" ht="13.5"/>
    <row r="419" s="823" customFormat="1" ht="13.5"/>
    <row r="420" s="823" customFormat="1" ht="13.5"/>
    <row r="421" s="823" customFormat="1" ht="13.5"/>
    <row r="422" s="823" customFormat="1" ht="13.5"/>
    <row r="423" s="823" customFormat="1" ht="13.5"/>
    <row r="424" s="823" customFormat="1" ht="13.5"/>
    <row r="425" s="823" customFormat="1" ht="13.5"/>
    <row r="426" s="823" customFormat="1" ht="13.5"/>
    <row r="427" s="823" customFormat="1" ht="13.5"/>
    <row r="428" s="823" customFormat="1" ht="13.5"/>
    <row r="429" s="823" customFormat="1" ht="13.5"/>
    <row r="430" s="823" customFormat="1" ht="13.5"/>
    <row r="431" s="823" customFormat="1" ht="13.5"/>
    <row r="432" s="823" customFormat="1" ht="13.5"/>
    <row r="433" s="823" customFormat="1" ht="13.5"/>
    <row r="434" s="823" customFormat="1" ht="13.5"/>
    <row r="435" s="823" customFormat="1" ht="13.5"/>
    <row r="436" s="823" customFormat="1" ht="13.5"/>
    <row r="437" s="823" customFormat="1" ht="13.5"/>
    <row r="438" s="823" customFormat="1" ht="13.5"/>
    <row r="439" s="823" customFormat="1" ht="13.5"/>
    <row r="440" s="823" customFormat="1" ht="13.5"/>
    <row r="441" s="823" customFormat="1" ht="13.5"/>
    <row r="442" s="823" customFormat="1" ht="13.5"/>
    <row r="443" s="823" customFormat="1" ht="13.5"/>
    <row r="444" s="823" customFormat="1" ht="13.5"/>
    <row r="445" s="823" customFormat="1" ht="13.5"/>
    <row r="446" s="823" customFormat="1" ht="13.5"/>
    <row r="447" s="823" customFormat="1" ht="13.5"/>
    <row r="448" s="823" customFormat="1" ht="13.5"/>
    <row r="449" s="823" customFormat="1" ht="13.5"/>
    <row r="450" s="823" customFormat="1" ht="13.5"/>
    <row r="451" s="823" customFormat="1" ht="13.5"/>
    <row r="452" s="823" customFormat="1" ht="13.5"/>
    <row r="453" s="823" customFormat="1" ht="13.5"/>
    <row r="454" s="823" customFormat="1" ht="13.5"/>
    <row r="455" s="823" customFormat="1" ht="13.5"/>
    <row r="456" s="823" customFormat="1" ht="13.5"/>
    <row r="457" s="823" customFormat="1" ht="13.5"/>
    <row r="458" s="823" customFormat="1" ht="13.5"/>
    <row r="459" s="823" customFormat="1" ht="13.5"/>
    <row r="460" s="823" customFormat="1" ht="13.5"/>
    <row r="461" s="823" customFormat="1" ht="13.5"/>
    <row r="462" s="823" customFormat="1" ht="13.5"/>
    <row r="463" s="823" customFormat="1" ht="13.5"/>
    <row r="464" s="823" customFormat="1" ht="13.5"/>
    <row r="465" s="823" customFormat="1" ht="13.5"/>
    <row r="466" s="823" customFormat="1" ht="13.5"/>
    <row r="467" s="823" customFormat="1" ht="13.5"/>
    <row r="468" s="823" customFormat="1" ht="13.5"/>
    <row r="469" s="823" customFormat="1" ht="13.5"/>
    <row r="470" s="823" customFormat="1" ht="13.5"/>
    <row r="471" s="823" customFormat="1" ht="13.5"/>
    <row r="472" s="823" customFormat="1" ht="13.5"/>
    <row r="473" s="823" customFormat="1" ht="13.5"/>
    <row r="474" s="823" customFormat="1" ht="13.5"/>
    <row r="475" s="823" customFormat="1" ht="13.5"/>
    <row r="476" s="823" customFormat="1" ht="13.5"/>
    <row r="477" s="823" customFormat="1" ht="13.5"/>
    <row r="478" s="823" customFormat="1" ht="13.5"/>
    <row r="479" s="823" customFormat="1" ht="13.5"/>
    <row r="480" s="823" customFormat="1" ht="13.5"/>
    <row r="481" s="823" customFormat="1" ht="13.5"/>
    <row r="482" s="823" customFormat="1" ht="13.5"/>
    <row r="483" s="823" customFormat="1" ht="13.5"/>
    <row r="484" s="823" customFormat="1" ht="13.5"/>
    <row r="485" s="823" customFormat="1" ht="13.5"/>
    <row r="486" s="823" customFormat="1" ht="13.5"/>
    <row r="487" s="823" customFormat="1" ht="13.5"/>
    <row r="488" s="823" customFormat="1" ht="13.5"/>
    <row r="489" s="823" customFormat="1" ht="13.5"/>
    <row r="490" s="823" customFormat="1" ht="13.5"/>
    <row r="491" s="823" customFormat="1" ht="13.5"/>
    <row r="492" s="823" customFormat="1" ht="13.5"/>
    <row r="493" s="823" customFormat="1" ht="13.5"/>
    <row r="494" s="823" customFormat="1" ht="13.5"/>
    <row r="495" s="823" customFormat="1" ht="13.5"/>
    <row r="496" s="823" customFormat="1" ht="13.5"/>
    <row r="497" s="823" customFormat="1" ht="13.5"/>
    <row r="498" s="823" customFormat="1" ht="13.5"/>
    <row r="499" s="823" customFormat="1" ht="13.5"/>
    <row r="500" s="823" customFormat="1" ht="13.5"/>
    <row r="501" s="823" customFormat="1" ht="13.5"/>
    <row r="502" s="823" customFormat="1" ht="13.5"/>
    <row r="503" s="823" customFormat="1" ht="13.5"/>
    <row r="504" s="823" customFormat="1" ht="13.5"/>
    <row r="505" s="823" customFormat="1" ht="13.5"/>
    <row r="506" s="823" customFormat="1" ht="13.5"/>
    <row r="507" s="823" customFormat="1" ht="13.5"/>
    <row r="508" s="823" customFormat="1" ht="13.5"/>
    <row r="509" s="823" customFormat="1" ht="13.5"/>
    <row r="510" s="823" customFormat="1" ht="13.5"/>
    <row r="511" s="823" customFormat="1" ht="13.5"/>
    <row r="512" s="823" customFormat="1" ht="13.5"/>
    <row r="513" s="823" customFormat="1" ht="13.5"/>
    <row r="514" s="823" customFormat="1" ht="13.5"/>
    <row r="515" s="823" customFormat="1" ht="13.5"/>
    <row r="516" s="823" customFormat="1" ht="13.5"/>
    <row r="517" s="823" customFormat="1" ht="13.5"/>
    <row r="518" s="823" customFormat="1" ht="13.5"/>
    <row r="519" s="823" customFormat="1" ht="13.5"/>
    <row r="520" s="823" customFormat="1" ht="13.5"/>
    <row r="521" s="823" customFormat="1" ht="13.5"/>
    <row r="522" s="823" customFormat="1" ht="13.5"/>
    <row r="523" s="823" customFormat="1" ht="13.5"/>
    <row r="524" s="823" customFormat="1" ht="13.5"/>
    <row r="525" s="823" customFormat="1" ht="13.5"/>
    <row r="526" s="823" customFormat="1" ht="13.5"/>
    <row r="527" s="823" customFormat="1" ht="13.5"/>
    <row r="528" s="823" customFormat="1" ht="13.5"/>
    <row r="529" s="823" customFormat="1" ht="13.5"/>
    <row r="530" s="823" customFormat="1" ht="13.5"/>
    <row r="531" s="823" customFormat="1" ht="13.5"/>
    <row r="532" s="823" customFormat="1" ht="13.5"/>
    <row r="533" s="823" customFormat="1" ht="13.5"/>
    <row r="534" s="823" customFormat="1" ht="13.5"/>
    <row r="535" s="823" customFormat="1" ht="13.5"/>
    <row r="536" s="823" customFormat="1" ht="13.5"/>
    <row r="537" s="823" customFormat="1" ht="13.5"/>
    <row r="538" s="823" customFormat="1" ht="13.5"/>
    <row r="539" s="823" customFormat="1" ht="13.5"/>
    <row r="540" s="823" customFormat="1" ht="13.5"/>
    <row r="541" s="823" customFormat="1" ht="13.5"/>
    <row r="542" s="823" customFormat="1" ht="13.5"/>
    <row r="543" s="823" customFormat="1" ht="13.5"/>
    <row r="544" s="823" customFormat="1" ht="13.5"/>
    <row r="545" s="823" customFormat="1" ht="13.5"/>
    <row r="546" s="823" customFormat="1" ht="13.5"/>
    <row r="547" s="823" customFormat="1" ht="13.5"/>
    <row r="548" s="823" customFormat="1" ht="13.5"/>
    <row r="549" s="823" customFormat="1" ht="13.5"/>
    <row r="550" s="823" customFormat="1" ht="13.5"/>
    <row r="551" s="823" customFormat="1" ht="13.5"/>
    <row r="552" s="823" customFormat="1" ht="13.5"/>
    <row r="553" s="823" customFormat="1" ht="13.5"/>
    <row r="554" s="823" customFormat="1" ht="13.5"/>
    <row r="555" s="823" customFormat="1" ht="13.5"/>
    <row r="556" s="823" customFormat="1" ht="13.5"/>
    <row r="557" s="823" customFormat="1" ht="13.5"/>
    <row r="558" s="823" customFormat="1" ht="13.5"/>
    <row r="559" s="823" customFormat="1" ht="13.5"/>
    <row r="560" s="823" customFormat="1" ht="13.5"/>
    <row r="561" s="823" customFormat="1" ht="13.5"/>
    <row r="562" s="823" customFormat="1" ht="13.5"/>
    <row r="563" s="823" customFormat="1" ht="13.5"/>
    <row r="564" s="823" customFormat="1" ht="13.5"/>
    <row r="565" s="823" customFormat="1" ht="13.5"/>
    <row r="566" s="823" customFormat="1" ht="13.5"/>
    <row r="567" s="823" customFormat="1" ht="13.5"/>
    <row r="568" s="823" customFormat="1" ht="13.5"/>
    <row r="569" s="823" customFormat="1" ht="13.5"/>
    <row r="570" s="823" customFormat="1" ht="13.5"/>
    <row r="571" s="823" customFormat="1" ht="13.5"/>
    <row r="572" s="823" customFormat="1" ht="13.5"/>
    <row r="573" s="823" customFormat="1" ht="13.5"/>
    <row r="574" s="823" customFormat="1" ht="13.5"/>
    <row r="575" s="823" customFormat="1" ht="13.5"/>
    <row r="576" s="823" customFormat="1" ht="13.5"/>
    <row r="577" s="823" customFormat="1" ht="13.5"/>
    <row r="578" s="823" customFormat="1" ht="13.5"/>
    <row r="579" s="823" customFormat="1" ht="13.5"/>
    <row r="580" s="823" customFormat="1" ht="13.5"/>
    <row r="581" s="823" customFormat="1" ht="13.5"/>
    <row r="582" s="823" customFormat="1" ht="13.5"/>
    <row r="583" s="823" customFormat="1" ht="13.5"/>
    <row r="584" s="823" customFormat="1" ht="13.5"/>
    <row r="585" s="823" customFormat="1" ht="13.5"/>
    <row r="586" s="823" customFormat="1" ht="13.5"/>
    <row r="587" s="823" customFormat="1" ht="13.5"/>
    <row r="588" s="823" customFormat="1" ht="13.5"/>
    <row r="589" s="823" customFormat="1" ht="13.5"/>
    <row r="590" s="823" customFormat="1" ht="13.5"/>
    <row r="591" s="823" customFormat="1" ht="13.5"/>
    <row r="592" s="823" customFormat="1" ht="13.5"/>
    <row r="593" s="823" customFormat="1" ht="13.5"/>
    <row r="594" s="823" customFormat="1" ht="13.5"/>
    <row r="595" s="823" customFormat="1" ht="13.5"/>
    <row r="596" s="823" customFormat="1" ht="13.5"/>
    <row r="597" s="823" customFormat="1" ht="13.5"/>
    <row r="598" s="823" customFormat="1" ht="13.5"/>
    <row r="599" s="823" customFormat="1" ht="13.5"/>
    <row r="600" s="823" customFormat="1" ht="13.5"/>
    <row r="601" s="823" customFormat="1" ht="13.5"/>
    <row r="602" s="823" customFormat="1" ht="13.5"/>
    <row r="603" s="823" customFormat="1" ht="13.5"/>
    <row r="604" s="823" customFormat="1" ht="13.5"/>
    <row r="605" s="823" customFormat="1" ht="13.5"/>
    <row r="606" s="823" customFormat="1" ht="13.5"/>
    <row r="607" s="823" customFormat="1" ht="13.5"/>
    <row r="608" s="823" customFormat="1" ht="13.5"/>
    <row r="609" s="823" customFormat="1" ht="13.5"/>
    <row r="610" s="823" customFormat="1" ht="13.5"/>
    <row r="611" s="823" customFormat="1" ht="13.5"/>
    <row r="612" s="823" customFormat="1" ht="13.5"/>
    <row r="613" s="823" customFormat="1" ht="13.5"/>
    <row r="614" s="823" customFormat="1" ht="13.5"/>
    <row r="615" s="823" customFormat="1" ht="13.5"/>
    <row r="616" s="823" customFormat="1" ht="13.5"/>
    <row r="617" s="823" customFormat="1" ht="13.5"/>
    <row r="618" s="823" customFormat="1" ht="13.5"/>
    <row r="619" s="823" customFormat="1" ht="13.5"/>
    <row r="620" s="823" customFormat="1" ht="13.5"/>
    <row r="621" s="823" customFormat="1" ht="13.5"/>
    <row r="622" s="823" customFormat="1" ht="13.5"/>
    <row r="623" s="823" customFormat="1" ht="13.5"/>
    <row r="624" s="823" customFormat="1" ht="13.5"/>
    <row r="625" s="823" customFormat="1" ht="13.5"/>
    <row r="626" s="823" customFormat="1" ht="13.5"/>
    <row r="627" s="823" customFormat="1" ht="13.5"/>
    <row r="628" s="823" customFormat="1" ht="13.5"/>
    <row r="629" s="823" customFormat="1" ht="13.5"/>
    <row r="630" s="823" customFormat="1" ht="13.5"/>
    <row r="631" s="823" customFormat="1" ht="13.5"/>
    <row r="632" s="823" customFormat="1" ht="13.5"/>
    <row r="633" s="823" customFormat="1" ht="13.5"/>
    <row r="634" s="823" customFormat="1" ht="13.5"/>
    <row r="635" s="823" customFormat="1" ht="13.5"/>
    <row r="636" s="823" customFormat="1" ht="13.5"/>
    <row r="637" s="823" customFormat="1" ht="13.5"/>
    <row r="638" s="823" customFormat="1" ht="13.5"/>
    <row r="639" s="823" customFormat="1" ht="13.5"/>
    <row r="640" s="823" customFormat="1" ht="13.5"/>
    <row r="641" s="823" customFormat="1" ht="13.5"/>
    <row r="642" s="823" customFormat="1" ht="13.5"/>
    <row r="643" s="823" customFormat="1" ht="13.5"/>
    <row r="644" s="823" customFormat="1" ht="13.5"/>
    <row r="645" s="823" customFormat="1" ht="13.5"/>
    <row r="646" s="823" customFormat="1" ht="13.5"/>
    <row r="647" s="823" customFormat="1" ht="13.5"/>
    <row r="648" s="823" customFormat="1" ht="13.5"/>
    <row r="649" s="823" customFormat="1" ht="13.5"/>
    <row r="650" s="823" customFormat="1" ht="13.5"/>
    <row r="651" s="823" customFormat="1" ht="13.5"/>
    <row r="652" s="823" customFormat="1" ht="13.5"/>
    <row r="653" s="823" customFormat="1" ht="13.5"/>
    <row r="654" s="823" customFormat="1" ht="13.5"/>
    <row r="655" s="823" customFormat="1" ht="13.5"/>
    <row r="656" s="823" customFormat="1" ht="13.5"/>
    <row r="657" s="823" customFormat="1" ht="13.5"/>
    <row r="658" s="823" customFormat="1" ht="13.5"/>
    <row r="659" s="823" customFormat="1" ht="13.5"/>
    <row r="660" s="823" customFormat="1" ht="13.5"/>
    <row r="661" s="823" customFormat="1" ht="13.5"/>
    <row r="662" s="823" customFormat="1" ht="13.5"/>
    <row r="663" s="823" customFormat="1" ht="13.5"/>
    <row r="664" s="823" customFormat="1" ht="13.5"/>
    <row r="665" s="823" customFormat="1" ht="13.5"/>
    <row r="666" s="823" customFormat="1" ht="13.5"/>
    <row r="667" s="823" customFormat="1" ht="13.5"/>
    <row r="668" s="823" customFormat="1" ht="13.5"/>
    <row r="669" s="823" customFormat="1" ht="13.5"/>
    <row r="670" s="823" customFormat="1" ht="13.5"/>
    <row r="671" s="823" customFormat="1" ht="13.5"/>
    <row r="672" s="823" customFormat="1" ht="13.5"/>
    <row r="673" s="823" customFormat="1" ht="13.5"/>
    <row r="674" s="823" customFormat="1" ht="13.5"/>
    <row r="675" s="823" customFormat="1" ht="13.5"/>
    <row r="676" s="823" customFormat="1" ht="13.5"/>
    <row r="677" s="823" customFormat="1" ht="13.5"/>
    <row r="678" s="823" customFormat="1" ht="13.5"/>
    <row r="679" s="823" customFormat="1" ht="13.5"/>
    <row r="680" s="823" customFormat="1" ht="13.5"/>
    <row r="681" s="823" customFormat="1" ht="13.5"/>
    <row r="682" s="823" customFormat="1" ht="13.5"/>
    <row r="683" s="823" customFormat="1" ht="13.5"/>
    <row r="684" s="823" customFormat="1" ht="13.5"/>
    <row r="685" s="823" customFormat="1" ht="13.5"/>
    <row r="686" s="823" customFormat="1" ht="13.5"/>
    <row r="687" s="823" customFormat="1" ht="13.5"/>
    <row r="688" s="823" customFormat="1" ht="13.5"/>
    <row r="689" s="823" customFormat="1" ht="13.5"/>
    <row r="690" s="823" customFormat="1" ht="13.5"/>
    <row r="691" s="823" customFormat="1" ht="13.5"/>
    <row r="692" s="823" customFormat="1" ht="13.5"/>
    <row r="693" s="823" customFormat="1" ht="13.5"/>
    <row r="694" s="823" customFormat="1" ht="13.5"/>
    <row r="695" s="823" customFormat="1" ht="13.5"/>
    <row r="696" s="823" customFormat="1" ht="13.5"/>
    <row r="697" s="823" customFormat="1" ht="13.5"/>
    <row r="698" s="823" customFormat="1" ht="13.5"/>
    <row r="699" s="823" customFormat="1" ht="13.5"/>
    <row r="700" s="823" customFormat="1" ht="13.5"/>
    <row r="701" s="823" customFormat="1" ht="13.5"/>
    <row r="702" s="823" customFormat="1" ht="13.5"/>
    <row r="703" s="823" customFormat="1" ht="13.5"/>
    <row r="704" s="823" customFormat="1" ht="13.5"/>
    <row r="705" s="823" customFormat="1" ht="13.5"/>
    <row r="706" s="823" customFormat="1" ht="13.5"/>
    <row r="707" s="823" customFormat="1" ht="13.5"/>
    <row r="708" s="823" customFormat="1" ht="13.5"/>
    <row r="709" s="823" customFormat="1" ht="13.5"/>
    <row r="710" s="823" customFormat="1" ht="13.5"/>
    <row r="711" s="823" customFormat="1" ht="13.5"/>
    <row r="712" s="823" customFormat="1" ht="13.5"/>
    <row r="713" s="823" customFormat="1" ht="13.5"/>
    <row r="714" s="823" customFormat="1" ht="13.5"/>
    <row r="715" s="823" customFormat="1" ht="13.5"/>
    <row r="716" s="823" customFormat="1" ht="13.5"/>
    <row r="717" s="823" customFormat="1" ht="13.5"/>
    <row r="718" s="823" customFormat="1" ht="13.5"/>
    <row r="719" s="823" customFormat="1" ht="13.5"/>
    <row r="720" s="823" customFormat="1" ht="13.5"/>
    <row r="721" s="823" customFormat="1" ht="13.5"/>
    <row r="722" s="823" customFormat="1" ht="13.5"/>
    <row r="723" s="823" customFormat="1" ht="13.5"/>
    <row r="724" s="823" customFormat="1" ht="13.5"/>
    <row r="725" s="823" customFormat="1" ht="13.5"/>
    <row r="726" s="823" customFormat="1" ht="13.5"/>
    <row r="727" s="823" customFormat="1" ht="13.5"/>
    <row r="728" s="823" customFormat="1" ht="13.5"/>
    <row r="729" s="823" customFormat="1" ht="13.5"/>
    <row r="730" s="823" customFormat="1" ht="13.5"/>
    <row r="731" s="823" customFormat="1" ht="13.5"/>
    <row r="732" s="823" customFormat="1" ht="13.5"/>
    <row r="733" s="823" customFormat="1" ht="13.5"/>
    <row r="734" s="823" customFormat="1" ht="13.5"/>
    <row r="735" s="823" customFormat="1" ht="13.5"/>
    <row r="736" s="823" customFormat="1" ht="13.5"/>
    <row r="737" s="823" customFormat="1" ht="13.5"/>
    <row r="738" s="823" customFormat="1" ht="13.5"/>
    <row r="739" s="823" customFormat="1" ht="13.5"/>
    <row r="740" s="823" customFormat="1" ht="13.5"/>
    <row r="741" s="823" customFormat="1" ht="13.5"/>
    <row r="742" s="823" customFormat="1" ht="13.5"/>
    <row r="743" s="823" customFormat="1" ht="13.5"/>
    <row r="744" s="823" customFormat="1" ht="13.5"/>
    <row r="745" s="823" customFormat="1" ht="13.5"/>
    <row r="746" s="823" customFormat="1" ht="13.5"/>
    <row r="747" s="823" customFormat="1" ht="13.5"/>
    <row r="748" s="823" customFormat="1" ht="13.5"/>
    <row r="749" s="823" customFormat="1" ht="13.5"/>
    <row r="750" s="823" customFormat="1" ht="13.5"/>
    <row r="751" s="823" customFormat="1" ht="13.5"/>
    <row r="752" s="823" customFormat="1" ht="13.5"/>
    <row r="753" s="823" customFormat="1" ht="13.5"/>
    <row r="754" s="823" customFormat="1" ht="13.5"/>
    <row r="755" s="823" customFormat="1" ht="13.5"/>
    <row r="756" s="823" customFormat="1" ht="13.5"/>
    <row r="757" s="823" customFormat="1" ht="13.5"/>
    <row r="758" s="823" customFormat="1" ht="13.5"/>
    <row r="759" s="823" customFormat="1" ht="13.5"/>
    <row r="760" s="823" customFormat="1" ht="13.5"/>
    <row r="761" s="823" customFormat="1" ht="13.5"/>
    <row r="762" s="823" customFormat="1" ht="13.5"/>
    <row r="763" s="823" customFormat="1" ht="13.5"/>
    <row r="764" s="823" customFormat="1" ht="13.5"/>
    <row r="765" s="823" customFormat="1" ht="13.5"/>
    <row r="766" s="823" customFormat="1" ht="13.5"/>
    <row r="767" s="823" customFormat="1" ht="13.5"/>
    <row r="768" s="823" customFormat="1" ht="13.5"/>
    <row r="769" s="823" customFormat="1" ht="13.5"/>
    <row r="770" s="823" customFormat="1" ht="13.5"/>
    <row r="771" s="823" customFormat="1" ht="13.5"/>
    <row r="772" s="823" customFormat="1" ht="13.5"/>
    <row r="773" s="823" customFormat="1" ht="13.5"/>
    <row r="774" s="823" customFormat="1" ht="13.5"/>
    <row r="775" s="823" customFormat="1" ht="13.5"/>
    <row r="776" s="823" customFormat="1" ht="13.5"/>
    <row r="777" s="823" customFormat="1" ht="13.5"/>
    <row r="778" s="823" customFormat="1" ht="13.5"/>
    <row r="779" s="823" customFormat="1" ht="13.5"/>
    <row r="780" s="823" customFormat="1" ht="13.5"/>
    <row r="781" s="823" customFormat="1" ht="13.5"/>
    <row r="782" s="823" customFormat="1" ht="13.5"/>
    <row r="783" s="823" customFormat="1" ht="13.5"/>
    <row r="784" s="823" customFormat="1" ht="13.5"/>
    <row r="785" s="823" customFormat="1" ht="13.5"/>
    <row r="786" s="823" customFormat="1" ht="13.5"/>
    <row r="787" s="823" customFormat="1" ht="13.5"/>
    <row r="788" s="823" customFormat="1" ht="13.5"/>
    <row r="789" s="823" customFormat="1" ht="13.5"/>
    <row r="790" s="823" customFormat="1" ht="13.5"/>
    <row r="791" s="823" customFormat="1" ht="13.5"/>
    <row r="792" s="823" customFormat="1" ht="13.5"/>
    <row r="793" s="823" customFormat="1" ht="13.5"/>
    <row r="794" s="823" customFormat="1" ht="13.5"/>
    <row r="795" s="823" customFormat="1" ht="13.5"/>
    <row r="796" s="823" customFormat="1" ht="13.5"/>
    <row r="797" s="823" customFormat="1" ht="13.5"/>
    <row r="798" s="823" customFormat="1" ht="13.5"/>
    <row r="799" s="823" customFormat="1" ht="13.5"/>
    <row r="800" s="823" customFormat="1" ht="13.5"/>
    <row r="801" s="823" customFormat="1" ht="13.5"/>
    <row r="802" s="823" customFormat="1" ht="13.5"/>
    <row r="803" s="823" customFormat="1" ht="13.5"/>
    <row r="804" s="823" customFormat="1" ht="13.5"/>
  </sheetData>
  <printOptions/>
  <pageMargins left="0.7874015748031497" right="0.1968503937007874" top="0.984251968503937" bottom="0.984251968503937" header="0.5118110236220472" footer="0.5118110236220472"/>
  <pageSetup fitToHeight="1" fitToWidth="1" horizontalDpi="600" verticalDpi="600" orientation="portrait" paperSize="9" scale="65" r:id="rId1"/>
  <headerFooter alignWithMargins="0">
    <oddHeader>&amp;R&amp;D&amp;T</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A1" sqref="A1"/>
    </sheetView>
  </sheetViews>
  <sheetFormatPr defaultColWidth="9.00390625" defaultRowHeight="13.5"/>
  <cols>
    <col min="1" max="1" width="2.875" style="826" customWidth="1"/>
    <col min="2" max="2" width="27.625" style="826" customWidth="1"/>
    <col min="3" max="11" width="8.625" style="826" customWidth="1"/>
    <col min="12" max="16384" width="8.125" style="826" customWidth="1"/>
  </cols>
  <sheetData>
    <row r="1" spans="1:11" s="498" customFormat="1" ht="18" customHeight="1">
      <c r="A1" s="497" t="s">
        <v>1039</v>
      </c>
      <c r="B1" s="497"/>
      <c r="C1" s="497"/>
      <c r="D1" s="497"/>
      <c r="E1" s="497"/>
      <c r="F1" s="497"/>
      <c r="G1" s="497"/>
      <c r="H1" s="497"/>
      <c r="I1" s="497"/>
      <c r="J1" s="497"/>
      <c r="K1" s="497"/>
    </row>
    <row r="2" spans="2:11" s="499" customFormat="1" ht="15" customHeight="1" thickBot="1">
      <c r="B2" s="500"/>
      <c r="C2" s="500"/>
      <c r="D2" s="500"/>
      <c r="E2" s="500"/>
      <c r="F2" s="500"/>
      <c r="G2" s="500"/>
      <c r="H2" s="500"/>
      <c r="I2" s="500"/>
      <c r="J2" s="500"/>
      <c r="K2" s="501" t="s">
        <v>961</v>
      </c>
    </row>
    <row r="3" spans="1:11" s="503" customFormat="1" ht="15" customHeight="1" thickTop="1">
      <c r="A3" s="1001" t="s">
        <v>86</v>
      </c>
      <c r="B3" s="1002"/>
      <c r="C3" s="997" t="s">
        <v>87</v>
      </c>
      <c r="D3" s="502"/>
      <c r="E3" s="1005" t="s">
        <v>88</v>
      </c>
      <c r="F3" s="1005" t="s">
        <v>89</v>
      </c>
      <c r="G3" s="1005" t="s">
        <v>90</v>
      </c>
      <c r="H3" s="1005" t="s">
        <v>91</v>
      </c>
      <c r="I3" s="1005" t="s">
        <v>92</v>
      </c>
      <c r="J3" s="1005" t="s">
        <v>93</v>
      </c>
      <c r="K3" s="997" t="s">
        <v>94</v>
      </c>
    </row>
    <row r="4" spans="1:11" s="505" customFormat="1" ht="27.75" customHeight="1">
      <c r="A4" s="1003"/>
      <c r="B4" s="1004"/>
      <c r="C4" s="998"/>
      <c r="D4" s="504" t="s">
        <v>95</v>
      </c>
      <c r="E4" s="1006"/>
      <c r="F4" s="1006"/>
      <c r="G4" s="1006"/>
      <c r="H4" s="1006"/>
      <c r="I4" s="1006"/>
      <c r="J4" s="1006"/>
      <c r="K4" s="998"/>
    </row>
    <row r="5" spans="1:11" s="509" customFormat="1" ht="15" customHeight="1">
      <c r="A5" s="999" t="s">
        <v>969</v>
      </c>
      <c r="B5" s="1000"/>
      <c r="C5" s="506">
        <v>6314</v>
      </c>
      <c r="D5" s="507">
        <v>15.8</v>
      </c>
      <c r="E5" s="506">
        <v>582</v>
      </c>
      <c r="F5" s="506">
        <v>769</v>
      </c>
      <c r="G5" s="506">
        <v>560</v>
      </c>
      <c r="H5" s="506">
        <v>957</v>
      </c>
      <c r="I5" s="506">
        <v>753</v>
      </c>
      <c r="J5" s="506">
        <v>526</v>
      </c>
      <c r="K5" s="508">
        <v>2132</v>
      </c>
    </row>
    <row r="6" spans="1:11" s="825" customFormat="1" ht="15" customHeight="1">
      <c r="A6" s="510" t="s">
        <v>421</v>
      </c>
      <c r="B6" s="511" t="s">
        <v>970</v>
      </c>
      <c r="C6" s="512">
        <v>625</v>
      </c>
      <c r="D6" s="513">
        <v>33.3</v>
      </c>
      <c r="E6" s="512">
        <v>16</v>
      </c>
      <c r="F6" s="512">
        <v>29</v>
      </c>
      <c r="G6" s="512">
        <v>23</v>
      </c>
      <c r="H6" s="512">
        <v>46</v>
      </c>
      <c r="I6" s="512">
        <v>26</v>
      </c>
      <c r="J6" s="512">
        <v>27</v>
      </c>
      <c r="K6" s="514">
        <v>455</v>
      </c>
    </row>
    <row r="7" spans="1:11" s="825" customFormat="1" ht="15" customHeight="1">
      <c r="A7" s="510" t="s">
        <v>422</v>
      </c>
      <c r="B7" s="511" t="s">
        <v>971</v>
      </c>
      <c r="C7" s="512">
        <v>8</v>
      </c>
      <c r="D7" s="513">
        <v>25.4</v>
      </c>
      <c r="E7" s="512">
        <v>1</v>
      </c>
      <c r="F7" s="512" t="s">
        <v>423</v>
      </c>
      <c r="G7" s="512">
        <v>1</v>
      </c>
      <c r="H7" s="512">
        <v>0</v>
      </c>
      <c r="I7" s="512" t="s">
        <v>423</v>
      </c>
      <c r="J7" s="512">
        <v>0</v>
      </c>
      <c r="K7" s="514">
        <v>6</v>
      </c>
    </row>
    <row r="8" spans="1:11" s="825" customFormat="1" ht="15" customHeight="1">
      <c r="A8" s="510" t="s">
        <v>424</v>
      </c>
      <c r="B8" s="511" t="s">
        <v>972</v>
      </c>
      <c r="C8" s="512">
        <v>8</v>
      </c>
      <c r="D8" s="513">
        <v>16.3</v>
      </c>
      <c r="E8" s="512">
        <v>0</v>
      </c>
      <c r="F8" s="512">
        <v>3</v>
      </c>
      <c r="G8" s="512">
        <v>1</v>
      </c>
      <c r="H8" s="512">
        <v>1</v>
      </c>
      <c r="I8" s="512">
        <v>0</v>
      </c>
      <c r="J8" s="512">
        <v>0</v>
      </c>
      <c r="K8" s="514">
        <v>3</v>
      </c>
    </row>
    <row r="9" spans="1:11" s="825" customFormat="1" ht="15" customHeight="1">
      <c r="A9" s="510" t="s">
        <v>425</v>
      </c>
      <c r="B9" s="511" t="s">
        <v>973</v>
      </c>
      <c r="C9" s="512">
        <v>6</v>
      </c>
      <c r="D9" s="513">
        <v>16.5</v>
      </c>
      <c r="E9" s="512" t="s">
        <v>426</v>
      </c>
      <c r="F9" s="512">
        <v>0</v>
      </c>
      <c r="G9" s="512">
        <v>0</v>
      </c>
      <c r="H9" s="512">
        <v>1</v>
      </c>
      <c r="I9" s="512">
        <v>2</v>
      </c>
      <c r="J9" s="512" t="s">
        <v>426</v>
      </c>
      <c r="K9" s="514">
        <v>2</v>
      </c>
    </row>
    <row r="10" spans="1:11" s="825" customFormat="1" ht="15" customHeight="1">
      <c r="A10" s="510" t="s">
        <v>427</v>
      </c>
      <c r="B10" s="511" t="s">
        <v>974</v>
      </c>
      <c r="C10" s="512">
        <v>714</v>
      </c>
      <c r="D10" s="513">
        <v>16.9</v>
      </c>
      <c r="E10" s="512">
        <v>53</v>
      </c>
      <c r="F10" s="512">
        <v>70</v>
      </c>
      <c r="G10" s="512">
        <v>64</v>
      </c>
      <c r="H10" s="512">
        <v>123</v>
      </c>
      <c r="I10" s="512">
        <v>87</v>
      </c>
      <c r="J10" s="512">
        <v>40</v>
      </c>
      <c r="K10" s="514">
        <v>271</v>
      </c>
    </row>
    <row r="11" spans="1:11" s="825" customFormat="1" ht="15" customHeight="1">
      <c r="A11" s="510" t="s">
        <v>428</v>
      </c>
      <c r="B11" s="511" t="s">
        <v>975</v>
      </c>
      <c r="C11" s="512">
        <v>1382</v>
      </c>
      <c r="D11" s="513">
        <v>13.5</v>
      </c>
      <c r="E11" s="512">
        <v>123</v>
      </c>
      <c r="F11" s="512">
        <v>166</v>
      </c>
      <c r="G11" s="512">
        <v>116</v>
      </c>
      <c r="H11" s="512">
        <v>215</v>
      </c>
      <c r="I11" s="512">
        <v>229</v>
      </c>
      <c r="J11" s="512">
        <v>169</v>
      </c>
      <c r="K11" s="514">
        <v>359</v>
      </c>
    </row>
    <row r="12" spans="1:11" s="825" customFormat="1" ht="15" customHeight="1">
      <c r="A12" s="510" t="s">
        <v>429</v>
      </c>
      <c r="B12" s="511" t="s">
        <v>976</v>
      </c>
      <c r="C12" s="512">
        <v>29</v>
      </c>
      <c r="D12" s="513">
        <v>18.1</v>
      </c>
      <c r="E12" s="512" t="s">
        <v>430</v>
      </c>
      <c r="F12" s="512">
        <v>3</v>
      </c>
      <c r="G12" s="512">
        <v>1</v>
      </c>
      <c r="H12" s="512">
        <v>6</v>
      </c>
      <c r="I12" s="512">
        <v>2</v>
      </c>
      <c r="J12" s="512">
        <v>4</v>
      </c>
      <c r="K12" s="514">
        <v>12</v>
      </c>
    </row>
    <row r="13" spans="1:11" s="825" customFormat="1" ht="15" customHeight="1">
      <c r="A13" s="510" t="s">
        <v>431</v>
      </c>
      <c r="B13" s="511" t="s">
        <v>977</v>
      </c>
      <c r="C13" s="512">
        <v>69</v>
      </c>
      <c r="D13" s="513">
        <v>10.1</v>
      </c>
      <c r="E13" s="512">
        <v>12</v>
      </c>
      <c r="F13" s="512">
        <v>9</v>
      </c>
      <c r="G13" s="512">
        <v>8</v>
      </c>
      <c r="H13" s="512">
        <v>11</v>
      </c>
      <c r="I13" s="512">
        <v>9</v>
      </c>
      <c r="J13" s="512">
        <v>6</v>
      </c>
      <c r="K13" s="514">
        <v>14</v>
      </c>
    </row>
    <row r="14" spans="1:11" s="825" customFormat="1" ht="15" customHeight="1">
      <c r="A14" s="510" t="s">
        <v>10</v>
      </c>
      <c r="B14" s="511" t="s">
        <v>96</v>
      </c>
      <c r="C14" s="512">
        <v>212</v>
      </c>
      <c r="D14" s="513">
        <v>12.6</v>
      </c>
      <c r="E14" s="512">
        <v>26</v>
      </c>
      <c r="F14" s="512">
        <v>32</v>
      </c>
      <c r="G14" s="512">
        <v>16</v>
      </c>
      <c r="H14" s="512">
        <v>30</v>
      </c>
      <c r="I14" s="512">
        <v>32</v>
      </c>
      <c r="J14" s="512">
        <v>22</v>
      </c>
      <c r="K14" s="514">
        <v>52</v>
      </c>
    </row>
    <row r="15" spans="1:11" s="825" customFormat="1" ht="15" customHeight="1">
      <c r="A15" s="510" t="s">
        <v>432</v>
      </c>
      <c r="B15" s="511" t="s">
        <v>979</v>
      </c>
      <c r="C15" s="512">
        <v>1016</v>
      </c>
      <c r="D15" s="513">
        <v>14.3</v>
      </c>
      <c r="E15" s="512">
        <v>104</v>
      </c>
      <c r="F15" s="512">
        <v>141</v>
      </c>
      <c r="G15" s="512">
        <v>109</v>
      </c>
      <c r="H15" s="512">
        <v>158</v>
      </c>
      <c r="I15" s="512">
        <v>119</v>
      </c>
      <c r="J15" s="512">
        <v>70</v>
      </c>
      <c r="K15" s="514">
        <v>309</v>
      </c>
    </row>
    <row r="16" spans="1:11" s="825" customFormat="1" ht="15" customHeight="1">
      <c r="A16" s="510" t="s">
        <v>433</v>
      </c>
      <c r="B16" s="511" t="s">
        <v>999</v>
      </c>
      <c r="C16" s="512">
        <v>169</v>
      </c>
      <c r="D16" s="513">
        <v>12.9</v>
      </c>
      <c r="E16" s="512">
        <v>17</v>
      </c>
      <c r="F16" s="512">
        <v>21</v>
      </c>
      <c r="G16" s="512">
        <v>15</v>
      </c>
      <c r="H16" s="512">
        <v>29</v>
      </c>
      <c r="I16" s="512">
        <v>19</v>
      </c>
      <c r="J16" s="512">
        <v>18</v>
      </c>
      <c r="K16" s="514">
        <v>49</v>
      </c>
    </row>
    <row r="17" spans="1:11" s="825" customFormat="1" ht="15" customHeight="1">
      <c r="A17" s="510" t="s">
        <v>434</v>
      </c>
      <c r="B17" s="511" t="s">
        <v>981</v>
      </c>
      <c r="C17" s="512">
        <v>29</v>
      </c>
      <c r="D17" s="513">
        <v>13.7</v>
      </c>
      <c r="E17" s="512">
        <v>1</v>
      </c>
      <c r="F17" s="512">
        <v>4</v>
      </c>
      <c r="G17" s="512">
        <v>2</v>
      </c>
      <c r="H17" s="512">
        <v>8</v>
      </c>
      <c r="I17" s="512">
        <v>3</v>
      </c>
      <c r="J17" s="512">
        <v>3</v>
      </c>
      <c r="K17" s="514">
        <v>9</v>
      </c>
    </row>
    <row r="18" spans="1:11" s="825" customFormat="1" ht="15" customHeight="1">
      <c r="A18" s="510" t="s">
        <v>435</v>
      </c>
      <c r="B18" s="511" t="s">
        <v>982</v>
      </c>
      <c r="C18" s="512">
        <v>276</v>
      </c>
      <c r="D18" s="513">
        <v>11.9</v>
      </c>
      <c r="E18" s="512">
        <v>34</v>
      </c>
      <c r="F18" s="512">
        <v>50</v>
      </c>
      <c r="G18" s="512">
        <v>25</v>
      </c>
      <c r="H18" s="512">
        <v>46</v>
      </c>
      <c r="I18" s="512">
        <v>27</v>
      </c>
      <c r="J18" s="512">
        <v>31</v>
      </c>
      <c r="K18" s="514">
        <v>62</v>
      </c>
    </row>
    <row r="19" spans="1:11" s="825" customFormat="1" ht="15" customHeight="1">
      <c r="A19" s="510" t="s">
        <v>436</v>
      </c>
      <c r="B19" s="511" t="s">
        <v>983</v>
      </c>
      <c r="C19" s="512">
        <v>466</v>
      </c>
      <c r="D19" s="513">
        <v>10.9</v>
      </c>
      <c r="E19" s="512">
        <v>62</v>
      </c>
      <c r="F19" s="512">
        <v>79</v>
      </c>
      <c r="G19" s="512">
        <v>56</v>
      </c>
      <c r="H19" s="512">
        <v>81</v>
      </c>
      <c r="I19" s="512">
        <v>49</v>
      </c>
      <c r="J19" s="512">
        <v>35</v>
      </c>
      <c r="K19" s="514">
        <v>102</v>
      </c>
    </row>
    <row r="20" spans="1:11" s="825" customFormat="1" ht="15" customHeight="1">
      <c r="A20" s="510" t="s">
        <v>437</v>
      </c>
      <c r="B20" s="511" t="s">
        <v>984</v>
      </c>
      <c r="C20" s="512">
        <v>263</v>
      </c>
      <c r="D20" s="513">
        <v>13.8</v>
      </c>
      <c r="E20" s="512">
        <v>27</v>
      </c>
      <c r="F20" s="512">
        <v>29</v>
      </c>
      <c r="G20" s="512">
        <v>21</v>
      </c>
      <c r="H20" s="512">
        <v>41</v>
      </c>
      <c r="I20" s="512">
        <v>33</v>
      </c>
      <c r="J20" s="512">
        <v>27</v>
      </c>
      <c r="K20" s="514">
        <v>85</v>
      </c>
    </row>
    <row r="21" spans="1:11" s="825" customFormat="1" ht="15" customHeight="1">
      <c r="A21" s="510" t="s">
        <v>438</v>
      </c>
      <c r="B21" s="511" t="s">
        <v>985</v>
      </c>
      <c r="C21" s="512">
        <v>108</v>
      </c>
      <c r="D21" s="513">
        <v>17.5</v>
      </c>
      <c r="E21" s="512">
        <v>10</v>
      </c>
      <c r="F21" s="512">
        <v>8</v>
      </c>
      <c r="G21" s="512">
        <v>6</v>
      </c>
      <c r="H21" s="512">
        <v>15</v>
      </c>
      <c r="I21" s="512">
        <v>11</v>
      </c>
      <c r="J21" s="512">
        <v>8</v>
      </c>
      <c r="K21" s="514">
        <v>51</v>
      </c>
    </row>
    <row r="22" spans="1:11" s="825" customFormat="1" ht="15" customHeight="1">
      <c r="A22" s="510" t="s">
        <v>439</v>
      </c>
      <c r="B22" s="515" t="s">
        <v>29</v>
      </c>
      <c r="C22" s="512">
        <v>666</v>
      </c>
      <c r="D22" s="513">
        <v>12.7</v>
      </c>
      <c r="E22" s="512">
        <v>82</v>
      </c>
      <c r="F22" s="512">
        <v>106</v>
      </c>
      <c r="G22" s="512">
        <v>80</v>
      </c>
      <c r="H22" s="512">
        <v>102</v>
      </c>
      <c r="I22" s="512">
        <v>82</v>
      </c>
      <c r="J22" s="512">
        <v>34</v>
      </c>
      <c r="K22" s="514">
        <v>178</v>
      </c>
    </row>
    <row r="23" spans="1:11" s="825" customFormat="1" ht="15" customHeight="1">
      <c r="A23" s="510" t="s">
        <v>440</v>
      </c>
      <c r="B23" s="511" t="s">
        <v>30</v>
      </c>
      <c r="C23" s="512">
        <v>241</v>
      </c>
      <c r="D23" s="513">
        <v>18.1</v>
      </c>
      <c r="E23" s="512">
        <v>12</v>
      </c>
      <c r="F23" s="512">
        <v>14</v>
      </c>
      <c r="G23" s="512">
        <v>17</v>
      </c>
      <c r="H23" s="512">
        <v>39</v>
      </c>
      <c r="I23" s="512">
        <v>21</v>
      </c>
      <c r="J23" s="512">
        <v>29</v>
      </c>
      <c r="K23" s="514">
        <v>109</v>
      </c>
    </row>
    <row r="24" spans="1:11" s="825" customFormat="1" ht="15" customHeight="1" thickBot="1">
      <c r="A24" s="516" t="s">
        <v>441</v>
      </c>
      <c r="B24" s="517" t="s">
        <v>988</v>
      </c>
      <c r="C24" s="518">
        <v>27</v>
      </c>
      <c r="D24" s="519">
        <v>10.5</v>
      </c>
      <c r="E24" s="518">
        <v>2</v>
      </c>
      <c r="F24" s="518">
        <v>5</v>
      </c>
      <c r="G24" s="518">
        <v>1</v>
      </c>
      <c r="H24" s="518">
        <v>4</v>
      </c>
      <c r="I24" s="518">
        <v>3</v>
      </c>
      <c r="J24" s="518">
        <v>2</v>
      </c>
      <c r="K24" s="520">
        <v>4</v>
      </c>
    </row>
    <row r="25" spans="1:11" s="523" customFormat="1" ht="15" customHeight="1">
      <c r="A25" s="521" t="s">
        <v>1073</v>
      </c>
      <c r="B25" s="521"/>
      <c r="C25" s="522"/>
      <c r="D25" s="522"/>
      <c r="E25" s="522"/>
      <c r="F25" s="522"/>
      <c r="G25" s="522"/>
      <c r="H25" s="522"/>
      <c r="I25" s="522"/>
      <c r="J25" s="522"/>
      <c r="K25" s="522"/>
    </row>
    <row r="26" spans="1:2" s="523" customFormat="1" ht="15" customHeight="1">
      <c r="A26" s="521" t="s">
        <v>1074</v>
      </c>
      <c r="B26" s="521"/>
    </row>
    <row r="27" spans="1:2" s="523" customFormat="1" ht="15" customHeight="1">
      <c r="A27" s="524" t="s">
        <v>1075</v>
      </c>
      <c r="B27" s="524"/>
    </row>
    <row r="28" s="523" customFormat="1" ht="15" customHeight="1">
      <c r="A28" s="523" t="s">
        <v>1004</v>
      </c>
    </row>
    <row r="29" s="825" customFormat="1" ht="12.75" customHeight="1"/>
    <row r="30" s="825" customFormat="1" ht="12.75" customHeight="1"/>
    <row r="31" s="825" customFormat="1" ht="12.75" customHeight="1"/>
    <row r="32" s="825" customFormat="1" ht="12.75" customHeight="1"/>
    <row r="33" s="825" customFormat="1" ht="12.75" customHeight="1"/>
    <row r="34" s="825" customFormat="1" ht="12.75" customHeight="1"/>
    <row r="35" s="825" customFormat="1" ht="12.75" customHeight="1"/>
    <row r="36" s="825" customFormat="1" ht="12.75" customHeight="1"/>
    <row r="37" s="825" customFormat="1" ht="12.75" customHeight="1"/>
    <row r="38" s="825" customFormat="1" ht="12.75" customHeight="1"/>
    <row r="39" s="825" customFormat="1" ht="13.5"/>
    <row r="40" s="825" customFormat="1" ht="13.5"/>
    <row r="41" s="825" customFormat="1" ht="13.5"/>
    <row r="42" s="825" customFormat="1" ht="13.5"/>
    <row r="43" s="825" customFormat="1" ht="13.5"/>
    <row r="44" s="825" customFormat="1" ht="13.5"/>
    <row r="45" s="825" customFormat="1" ht="13.5"/>
    <row r="46" s="825" customFormat="1" ht="13.5"/>
    <row r="47" s="825" customFormat="1" ht="13.5"/>
    <row r="48" s="825" customFormat="1" ht="13.5"/>
    <row r="49" s="825" customFormat="1" ht="13.5"/>
    <row r="50" s="825" customFormat="1" ht="13.5"/>
    <row r="51" s="825" customFormat="1" ht="13.5"/>
    <row r="52" s="825" customFormat="1" ht="13.5"/>
    <row r="53" s="825" customFormat="1" ht="13.5"/>
    <row r="54" s="825" customFormat="1" ht="13.5"/>
    <row r="55" s="825" customFormat="1" ht="13.5"/>
    <row r="56" s="825" customFormat="1" ht="13.5"/>
    <row r="57" s="825" customFormat="1" ht="13.5"/>
    <row r="58" s="825" customFormat="1" ht="13.5"/>
    <row r="59" s="825" customFormat="1" ht="13.5"/>
    <row r="60" s="825" customFormat="1" ht="13.5"/>
    <row r="61" s="825" customFormat="1" ht="13.5"/>
    <row r="62" s="825" customFormat="1" ht="13.5"/>
    <row r="63" s="825" customFormat="1" ht="13.5"/>
    <row r="64" s="825" customFormat="1" ht="13.5"/>
    <row r="65" s="825" customFormat="1" ht="13.5"/>
    <row r="66" s="825" customFormat="1" ht="13.5"/>
    <row r="67" s="825" customFormat="1" ht="13.5"/>
    <row r="68" s="825" customFormat="1" ht="13.5"/>
    <row r="69" s="825" customFormat="1" ht="13.5"/>
    <row r="70" s="825" customFormat="1" ht="13.5"/>
    <row r="71" s="825" customFormat="1" ht="13.5"/>
    <row r="72" s="825" customFormat="1" ht="13.5"/>
    <row r="73" s="825" customFormat="1" ht="13.5"/>
    <row r="74" s="825" customFormat="1" ht="13.5"/>
    <row r="75" s="825" customFormat="1" ht="13.5"/>
    <row r="76" s="825" customFormat="1" ht="13.5"/>
    <row r="77" s="825" customFormat="1" ht="13.5"/>
    <row r="78" s="825" customFormat="1" ht="13.5"/>
    <row r="79" s="825" customFormat="1" ht="13.5"/>
    <row r="80" s="825" customFormat="1" ht="13.5"/>
    <row r="81" s="825" customFormat="1" ht="13.5"/>
    <row r="82" s="825" customFormat="1" ht="13.5"/>
    <row r="83" s="825" customFormat="1" ht="13.5"/>
    <row r="84" s="825" customFormat="1" ht="13.5"/>
    <row r="85" s="825" customFormat="1" ht="13.5"/>
    <row r="86" s="825" customFormat="1" ht="13.5"/>
    <row r="87" s="825" customFormat="1" ht="13.5"/>
    <row r="88" s="825" customFormat="1" ht="13.5"/>
    <row r="89" s="825" customFormat="1" ht="13.5"/>
    <row r="90" s="825" customFormat="1" ht="13.5"/>
    <row r="91" s="825" customFormat="1" ht="13.5"/>
    <row r="92" s="825" customFormat="1" ht="13.5"/>
    <row r="93" s="825" customFormat="1" ht="13.5"/>
    <row r="94" s="825" customFormat="1" ht="13.5"/>
    <row r="95" s="825" customFormat="1" ht="13.5"/>
    <row r="96" s="825" customFormat="1" ht="13.5"/>
    <row r="97" s="825" customFormat="1" ht="13.5"/>
    <row r="98" s="825" customFormat="1" ht="13.5"/>
    <row r="99" s="825" customFormat="1" ht="13.5"/>
    <row r="100" s="825" customFormat="1" ht="13.5"/>
    <row r="101" s="825" customFormat="1" ht="13.5"/>
    <row r="102" s="825" customFormat="1" ht="13.5"/>
    <row r="103" s="825" customFormat="1" ht="13.5"/>
    <row r="104" s="825" customFormat="1" ht="13.5"/>
    <row r="105" s="825" customFormat="1" ht="13.5"/>
    <row r="106" s="825" customFormat="1" ht="13.5"/>
    <row r="107" s="825" customFormat="1" ht="13.5"/>
    <row r="108" s="825" customFormat="1" ht="13.5"/>
    <row r="109" s="825" customFormat="1" ht="13.5"/>
    <row r="110" s="825" customFormat="1" ht="13.5"/>
    <row r="111" s="825" customFormat="1" ht="13.5"/>
    <row r="112" s="825" customFormat="1" ht="13.5"/>
    <row r="113" s="825" customFormat="1" ht="13.5"/>
    <row r="114" s="825" customFormat="1" ht="13.5"/>
    <row r="115" s="825" customFormat="1" ht="13.5"/>
    <row r="116" s="825" customFormat="1" ht="13.5"/>
    <row r="117" s="825" customFormat="1" ht="13.5"/>
    <row r="118" s="825" customFormat="1" ht="13.5"/>
    <row r="119" s="825" customFormat="1" ht="13.5"/>
    <row r="120" s="825" customFormat="1" ht="13.5"/>
    <row r="121" s="825" customFormat="1" ht="13.5"/>
    <row r="122" s="825" customFormat="1" ht="13.5"/>
    <row r="123" s="825" customFormat="1" ht="13.5"/>
    <row r="124" s="825" customFormat="1" ht="13.5"/>
    <row r="125" s="825" customFormat="1" ht="13.5"/>
    <row r="126" s="825" customFormat="1" ht="13.5"/>
    <row r="127" s="825" customFormat="1" ht="13.5"/>
    <row r="128" s="825" customFormat="1" ht="13.5"/>
    <row r="129" s="825" customFormat="1" ht="13.5"/>
    <row r="130" s="825" customFormat="1" ht="13.5"/>
    <row r="131" s="825" customFormat="1" ht="13.5"/>
    <row r="132" s="825" customFormat="1" ht="13.5"/>
    <row r="133" s="825" customFormat="1" ht="13.5"/>
    <row r="134" s="825" customFormat="1" ht="13.5"/>
    <row r="135" s="825" customFormat="1" ht="13.5"/>
    <row r="136" s="825" customFormat="1" ht="13.5"/>
    <row r="137" s="825" customFormat="1" ht="13.5"/>
    <row r="138" s="825" customFormat="1" ht="13.5"/>
    <row r="139" s="825" customFormat="1" ht="13.5"/>
    <row r="140" s="825" customFormat="1" ht="13.5"/>
    <row r="141" s="825" customFormat="1" ht="13.5"/>
    <row r="142" s="825" customFormat="1" ht="13.5"/>
    <row r="143" s="825" customFormat="1" ht="13.5"/>
    <row r="144" s="825" customFormat="1" ht="13.5"/>
    <row r="145" s="825" customFormat="1" ht="13.5"/>
    <row r="146" s="825" customFormat="1" ht="13.5"/>
    <row r="147" s="825" customFormat="1" ht="13.5"/>
    <row r="148" s="825" customFormat="1" ht="13.5"/>
    <row r="149" s="825" customFormat="1" ht="13.5"/>
    <row r="150" s="825" customFormat="1" ht="13.5"/>
    <row r="151" s="825" customFormat="1" ht="13.5"/>
    <row r="152" s="825" customFormat="1" ht="13.5"/>
    <row r="153" s="825" customFormat="1" ht="13.5"/>
    <row r="154" s="825" customFormat="1" ht="13.5"/>
    <row r="155" s="825" customFormat="1" ht="13.5"/>
    <row r="156" s="825" customFormat="1" ht="13.5"/>
    <row r="157" s="825" customFormat="1" ht="13.5"/>
    <row r="158" s="825" customFormat="1" ht="13.5"/>
    <row r="159" s="825" customFormat="1" ht="13.5"/>
    <row r="160" s="825" customFormat="1" ht="13.5"/>
    <row r="161" s="825" customFormat="1" ht="13.5"/>
    <row r="162" s="825" customFormat="1" ht="13.5"/>
    <row r="163" s="825" customFormat="1" ht="13.5"/>
    <row r="164" s="825" customFormat="1" ht="13.5"/>
    <row r="165" s="825" customFormat="1" ht="13.5"/>
    <row r="166" s="825" customFormat="1" ht="13.5"/>
    <row r="167" s="825" customFormat="1" ht="13.5"/>
    <row r="168" s="825" customFormat="1" ht="13.5"/>
    <row r="169" s="825" customFormat="1" ht="13.5"/>
    <row r="170" s="825" customFormat="1" ht="13.5"/>
    <row r="171" s="825" customFormat="1" ht="13.5"/>
    <row r="172" s="825" customFormat="1" ht="13.5"/>
    <row r="173" s="825" customFormat="1" ht="13.5"/>
    <row r="174" s="825" customFormat="1" ht="13.5"/>
    <row r="175" s="825" customFormat="1" ht="13.5"/>
    <row r="176" s="825" customFormat="1" ht="13.5"/>
    <row r="177" s="825" customFormat="1" ht="13.5"/>
    <row r="178" s="825" customFormat="1" ht="13.5"/>
    <row r="179" s="825" customFormat="1" ht="13.5"/>
    <row r="180" s="825" customFormat="1" ht="13.5"/>
    <row r="181" s="825" customFormat="1" ht="13.5"/>
    <row r="182" s="825" customFormat="1" ht="13.5"/>
    <row r="183" s="825" customFormat="1" ht="13.5"/>
    <row r="184" s="825" customFormat="1" ht="13.5"/>
    <row r="185" s="825" customFormat="1" ht="13.5"/>
    <row r="186" s="825" customFormat="1" ht="13.5"/>
    <row r="187" s="825" customFormat="1" ht="13.5"/>
    <row r="188" s="825" customFormat="1" ht="13.5"/>
    <row r="189" s="825" customFormat="1" ht="13.5"/>
    <row r="190" s="825" customFormat="1" ht="13.5"/>
    <row r="191" s="825" customFormat="1" ht="13.5"/>
    <row r="192" s="825" customFormat="1" ht="13.5"/>
    <row r="193" s="825" customFormat="1" ht="13.5"/>
    <row r="194" s="825" customFormat="1" ht="13.5"/>
    <row r="195" s="825" customFormat="1" ht="13.5"/>
    <row r="196" s="825" customFormat="1" ht="13.5"/>
    <row r="197" s="825" customFormat="1" ht="13.5"/>
    <row r="198" s="825" customFormat="1" ht="13.5"/>
    <row r="199" s="825" customFormat="1" ht="13.5"/>
    <row r="200" s="825" customFormat="1" ht="13.5"/>
    <row r="201" s="825" customFormat="1" ht="13.5"/>
    <row r="202" s="825" customFormat="1" ht="13.5"/>
    <row r="203" s="825" customFormat="1" ht="13.5"/>
    <row r="204" s="825" customFormat="1" ht="13.5"/>
    <row r="205" s="825" customFormat="1" ht="13.5"/>
    <row r="206" s="825" customFormat="1" ht="13.5"/>
    <row r="207" s="825" customFormat="1" ht="13.5"/>
    <row r="208" s="825" customFormat="1" ht="13.5"/>
    <row r="209" s="825" customFormat="1" ht="13.5"/>
    <row r="210" s="825" customFormat="1" ht="13.5"/>
    <row r="211" s="825" customFormat="1" ht="13.5"/>
    <row r="212" s="825" customFormat="1" ht="13.5"/>
    <row r="213" s="825" customFormat="1" ht="13.5"/>
    <row r="214" s="825" customFormat="1" ht="13.5"/>
    <row r="215" s="825" customFormat="1" ht="13.5"/>
    <row r="216" s="825" customFormat="1" ht="13.5"/>
    <row r="217" s="825" customFormat="1" ht="13.5"/>
    <row r="218" s="825" customFormat="1" ht="13.5"/>
    <row r="219" s="825" customFormat="1" ht="13.5"/>
    <row r="220" s="825" customFormat="1" ht="13.5"/>
    <row r="221" s="825" customFormat="1" ht="13.5"/>
    <row r="222" s="825" customFormat="1" ht="13.5"/>
    <row r="223" s="825" customFormat="1" ht="13.5"/>
    <row r="224" s="825" customFormat="1" ht="13.5"/>
    <row r="225" s="825" customFormat="1" ht="13.5"/>
    <row r="226" s="825" customFormat="1" ht="13.5"/>
    <row r="227" s="825" customFormat="1" ht="13.5"/>
    <row r="228" s="825" customFormat="1" ht="13.5"/>
    <row r="229" s="825" customFormat="1" ht="13.5"/>
    <row r="230" s="825" customFormat="1" ht="13.5"/>
    <row r="231" s="825" customFormat="1" ht="13.5"/>
    <row r="232" s="825" customFormat="1" ht="13.5"/>
    <row r="233" s="825" customFormat="1" ht="13.5"/>
    <row r="234" s="825" customFormat="1" ht="13.5"/>
    <row r="235" s="825" customFormat="1" ht="13.5"/>
    <row r="236" s="825" customFormat="1" ht="13.5"/>
    <row r="237" s="825" customFormat="1" ht="13.5"/>
    <row r="238" s="825" customFormat="1" ht="13.5"/>
    <row r="239" s="825" customFormat="1" ht="13.5"/>
    <row r="240" s="825" customFormat="1" ht="13.5"/>
    <row r="241" s="825" customFormat="1" ht="13.5"/>
    <row r="242" s="825" customFormat="1" ht="13.5"/>
    <row r="243" s="825" customFormat="1" ht="13.5"/>
    <row r="244" s="825" customFormat="1" ht="13.5"/>
    <row r="245" s="825" customFormat="1" ht="13.5"/>
    <row r="246" s="825" customFormat="1" ht="13.5"/>
    <row r="247" s="825" customFormat="1" ht="13.5"/>
    <row r="248" s="825" customFormat="1" ht="13.5"/>
    <row r="249" s="825" customFormat="1" ht="13.5"/>
    <row r="250" s="825" customFormat="1" ht="13.5"/>
    <row r="251" s="825" customFormat="1" ht="13.5"/>
    <row r="252" s="825" customFormat="1" ht="13.5"/>
    <row r="253" s="825" customFormat="1" ht="13.5"/>
    <row r="254" s="825" customFormat="1" ht="13.5"/>
    <row r="255" s="825" customFormat="1" ht="13.5"/>
    <row r="256" s="825" customFormat="1" ht="13.5"/>
    <row r="257" s="825" customFormat="1" ht="13.5"/>
    <row r="258" s="825" customFormat="1" ht="13.5"/>
    <row r="259" s="825" customFormat="1" ht="13.5"/>
    <row r="260" s="825" customFormat="1" ht="13.5"/>
    <row r="261" s="825" customFormat="1" ht="13.5"/>
    <row r="262" s="825" customFormat="1" ht="13.5"/>
    <row r="263" s="825" customFormat="1" ht="13.5"/>
    <row r="264" s="825" customFormat="1" ht="13.5"/>
    <row r="265" s="825" customFormat="1" ht="13.5"/>
    <row r="266" s="825" customFormat="1" ht="13.5"/>
    <row r="267" s="825" customFormat="1" ht="13.5"/>
    <row r="268" s="825" customFormat="1" ht="13.5"/>
    <row r="269" s="825" customFormat="1" ht="13.5"/>
    <row r="270" s="825" customFormat="1" ht="13.5"/>
    <row r="271" s="825" customFormat="1" ht="13.5"/>
    <row r="272" s="825" customFormat="1" ht="13.5"/>
    <row r="273" s="825" customFormat="1" ht="13.5"/>
    <row r="274" s="825" customFormat="1" ht="13.5"/>
    <row r="275" s="825" customFormat="1" ht="13.5"/>
    <row r="276" s="825" customFormat="1" ht="13.5"/>
    <row r="277" s="825" customFormat="1" ht="13.5"/>
    <row r="278" s="825" customFormat="1" ht="13.5"/>
    <row r="279" s="825" customFormat="1" ht="13.5"/>
    <row r="280" s="825" customFormat="1" ht="13.5"/>
    <row r="281" s="825" customFormat="1" ht="13.5"/>
    <row r="282" s="825" customFormat="1" ht="13.5"/>
    <row r="283" s="825" customFormat="1" ht="13.5"/>
    <row r="284" s="825" customFormat="1" ht="13.5"/>
    <row r="285" s="825" customFormat="1" ht="13.5"/>
    <row r="286" s="825" customFormat="1" ht="13.5"/>
    <row r="287" s="825" customFormat="1" ht="13.5"/>
    <row r="288" s="825" customFormat="1" ht="13.5"/>
    <row r="289" s="825" customFormat="1" ht="13.5"/>
    <row r="290" s="825" customFormat="1" ht="13.5"/>
    <row r="291" s="825" customFormat="1" ht="13.5"/>
    <row r="292" s="825" customFormat="1" ht="13.5"/>
    <row r="293" s="825" customFormat="1" ht="13.5"/>
    <row r="294" s="825" customFormat="1" ht="13.5"/>
    <row r="295" s="825" customFormat="1" ht="13.5"/>
    <row r="296" s="825" customFormat="1" ht="13.5"/>
    <row r="297" s="825" customFormat="1" ht="13.5"/>
    <row r="298" s="825" customFormat="1" ht="13.5"/>
    <row r="299" s="825" customFormat="1" ht="13.5"/>
    <row r="300" s="825" customFormat="1" ht="13.5"/>
    <row r="301" s="825" customFormat="1" ht="13.5"/>
    <row r="302" s="825" customFormat="1" ht="13.5"/>
    <row r="303" s="825" customFormat="1" ht="13.5"/>
    <row r="304" s="825" customFormat="1" ht="13.5"/>
    <row r="305" s="825" customFormat="1" ht="13.5"/>
    <row r="306" s="825" customFormat="1" ht="13.5"/>
    <row r="307" s="825" customFormat="1" ht="13.5"/>
    <row r="308" s="825" customFormat="1" ht="13.5"/>
    <row r="309" s="825" customFormat="1" ht="13.5"/>
    <row r="310" s="825" customFormat="1" ht="13.5"/>
    <row r="311" s="825" customFormat="1" ht="13.5"/>
    <row r="312" s="825" customFormat="1" ht="13.5"/>
    <row r="313" s="825" customFormat="1" ht="13.5"/>
    <row r="314" s="825" customFormat="1" ht="13.5"/>
    <row r="315" s="825" customFormat="1" ht="13.5"/>
    <row r="316" s="825" customFormat="1" ht="13.5"/>
    <row r="317" s="825" customFormat="1" ht="13.5"/>
    <row r="318" s="825" customFormat="1" ht="13.5"/>
    <row r="319" s="825" customFormat="1" ht="13.5"/>
    <row r="320" s="825" customFormat="1" ht="13.5"/>
    <row r="321" s="825" customFormat="1" ht="13.5"/>
    <row r="322" s="825" customFormat="1" ht="13.5"/>
    <row r="323" s="825" customFormat="1" ht="13.5"/>
    <row r="324" s="825" customFormat="1" ht="13.5"/>
    <row r="325" s="825" customFormat="1" ht="13.5"/>
    <row r="326" s="825" customFormat="1" ht="13.5"/>
    <row r="327" s="825" customFormat="1" ht="13.5"/>
    <row r="328" s="825" customFormat="1" ht="13.5"/>
    <row r="329" s="825" customFormat="1" ht="13.5"/>
    <row r="330" s="825" customFormat="1" ht="13.5"/>
    <row r="331" s="825" customFormat="1" ht="13.5"/>
    <row r="332" s="825" customFormat="1" ht="13.5"/>
    <row r="333" s="825" customFormat="1" ht="13.5"/>
    <row r="334" s="825" customFormat="1" ht="13.5"/>
    <row r="335" s="825" customFormat="1" ht="13.5"/>
    <row r="336" s="825" customFormat="1" ht="13.5"/>
    <row r="337" s="825" customFormat="1" ht="13.5"/>
    <row r="338" s="825" customFormat="1" ht="13.5"/>
    <row r="339" s="825" customFormat="1" ht="13.5"/>
    <row r="340" s="825" customFormat="1" ht="13.5"/>
    <row r="341" s="825" customFormat="1" ht="13.5"/>
    <row r="342" s="825" customFormat="1" ht="13.5"/>
    <row r="343" s="825" customFormat="1" ht="13.5"/>
    <row r="344" s="825" customFormat="1" ht="13.5"/>
    <row r="345" s="825" customFormat="1" ht="13.5"/>
    <row r="346" s="825" customFormat="1" ht="13.5"/>
    <row r="347" s="825" customFormat="1" ht="13.5"/>
    <row r="348" s="825" customFormat="1" ht="13.5"/>
    <row r="349" s="825" customFormat="1" ht="13.5"/>
    <row r="350" s="825" customFormat="1" ht="13.5"/>
    <row r="351" s="825" customFormat="1" ht="13.5"/>
    <row r="352" s="825" customFormat="1" ht="13.5"/>
    <row r="353" s="825" customFormat="1" ht="13.5"/>
    <row r="354" s="825" customFormat="1" ht="13.5"/>
    <row r="355" s="825" customFormat="1" ht="13.5"/>
    <row r="356" s="825" customFormat="1" ht="13.5"/>
    <row r="357" s="825" customFormat="1" ht="13.5"/>
    <row r="358" s="825" customFormat="1" ht="13.5"/>
    <row r="359" s="825" customFormat="1" ht="13.5"/>
    <row r="360" s="825" customFormat="1" ht="13.5"/>
    <row r="361" s="825" customFormat="1" ht="13.5"/>
    <row r="362" s="825" customFormat="1" ht="13.5"/>
    <row r="363" s="825" customFormat="1" ht="13.5"/>
    <row r="364" s="825" customFormat="1" ht="13.5"/>
    <row r="365" s="825" customFormat="1" ht="13.5"/>
    <row r="366" s="825" customFormat="1" ht="13.5"/>
    <row r="367" s="825" customFormat="1" ht="13.5"/>
    <row r="368" s="825" customFormat="1" ht="13.5"/>
    <row r="369" s="825" customFormat="1" ht="13.5"/>
    <row r="370" s="825" customFormat="1" ht="13.5"/>
    <row r="371" s="825" customFormat="1" ht="13.5"/>
    <row r="372" s="825" customFormat="1" ht="13.5"/>
    <row r="373" s="825" customFormat="1" ht="13.5"/>
    <row r="374" s="825" customFormat="1" ht="13.5"/>
    <row r="375" s="825" customFormat="1" ht="13.5"/>
    <row r="376" s="825" customFormat="1" ht="13.5"/>
    <row r="377" s="825" customFormat="1" ht="13.5"/>
    <row r="378" s="825" customFormat="1" ht="13.5"/>
    <row r="379" s="825" customFormat="1" ht="13.5"/>
    <row r="380" s="825" customFormat="1" ht="13.5"/>
    <row r="381" s="825" customFormat="1" ht="13.5"/>
    <row r="382" s="825" customFormat="1" ht="13.5"/>
    <row r="383" s="825" customFormat="1" ht="13.5"/>
    <row r="384" s="825" customFormat="1" ht="13.5"/>
    <row r="385" s="825" customFormat="1" ht="13.5"/>
    <row r="386" s="825" customFormat="1" ht="13.5"/>
    <row r="387" s="825" customFormat="1" ht="13.5"/>
    <row r="388" s="825" customFormat="1" ht="13.5"/>
    <row r="389" s="825" customFormat="1" ht="13.5"/>
    <row r="390" s="825" customFormat="1" ht="13.5"/>
    <row r="391" s="825" customFormat="1" ht="13.5"/>
    <row r="392" s="825" customFormat="1" ht="13.5"/>
    <row r="393" s="825" customFormat="1" ht="13.5"/>
    <row r="394" s="825" customFormat="1" ht="13.5"/>
    <row r="395" s="825" customFormat="1" ht="13.5"/>
    <row r="396" s="825" customFormat="1" ht="13.5"/>
    <row r="397" s="825" customFormat="1" ht="13.5"/>
    <row r="398" s="825" customFormat="1" ht="13.5"/>
    <row r="399" s="825" customFormat="1" ht="13.5"/>
    <row r="400" s="825" customFormat="1" ht="13.5"/>
    <row r="401" s="825" customFormat="1" ht="13.5"/>
    <row r="402" s="825" customFormat="1" ht="13.5"/>
    <row r="403" s="825" customFormat="1" ht="13.5"/>
    <row r="404" s="825" customFormat="1" ht="13.5"/>
    <row r="405" s="825" customFormat="1" ht="13.5"/>
    <row r="406" s="825" customFormat="1" ht="13.5"/>
    <row r="407" s="825" customFormat="1" ht="13.5"/>
    <row r="408" s="825" customFormat="1" ht="13.5"/>
    <row r="409" s="825" customFormat="1" ht="13.5"/>
    <row r="410" s="825" customFormat="1" ht="13.5"/>
    <row r="411" s="825" customFormat="1" ht="13.5"/>
    <row r="412" s="825" customFormat="1" ht="13.5"/>
    <row r="413" s="825" customFormat="1" ht="13.5"/>
    <row r="414" s="825" customFormat="1" ht="13.5"/>
    <row r="415" s="825" customFormat="1" ht="13.5"/>
    <row r="416" s="825" customFormat="1" ht="13.5"/>
    <row r="417" s="825" customFormat="1" ht="13.5"/>
    <row r="418" s="825" customFormat="1" ht="13.5"/>
    <row r="419" s="825" customFormat="1" ht="13.5"/>
    <row r="420" s="825" customFormat="1" ht="13.5"/>
    <row r="421" s="825" customFormat="1" ht="13.5"/>
    <row r="422" s="825" customFormat="1" ht="13.5"/>
    <row r="423" s="825" customFormat="1" ht="13.5"/>
    <row r="424" s="825" customFormat="1" ht="13.5"/>
    <row r="425" s="825" customFormat="1" ht="13.5"/>
    <row r="426" s="825" customFormat="1" ht="13.5"/>
    <row r="427" s="825" customFormat="1" ht="13.5"/>
    <row r="428" s="825" customFormat="1" ht="13.5"/>
    <row r="429" s="825" customFormat="1" ht="13.5"/>
    <row r="430" s="825" customFormat="1" ht="13.5"/>
    <row r="431" s="825" customFormat="1" ht="13.5"/>
    <row r="432" s="825" customFormat="1" ht="13.5"/>
    <row r="433" s="825" customFormat="1" ht="13.5"/>
    <row r="434" s="825" customFormat="1" ht="13.5"/>
    <row r="435" s="825" customFormat="1" ht="13.5"/>
    <row r="436" s="825" customFormat="1" ht="13.5"/>
    <row r="437" s="825" customFormat="1" ht="13.5"/>
    <row r="438" s="825" customFormat="1" ht="13.5"/>
    <row r="439" s="825" customFormat="1" ht="13.5"/>
    <row r="440" s="825" customFormat="1" ht="13.5"/>
    <row r="441" s="825" customFormat="1" ht="13.5"/>
    <row r="442" s="825" customFormat="1" ht="13.5"/>
    <row r="443" s="825" customFormat="1" ht="13.5"/>
    <row r="444" s="825" customFormat="1" ht="13.5"/>
    <row r="445" s="825" customFormat="1" ht="13.5"/>
    <row r="446" s="825" customFormat="1" ht="13.5"/>
    <row r="447" s="825" customFormat="1" ht="13.5"/>
    <row r="448" s="825" customFormat="1" ht="13.5"/>
    <row r="449" s="825" customFormat="1" ht="13.5"/>
    <row r="450" s="825" customFormat="1" ht="13.5"/>
    <row r="451" s="825" customFormat="1" ht="13.5"/>
    <row r="452" s="825" customFormat="1" ht="13.5"/>
    <row r="453" s="825" customFormat="1" ht="13.5"/>
    <row r="454" s="825" customFormat="1" ht="13.5"/>
    <row r="455" s="825" customFormat="1" ht="13.5"/>
    <row r="456" s="825" customFormat="1" ht="13.5"/>
    <row r="457" s="825" customFormat="1" ht="13.5"/>
    <row r="458" s="825" customFormat="1" ht="13.5"/>
    <row r="459" s="825" customFormat="1" ht="13.5"/>
    <row r="460" s="825" customFormat="1" ht="13.5"/>
    <row r="461" s="825" customFormat="1" ht="13.5"/>
    <row r="462" s="825" customFormat="1" ht="13.5"/>
    <row r="463" s="825" customFormat="1" ht="13.5"/>
    <row r="464" s="825" customFormat="1" ht="13.5"/>
    <row r="465" s="825" customFormat="1" ht="13.5"/>
    <row r="466" s="825" customFormat="1" ht="13.5"/>
    <row r="467" s="825" customFormat="1" ht="13.5"/>
    <row r="468" s="825" customFormat="1" ht="13.5"/>
    <row r="469" s="825" customFormat="1" ht="13.5"/>
    <row r="470" s="825" customFormat="1" ht="13.5"/>
    <row r="471" s="825" customFormat="1" ht="13.5"/>
    <row r="472" s="825" customFormat="1" ht="13.5"/>
    <row r="473" s="825" customFormat="1" ht="13.5"/>
    <row r="474" s="825" customFormat="1" ht="13.5"/>
    <row r="475" s="825" customFormat="1" ht="13.5"/>
    <row r="476" s="825" customFormat="1" ht="13.5"/>
    <row r="477" s="825" customFormat="1" ht="13.5"/>
    <row r="478" s="825" customFormat="1" ht="13.5"/>
    <row r="479" s="825" customFormat="1" ht="13.5"/>
    <row r="480" s="825" customFormat="1" ht="13.5"/>
    <row r="481" s="825" customFormat="1" ht="13.5"/>
    <row r="482" s="825" customFormat="1" ht="13.5"/>
    <row r="483" s="825" customFormat="1" ht="13.5"/>
    <row r="484" s="825" customFormat="1" ht="13.5"/>
    <row r="485" s="825" customFormat="1" ht="13.5"/>
    <row r="486" s="825" customFormat="1" ht="13.5"/>
    <row r="487" s="825" customFormat="1" ht="13.5"/>
    <row r="488" s="825" customFormat="1" ht="13.5"/>
    <row r="489" s="825" customFormat="1" ht="13.5"/>
    <row r="490" s="825" customFormat="1" ht="13.5"/>
    <row r="491" s="825" customFormat="1" ht="13.5"/>
    <row r="492" s="825" customFormat="1" ht="13.5"/>
    <row r="493" s="825" customFormat="1" ht="13.5"/>
    <row r="494" s="825" customFormat="1" ht="13.5"/>
    <row r="495" s="825" customFormat="1" ht="13.5"/>
    <row r="496" s="825" customFormat="1" ht="13.5"/>
    <row r="497" s="825" customFormat="1" ht="13.5"/>
    <row r="498" s="825" customFormat="1" ht="13.5"/>
    <row r="499" s="825" customFormat="1" ht="13.5"/>
    <row r="500" s="825" customFormat="1" ht="13.5"/>
    <row r="501" s="825" customFormat="1" ht="13.5"/>
    <row r="502" s="825" customFormat="1" ht="13.5"/>
    <row r="503" s="825" customFormat="1" ht="13.5"/>
    <row r="504" s="825" customFormat="1" ht="13.5"/>
    <row r="505" s="825" customFormat="1" ht="13.5"/>
    <row r="506" s="825" customFormat="1" ht="13.5"/>
    <row r="507" s="825" customFormat="1" ht="13.5"/>
    <row r="508" s="825" customFormat="1" ht="13.5"/>
    <row r="509" s="825" customFormat="1" ht="13.5"/>
    <row r="510" s="825" customFormat="1" ht="13.5"/>
    <row r="511" s="825" customFormat="1" ht="13.5"/>
    <row r="512" s="825" customFormat="1" ht="13.5"/>
    <row r="513" s="825" customFormat="1" ht="13.5"/>
    <row r="514" s="825" customFormat="1" ht="13.5"/>
    <row r="515" s="825" customFormat="1" ht="13.5"/>
    <row r="516" s="825" customFormat="1" ht="13.5"/>
    <row r="517" s="825" customFormat="1" ht="13.5"/>
    <row r="518" s="825" customFormat="1" ht="13.5"/>
    <row r="519" s="825" customFormat="1" ht="13.5"/>
    <row r="520" s="825" customFormat="1" ht="13.5"/>
    <row r="521" s="825" customFormat="1" ht="13.5"/>
    <row r="522" s="825" customFormat="1" ht="13.5"/>
    <row r="523" s="825" customFormat="1" ht="13.5"/>
    <row r="524" s="825" customFormat="1" ht="13.5"/>
    <row r="525" s="825" customFormat="1" ht="13.5"/>
    <row r="526" s="825" customFormat="1" ht="13.5"/>
    <row r="527" s="825" customFormat="1" ht="13.5"/>
    <row r="528" s="825" customFormat="1" ht="13.5"/>
    <row r="529" s="825" customFormat="1" ht="13.5"/>
    <row r="530" s="825" customFormat="1" ht="13.5"/>
    <row r="531" s="825" customFormat="1" ht="13.5"/>
    <row r="532" s="825" customFormat="1" ht="13.5"/>
    <row r="533" s="825" customFormat="1" ht="13.5"/>
    <row r="534" s="825" customFormat="1" ht="13.5"/>
    <row r="535" s="825" customFormat="1" ht="13.5"/>
    <row r="536" s="825" customFormat="1" ht="13.5"/>
    <row r="537" s="825" customFormat="1" ht="13.5"/>
    <row r="538" s="825" customFormat="1" ht="13.5"/>
    <row r="539" s="825" customFormat="1" ht="13.5"/>
    <row r="540" s="825" customFormat="1" ht="13.5"/>
    <row r="541" s="825" customFormat="1" ht="13.5"/>
    <row r="542" s="825" customFormat="1" ht="13.5"/>
    <row r="543" s="825" customFormat="1" ht="13.5"/>
    <row r="544" s="825" customFormat="1" ht="13.5"/>
    <row r="545" s="825" customFormat="1" ht="13.5"/>
    <row r="546" s="825" customFormat="1" ht="13.5"/>
    <row r="547" s="825" customFormat="1" ht="13.5"/>
    <row r="548" s="825" customFormat="1" ht="13.5"/>
    <row r="549" s="825" customFormat="1" ht="13.5"/>
    <row r="550" s="825" customFormat="1" ht="13.5"/>
    <row r="551" s="825" customFormat="1" ht="13.5"/>
    <row r="552" s="825" customFormat="1" ht="13.5"/>
    <row r="553" s="825" customFormat="1" ht="13.5"/>
    <row r="554" s="825" customFormat="1" ht="13.5"/>
    <row r="555" s="825" customFormat="1" ht="13.5"/>
    <row r="556" s="825" customFormat="1" ht="13.5"/>
    <row r="557" s="825" customFormat="1" ht="13.5"/>
    <row r="558" s="825" customFormat="1" ht="13.5"/>
    <row r="559" s="825" customFormat="1" ht="13.5"/>
    <row r="560" s="825" customFormat="1" ht="13.5"/>
    <row r="561" s="825" customFormat="1" ht="13.5"/>
    <row r="562" s="825" customFormat="1" ht="13.5"/>
    <row r="563" s="825" customFormat="1" ht="13.5"/>
    <row r="564" s="825" customFormat="1" ht="13.5"/>
    <row r="565" s="825" customFormat="1" ht="13.5"/>
    <row r="566" s="825" customFormat="1" ht="13.5"/>
    <row r="567" s="825" customFormat="1" ht="13.5"/>
    <row r="568" s="825" customFormat="1" ht="13.5"/>
    <row r="569" s="825" customFormat="1" ht="13.5"/>
    <row r="570" s="825" customFormat="1" ht="13.5"/>
    <row r="571" s="825" customFormat="1" ht="13.5"/>
    <row r="572" s="825" customFormat="1" ht="13.5"/>
    <row r="573" s="825" customFormat="1" ht="13.5"/>
    <row r="574" s="825" customFormat="1" ht="13.5"/>
    <row r="575" s="825" customFormat="1" ht="13.5"/>
    <row r="576" s="825" customFormat="1" ht="13.5"/>
    <row r="577" s="825" customFormat="1" ht="13.5"/>
    <row r="578" s="825" customFormat="1" ht="13.5"/>
    <row r="579" s="825" customFormat="1" ht="13.5"/>
    <row r="580" s="825" customFormat="1" ht="13.5"/>
    <row r="581" s="825" customFormat="1" ht="13.5"/>
    <row r="582" s="825" customFormat="1" ht="13.5"/>
    <row r="583" s="825" customFormat="1" ht="13.5"/>
    <row r="584" s="825" customFormat="1" ht="13.5"/>
    <row r="585" s="825" customFormat="1" ht="13.5"/>
    <row r="586" s="825" customFormat="1" ht="13.5"/>
    <row r="587" s="825" customFormat="1" ht="13.5"/>
    <row r="588" s="825" customFormat="1" ht="13.5"/>
    <row r="589" s="825" customFormat="1" ht="13.5"/>
    <row r="590" s="825" customFormat="1" ht="13.5"/>
    <row r="591" s="825" customFormat="1" ht="13.5"/>
    <row r="592" s="825" customFormat="1" ht="13.5"/>
    <row r="593" s="825" customFormat="1" ht="13.5"/>
    <row r="594" s="825" customFormat="1" ht="13.5"/>
    <row r="595" s="825" customFormat="1" ht="13.5"/>
    <row r="596" s="825" customFormat="1" ht="13.5"/>
    <row r="597" s="825" customFormat="1" ht="13.5"/>
    <row r="598" s="825" customFormat="1" ht="13.5"/>
    <row r="599" s="825" customFormat="1" ht="13.5"/>
    <row r="600" s="825" customFormat="1" ht="13.5"/>
    <row r="601" s="825" customFormat="1" ht="13.5"/>
    <row r="602" s="825" customFormat="1" ht="13.5"/>
    <row r="603" s="825" customFormat="1" ht="13.5"/>
    <row r="604" s="825" customFormat="1" ht="13.5"/>
    <row r="605" s="825" customFormat="1" ht="13.5"/>
    <row r="606" s="825" customFormat="1" ht="13.5"/>
    <row r="607" s="825" customFormat="1" ht="13.5"/>
    <row r="608" s="825" customFormat="1" ht="13.5"/>
    <row r="609" s="825" customFormat="1" ht="13.5"/>
    <row r="610" s="825" customFormat="1" ht="13.5"/>
    <row r="611" s="825" customFormat="1" ht="13.5"/>
    <row r="612" s="825" customFormat="1" ht="13.5"/>
    <row r="613" s="825" customFormat="1" ht="13.5"/>
    <row r="614" s="825" customFormat="1" ht="13.5"/>
    <row r="615" s="825" customFormat="1" ht="13.5"/>
    <row r="616" s="825" customFormat="1" ht="13.5"/>
    <row r="617" s="825" customFormat="1" ht="13.5"/>
    <row r="618" s="825" customFormat="1" ht="13.5"/>
    <row r="619" s="825" customFormat="1" ht="13.5"/>
    <row r="620" s="825" customFormat="1" ht="13.5"/>
    <row r="621" s="825" customFormat="1" ht="13.5"/>
    <row r="622" s="825" customFormat="1" ht="13.5"/>
    <row r="623" s="825" customFormat="1" ht="13.5"/>
    <row r="624" s="825" customFormat="1" ht="13.5"/>
    <row r="625" s="825" customFormat="1" ht="13.5"/>
    <row r="626" s="825" customFormat="1" ht="13.5"/>
    <row r="627" s="825" customFormat="1" ht="13.5"/>
    <row r="628" s="825" customFormat="1" ht="13.5"/>
    <row r="629" s="825" customFormat="1" ht="13.5"/>
    <row r="630" s="825" customFormat="1" ht="13.5"/>
    <row r="631" s="825" customFormat="1" ht="13.5"/>
    <row r="632" s="825" customFormat="1" ht="13.5"/>
    <row r="633" s="825" customFormat="1" ht="13.5"/>
    <row r="634" s="825" customFormat="1" ht="13.5"/>
    <row r="635" s="825" customFormat="1" ht="13.5"/>
    <row r="636" s="825" customFormat="1" ht="13.5"/>
    <row r="637" s="825" customFormat="1" ht="13.5"/>
    <row r="638" s="825" customFormat="1" ht="13.5"/>
    <row r="639" s="825" customFormat="1" ht="13.5"/>
    <row r="640" s="825" customFormat="1" ht="13.5"/>
    <row r="641" s="825" customFormat="1" ht="13.5"/>
    <row r="642" s="825" customFormat="1" ht="13.5"/>
    <row r="643" s="825" customFormat="1" ht="13.5"/>
    <row r="644" s="825" customFormat="1" ht="13.5"/>
    <row r="645" s="825" customFormat="1" ht="13.5"/>
    <row r="646" s="825" customFormat="1" ht="13.5"/>
    <row r="647" s="825" customFormat="1" ht="13.5"/>
    <row r="648" s="825" customFormat="1" ht="13.5"/>
    <row r="649" s="825" customFormat="1" ht="13.5"/>
    <row r="650" s="825" customFormat="1" ht="13.5"/>
    <row r="651" s="825" customFormat="1" ht="13.5"/>
    <row r="652" s="825" customFormat="1" ht="13.5"/>
    <row r="653" s="825" customFormat="1" ht="13.5"/>
    <row r="654" s="825" customFormat="1" ht="13.5"/>
    <row r="655" s="825" customFormat="1" ht="13.5"/>
    <row r="656" s="825" customFormat="1" ht="13.5"/>
    <row r="657" s="825" customFormat="1" ht="13.5"/>
    <row r="658" s="825" customFormat="1" ht="13.5"/>
    <row r="659" s="825" customFormat="1" ht="13.5"/>
    <row r="660" s="825" customFormat="1" ht="13.5"/>
    <row r="661" s="825" customFormat="1" ht="13.5"/>
    <row r="662" s="825" customFormat="1" ht="13.5"/>
    <row r="663" s="825" customFormat="1" ht="13.5"/>
    <row r="664" s="825" customFormat="1" ht="13.5"/>
    <row r="665" s="825" customFormat="1" ht="13.5"/>
    <row r="666" s="825" customFormat="1" ht="13.5"/>
    <row r="667" s="825" customFormat="1" ht="13.5"/>
    <row r="668" s="825" customFormat="1" ht="13.5"/>
    <row r="669" s="825" customFormat="1" ht="13.5"/>
    <row r="670" s="825" customFormat="1" ht="13.5"/>
    <row r="671" s="825" customFormat="1" ht="13.5"/>
    <row r="672" s="825" customFormat="1" ht="13.5"/>
    <row r="673" s="825" customFormat="1" ht="13.5"/>
    <row r="674" s="825" customFormat="1" ht="13.5"/>
    <row r="675" s="825" customFormat="1" ht="13.5"/>
    <row r="676" s="825" customFormat="1" ht="13.5"/>
    <row r="677" s="825" customFormat="1" ht="13.5"/>
    <row r="678" s="825" customFormat="1" ht="13.5"/>
    <row r="679" s="825" customFormat="1" ht="13.5"/>
    <row r="680" s="825" customFormat="1" ht="13.5"/>
    <row r="681" s="825" customFormat="1" ht="13.5"/>
    <row r="682" s="825" customFormat="1" ht="13.5"/>
    <row r="683" s="825" customFormat="1" ht="13.5"/>
    <row r="684" s="825" customFormat="1" ht="13.5"/>
    <row r="685" s="825" customFormat="1" ht="13.5"/>
    <row r="686" s="825" customFormat="1" ht="13.5"/>
    <row r="687" s="825" customFormat="1" ht="13.5"/>
    <row r="688" s="825" customFormat="1" ht="13.5"/>
    <row r="689" s="825" customFormat="1" ht="13.5"/>
    <row r="690" s="825" customFormat="1" ht="13.5"/>
    <row r="691" s="825" customFormat="1" ht="13.5"/>
    <row r="692" s="825" customFormat="1" ht="13.5"/>
    <row r="693" s="825" customFormat="1" ht="13.5"/>
    <row r="694" s="825" customFormat="1" ht="13.5"/>
    <row r="695" s="825" customFormat="1" ht="13.5"/>
    <row r="696" s="825" customFormat="1" ht="13.5"/>
    <row r="697" s="825" customFormat="1" ht="13.5"/>
    <row r="698" s="825" customFormat="1" ht="13.5"/>
    <row r="699" s="825" customFormat="1" ht="13.5"/>
    <row r="700" s="825" customFormat="1" ht="13.5"/>
    <row r="701" s="825" customFormat="1" ht="13.5"/>
    <row r="702" s="825" customFormat="1" ht="13.5"/>
    <row r="703" s="825" customFormat="1" ht="13.5"/>
    <row r="704" s="825" customFormat="1" ht="13.5"/>
    <row r="705" s="825" customFormat="1" ht="13.5"/>
    <row r="706" s="825" customFormat="1" ht="13.5"/>
    <row r="707" s="825" customFormat="1" ht="13.5"/>
    <row r="708" s="825" customFormat="1" ht="13.5"/>
    <row r="709" s="825" customFormat="1" ht="13.5"/>
    <row r="710" s="825" customFormat="1" ht="13.5"/>
    <row r="711" s="825" customFormat="1" ht="13.5"/>
    <row r="712" s="825" customFormat="1" ht="13.5"/>
    <row r="713" s="825" customFormat="1" ht="13.5"/>
    <row r="714" s="825" customFormat="1" ht="13.5"/>
    <row r="715" s="825" customFormat="1" ht="13.5"/>
    <row r="716" s="825" customFormat="1" ht="13.5"/>
    <row r="717" s="825" customFormat="1" ht="13.5"/>
    <row r="718" s="825" customFormat="1" ht="13.5"/>
    <row r="719" s="825" customFormat="1" ht="13.5"/>
    <row r="720" s="825" customFormat="1" ht="13.5"/>
    <row r="721" s="825" customFormat="1" ht="13.5"/>
    <row r="722" s="825" customFormat="1" ht="13.5"/>
    <row r="723" s="825" customFormat="1" ht="13.5"/>
    <row r="724" s="825" customFormat="1" ht="13.5"/>
    <row r="725" s="825" customFormat="1" ht="13.5"/>
    <row r="726" s="825" customFormat="1" ht="13.5"/>
    <row r="727" s="825" customFormat="1" ht="13.5"/>
    <row r="728" s="825" customFormat="1" ht="13.5"/>
    <row r="729" s="825" customFormat="1" ht="13.5"/>
    <row r="730" s="825" customFormat="1" ht="13.5"/>
    <row r="731" s="825" customFormat="1" ht="13.5"/>
    <row r="732" s="825" customFormat="1" ht="13.5"/>
    <row r="733" s="825" customFormat="1" ht="13.5"/>
    <row r="734" s="825" customFormat="1" ht="13.5"/>
    <row r="735" s="825" customFormat="1" ht="13.5"/>
    <row r="736" s="825" customFormat="1" ht="13.5"/>
    <row r="737" s="825" customFormat="1" ht="13.5"/>
    <row r="738" s="825" customFormat="1" ht="13.5"/>
    <row r="739" s="825" customFormat="1" ht="13.5"/>
    <row r="740" s="825" customFormat="1" ht="13.5"/>
    <row r="741" s="825" customFormat="1" ht="13.5"/>
    <row r="742" s="825" customFormat="1" ht="13.5"/>
    <row r="743" s="825" customFormat="1" ht="13.5"/>
    <row r="744" s="825" customFormat="1" ht="13.5"/>
    <row r="745" s="825" customFormat="1" ht="13.5"/>
    <row r="746" s="825" customFormat="1" ht="13.5"/>
    <row r="747" s="825" customFormat="1" ht="13.5"/>
    <row r="748" s="825" customFormat="1" ht="13.5"/>
    <row r="749" s="825" customFormat="1" ht="13.5"/>
    <row r="750" s="825" customFormat="1" ht="13.5"/>
    <row r="751" s="825" customFormat="1" ht="13.5"/>
    <row r="752" s="825" customFormat="1" ht="13.5"/>
    <row r="753" s="825" customFormat="1" ht="13.5"/>
    <row r="754" s="825" customFormat="1" ht="13.5"/>
    <row r="755" s="825" customFormat="1" ht="13.5"/>
    <row r="756" s="825" customFormat="1" ht="13.5"/>
    <row r="757" s="825" customFormat="1" ht="13.5"/>
    <row r="758" s="825" customFormat="1" ht="13.5"/>
    <row r="759" s="825" customFormat="1" ht="13.5"/>
    <row r="760" s="825" customFormat="1" ht="13.5"/>
    <row r="761" s="825" customFormat="1" ht="13.5"/>
    <row r="762" s="825" customFormat="1" ht="13.5"/>
    <row r="763" s="825" customFormat="1" ht="13.5"/>
    <row r="764" s="825" customFormat="1" ht="13.5"/>
    <row r="765" s="825" customFormat="1" ht="13.5"/>
    <row r="766" s="825" customFormat="1" ht="13.5"/>
    <row r="767" s="825" customFormat="1" ht="13.5"/>
    <row r="768" s="825" customFormat="1" ht="13.5"/>
    <row r="769" s="825" customFormat="1" ht="13.5"/>
    <row r="770" s="825" customFormat="1" ht="13.5"/>
    <row r="771" s="825" customFormat="1" ht="13.5"/>
    <row r="772" s="825" customFormat="1" ht="13.5"/>
    <row r="773" s="825" customFormat="1" ht="13.5"/>
    <row r="774" s="825" customFormat="1" ht="13.5"/>
    <row r="775" s="825" customFormat="1" ht="13.5"/>
    <row r="776" s="825" customFormat="1" ht="13.5"/>
    <row r="777" s="825" customFormat="1" ht="13.5"/>
    <row r="778" s="825" customFormat="1" ht="13.5"/>
    <row r="779" s="825" customFormat="1" ht="13.5"/>
    <row r="780" s="825" customFormat="1" ht="13.5"/>
    <row r="781" s="825" customFormat="1" ht="13.5"/>
    <row r="782" s="825" customFormat="1" ht="13.5"/>
    <row r="783" s="825" customFormat="1" ht="13.5"/>
    <row r="784" s="825" customFormat="1" ht="13.5"/>
    <row r="785" s="825" customFormat="1" ht="13.5"/>
    <row r="786" s="825" customFormat="1" ht="13.5"/>
    <row r="787" s="825" customFormat="1" ht="13.5"/>
    <row r="788" s="825" customFormat="1" ht="13.5"/>
    <row r="789" s="825" customFormat="1" ht="13.5"/>
    <row r="790" s="825" customFormat="1" ht="13.5"/>
    <row r="791" s="825" customFormat="1" ht="13.5"/>
    <row r="792" s="825" customFormat="1" ht="13.5"/>
    <row r="793" s="825" customFormat="1" ht="13.5"/>
    <row r="794" s="825" customFormat="1" ht="13.5"/>
    <row r="795" s="825" customFormat="1" ht="13.5"/>
    <row r="796" s="825" customFormat="1" ht="13.5"/>
    <row r="797" s="825" customFormat="1" ht="13.5"/>
    <row r="798" s="825" customFormat="1" ht="13.5"/>
    <row r="799" s="825" customFormat="1" ht="13.5"/>
    <row r="800" s="825" customFormat="1" ht="13.5"/>
    <row r="801" s="825" customFormat="1" ht="13.5"/>
    <row r="802" s="825" customFormat="1" ht="13.5"/>
    <row r="803" s="825" customFormat="1" ht="13.5"/>
    <row r="804" s="825" customFormat="1" ht="13.5"/>
    <row r="805" s="825" customFormat="1" ht="13.5"/>
    <row r="806" s="825" customFormat="1" ht="13.5"/>
    <row r="807" s="825" customFormat="1" ht="13.5"/>
    <row r="808" s="825" customFormat="1" ht="13.5"/>
    <row r="809" s="825" customFormat="1" ht="13.5"/>
    <row r="810" s="825" customFormat="1" ht="13.5"/>
    <row r="811" s="825" customFormat="1" ht="13.5"/>
    <row r="812" s="825" customFormat="1" ht="13.5"/>
    <row r="813" s="825" customFormat="1" ht="13.5"/>
    <row r="814" s="825" customFormat="1" ht="13.5"/>
    <row r="815" s="825" customFormat="1" ht="13.5"/>
    <row r="816" s="825" customFormat="1" ht="13.5"/>
    <row r="817" s="825" customFormat="1" ht="13.5"/>
    <row r="818" s="825" customFormat="1" ht="13.5"/>
    <row r="819" s="825" customFormat="1" ht="13.5"/>
    <row r="820" s="825" customFormat="1" ht="13.5"/>
    <row r="821" s="825" customFormat="1" ht="13.5"/>
    <row r="822" s="825" customFormat="1" ht="13.5"/>
    <row r="823" s="825" customFormat="1" ht="13.5"/>
    <row r="824" s="825" customFormat="1" ht="13.5"/>
    <row r="825" s="825" customFormat="1" ht="13.5"/>
    <row r="826" s="825" customFormat="1" ht="13.5"/>
    <row r="827" s="825" customFormat="1" ht="13.5"/>
    <row r="828" s="825" customFormat="1" ht="13.5"/>
    <row r="829" s="825" customFormat="1" ht="13.5"/>
    <row r="830" s="825" customFormat="1" ht="13.5"/>
    <row r="831" s="825" customFormat="1" ht="13.5"/>
    <row r="832" s="825" customFormat="1" ht="13.5"/>
    <row r="833" s="825" customFormat="1" ht="13.5"/>
    <row r="834" s="825" customFormat="1" ht="13.5"/>
    <row r="835" s="825" customFormat="1" ht="13.5"/>
    <row r="836" s="825" customFormat="1" ht="13.5"/>
    <row r="837" s="825" customFormat="1" ht="13.5"/>
    <row r="838" s="825" customFormat="1" ht="13.5"/>
  </sheetData>
  <mergeCells count="10">
    <mergeCell ref="J3:J4"/>
    <mergeCell ref="K3:K4"/>
    <mergeCell ref="F3:F4"/>
    <mergeCell ref="G3:G4"/>
    <mergeCell ref="H3:H4"/>
    <mergeCell ref="I3:I4"/>
    <mergeCell ref="C3:C4"/>
    <mergeCell ref="A5:B5"/>
    <mergeCell ref="A3:B4"/>
    <mergeCell ref="E3:E4"/>
  </mergeCells>
  <printOptions/>
  <pageMargins left="0.5905511811023623" right="0.1968503937007874" top="0.984251968503937" bottom="0.984251968503937" header="0.5118110236220472" footer="0.5118110236220472"/>
  <pageSetup fitToHeight="1" fitToWidth="1" horizontalDpi="600" verticalDpi="600" orientation="portrait" paperSize="9" scale="89" r:id="rId1"/>
  <headerFooter alignWithMargins="0">
    <oddHeader>&amp;R&amp;D&amp;T</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N68"/>
  <sheetViews>
    <sheetView workbookViewId="0" topLeftCell="A1">
      <selection activeCell="A1" sqref="A1"/>
    </sheetView>
  </sheetViews>
  <sheetFormatPr defaultColWidth="9.00390625" defaultRowHeight="13.5"/>
  <cols>
    <col min="1" max="1" width="19.75390625" style="829" customWidth="1"/>
    <col min="2" max="13" width="7.375" style="829" customWidth="1"/>
    <col min="14" max="14" width="1.37890625" style="829" customWidth="1"/>
    <col min="15" max="16384" width="8.125" style="829" customWidth="1"/>
  </cols>
  <sheetData>
    <row r="1" spans="1:14" s="528" customFormat="1" ht="18" customHeight="1">
      <c r="A1" s="525" t="s">
        <v>1040</v>
      </c>
      <c r="B1" s="526"/>
      <c r="C1" s="526"/>
      <c r="D1" s="526"/>
      <c r="E1" s="526"/>
      <c r="F1" s="526"/>
      <c r="G1" s="526"/>
      <c r="H1" s="526"/>
      <c r="I1" s="526"/>
      <c r="J1" s="526"/>
      <c r="K1" s="526"/>
      <c r="L1" s="526"/>
      <c r="M1" s="526"/>
      <c r="N1" s="527"/>
    </row>
    <row r="2" spans="1:14" s="528" customFormat="1" ht="18" customHeight="1">
      <c r="A2" s="525" t="s">
        <v>97</v>
      </c>
      <c r="B2" s="526"/>
      <c r="C2" s="526"/>
      <c r="D2" s="526"/>
      <c r="E2" s="526"/>
      <c r="F2" s="526"/>
      <c r="G2" s="526"/>
      <c r="H2" s="526"/>
      <c r="I2" s="526"/>
      <c r="J2" s="526"/>
      <c r="K2" s="526"/>
      <c r="L2" s="526"/>
      <c r="M2" s="526"/>
      <c r="N2" s="527"/>
    </row>
    <row r="3" spans="13:14" s="525" customFormat="1" ht="15" customHeight="1" thickBot="1">
      <c r="M3" s="529" t="s">
        <v>961</v>
      </c>
      <c r="N3" s="530"/>
    </row>
    <row r="4" spans="1:14" s="532" customFormat="1" ht="15" customHeight="1" thickTop="1">
      <c r="A4" s="1016" t="s">
        <v>98</v>
      </c>
      <c r="B4" s="1013" t="s">
        <v>99</v>
      </c>
      <c r="C4" s="1014"/>
      <c r="D4" s="1014"/>
      <c r="E4" s="1014"/>
      <c r="F4" s="1014"/>
      <c r="G4" s="1015"/>
      <c r="H4" s="1013" t="s">
        <v>100</v>
      </c>
      <c r="I4" s="1014"/>
      <c r="J4" s="1014"/>
      <c r="K4" s="1014"/>
      <c r="L4" s="1014"/>
      <c r="M4" s="1014"/>
      <c r="N4" s="531"/>
    </row>
    <row r="5" spans="1:14" s="532" customFormat="1" ht="15" customHeight="1">
      <c r="A5" s="1017"/>
      <c r="B5" s="1007" t="s">
        <v>963</v>
      </c>
      <c r="C5" s="1007" t="s">
        <v>101</v>
      </c>
      <c r="D5" s="1007" t="s">
        <v>102</v>
      </c>
      <c r="E5" s="1009" t="s">
        <v>103</v>
      </c>
      <c r="F5" s="533"/>
      <c r="G5" s="1007" t="s">
        <v>104</v>
      </c>
      <c r="H5" s="1007" t="s">
        <v>963</v>
      </c>
      <c r="I5" s="1007" t="s">
        <v>101</v>
      </c>
      <c r="J5" s="1007" t="s">
        <v>102</v>
      </c>
      <c r="K5" s="1011" t="s">
        <v>105</v>
      </c>
      <c r="L5" s="533"/>
      <c r="M5" s="1011" t="s">
        <v>104</v>
      </c>
      <c r="N5" s="531"/>
    </row>
    <row r="6" spans="1:14" s="532" customFormat="1" ht="24.75" customHeight="1">
      <c r="A6" s="1018"/>
      <c r="B6" s="1008"/>
      <c r="C6" s="1008"/>
      <c r="D6" s="1008"/>
      <c r="E6" s="1010"/>
      <c r="F6" s="534" t="s">
        <v>106</v>
      </c>
      <c r="G6" s="1008"/>
      <c r="H6" s="1008"/>
      <c r="I6" s="1008"/>
      <c r="J6" s="1008"/>
      <c r="K6" s="1012"/>
      <c r="L6" s="534" t="s">
        <v>106</v>
      </c>
      <c r="M6" s="1012"/>
      <c r="N6" s="531"/>
    </row>
    <row r="7" spans="1:14" s="539" customFormat="1" ht="15" customHeight="1">
      <c r="A7" s="535" t="s">
        <v>969</v>
      </c>
      <c r="B7" s="536">
        <v>6314</v>
      </c>
      <c r="C7" s="536">
        <v>5197</v>
      </c>
      <c r="D7" s="536">
        <v>246</v>
      </c>
      <c r="E7" s="536">
        <v>642</v>
      </c>
      <c r="F7" s="536">
        <v>252</v>
      </c>
      <c r="G7" s="536">
        <v>218</v>
      </c>
      <c r="H7" s="536">
        <v>4980</v>
      </c>
      <c r="I7" s="536">
        <v>4062</v>
      </c>
      <c r="J7" s="536">
        <v>208</v>
      </c>
      <c r="K7" s="536">
        <v>590</v>
      </c>
      <c r="L7" s="536">
        <v>228</v>
      </c>
      <c r="M7" s="537">
        <v>111</v>
      </c>
      <c r="N7" s="538"/>
    </row>
    <row r="8" spans="1:14" s="828" customFormat="1" ht="15" customHeight="1">
      <c r="A8" s="540" t="s">
        <v>1007</v>
      </c>
      <c r="B8" s="541">
        <v>1246</v>
      </c>
      <c r="C8" s="541">
        <v>957</v>
      </c>
      <c r="D8" s="541">
        <v>75</v>
      </c>
      <c r="E8" s="541">
        <v>117</v>
      </c>
      <c r="F8" s="541">
        <v>61</v>
      </c>
      <c r="G8" s="541">
        <v>95</v>
      </c>
      <c r="H8" s="541">
        <v>751</v>
      </c>
      <c r="I8" s="541">
        <v>557</v>
      </c>
      <c r="J8" s="541">
        <v>58</v>
      </c>
      <c r="K8" s="541">
        <v>99</v>
      </c>
      <c r="L8" s="541">
        <v>52</v>
      </c>
      <c r="M8" s="542">
        <v>35</v>
      </c>
      <c r="N8" s="827"/>
    </row>
    <row r="9" spans="1:14" s="828" customFormat="1" ht="15" customHeight="1">
      <c r="A9" s="543" t="s">
        <v>107</v>
      </c>
      <c r="B9" s="541">
        <v>639</v>
      </c>
      <c r="C9" s="541">
        <v>509</v>
      </c>
      <c r="D9" s="541">
        <v>40</v>
      </c>
      <c r="E9" s="541">
        <v>62</v>
      </c>
      <c r="F9" s="541">
        <v>30</v>
      </c>
      <c r="G9" s="541">
        <v>29</v>
      </c>
      <c r="H9" s="541">
        <v>499</v>
      </c>
      <c r="I9" s="541">
        <v>392</v>
      </c>
      <c r="J9" s="541">
        <v>33</v>
      </c>
      <c r="K9" s="541">
        <v>57</v>
      </c>
      <c r="L9" s="541">
        <v>27</v>
      </c>
      <c r="M9" s="542">
        <v>16</v>
      </c>
      <c r="N9" s="827"/>
    </row>
    <row r="10" spans="1:14" s="828" customFormat="1" ht="15" customHeight="1">
      <c r="A10" s="543" t="s">
        <v>108</v>
      </c>
      <c r="B10" s="541">
        <v>361</v>
      </c>
      <c r="C10" s="541">
        <v>258</v>
      </c>
      <c r="D10" s="541">
        <v>24</v>
      </c>
      <c r="E10" s="541">
        <v>43</v>
      </c>
      <c r="F10" s="541">
        <v>25</v>
      </c>
      <c r="G10" s="541">
        <v>36</v>
      </c>
      <c r="H10" s="541">
        <v>185</v>
      </c>
      <c r="I10" s="541">
        <v>115</v>
      </c>
      <c r="J10" s="541">
        <v>21</v>
      </c>
      <c r="K10" s="541">
        <v>33</v>
      </c>
      <c r="L10" s="541">
        <v>19</v>
      </c>
      <c r="M10" s="542">
        <v>14</v>
      </c>
      <c r="N10" s="827"/>
    </row>
    <row r="11" spans="1:14" s="828" customFormat="1" ht="15" customHeight="1">
      <c r="A11" s="543" t="s">
        <v>109</v>
      </c>
      <c r="B11" s="541">
        <v>245</v>
      </c>
      <c r="C11" s="541">
        <v>190</v>
      </c>
      <c r="D11" s="541">
        <v>11</v>
      </c>
      <c r="E11" s="541">
        <v>13</v>
      </c>
      <c r="F11" s="541">
        <v>6</v>
      </c>
      <c r="G11" s="541">
        <v>31</v>
      </c>
      <c r="H11" s="541">
        <v>68</v>
      </c>
      <c r="I11" s="541">
        <v>50</v>
      </c>
      <c r="J11" s="541">
        <v>5</v>
      </c>
      <c r="K11" s="541">
        <v>9</v>
      </c>
      <c r="L11" s="541">
        <v>5</v>
      </c>
      <c r="M11" s="542">
        <v>4</v>
      </c>
      <c r="N11" s="827"/>
    </row>
    <row r="12" spans="1:14" s="828" customFormat="1" ht="15" customHeight="1">
      <c r="A12" s="540" t="s">
        <v>110</v>
      </c>
      <c r="B12" s="541">
        <v>2288</v>
      </c>
      <c r="C12" s="541">
        <v>1939</v>
      </c>
      <c r="D12" s="541">
        <v>69</v>
      </c>
      <c r="E12" s="541">
        <v>225</v>
      </c>
      <c r="F12" s="541">
        <v>92</v>
      </c>
      <c r="G12" s="541">
        <v>54</v>
      </c>
      <c r="H12" s="541">
        <v>1981</v>
      </c>
      <c r="I12" s="541">
        <v>1669</v>
      </c>
      <c r="J12" s="541">
        <v>64</v>
      </c>
      <c r="K12" s="541">
        <v>212</v>
      </c>
      <c r="L12" s="541">
        <v>88</v>
      </c>
      <c r="M12" s="542">
        <v>35</v>
      </c>
      <c r="N12" s="827"/>
    </row>
    <row r="13" spans="1:14" s="828" customFormat="1" ht="15" customHeight="1">
      <c r="A13" s="543" t="s">
        <v>111</v>
      </c>
      <c r="B13" s="541">
        <v>279</v>
      </c>
      <c r="C13" s="541">
        <v>221</v>
      </c>
      <c r="D13" s="541">
        <v>12</v>
      </c>
      <c r="E13" s="541">
        <v>41</v>
      </c>
      <c r="F13" s="541">
        <v>21</v>
      </c>
      <c r="G13" s="541">
        <v>4</v>
      </c>
      <c r="H13" s="541">
        <v>225</v>
      </c>
      <c r="I13" s="541">
        <v>174</v>
      </c>
      <c r="J13" s="541">
        <v>11</v>
      </c>
      <c r="K13" s="541">
        <v>38</v>
      </c>
      <c r="L13" s="541">
        <v>19</v>
      </c>
      <c r="M13" s="542">
        <v>1</v>
      </c>
      <c r="N13" s="827"/>
    </row>
    <row r="14" spans="1:14" s="828" customFormat="1" ht="15" customHeight="1">
      <c r="A14" s="543" t="s">
        <v>112</v>
      </c>
      <c r="B14" s="541">
        <v>909</v>
      </c>
      <c r="C14" s="541">
        <v>783</v>
      </c>
      <c r="D14" s="541">
        <v>19</v>
      </c>
      <c r="E14" s="541">
        <v>84</v>
      </c>
      <c r="F14" s="541">
        <v>36</v>
      </c>
      <c r="G14" s="541">
        <v>22</v>
      </c>
      <c r="H14" s="541">
        <v>834</v>
      </c>
      <c r="I14" s="541">
        <v>720</v>
      </c>
      <c r="J14" s="541">
        <v>17</v>
      </c>
      <c r="K14" s="541">
        <v>81</v>
      </c>
      <c r="L14" s="541">
        <v>36</v>
      </c>
      <c r="M14" s="542">
        <v>16</v>
      </c>
      <c r="N14" s="827"/>
    </row>
    <row r="15" spans="1:14" s="828" customFormat="1" ht="15" customHeight="1">
      <c r="A15" s="543" t="s">
        <v>113</v>
      </c>
      <c r="B15" s="541">
        <v>339</v>
      </c>
      <c r="C15" s="541">
        <v>288</v>
      </c>
      <c r="D15" s="541">
        <v>11</v>
      </c>
      <c r="E15" s="541">
        <v>33</v>
      </c>
      <c r="F15" s="541">
        <v>13</v>
      </c>
      <c r="G15" s="541">
        <v>7</v>
      </c>
      <c r="H15" s="541">
        <v>297</v>
      </c>
      <c r="I15" s="541">
        <v>248</v>
      </c>
      <c r="J15" s="541">
        <v>11</v>
      </c>
      <c r="K15" s="541">
        <v>32</v>
      </c>
      <c r="L15" s="541">
        <v>13</v>
      </c>
      <c r="M15" s="542">
        <v>5</v>
      </c>
      <c r="N15" s="827"/>
    </row>
    <row r="16" spans="1:14" s="828" customFormat="1" ht="15" customHeight="1">
      <c r="A16" s="543" t="s">
        <v>114</v>
      </c>
      <c r="B16" s="541">
        <v>369</v>
      </c>
      <c r="C16" s="541">
        <v>322</v>
      </c>
      <c r="D16" s="541">
        <v>13</v>
      </c>
      <c r="E16" s="541">
        <v>24</v>
      </c>
      <c r="F16" s="541">
        <v>7</v>
      </c>
      <c r="G16" s="541">
        <v>11</v>
      </c>
      <c r="H16" s="541">
        <v>307</v>
      </c>
      <c r="I16" s="541">
        <v>268</v>
      </c>
      <c r="J16" s="541">
        <v>12</v>
      </c>
      <c r="K16" s="541">
        <v>21</v>
      </c>
      <c r="L16" s="541">
        <v>7</v>
      </c>
      <c r="M16" s="542">
        <v>6</v>
      </c>
      <c r="N16" s="827"/>
    </row>
    <row r="17" spans="1:14" s="828" customFormat="1" ht="15" customHeight="1">
      <c r="A17" s="543" t="s">
        <v>115</v>
      </c>
      <c r="B17" s="541">
        <v>296</v>
      </c>
      <c r="C17" s="541">
        <v>250</v>
      </c>
      <c r="D17" s="541">
        <v>11</v>
      </c>
      <c r="E17" s="541">
        <v>25</v>
      </c>
      <c r="F17" s="541">
        <v>9</v>
      </c>
      <c r="G17" s="541">
        <v>8</v>
      </c>
      <c r="H17" s="541">
        <v>236</v>
      </c>
      <c r="I17" s="541">
        <v>198</v>
      </c>
      <c r="J17" s="541">
        <v>9</v>
      </c>
      <c r="K17" s="541">
        <v>22</v>
      </c>
      <c r="L17" s="541">
        <v>8</v>
      </c>
      <c r="M17" s="542">
        <v>6</v>
      </c>
      <c r="N17" s="827"/>
    </row>
    <row r="18" spans="1:14" s="828" customFormat="1" ht="15" customHeight="1">
      <c r="A18" s="543" t="s">
        <v>116</v>
      </c>
      <c r="B18" s="541">
        <v>95</v>
      </c>
      <c r="C18" s="541">
        <v>72</v>
      </c>
      <c r="D18" s="541">
        <v>3</v>
      </c>
      <c r="E18" s="541">
        <v>18</v>
      </c>
      <c r="F18" s="541">
        <v>5</v>
      </c>
      <c r="G18" s="541">
        <v>1</v>
      </c>
      <c r="H18" s="541">
        <v>80</v>
      </c>
      <c r="I18" s="541">
        <v>59</v>
      </c>
      <c r="J18" s="541">
        <v>3</v>
      </c>
      <c r="K18" s="541">
        <v>18</v>
      </c>
      <c r="L18" s="541">
        <v>5</v>
      </c>
      <c r="M18" s="542">
        <v>0</v>
      </c>
      <c r="N18" s="827"/>
    </row>
    <row r="19" spans="1:14" s="828" customFormat="1" ht="15" customHeight="1">
      <c r="A19" s="540" t="s">
        <v>117</v>
      </c>
      <c r="B19" s="541">
        <v>2765</v>
      </c>
      <c r="C19" s="541">
        <v>2295</v>
      </c>
      <c r="D19" s="541">
        <v>101</v>
      </c>
      <c r="E19" s="541">
        <v>299</v>
      </c>
      <c r="F19" s="541">
        <v>99</v>
      </c>
      <c r="G19" s="541">
        <v>68</v>
      </c>
      <c r="H19" s="541">
        <v>2238</v>
      </c>
      <c r="I19" s="541">
        <v>1832</v>
      </c>
      <c r="J19" s="541">
        <v>84</v>
      </c>
      <c r="K19" s="541">
        <v>279</v>
      </c>
      <c r="L19" s="541">
        <v>89</v>
      </c>
      <c r="M19" s="542">
        <v>40</v>
      </c>
      <c r="N19" s="827"/>
    </row>
    <row r="20" spans="1:14" s="828" customFormat="1" ht="15" customHeight="1">
      <c r="A20" s="543" t="s">
        <v>111</v>
      </c>
      <c r="B20" s="541">
        <v>148</v>
      </c>
      <c r="C20" s="541">
        <v>119</v>
      </c>
      <c r="D20" s="541">
        <v>5</v>
      </c>
      <c r="E20" s="541">
        <v>17</v>
      </c>
      <c r="F20" s="541">
        <v>10</v>
      </c>
      <c r="G20" s="541">
        <v>6</v>
      </c>
      <c r="H20" s="541">
        <v>110</v>
      </c>
      <c r="I20" s="541">
        <v>86</v>
      </c>
      <c r="J20" s="541">
        <v>5</v>
      </c>
      <c r="K20" s="541">
        <v>14</v>
      </c>
      <c r="L20" s="541">
        <v>8</v>
      </c>
      <c r="M20" s="542">
        <v>4</v>
      </c>
      <c r="N20" s="827"/>
    </row>
    <row r="21" spans="1:14" s="828" customFormat="1" ht="15" customHeight="1">
      <c r="A21" s="543" t="s">
        <v>112</v>
      </c>
      <c r="B21" s="541">
        <v>578</v>
      </c>
      <c r="C21" s="541">
        <v>500</v>
      </c>
      <c r="D21" s="541">
        <v>19</v>
      </c>
      <c r="E21" s="541">
        <v>48</v>
      </c>
      <c r="F21" s="541">
        <v>14</v>
      </c>
      <c r="G21" s="541">
        <v>10</v>
      </c>
      <c r="H21" s="541">
        <v>524</v>
      </c>
      <c r="I21" s="541">
        <v>453</v>
      </c>
      <c r="J21" s="541">
        <v>17</v>
      </c>
      <c r="K21" s="541">
        <v>45</v>
      </c>
      <c r="L21" s="541">
        <v>12</v>
      </c>
      <c r="M21" s="542">
        <v>8</v>
      </c>
      <c r="N21" s="827"/>
    </row>
    <row r="22" spans="1:14" s="828" customFormat="1" ht="15" customHeight="1">
      <c r="A22" s="543" t="s">
        <v>113</v>
      </c>
      <c r="B22" s="541">
        <v>318</v>
      </c>
      <c r="C22" s="541">
        <v>266</v>
      </c>
      <c r="D22" s="541">
        <v>16</v>
      </c>
      <c r="E22" s="541">
        <v>30</v>
      </c>
      <c r="F22" s="541">
        <v>11</v>
      </c>
      <c r="G22" s="541">
        <v>5</v>
      </c>
      <c r="H22" s="541">
        <v>283</v>
      </c>
      <c r="I22" s="541">
        <v>236</v>
      </c>
      <c r="J22" s="541">
        <v>14</v>
      </c>
      <c r="K22" s="541">
        <v>29</v>
      </c>
      <c r="L22" s="541">
        <v>10</v>
      </c>
      <c r="M22" s="542">
        <v>3</v>
      </c>
      <c r="N22" s="827"/>
    </row>
    <row r="23" spans="1:14" s="828" customFormat="1" ht="15" customHeight="1">
      <c r="A23" s="543" t="s">
        <v>114</v>
      </c>
      <c r="B23" s="541">
        <v>552</v>
      </c>
      <c r="C23" s="541">
        <v>456</v>
      </c>
      <c r="D23" s="541">
        <v>21</v>
      </c>
      <c r="E23" s="541">
        <v>59</v>
      </c>
      <c r="F23" s="541">
        <v>21</v>
      </c>
      <c r="G23" s="541">
        <v>16</v>
      </c>
      <c r="H23" s="541">
        <v>458</v>
      </c>
      <c r="I23" s="541">
        <v>374</v>
      </c>
      <c r="J23" s="541">
        <v>15</v>
      </c>
      <c r="K23" s="541">
        <v>55</v>
      </c>
      <c r="L23" s="541">
        <v>19</v>
      </c>
      <c r="M23" s="542">
        <v>13</v>
      </c>
      <c r="N23" s="827"/>
    </row>
    <row r="24" spans="1:14" s="828" customFormat="1" ht="15" customHeight="1">
      <c r="A24" s="543" t="s">
        <v>115</v>
      </c>
      <c r="B24" s="541">
        <v>690</v>
      </c>
      <c r="C24" s="541">
        <v>572</v>
      </c>
      <c r="D24" s="541">
        <v>22</v>
      </c>
      <c r="E24" s="541">
        <v>81</v>
      </c>
      <c r="F24" s="541">
        <v>26</v>
      </c>
      <c r="G24" s="541">
        <v>14</v>
      </c>
      <c r="H24" s="541">
        <v>519</v>
      </c>
      <c r="I24" s="541">
        <v>419</v>
      </c>
      <c r="J24" s="541">
        <v>18</v>
      </c>
      <c r="K24" s="541">
        <v>75</v>
      </c>
      <c r="L24" s="541">
        <v>23</v>
      </c>
      <c r="M24" s="542">
        <v>6</v>
      </c>
      <c r="N24" s="827"/>
    </row>
    <row r="25" spans="1:14" s="828" customFormat="1" ht="15" customHeight="1">
      <c r="A25" s="543" t="s">
        <v>116</v>
      </c>
      <c r="B25" s="541">
        <v>478</v>
      </c>
      <c r="C25" s="541">
        <v>380</v>
      </c>
      <c r="D25" s="541">
        <v>17</v>
      </c>
      <c r="E25" s="541">
        <v>64</v>
      </c>
      <c r="F25" s="541">
        <v>19</v>
      </c>
      <c r="G25" s="541">
        <v>17</v>
      </c>
      <c r="H25" s="541">
        <v>344</v>
      </c>
      <c r="I25" s="541">
        <v>263</v>
      </c>
      <c r="J25" s="541">
        <v>15</v>
      </c>
      <c r="K25" s="541">
        <v>60</v>
      </c>
      <c r="L25" s="541">
        <v>16</v>
      </c>
      <c r="M25" s="542">
        <v>6</v>
      </c>
      <c r="N25" s="827"/>
    </row>
    <row r="26" spans="1:14" s="539" customFormat="1" ht="24.75" customHeight="1">
      <c r="A26" s="544" t="s">
        <v>989</v>
      </c>
      <c r="B26" s="536">
        <v>3575</v>
      </c>
      <c r="C26" s="536">
        <v>2963</v>
      </c>
      <c r="D26" s="536">
        <v>134</v>
      </c>
      <c r="E26" s="536">
        <v>372</v>
      </c>
      <c r="F26" s="536">
        <v>146</v>
      </c>
      <c r="G26" s="536">
        <v>100</v>
      </c>
      <c r="H26" s="536">
        <v>2827</v>
      </c>
      <c r="I26" s="536">
        <v>2314</v>
      </c>
      <c r="J26" s="536">
        <v>110</v>
      </c>
      <c r="K26" s="536">
        <v>345</v>
      </c>
      <c r="L26" s="536">
        <v>131</v>
      </c>
      <c r="M26" s="537">
        <v>53</v>
      </c>
      <c r="N26" s="538"/>
    </row>
    <row r="27" spans="1:14" s="828" customFormat="1" ht="15" customHeight="1">
      <c r="A27" s="540" t="s">
        <v>1007</v>
      </c>
      <c r="B27" s="541">
        <v>587</v>
      </c>
      <c r="C27" s="541">
        <v>445</v>
      </c>
      <c r="D27" s="541">
        <v>33</v>
      </c>
      <c r="E27" s="541">
        <v>61</v>
      </c>
      <c r="F27" s="541">
        <v>32</v>
      </c>
      <c r="G27" s="541">
        <v>46</v>
      </c>
      <c r="H27" s="541">
        <v>335</v>
      </c>
      <c r="I27" s="541">
        <v>240</v>
      </c>
      <c r="J27" s="541">
        <v>23</v>
      </c>
      <c r="K27" s="541">
        <v>52</v>
      </c>
      <c r="L27" s="541">
        <v>27</v>
      </c>
      <c r="M27" s="542">
        <v>19</v>
      </c>
      <c r="N27" s="827"/>
    </row>
    <row r="28" spans="1:14" s="828" customFormat="1" ht="15" customHeight="1">
      <c r="A28" s="543" t="s">
        <v>107</v>
      </c>
      <c r="B28" s="541">
        <v>272</v>
      </c>
      <c r="C28" s="541">
        <v>218</v>
      </c>
      <c r="D28" s="541">
        <v>15</v>
      </c>
      <c r="E28" s="541">
        <v>28</v>
      </c>
      <c r="F28" s="541">
        <v>12</v>
      </c>
      <c r="G28" s="541">
        <v>12</v>
      </c>
      <c r="H28" s="541">
        <v>210</v>
      </c>
      <c r="I28" s="541">
        <v>164</v>
      </c>
      <c r="J28" s="541">
        <v>12</v>
      </c>
      <c r="K28" s="541">
        <v>27</v>
      </c>
      <c r="L28" s="541">
        <v>12</v>
      </c>
      <c r="M28" s="542">
        <v>7</v>
      </c>
      <c r="N28" s="827"/>
    </row>
    <row r="29" spans="1:14" s="828" customFormat="1" ht="15" customHeight="1">
      <c r="A29" s="543" t="s">
        <v>108</v>
      </c>
      <c r="B29" s="541">
        <v>177</v>
      </c>
      <c r="C29" s="541">
        <v>122</v>
      </c>
      <c r="D29" s="541">
        <v>10</v>
      </c>
      <c r="E29" s="541">
        <v>24</v>
      </c>
      <c r="F29" s="541">
        <v>17</v>
      </c>
      <c r="G29" s="541">
        <v>19</v>
      </c>
      <c r="H29" s="541">
        <v>86</v>
      </c>
      <c r="I29" s="541">
        <v>50</v>
      </c>
      <c r="J29" s="541">
        <v>8</v>
      </c>
      <c r="K29" s="541">
        <v>19</v>
      </c>
      <c r="L29" s="541">
        <v>12</v>
      </c>
      <c r="M29" s="542">
        <v>8</v>
      </c>
      <c r="N29" s="827"/>
    </row>
    <row r="30" spans="1:14" s="828" customFormat="1" ht="15" customHeight="1">
      <c r="A30" s="543" t="s">
        <v>109</v>
      </c>
      <c r="B30" s="541">
        <v>137</v>
      </c>
      <c r="C30" s="541">
        <v>105</v>
      </c>
      <c r="D30" s="541">
        <v>8</v>
      </c>
      <c r="E30" s="541">
        <v>9</v>
      </c>
      <c r="F30" s="541">
        <v>3</v>
      </c>
      <c r="G30" s="541">
        <v>16</v>
      </c>
      <c r="H30" s="541">
        <v>39</v>
      </c>
      <c r="I30" s="541">
        <v>26</v>
      </c>
      <c r="J30" s="541">
        <v>3</v>
      </c>
      <c r="K30" s="541">
        <v>6</v>
      </c>
      <c r="L30" s="541">
        <v>3</v>
      </c>
      <c r="M30" s="542">
        <v>4</v>
      </c>
      <c r="N30" s="827"/>
    </row>
    <row r="31" spans="1:14" s="828" customFormat="1" ht="15" customHeight="1">
      <c r="A31" s="540" t="s">
        <v>110</v>
      </c>
      <c r="B31" s="541">
        <v>1275</v>
      </c>
      <c r="C31" s="541">
        <v>1091</v>
      </c>
      <c r="D31" s="541">
        <v>41</v>
      </c>
      <c r="E31" s="541">
        <v>123</v>
      </c>
      <c r="F31" s="541">
        <v>51</v>
      </c>
      <c r="G31" s="541">
        <v>20</v>
      </c>
      <c r="H31" s="541">
        <v>1098</v>
      </c>
      <c r="I31" s="541">
        <v>934</v>
      </c>
      <c r="J31" s="541">
        <v>38</v>
      </c>
      <c r="K31" s="541">
        <v>113</v>
      </c>
      <c r="L31" s="541">
        <v>49</v>
      </c>
      <c r="M31" s="542">
        <v>13</v>
      </c>
      <c r="N31" s="827"/>
    </row>
    <row r="32" spans="1:14" s="828" customFormat="1" ht="15" customHeight="1">
      <c r="A32" s="543" t="s">
        <v>111</v>
      </c>
      <c r="B32" s="541">
        <v>65</v>
      </c>
      <c r="C32" s="541">
        <v>51</v>
      </c>
      <c r="D32" s="541">
        <v>4</v>
      </c>
      <c r="E32" s="541">
        <v>9</v>
      </c>
      <c r="F32" s="541">
        <v>4</v>
      </c>
      <c r="G32" s="541">
        <v>1</v>
      </c>
      <c r="H32" s="541">
        <v>41</v>
      </c>
      <c r="I32" s="541">
        <v>30</v>
      </c>
      <c r="J32" s="541">
        <v>4</v>
      </c>
      <c r="K32" s="541">
        <v>8</v>
      </c>
      <c r="L32" s="541">
        <v>4</v>
      </c>
      <c r="M32" s="542" t="s">
        <v>442</v>
      </c>
      <c r="N32" s="827"/>
    </row>
    <row r="33" spans="1:14" s="828" customFormat="1" ht="15" customHeight="1">
      <c r="A33" s="543" t="s">
        <v>112</v>
      </c>
      <c r="B33" s="541">
        <v>480</v>
      </c>
      <c r="C33" s="541">
        <v>418</v>
      </c>
      <c r="D33" s="541">
        <v>11</v>
      </c>
      <c r="E33" s="541">
        <v>44</v>
      </c>
      <c r="F33" s="541">
        <v>22</v>
      </c>
      <c r="G33" s="541">
        <v>7</v>
      </c>
      <c r="H33" s="541">
        <v>437</v>
      </c>
      <c r="I33" s="541">
        <v>381</v>
      </c>
      <c r="J33" s="541">
        <v>9</v>
      </c>
      <c r="K33" s="541">
        <v>42</v>
      </c>
      <c r="L33" s="541">
        <v>21</v>
      </c>
      <c r="M33" s="542">
        <v>5</v>
      </c>
      <c r="N33" s="827"/>
    </row>
    <row r="34" spans="1:14" s="828" customFormat="1" ht="15" customHeight="1">
      <c r="A34" s="543" t="s">
        <v>113</v>
      </c>
      <c r="B34" s="541">
        <v>202</v>
      </c>
      <c r="C34" s="541">
        <v>169</v>
      </c>
      <c r="D34" s="541">
        <v>9</v>
      </c>
      <c r="E34" s="541">
        <v>21</v>
      </c>
      <c r="F34" s="541">
        <v>9</v>
      </c>
      <c r="G34" s="541">
        <v>4</v>
      </c>
      <c r="H34" s="541">
        <v>178</v>
      </c>
      <c r="I34" s="541">
        <v>147</v>
      </c>
      <c r="J34" s="541">
        <v>9</v>
      </c>
      <c r="K34" s="541">
        <v>20</v>
      </c>
      <c r="L34" s="541">
        <v>9</v>
      </c>
      <c r="M34" s="542">
        <v>3</v>
      </c>
      <c r="N34" s="827"/>
    </row>
    <row r="35" spans="1:14" s="828" customFormat="1" ht="15" customHeight="1">
      <c r="A35" s="543" t="s">
        <v>114</v>
      </c>
      <c r="B35" s="541">
        <v>233</v>
      </c>
      <c r="C35" s="541">
        <v>205</v>
      </c>
      <c r="D35" s="541">
        <v>6</v>
      </c>
      <c r="E35" s="541">
        <v>17</v>
      </c>
      <c r="F35" s="541">
        <v>6</v>
      </c>
      <c r="G35" s="541">
        <v>5</v>
      </c>
      <c r="H35" s="541">
        <v>193</v>
      </c>
      <c r="I35" s="541">
        <v>170</v>
      </c>
      <c r="J35" s="541">
        <v>6</v>
      </c>
      <c r="K35" s="541">
        <v>15</v>
      </c>
      <c r="L35" s="541">
        <v>6</v>
      </c>
      <c r="M35" s="542">
        <v>3</v>
      </c>
      <c r="N35" s="827"/>
    </row>
    <row r="36" spans="1:14" s="828" customFormat="1" ht="15" customHeight="1">
      <c r="A36" s="543" t="s">
        <v>115</v>
      </c>
      <c r="B36" s="541">
        <v>214</v>
      </c>
      <c r="C36" s="541">
        <v>184</v>
      </c>
      <c r="D36" s="541">
        <v>7</v>
      </c>
      <c r="E36" s="541">
        <v>18</v>
      </c>
      <c r="F36" s="541">
        <v>5</v>
      </c>
      <c r="G36" s="541">
        <v>4</v>
      </c>
      <c r="H36" s="541">
        <v>178</v>
      </c>
      <c r="I36" s="541">
        <v>153</v>
      </c>
      <c r="J36" s="541">
        <v>7</v>
      </c>
      <c r="K36" s="541">
        <v>15</v>
      </c>
      <c r="L36" s="541">
        <v>4</v>
      </c>
      <c r="M36" s="542">
        <v>2</v>
      </c>
      <c r="N36" s="827"/>
    </row>
    <row r="37" spans="1:14" s="828" customFormat="1" ht="15" customHeight="1">
      <c r="A37" s="543" t="s">
        <v>116</v>
      </c>
      <c r="B37" s="541">
        <v>79</v>
      </c>
      <c r="C37" s="541">
        <v>61</v>
      </c>
      <c r="D37" s="541">
        <v>3</v>
      </c>
      <c r="E37" s="541">
        <v>14</v>
      </c>
      <c r="F37" s="541">
        <v>4</v>
      </c>
      <c r="G37" s="541" t="s">
        <v>442</v>
      </c>
      <c r="H37" s="541">
        <v>70</v>
      </c>
      <c r="I37" s="541">
        <v>52</v>
      </c>
      <c r="J37" s="541">
        <v>3</v>
      </c>
      <c r="K37" s="541">
        <v>14</v>
      </c>
      <c r="L37" s="541">
        <v>4</v>
      </c>
      <c r="M37" s="542" t="s">
        <v>442</v>
      </c>
      <c r="N37" s="827"/>
    </row>
    <row r="38" spans="1:14" s="828" customFormat="1" ht="15" customHeight="1">
      <c r="A38" s="540" t="s">
        <v>117</v>
      </c>
      <c r="B38" s="541">
        <v>1707</v>
      </c>
      <c r="C38" s="541">
        <v>1423</v>
      </c>
      <c r="D38" s="541">
        <v>60</v>
      </c>
      <c r="E38" s="541">
        <v>189</v>
      </c>
      <c r="F38" s="541">
        <v>63</v>
      </c>
      <c r="G38" s="541">
        <v>34</v>
      </c>
      <c r="H38" s="541">
        <v>1389</v>
      </c>
      <c r="I38" s="541">
        <v>1138</v>
      </c>
      <c r="J38" s="541">
        <v>49</v>
      </c>
      <c r="K38" s="541">
        <v>179</v>
      </c>
      <c r="L38" s="541">
        <v>56</v>
      </c>
      <c r="M38" s="542">
        <v>21</v>
      </c>
      <c r="N38" s="827"/>
    </row>
    <row r="39" spans="1:14" s="828" customFormat="1" ht="15" customHeight="1">
      <c r="A39" s="543" t="s">
        <v>111</v>
      </c>
      <c r="B39" s="541">
        <v>41</v>
      </c>
      <c r="C39" s="541">
        <v>33</v>
      </c>
      <c r="D39" s="541">
        <v>2</v>
      </c>
      <c r="E39" s="541">
        <v>3</v>
      </c>
      <c r="F39" s="541">
        <v>1</v>
      </c>
      <c r="G39" s="541">
        <v>3</v>
      </c>
      <c r="H39" s="541">
        <v>28</v>
      </c>
      <c r="I39" s="541">
        <v>21</v>
      </c>
      <c r="J39" s="541">
        <v>1</v>
      </c>
      <c r="K39" s="541">
        <v>3</v>
      </c>
      <c r="L39" s="541">
        <v>1</v>
      </c>
      <c r="M39" s="542">
        <v>2</v>
      </c>
      <c r="N39" s="827"/>
    </row>
    <row r="40" spans="1:14" s="828" customFormat="1" ht="15" customHeight="1">
      <c r="A40" s="543" t="s">
        <v>112</v>
      </c>
      <c r="B40" s="541">
        <v>297</v>
      </c>
      <c r="C40" s="541">
        <v>259</v>
      </c>
      <c r="D40" s="541">
        <v>7</v>
      </c>
      <c r="E40" s="541">
        <v>24</v>
      </c>
      <c r="F40" s="541">
        <v>7</v>
      </c>
      <c r="G40" s="541">
        <v>6</v>
      </c>
      <c r="H40" s="541">
        <v>272</v>
      </c>
      <c r="I40" s="541">
        <v>237</v>
      </c>
      <c r="J40" s="541">
        <v>6</v>
      </c>
      <c r="K40" s="541">
        <v>24</v>
      </c>
      <c r="L40" s="541">
        <v>7</v>
      </c>
      <c r="M40" s="542">
        <v>5</v>
      </c>
      <c r="N40" s="827"/>
    </row>
    <row r="41" spans="1:14" s="828" customFormat="1" ht="15" customHeight="1">
      <c r="A41" s="543" t="s">
        <v>113</v>
      </c>
      <c r="B41" s="541">
        <v>183</v>
      </c>
      <c r="C41" s="541">
        <v>154</v>
      </c>
      <c r="D41" s="541">
        <v>10</v>
      </c>
      <c r="E41" s="541">
        <v>18</v>
      </c>
      <c r="F41" s="541">
        <v>8</v>
      </c>
      <c r="G41" s="541">
        <v>1</v>
      </c>
      <c r="H41" s="541">
        <v>161</v>
      </c>
      <c r="I41" s="541">
        <v>133</v>
      </c>
      <c r="J41" s="541">
        <v>9</v>
      </c>
      <c r="K41" s="541">
        <v>17</v>
      </c>
      <c r="L41" s="541">
        <v>7</v>
      </c>
      <c r="M41" s="542">
        <v>1</v>
      </c>
      <c r="N41" s="827"/>
    </row>
    <row r="42" spans="1:14" s="828" customFormat="1" ht="15" customHeight="1">
      <c r="A42" s="543" t="s">
        <v>114</v>
      </c>
      <c r="B42" s="541">
        <v>356</v>
      </c>
      <c r="C42" s="541">
        <v>300</v>
      </c>
      <c r="D42" s="541">
        <v>14</v>
      </c>
      <c r="E42" s="541">
        <v>34</v>
      </c>
      <c r="F42" s="541">
        <v>12</v>
      </c>
      <c r="G42" s="541">
        <v>7</v>
      </c>
      <c r="H42" s="541">
        <v>293</v>
      </c>
      <c r="I42" s="541">
        <v>245</v>
      </c>
      <c r="J42" s="541">
        <v>10</v>
      </c>
      <c r="K42" s="541">
        <v>32</v>
      </c>
      <c r="L42" s="541">
        <v>11</v>
      </c>
      <c r="M42" s="542">
        <v>6</v>
      </c>
      <c r="N42" s="827"/>
    </row>
    <row r="43" spans="1:14" s="828" customFormat="1" ht="15" customHeight="1">
      <c r="A43" s="543" t="s">
        <v>115</v>
      </c>
      <c r="B43" s="541">
        <v>469</v>
      </c>
      <c r="C43" s="541">
        <v>393</v>
      </c>
      <c r="D43" s="541">
        <v>15</v>
      </c>
      <c r="E43" s="541">
        <v>52</v>
      </c>
      <c r="F43" s="541">
        <v>18</v>
      </c>
      <c r="G43" s="541">
        <v>8</v>
      </c>
      <c r="H43" s="541">
        <v>362</v>
      </c>
      <c r="I43" s="541">
        <v>296</v>
      </c>
      <c r="J43" s="541">
        <v>13</v>
      </c>
      <c r="K43" s="541">
        <v>49</v>
      </c>
      <c r="L43" s="541">
        <v>17</v>
      </c>
      <c r="M43" s="542">
        <v>4</v>
      </c>
      <c r="N43" s="827"/>
    </row>
    <row r="44" spans="1:14" s="828" customFormat="1" ht="15" customHeight="1">
      <c r="A44" s="543" t="s">
        <v>116</v>
      </c>
      <c r="B44" s="541">
        <v>359</v>
      </c>
      <c r="C44" s="541">
        <v>282</v>
      </c>
      <c r="D44" s="541">
        <v>12</v>
      </c>
      <c r="E44" s="541">
        <v>56</v>
      </c>
      <c r="F44" s="541">
        <v>16</v>
      </c>
      <c r="G44" s="541">
        <v>9</v>
      </c>
      <c r="H44" s="541">
        <v>274</v>
      </c>
      <c r="I44" s="541">
        <v>205</v>
      </c>
      <c r="J44" s="541">
        <v>11</v>
      </c>
      <c r="K44" s="541">
        <v>54</v>
      </c>
      <c r="L44" s="541">
        <v>14</v>
      </c>
      <c r="M44" s="542">
        <v>4</v>
      </c>
      <c r="N44" s="827"/>
    </row>
    <row r="45" spans="1:14" s="539" customFormat="1" ht="24.75" customHeight="1">
      <c r="A45" s="544" t="s">
        <v>62</v>
      </c>
      <c r="B45" s="536">
        <v>2739</v>
      </c>
      <c r="C45" s="536">
        <v>2235</v>
      </c>
      <c r="D45" s="536">
        <v>112</v>
      </c>
      <c r="E45" s="536">
        <v>270</v>
      </c>
      <c r="F45" s="536">
        <v>106</v>
      </c>
      <c r="G45" s="536">
        <v>118</v>
      </c>
      <c r="H45" s="536">
        <v>2152</v>
      </c>
      <c r="I45" s="536">
        <v>1748</v>
      </c>
      <c r="J45" s="536">
        <v>98</v>
      </c>
      <c r="K45" s="536">
        <v>245</v>
      </c>
      <c r="L45" s="536">
        <v>97</v>
      </c>
      <c r="M45" s="537">
        <v>58</v>
      </c>
      <c r="N45" s="538"/>
    </row>
    <row r="46" spans="1:14" s="828" customFormat="1" ht="15" customHeight="1">
      <c r="A46" s="540" t="s">
        <v>1007</v>
      </c>
      <c r="B46" s="541">
        <v>659</v>
      </c>
      <c r="C46" s="541">
        <v>512</v>
      </c>
      <c r="D46" s="541">
        <v>42</v>
      </c>
      <c r="E46" s="541">
        <v>57</v>
      </c>
      <c r="F46" s="541">
        <v>28</v>
      </c>
      <c r="G46" s="541">
        <v>49</v>
      </c>
      <c r="H46" s="541">
        <v>416</v>
      </c>
      <c r="I46" s="541">
        <v>317</v>
      </c>
      <c r="J46" s="541">
        <v>35</v>
      </c>
      <c r="K46" s="541">
        <v>47</v>
      </c>
      <c r="L46" s="541">
        <v>25</v>
      </c>
      <c r="M46" s="542">
        <v>16</v>
      </c>
      <c r="N46" s="827"/>
    </row>
    <row r="47" spans="1:14" s="828" customFormat="1" ht="15" customHeight="1">
      <c r="A47" s="543" t="s">
        <v>107</v>
      </c>
      <c r="B47" s="541">
        <v>367</v>
      </c>
      <c r="C47" s="541">
        <v>291</v>
      </c>
      <c r="D47" s="541">
        <v>25</v>
      </c>
      <c r="E47" s="541">
        <v>34</v>
      </c>
      <c r="F47" s="541">
        <v>17</v>
      </c>
      <c r="G47" s="541">
        <v>17</v>
      </c>
      <c r="H47" s="541">
        <v>288</v>
      </c>
      <c r="I47" s="541">
        <v>228</v>
      </c>
      <c r="J47" s="541">
        <v>20</v>
      </c>
      <c r="K47" s="541">
        <v>30</v>
      </c>
      <c r="L47" s="541">
        <v>15</v>
      </c>
      <c r="M47" s="542">
        <v>9</v>
      </c>
      <c r="N47" s="827"/>
    </row>
    <row r="48" spans="1:14" s="828" customFormat="1" ht="15" customHeight="1">
      <c r="A48" s="543" t="s">
        <v>108</v>
      </c>
      <c r="B48" s="541">
        <v>185</v>
      </c>
      <c r="C48" s="541">
        <v>135</v>
      </c>
      <c r="D48" s="541">
        <v>13</v>
      </c>
      <c r="E48" s="541">
        <v>19</v>
      </c>
      <c r="F48" s="541">
        <v>8</v>
      </c>
      <c r="G48" s="541">
        <v>17</v>
      </c>
      <c r="H48" s="541">
        <v>99</v>
      </c>
      <c r="I48" s="541">
        <v>65</v>
      </c>
      <c r="J48" s="541">
        <v>12</v>
      </c>
      <c r="K48" s="541">
        <v>14</v>
      </c>
      <c r="L48" s="541">
        <v>7</v>
      </c>
      <c r="M48" s="542">
        <v>7</v>
      </c>
      <c r="N48" s="827"/>
    </row>
    <row r="49" spans="1:14" s="828" customFormat="1" ht="15" customHeight="1">
      <c r="A49" s="543" t="s">
        <v>109</v>
      </c>
      <c r="B49" s="541">
        <v>108</v>
      </c>
      <c r="C49" s="541">
        <v>86</v>
      </c>
      <c r="D49" s="541">
        <v>3</v>
      </c>
      <c r="E49" s="541">
        <v>4</v>
      </c>
      <c r="F49" s="541">
        <v>3</v>
      </c>
      <c r="G49" s="541">
        <v>15</v>
      </c>
      <c r="H49" s="541">
        <v>29</v>
      </c>
      <c r="I49" s="541">
        <v>24</v>
      </c>
      <c r="J49" s="541">
        <v>2</v>
      </c>
      <c r="K49" s="541">
        <v>3</v>
      </c>
      <c r="L49" s="541">
        <v>3</v>
      </c>
      <c r="M49" s="542">
        <v>0</v>
      </c>
      <c r="N49" s="827"/>
    </row>
    <row r="50" spans="1:14" s="828" customFormat="1" ht="15" customHeight="1">
      <c r="A50" s="540" t="s">
        <v>110</v>
      </c>
      <c r="B50" s="541">
        <v>1013</v>
      </c>
      <c r="C50" s="541">
        <v>848</v>
      </c>
      <c r="D50" s="541">
        <v>29</v>
      </c>
      <c r="E50" s="541">
        <v>103</v>
      </c>
      <c r="F50" s="541">
        <v>41</v>
      </c>
      <c r="G50" s="541">
        <v>34</v>
      </c>
      <c r="H50" s="541">
        <v>883</v>
      </c>
      <c r="I50" s="541">
        <v>736</v>
      </c>
      <c r="J50" s="541">
        <v>26</v>
      </c>
      <c r="K50" s="541">
        <v>99</v>
      </c>
      <c r="L50" s="541">
        <v>40</v>
      </c>
      <c r="M50" s="542">
        <v>22</v>
      </c>
      <c r="N50" s="827"/>
    </row>
    <row r="51" spans="1:14" s="828" customFormat="1" ht="15" customHeight="1">
      <c r="A51" s="543" t="s">
        <v>111</v>
      </c>
      <c r="B51" s="541">
        <v>213</v>
      </c>
      <c r="C51" s="541">
        <v>170</v>
      </c>
      <c r="D51" s="541">
        <v>8</v>
      </c>
      <c r="E51" s="541">
        <v>32</v>
      </c>
      <c r="F51" s="541">
        <v>17</v>
      </c>
      <c r="G51" s="541">
        <v>4</v>
      </c>
      <c r="H51" s="541">
        <v>184</v>
      </c>
      <c r="I51" s="541">
        <v>144</v>
      </c>
      <c r="J51" s="541">
        <v>8</v>
      </c>
      <c r="K51" s="541">
        <v>30</v>
      </c>
      <c r="L51" s="541">
        <v>16</v>
      </c>
      <c r="M51" s="542">
        <v>1</v>
      </c>
      <c r="N51" s="827"/>
    </row>
    <row r="52" spans="1:14" s="828" customFormat="1" ht="15" customHeight="1">
      <c r="A52" s="543" t="s">
        <v>112</v>
      </c>
      <c r="B52" s="541">
        <v>429</v>
      </c>
      <c r="C52" s="541">
        <v>365</v>
      </c>
      <c r="D52" s="541">
        <v>8</v>
      </c>
      <c r="E52" s="541">
        <v>40</v>
      </c>
      <c r="F52" s="541">
        <v>14</v>
      </c>
      <c r="G52" s="541">
        <v>15</v>
      </c>
      <c r="H52" s="541">
        <v>397</v>
      </c>
      <c r="I52" s="541">
        <v>339</v>
      </c>
      <c r="J52" s="541">
        <v>8</v>
      </c>
      <c r="K52" s="541">
        <v>39</v>
      </c>
      <c r="L52" s="541">
        <v>14</v>
      </c>
      <c r="M52" s="542">
        <v>11</v>
      </c>
      <c r="N52" s="827"/>
    </row>
    <row r="53" spans="1:14" s="828" customFormat="1" ht="15" customHeight="1">
      <c r="A53" s="543" t="s">
        <v>113</v>
      </c>
      <c r="B53" s="541">
        <v>137</v>
      </c>
      <c r="C53" s="541">
        <v>119</v>
      </c>
      <c r="D53" s="541">
        <v>2</v>
      </c>
      <c r="E53" s="541">
        <v>13</v>
      </c>
      <c r="F53" s="541">
        <v>4</v>
      </c>
      <c r="G53" s="541">
        <v>3</v>
      </c>
      <c r="H53" s="541">
        <v>119</v>
      </c>
      <c r="I53" s="541">
        <v>102</v>
      </c>
      <c r="J53" s="541">
        <v>2</v>
      </c>
      <c r="K53" s="541">
        <v>13</v>
      </c>
      <c r="L53" s="541">
        <v>4</v>
      </c>
      <c r="M53" s="542">
        <v>2</v>
      </c>
      <c r="N53" s="827"/>
    </row>
    <row r="54" spans="1:14" s="828" customFormat="1" ht="15" customHeight="1">
      <c r="A54" s="543" t="s">
        <v>114</v>
      </c>
      <c r="B54" s="541">
        <v>136</v>
      </c>
      <c r="C54" s="541">
        <v>116</v>
      </c>
      <c r="D54" s="541">
        <v>7</v>
      </c>
      <c r="E54" s="541">
        <v>7</v>
      </c>
      <c r="F54" s="541">
        <v>1</v>
      </c>
      <c r="G54" s="541">
        <v>6</v>
      </c>
      <c r="H54" s="541">
        <v>114</v>
      </c>
      <c r="I54" s="541">
        <v>98</v>
      </c>
      <c r="J54" s="541">
        <v>6</v>
      </c>
      <c r="K54" s="541">
        <v>6</v>
      </c>
      <c r="L54" s="541">
        <v>1</v>
      </c>
      <c r="M54" s="542">
        <v>3</v>
      </c>
      <c r="N54" s="827"/>
    </row>
    <row r="55" spans="1:14" s="828" customFormat="1" ht="15" customHeight="1">
      <c r="A55" s="543" t="s">
        <v>115</v>
      </c>
      <c r="B55" s="541">
        <v>82</v>
      </c>
      <c r="C55" s="541">
        <v>66</v>
      </c>
      <c r="D55" s="541">
        <v>3</v>
      </c>
      <c r="E55" s="541">
        <v>7</v>
      </c>
      <c r="F55" s="541">
        <v>4</v>
      </c>
      <c r="G55" s="541">
        <v>5</v>
      </c>
      <c r="H55" s="541">
        <v>58</v>
      </c>
      <c r="I55" s="541">
        <v>45</v>
      </c>
      <c r="J55" s="541">
        <v>2</v>
      </c>
      <c r="K55" s="541">
        <v>7</v>
      </c>
      <c r="L55" s="541">
        <v>4</v>
      </c>
      <c r="M55" s="542">
        <v>3</v>
      </c>
      <c r="N55" s="827"/>
    </row>
    <row r="56" spans="1:14" s="828" customFormat="1" ht="15" customHeight="1">
      <c r="A56" s="543" t="s">
        <v>116</v>
      </c>
      <c r="B56" s="541">
        <v>16</v>
      </c>
      <c r="C56" s="541">
        <v>11</v>
      </c>
      <c r="D56" s="541" t="s">
        <v>442</v>
      </c>
      <c r="E56" s="541">
        <v>3</v>
      </c>
      <c r="F56" s="541">
        <v>1</v>
      </c>
      <c r="G56" s="541">
        <v>1</v>
      </c>
      <c r="H56" s="541">
        <v>11</v>
      </c>
      <c r="I56" s="541">
        <v>7</v>
      </c>
      <c r="J56" s="541" t="s">
        <v>442</v>
      </c>
      <c r="K56" s="541">
        <v>3</v>
      </c>
      <c r="L56" s="541">
        <v>1</v>
      </c>
      <c r="M56" s="542">
        <v>0</v>
      </c>
      <c r="N56" s="827"/>
    </row>
    <row r="57" spans="1:14" s="828" customFormat="1" ht="15" customHeight="1">
      <c r="A57" s="540" t="s">
        <v>117</v>
      </c>
      <c r="B57" s="541">
        <v>1058</v>
      </c>
      <c r="C57" s="541">
        <v>872</v>
      </c>
      <c r="D57" s="541">
        <v>41</v>
      </c>
      <c r="E57" s="541">
        <v>110</v>
      </c>
      <c r="F57" s="541">
        <v>37</v>
      </c>
      <c r="G57" s="541">
        <v>34</v>
      </c>
      <c r="H57" s="541">
        <v>849</v>
      </c>
      <c r="I57" s="541">
        <v>694</v>
      </c>
      <c r="J57" s="541">
        <v>35</v>
      </c>
      <c r="K57" s="541">
        <v>99</v>
      </c>
      <c r="L57" s="541">
        <v>33</v>
      </c>
      <c r="M57" s="542">
        <v>19</v>
      </c>
      <c r="N57" s="827"/>
    </row>
    <row r="58" spans="1:14" s="828" customFormat="1" ht="15" customHeight="1">
      <c r="A58" s="543" t="s">
        <v>111</v>
      </c>
      <c r="B58" s="541">
        <v>108</v>
      </c>
      <c r="C58" s="541">
        <v>86</v>
      </c>
      <c r="D58" s="541">
        <v>4</v>
      </c>
      <c r="E58" s="541">
        <v>13</v>
      </c>
      <c r="F58" s="541">
        <v>8</v>
      </c>
      <c r="G58" s="541">
        <v>3</v>
      </c>
      <c r="H58" s="541">
        <v>82</v>
      </c>
      <c r="I58" s="541">
        <v>65</v>
      </c>
      <c r="J58" s="541">
        <v>4</v>
      </c>
      <c r="K58" s="541">
        <v>11</v>
      </c>
      <c r="L58" s="541">
        <v>7</v>
      </c>
      <c r="M58" s="542">
        <v>2</v>
      </c>
      <c r="N58" s="827"/>
    </row>
    <row r="59" spans="1:14" s="828" customFormat="1" ht="15" customHeight="1">
      <c r="A59" s="543" t="s">
        <v>112</v>
      </c>
      <c r="B59" s="541">
        <v>281</v>
      </c>
      <c r="C59" s="541">
        <v>241</v>
      </c>
      <c r="D59" s="541">
        <v>12</v>
      </c>
      <c r="E59" s="541">
        <v>23</v>
      </c>
      <c r="F59" s="541">
        <v>6</v>
      </c>
      <c r="G59" s="541">
        <v>5</v>
      </c>
      <c r="H59" s="541">
        <v>252</v>
      </c>
      <c r="I59" s="541">
        <v>216</v>
      </c>
      <c r="J59" s="541">
        <v>11</v>
      </c>
      <c r="K59" s="541">
        <v>22</v>
      </c>
      <c r="L59" s="541">
        <v>6</v>
      </c>
      <c r="M59" s="542">
        <v>4</v>
      </c>
      <c r="N59" s="827"/>
    </row>
    <row r="60" spans="1:14" s="828" customFormat="1" ht="15" customHeight="1">
      <c r="A60" s="543" t="s">
        <v>113</v>
      </c>
      <c r="B60" s="541">
        <v>134</v>
      </c>
      <c r="C60" s="541">
        <v>112</v>
      </c>
      <c r="D60" s="541">
        <v>7</v>
      </c>
      <c r="E60" s="541">
        <v>11</v>
      </c>
      <c r="F60" s="541">
        <v>3</v>
      </c>
      <c r="G60" s="541">
        <v>4</v>
      </c>
      <c r="H60" s="541">
        <v>122</v>
      </c>
      <c r="I60" s="541">
        <v>103</v>
      </c>
      <c r="J60" s="541">
        <v>5</v>
      </c>
      <c r="K60" s="541">
        <v>11</v>
      </c>
      <c r="L60" s="541">
        <v>3</v>
      </c>
      <c r="M60" s="542">
        <v>2</v>
      </c>
      <c r="N60" s="827"/>
    </row>
    <row r="61" spans="1:14" s="828" customFormat="1" ht="15" customHeight="1">
      <c r="A61" s="543" t="s">
        <v>114</v>
      </c>
      <c r="B61" s="541">
        <v>196</v>
      </c>
      <c r="C61" s="541">
        <v>156</v>
      </c>
      <c r="D61" s="541">
        <v>7</v>
      </c>
      <c r="E61" s="541">
        <v>25</v>
      </c>
      <c r="F61" s="541">
        <v>9</v>
      </c>
      <c r="G61" s="541">
        <v>8</v>
      </c>
      <c r="H61" s="541">
        <v>165</v>
      </c>
      <c r="I61" s="541">
        <v>129</v>
      </c>
      <c r="J61" s="541">
        <v>6</v>
      </c>
      <c r="K61" s="541">
        <v>23</v>
      </c>
      <c r="L61" s="541">
        <v>8</v>
      </c>
      <c r="M61" s="542">
        <v>7</v>
      </c>
      <c r="N61" s="827"/>
    </row>
    <row r="62" spans="1:14" s="828" customFormat="1" ht="15" customHeight="1">
      <c r="A62" s="543" t="s">
        <v>115</v>
      </c>
      <c r="B62" s="541">
        <v>221</v>
      </c>
      <c r="C62" s="541">
        <v>179</v>
      </c>
      <c r="D62" s="541">
        <v>7</v>
      </c>
      <c r="E62" s="541">
        <v>29</v>
      </c>
      <c r="F62" s="541">
        <v>7</v>
      </c>
      <c r="G62" s="541">
        <v>6</v>
      </c>
      <c r="H62" s="541">
        <v>157</v>
      </c>
      <c r="I62" s="541">
        <v>124</v>
      </c>
      <c r="J62" s="541">
        <v>6</v>
      </c>
      <c r="K62" s="541">
        <v>26</v>
      </c>
      <c r="L62" s="541">
        <v>6</v>
      </c>
      <c r="M62" s="542">
        <v>2</v>
      </c>
      <c r="N62" s="827"/>
    </row>
    <row r="63" spans="1:14" s="828" customFormat="1" ht="15" customHeight="1" thickBot="1">
      <c r="A63" s="545" t="s">
        <v>116</v>
      </c>
      <c r="B63" s="546">
        <v>118</v>
      </c>
      <c r="C63" s="546">
        <v>97</v>
      </c>
      <c r="D63" s="546">
        <v>5</v>
      </c>
      <c r="E63" s="546">
        <v>8</v>
      </c>
      <c r="F63" s="546">
        <v>3</v>
      </c>
      <c r="G63" s="546">
        <v>8</v>
      </c>
      <c r="H63" s="546">
        <v>70</v>
      </c>
      <c r="I63" s="546">
        <v>58</v>
      </c>
      <c r="J63" s="546">
        <v>4</v>
      </c>
      <c r="K63" s="546">
        <v>6</v>
      </c>
      <c r="L63" s="546">
        <v>3</v>
      </c>
      <c r="M63" s="547">
        <v>3</v>
      </c>
      <c r="N63" s="827"/>
    </row>
    <row r="64" ht="15" customHeight="1">
      <c r="A64" s="548" t="s">
        <v>1004</v>
      </c>
    </row>
    <row r="65" spans="2:13" ht="13.5">
      <c r="B65" s="830"/>
      <c r="C65" s="830"/>
      <c r="D65" s="830"/>
      <c r="E65" s="830"/>
      <c r="F65" s="830"/>
      <c r="G65" s="830"/>
      <c r="H65" s="830"/>
      <c r="I65" s="830"/>
      <c r="J65" s="830"/>
      <c r="K65" s="830"/>
      <c r="L65" s="830"/>
      <c r="M65" s="830"/>
    </row>
    <row r="68" spans="2:13" ht="13.5">
      <c r="B68" s="830"/>
      <c r="C68" s="830"/>
      <c r="D68" s="830"/>
      <c r="E68" s="830"/>
      <c r="F68" s="830"/>
      <c r="G68" s="830"/>
      <c r="H68" s="830"/>
      <c r="I68" s="830"/>
      <c r="J68" s="830"/>
      <c r="K68" s="830"/>
      <c r="L68" s="830"/>
      <c r="M68" s="830"/>
    </row>
  </sheetData>
  <mergeCells count="13">
    <mergeCell ref="A4:A6"/>
    <mergeCell ref="B5:B6"/>
    <mergeCell ref="C5:C6"/>
    <mergeCell ref="D5:D6"/>
    <mergeCell ref="G5:G6"/>
    <mergeCell ref="E5:E6"/>
    <mergeCell ref="K5:K6"/>
    <mergeCell ref="B4:G4"/>
    <mergeCell ref="H4:M4"/>
    <mergeCell ref="H5:H6"/>
    <mergeCell ref="I5:I6"/>
    <mergeCell ref="J5:J6"/>
    <mergeCell ref="M5:M6"/>
  </mergeCells>
  <printOptions/>
  <pageMargins left="0.7874015748031497" right="0.3937007874015748" top="0.5905511811023623" bottom="0.3937007874015748" header="0.31496062992125984" footer="0.5118110236220472"/>
  <pageSetup fitToHeight="1" fitToWidth="1" horizontalDpi="600" verticalDpi="600" orientation="portrait" paperSize="9" scale="85" r:id="rId1"/>
  <headerFooter alignWithMargins="0">
    <oddHeader>&amp;R&amp;D&amp;T</oddHeader>
  </headerFooter>
</worksheet>
</file>

<file path=xl/worksheets/sheet27.xml><?xml version="1.0" encoding="utf-8"?>
<worksheet xmlns="http://schemas.openxmlformats.org/spreadsheetml/2006/main" xmlns:r="http://schemas.openxmlformats.org/officeDocument/2006/relationships">
  <dimension ref="A1:X54"/>
  <sheetViews>
    <sheetView workbookViewId="0" topLeftCell="A1">
      <selection activeCell="A1" sqref="A1"/>
    </sheetView>
  </sheetViews>
  <sheetFormatPr defaultColWidth="9.00390625" defaultRowHeight="13.5"/>
  <cols>
    <col min="1" max="1" width="10.625" style="550" customWidth="1"/>
    <col min="2" max="2" width="10.125" style="550" customWidth="1"/>
    <col min="3" max="3" width="10.375" style="550" customWidth="1"/>
    <col min="4" max="14" width="8.50390625" style="550" customWidth="1"/>
    <col min="15" max="15" width="9.50390625" style="550" customWidth="1"/>
    <col min="16" max="16" width="7.125" style="550" customWidth="1"/>
    <col min="17" max="17" width="8.375" style="550" customWidth="1"/>
    <col min="18" max="19" width="8.625" style="550" customWidth="1"/>
    <col min="20" max="20" width="8.375" style="550" customWidth="1"/>
    <col min="21" max="21" width="7.125" style="550" customWidth="1"/>
    <col min="22" max="22" width="8.375" style="550" customWidth="1"/>
    <col min="23" max="23" width="6.625" style="550" customWidth="1"/>
    <col min="24" max="24" width="8.25390625" style="550" customWidth="1"/>
    <col min="25" max="16384" width="9.00390625" style="550" customWidth="1"/>
  </cols>
  <sheetData>
    <row r="1" spans="1:16" ht="18" customHeight="1">
      <c r="A1" s="549" t="s">
        <v>1041</v>
      </c>
      <c r="I1" s="551"/>
      <c r="P1" s="551"/>
    </row>
    <row r="2" ht="15" customHeight="1" thickBot="1">
      <c r="X2" s="552" t="s">
        <v>1076</v>
      </c>
    </row>
    <row r="3" spans="1:24" s="553" customFormat="1" ht="15" customHeight="1" thickTop="1">
      <c r="A3" s="1030" t="s">
        <v>599</v>
      </c>
      <c r="B3" s="1019" t="s">
        <v>301</v>
      </c>
      <c r="C3" s="1020"/>
      <c r="D3" s="1019" t="s">
        <v>443</v>
      </c>
      <c r="E3" s="1019"/>
      <c r="F3" s="1019"/>
      <c r="G3" s="1019"/>
      <c r="H3" s="1019"/>
      <c r="I3" s="1019"/>
      <c r="J3" s="1019"/>
      <c r="K3" s="1019"/>
      <c r="L3" s="1019" t="s">
        <v>130</v>
      </c>
      <c r="M3" s="1020"/>
      <c r="N3" s="1020"/>
      <c r="O3" s="1020"/>
      <c r="P3" s="1020"/>
      <c r="Q3" s="1019" t="s">
        <v>444</v>
      </c>
      <c r="R3" s="1020"/>
      <c r="S3" s="1020"/>
      <c r="T3" s="1020"/>
      <c r="U3" s="1020"/>
      <c r="V3" s="1020"/>
      <c r="W3" s="1020"/>
      <c r="X3" s="1021"/>
    </row>
    <row r="4" spans="1:24" s="553" customFormat="1" ht="15" customHeight="1">
      <c r="A4" s="1031"/>
      <c r="B4" s="1024" t="s">
        <v>445</v>
      </c>
      <c r="C4" s="1024" t="s">
        <v>118</v>
      </c>
      <c r="D4" s="1022" t="s">
        <v>446</v>
      </c>
      <c r="E4" s="1022"/>
      <c r="F4" s="1022"/>
      <c r="G4" s="1022"/>
      <c r="H4" s="1022"/>
      <c r="I4" s="1022"/>
      <c r="J4" s="1022"/>
      <c r="K4" s="1022"/>
      <c r="L4" s="554"/>
      <c r="M4" s="554"/>
      <c r="N4" s="554"/>
      <c r="O4" s="1022" t="s">
        <v>119</v>
      </c>
      <c r="P4" s="1023" t="s">
        <v>131</v>
      </c>
      <c r="Q4" s="1024" t="s">
        <v>447</v>
      </c>
      <c r="R4" s="1025"/>
      <c r="S4" s="1025"/>
      <c r="T4" s="1025"/>
      <c r="U4" s="1025"/>
      <c r="V4" s="1025"/>
      <c r="W4" s="1025"/>
      <c r="X4" s="1027" t="s">
        <v>119</v>
      </c>
    </row>
    <row r="5" spans="1:24" s="553" customFormat="1" ht="15" customHeight="1">
      <c r="A5" s="1031"/>
      <c r="B5" s="1024"/>
      <c r="C5" s="1024"/>
      <c r="D5" s="1024" t="s">
        <v>554</v>
      </c>
      <c r="E5" s="1024" t="s">
        <v>120</v>
      </c>
      <c r="F5" s="1024" t="s">
        <v>121</v>
      </c>
      <c r="G5" s="1024" t="s">
        <v>122</v>
      </c>
      <c r="H5" s="1024" t="s">
        <v>123</v>
      </c>
      <c r="I5" s="1024" t="s">
        <v>124</v>
      </c>
      <c r="J5" s="1024" t="s">
        <v>125</v>
      </c>
      <c r="K5" s="1024" t="s">
        <v>126</v>
      </c>
      <c r="L5" s="1024" t="s">
        <v>127</v>
      </c>
      <c r="M5" s="1024" t="s">
        <v>128</v>
      </c>
      <c r="N5" s="1028" t="s">
        <v>448</v>
      </c>
      <c r="O5" s="1022"/>
      <c r="P5" s="1023"/>
      <c r="Q5" s="1023" t="s">
        <v>538</v>
      </c>
      <c r="R5" s="1026" t="s">
        <v>132</v>
      </c>
      <c r="S5" s="1023" t="s">
        <v>133</v>
      </c>
      <c r="T5" s="1023" t="s">
        <v>134</v>
      </c>
      <c r="U5" s="1023" t="s">
        <v>135</v>
      </c>
      <c r="V5" s="1023" t="s">
        <v>136</v>
      </c>
      <c r="W5" s="1023" t="s">
        <v>129</v>
      </c>
      <c r="X5" s="1027"/>
    </row>
    <row r="6" spans="1:24" s="553" customFormat="1" ht="15" customHeight="1">
      <c r="A6" s="1031"/>
      <c r="B6" s="1024"/>
      <c r="C6" s="1024"/>
      <c r="D6" s="1024"/>
      <c r="E6" s="1024"/>
      <c r="F6" s="1024"/>
      <c r="G6" s="1024"/>
      <c r="H6" s="1024"/>
      <c r="I6" s="1024"/>
      <c r="J6" s="1024"/>
      <c r="K6" s="1024"/>
      <c r="L6" s="1024"/>
      <c r="M6" s="1024"/>
      <c r="N6" s="1029"/>
      <c r="O6" s="1022"/>
      <c r="P6" s="1023"/>
      <c r="Q6" s="1023"/>
      <c r="R6" s="1026"/>
      <c r="S6" s="1023"/>
      <c r="T6" s="1023"/>
      <c r="U6" s="1023"/>
      <c r="V6" s="1023"/>
      <c r="W6" s="1023"/>
      <c r="X6" s="1027"/>
    </row>
    <row r="7" spans="1:24" s="553" customFormat="1" ht="15" customHeight="1">
      <c r="A7" s="1032"/>
      <c r="B7" s="1024"/>
      <c r="C7" s="1024"/>
      <c r="D7" s="1024"/>
      <c r="E7" s="1024"/>
      <c r="F7" s="1024"/>
      <c r="G7" s="1024"/>
      <c r="H7" s="1024"/>
      <c r="I7" s="1024"/>
      <c r="J7" s="1024"/>
      <c r="K7" s="1024"/>
      <c r="L7" s="1024"/>
      <c r="M7" s="1024"/>
      <c r="N7" s="1029"/>
      <c r="O7" s="1022"/>
      <c r="P7" s="1023"/>
      <c r="Q7" s="1023"/>
      <c r="R7" s="1026"/>
      <c r="S7" s="1023"/>
      <c r="T7" s="1023"/>
      <c r="U7" s="1023"/>
      <c r="V7" s="1023"/>
      <c r="W7" s="1023"/>
      <c r="X7" s="1027"/>
    </row>
    <row r="8" spans="1:24" s="560" customFormat="1" ht="15" customHeight="1">
      <c r="A8" s="555" t="s">
        <v>137</v>
      </c>
      <c r="B8" s="556">
        <f aca="true" t="shared" si="0" ref="B8:O8">B9+B10</f>
        <v>386728</v>
      </c>
      <c r="C8" s="557">
        <f t="shared" si="0"/>
        <v>1216181</v>
      </c>
      <c r="D8" s="557">
        <f t="shared" si="0"/>
        <v>385416</v>
      </c>
      <c r="E8" s="557">
        <f t="shared" si="0"/>
        <v>84043</v>
      </c>
      <c r="F8" s="557">
        <f t="shared" si="0"/>
        <v>88151</v>
      </c>
      <c r="G8" s="557">
        <f t="shared" si="0"/>
        <v>71579</v>
      </c>
      <c r="H8" s="557">
        <f t="shared" si="0"/>
        <v>60026</v>
      </c>
      <c r="I8" s="557">
        <f t="shared" si="0"/>
        <v>36874</v>
      </c>
      <c r="J8" s="557">
        <f t="shared" si="0"/>
        <v>27476</v>
      </c>
      <c r="K8" s="557">
        <f t="shared" si="0"/>
        <v>12689</v>
      </c>
      <c r="L8" s="557">
        <f t="shared" si="0"/>
        <v>3620</v>
      </c>
      <c r="M8" s="557">
        <f t="shared" si="0"/>
        <v>759</v>
      </c>
      <c r="N8" s="557">
        <f t="shared" si="0"/>
        <v>199</v>
      </c>
      <c r="O8" s="557">
        <f t="shared" si="0"/>
        <v>1191072</v>
      </c>
      <c r="P8" s="558">
        <f aca="true" t="shared" si="1" ref="P8:P52">ROUNDDOWN(O8/D8,3)</f>
        <v>3.09</v>
      </c>
      <c r="Q8" s="557">
        <f aca="true" t="shared" si="2" ref="Q8:X8">Q9+Q10</f>
        <v>748</v>
      </c>
      <c r="R8" s="557">
        <f t="shared" si="2"/>
        <v>89</v>
      </c>
      <c r="S8" s="557">
        <f t="shared" si="2"/>
        <v>117</v>
      </c>
      <c r="T8" s="557">
        <f t="shared" si="2"/>
        <v>384</v>
      </c>
      <c r="U8" s="557">
        <f t="shared" si="2"/>
        <v>31</v>
      </c>
      <c r="V8" s="557">
        <f t="shared" si="2"/>
        <v>9</v>
      </c>
      <c r="W8" s="557">
        <f t="shared" si="2"/>
        <v>118</v>
      </c>
      <c r="X8" s="559">
        <f t="shared" si="2"/>
        <v>24524</v>
      </c>
    </row>
    <row r="9" spans="1:24" s="560" customFormat="1" ht="22.5" customHeight="1">
      <c r="A9" s="561" t="s">
        <v>790</v>
      </c>
      <c r="B9" s="556">
        <f aca="true" t="shared" si="3" ref="B9:O9">SUM(B15:B27)</f>
        <v>310201</v>
      </c>
      <c r="C9" s="557">
        <f t="shared" si="3"/>
        <v>934911</v>
      </c>
      <c r="D9" s="557">
        <f t="shared" si="3"/>
        <v>309044</v>
      </c>
      <c r="E9" s="557">
        <f t="shared" si="3"/>
        <v>74562</v>
      </c>
      <c r="F9" s="557">
        <f t="shared" si="3"/>
        <v>72050</v>
      </c>
      <c r="G9" s="557">
        <f t="shared" si="3"/>
        <v>57119</v>
      </c>
      <c r="H9" s="557">
        <f t="shared" si="3"/>
        <v>47279</v>
      </c>
      <c r="I9" s="557">
        <f t="shared" si="3"/>
        <v>27213</v>
      </c>
      <c r="J9" s="557">
        <f t="shared" si="3"/>
        <v>19306</v>
      </c>
      <c r="K9" s="557">
        <f t="shared" si="3"/>
        <v>8547</v>
      </c>
      <c r="L9" s="557">
        <f t="shared" si="3"/>
        <v>2359</v>
      </c>
      <c r="M9" s="557">
        <f t="shared" si="3"/>
        <v>485</v>
      </c>
      <c r="N9" s="557">
        <f t="shared" si="3"/>
        <v>124</v>
      </c>
      <c r="O9" s="557">
        <f t="shared" si="3"/>
        <v>915371</v>
      </c>
      <c r="P9" s="558">
        <f t="shared" si="1"/>
        <v>2.961</v>
      </c>
      <c r="Q9" s="557">
        <f aca="true" t="shared" si="4" ref="Q9:X9">SUM(Q15:Q27)</f>
        <v>595</v>
      </c>
      <c r="R9" s="557">
        <f t="shared" si="4"/>
        <v>84</v>
      </c>
      <c r="S9" s="557">
        <f t="shared" si="4"/>
        <v>96</v>
      </c>
      <c r="T9" s="557">
        <f t="shared" si="4"/>
        <v>263</v>
      </c>
      <c r="U9" s="557">
        <f t="shared" si="4"/>
        <v>31</v>
      </c>
      <c r="V9" s="557">
        <f t="shared" si="4"/>
        <v>9</v>
      </c>
      <c r="W9" s="557">
        <f t="shared" si="4"/>
        <v>112</v>
      </c>
      <c r="X9" s="559">
        <f t="shared" si="4"/>
        <v>18959</v>
      </c>
    </row>
    <row r="10" spans="1:24" s="560" customFormat="1" ht="15" customHeight="1">
      <c r="A10" s="561" t="s">
        <v>138</v>
      </c>
      <c r="B10" s="556">
        <f aca="true" t="shared" si="5" ref="B10:O10">SUM(B28:B52)</f>
        <v>76527</v>
      </c>
      <c r="C10" s="557">
        <f t="shared" si="5"/>
        <v>281270</v>
      </c>
      <c r="D10" s="557">
        <f t="shared" si="5"/>
        <v>76372</v>
      </c>
      <c r="E10" s="557">
        <f t="shared" si="5"/>
        <v>9481</v>
      </c>
      <c r="F10" s="557">
        <f t="shared" si="5"/>
        <v>16101</v>
      </c>
      <c r="G10" s="557">
        <f t="shared" si="5"/>
        <v>14460</v>
      </c>
      <c r="H10" s="557">
        <f t="shared" si="5"/>
        <v>12747</v>
      </c>
      <c r="I10" s="557">
        <f t="shared" si="5"/>
        <v>9661</v>
      </c>
      <c r="J10" s="557">
        <f t="shared" si="5"/>
        <v>8170</v>
      </c>
      <c r="K10" s="557">
        <f t="shared" si="5"/>
        <v>4142</v>
      </c>
      <c r="L10" s="557">
        <f t="shared" si="5"/>
        <v>1261</v>
      </c>
      <c r="M10" s="557">
        <f t="shared" si="5"/>
        <v>274</v>
      </c>
      <c r="N10" s="557">
        <f t="shared" si="5"/>
        <v>75</v>
      </c>
      <c r="O10" s="557">
        <f t="shared" si="5"/>
        <v>275701</v>
      </c>
      <c r="P10" s="558">
        <f t="shared" si="1"/>
        <v>3.609</v>
      </c>
      <c r="Q10" s="557">
        <f aca="true" t="shared" si="6" ref="Q10:X10">SUM(Q28:Q52)</f>
        <v>153</v>
      </c>
      <c r="R10" s="557">
        <f t="shared" si="6"/>
        <v>5</v>
      </c>
      <c r="S10" s="557">
        <f t="shared" si="6"/>
        <v>21</v>
      </c>
      <c r="T10" s="557">
        <f t="shared" si="6"/>
        <v>121</v>
      </c>
      <c r="U10" s="562">
        <f t="shared" si="6"/>
        <v>0</v>
      </c>
      <c r="V10" s="557">
        <f t="shared" si="6"/>
        <v>0</v>
      </c>
      <c r="W10" s="557">
        <f t="shared" si="6"/>
        <v>6</v>
      </c>
      <c r="X10" s="559">
        <f t="shared" si="6"/>
        <v>5565</v>
      </c>
    </row>
    <row r="11" spans="1:24" s="560" customFormat="1" ht="22.5" customHeight="1">
      <c r="A11" s="561" t="s">
        <v>792</v>
      </c>
      <c r="B11" s="556">
        <f aca="true" t="shared" si="7" ref="B11:O11">B15+B20+B21+B22+B24+B25+B26+SUM(B28:B34)</f>
        <v>186866</v>
      </c>
      <c r="C11" s="557">
        <f t="shared" si="7"/>
        <v>577160</v>
      </c>
      <c r="D11" s="557">
        <f t="shared" si="7"/>
        <v>186206</v>
      </c>
      <c r="E11" s="557">
        <f t="shared" si="7"/>
        <v>41371</v>
      </c>
      <c r="F11" s="557">
        <f t="shared" si="7"/>
        <v>42985</v>
      </c>
      <c r="G11" s="557">
        <f t="shared" si="7"/>
        <v>35172</v>
      </c>
      <c r="H11" s="557">
        <f t="shared" si="7"/>
        <v>29852</v>
      </c>
      <c r="I11" s="557">
        <f t="shared" si="7"/>
        <v>17208</v>
      </c>
      <c r="J11" s="557">
        <f t="shared" si="7"/>
        <v>12498</v>
      </c>
      <c r="K11" s="557">
        <f t="shared" si="7"/>
        <v>5427</v>
      </c>
      <c r="L11" s="557">
        <f t="shared" si="7"/>
        <v>1365</v>
      </c>
      <c r="M11" s="557">
        <f t="shared" si="7"/>
        <v>264</v>
      </c>
      <c r="N11" s="557">
        <f t="shared" si="7"/>
        <v>64</v>
      </c>
      <c r="O11" s="557">
        <f t="shared" si="7"/>
        <v>565232</v>
      </c>
      <c r="P11" s="558">
        <f t="shared" si="1"/>
        <v>3.035</v>
      </c>
      <c r="Q11" s="557">
        <f aca="true" t="shared" si="8" ref="Q11:X11">Q15+Q20+Q21+Q22+Q24+Q25+Q26+SUM(Q28:Q34)</f>
        <v>299</v>
      </c>
      <c r="R11" s="557">
        <f t="shared" si="8"/>
        <v>41</v>
      </c>
      <c r="S11" s="557">
        <f t="shared" si="8"/>
        <v>49</v>
      </c>
      <c r="T11" s="557">
        <f t="shared" si="8"/>
        <v>140</v>
      </c>
      <c r="U11" s="557">
        <f t="shared" si="8"/>
        <v>31</v>
      </c>
      <c r="V11" s="557">
        <f t="shared" si="8"/>
        <v>5</v>
      </c>
      <c r="W11" s="557">
        <f t="shared" si="8"/>
        <v>33</v>
      </c>
      <c r="X11" s="559">
        <f t="shared" si="8"/>
        <v>11552</v>
      </c>
    </row>
    <row r="12" spans="1:24" s="560" customFormat="1" ht="15" customHeight="1">
      <c r="A12" s="561" t="s">
        <v>793</v>
      </c>
      <c r="B12" s="556">
        <f aca="true" t="shared" si="9" ref="B12:O12">B19+SUM(B35:B41)</f>
        <v>25829</v>
      </c>
      <c r="C12" s="557">
        <f t="shared" si="9"/>
        <v>90740</v>
      </c>
      <c r="D12" s="557">
        <f t="shared" si="9"/>
        <v>25764</v>
      </c>
      <c r="E12" s="557">
        <f t="shared" si="9"/>
        <v>4196</v>
      </c>
      <c r="F12" s="557">
        <f t="shared" si="9"/>
        <v>5520</v>
      </c>
      <c r="G12" s="557">
        <f t="shared" si="9"/>
        <v>4702</v>
      </c>
      <c r="H12" s="557">
        <f t="shared" si="9"/>
        <v>4043</v>
      </c>
      <c r="I12" s="557">
        <f t="shared" si="9"/>
        <v>2967</v>
      </c>
      <c r="J12" s="557">
        <f t="shared" si="9"/>
        <v>2534</v>
      </c>
      <c r="K12" s="557">
        <f t="shared" si="9"/>
        <v>1316</v>
      </c>
      <c r="L12" s="557">
        <f t="shared" si="9"/>
        <v>394</v>
      </c>
      <c r="M12" s="557">
        <f t="shared" si="9"/>
        <v>71</v>
      </c>
      <c r="N12" s="557">
        <f t="shared" si="9"/>
        <v>21</v>
      </c>
      <c r="O12" s="557">
        <f t="shared" si="9"/>
        <v>88772</v>
      </c>
      <c r="P12" s="558">
        <f t="shared" si="1"/>
        <v>3.445</v>
      </c>
      <c r="Q12" s="557">
        <f aca="true" t="shared" si="10" ref="Q12:X12">Q19+SUM(Q35:Q41)</f>
        <v>54</v>
      </c>
      <c r="R12" s="557">
        <f t="shared" si="10"/>
        <v>3</v>
      </c>
      <c r="S12" s="557">
        <f t="shared" si="10"/>
        <v>11</v>
      </c>
      <c r="T12" s="557">
        <f t="shared" si="10"/>
        <v>35</v>
      </c>
      <c r="U12" s="562">
        <f t="shared" si="10"/>
        <v>0</v>
      </c>
      <c r="V12" s="557">
        <f t="shared" si="10"/>
        <v>0</v>
      </c>
      <c r="W12" s="562">
        <f t="shared" si="10"/>
        <v>5</v>
      </c>
      <c r="X12" s="559">
        <f t="shared" si="10"/>
        <v>1957</v>
      </c>
    </row>
    <row r="13" spans="1:24" s="560" customFormat="1" ht="15" customHeight="1">
      <c r="A13" s="561" t="s">
        <v>139</v>
      </c>
      <c r="B13" s="556">
        <f aca="true" t="shared" si="11" ref="B13:O13">B16+B23+B27+SUM(B42:B46)</f>
        <v>75452</v>
      </c>
      <c r="C13" s="557">
        <f t="shared" si="11"/>
        <v>238788</v>
      </c>
      <c r="D13" s="557">
        <f t="shared" si="11"/>
        <v>75166</v>
      </c>
      <c r="E13" s="557">
        <f t="shared" si="11"/>
        <v>17434</v>
      </c>
      <c r="F13" s="557">
        <f t="shared" si="11"/>
        <v>16135</v>
      </c>
      <c r="G13" s="557">
        <f t="shared" si="11"/>
        <v>13438</v>
      </c>
      <c r="H13" s="557">
        <f t="shared" si="11"/>
        <v>11420</v>
      </c>
      <c r="I13" s="557">
        <f t="shared" si="11"/>
        <v>7503</v>
      </c>
      <c r="J13" s="557">
        <f t="shared" si="11"/>
        <v>5595</v>
      </c>
      <c r="K13" s="557">
        <f t="shared" si="11"/>
        <v>2614</v>
      </c>
      <c r="L13" s="557">
        <f t="shared" si="11"/>
        <v>799</v>
      </c>
      <c r="M13" s="557">
        <f t="shared" si="11"/>
        <v>176</v>
      </c>
      <c r="N13" s="557">
        <f t="shared" si="11"/>
        <v>52</v>
      </c>
      <c r="O13" s="557">
        <f t="shared" si="11"/>
        <v>233591</v>
      </c>
      <c r="P13" s="558">
        <f t="shared" si="1"/>
        <v>3.107</v>
      </c>
      <c r="Q13" s="557">
        <f aca="true" t="shared" si="12" ref="Q13:X13">Q16+Q23+Q27+SUM(Q42:Q46)</f>
        <v>226</v>
      </c>
      <c r="R13" s="557">
        <f t="shared" si="12"/>
        <v>12</v>
      </c>
      <c r="S13" s="557">
        <f t="shared" si="12"/>
        <v>24</v>
      </c>
      <c r="T13" s="557">
        <f t="shared" si="12"/>
        <v>115</v>
      </c>
      <c r="U13" s="562">
        <f t="shared" si="12"/>
        <v>0</v>
      </c>
      <c r="V13" s="557">
        <f t="shared" si="12"/>
        <v>2</v>
      </c>
      <c r="W13" s="557">
        <f t="shared" si="12"/>
        <v>73</v>
      </c>
      <c r="X13" s="559">
        <f t="shared" si="12"/>
        <v>5137</v>
      </c>
    </row>
    <row r="14" spans="1:24" s="560" customFormat="1" ht="15" customHeight="1">
      <c r="A14" s="561" t="s">
        <v>795</v>
      </c>
      <c r="B14" s="556">
        <f aca="true" t="shared" si="13" ref="B14:O14">B17+B18+SUM(B47:B52)</f>
        <v>98581</v>
      </c>
      <c r="C14" s="557">
        <f t="shared" si="13"/>
        <v>309493</v>
      </c>
      <c r="D14" s="557">
        <f t="shared" si="13"/>
        <v>98280</v>
      </c>
      <c r="E14" s="557">
        <f t="shared" si="13"/>
        <v>21042</v>
      </c>
      <c r="F14" s="557">
        <f t="shared" si="13"/>
        <v>23511</v>
      </c>
      <c r="G14" s="557">
        <f t="shared" si="13"/>
        <v>18267</v>
      </c>
      <c r="H14" s="557">
        <f t="shared" si="13"/>
        <v>14711</v>
      </c>
      <c r="I14" s="557">
        <f t="shared" si="13"/>
        <v>9196</v>
      </c>
      <c r="J14" s="557">
        <f t="shared" si="13"/>
        <v>6849</v>
      </c>
      <c r="K14" s="557">
        <f t="shared" si="13"/>
        <v>3332</v>
      </c>
      <c r="L14" s="557">
        <f t="shared" si="13"/>
        <v>1062</v>
      </c>
      <c r="M14" s="557">
        <f t="shared" si="13"/>
        <v>248</v>
      </c>
      <c r="N14" s="557">
        <f t="shared" si="13"/>
        <v>62</v>
      </c>
      <c r="O14" s="557">
        <f t="shared" si="13"/>
        <v>303477</v>
      </c>
      <c r="P14" s="558">
        <f t="shared" si="1"/>
        <v>3.087</v>
      </c>
      <c r="Q14" s="557">
        <f aca="true" t="shared" si="14" ref="Q14:X14">Q17+Q18+SUM(Q47:Q52)</f>
        <v>169</v>
      </c>
      <c r="R14" s="557">
        <f t="shared" si="14"/>
        <v>33</v>
      </c>
      <c r="S14" s="557">
        <f t="shared" si="14"/>
        <v>33</v>
      </c>
      <c r="T14" s="557">
        <f t="shared" si="14"/>
        <v>94</v>
      </c>
      <c r="U14" s="562">
        <f t="shared" si="14"/>
        <v>0</v>
      </c>
      <c r="V14" s="557">
        <f t="shared" si="14"/>
        <v>2</v>
      </c>
      <c r="W14" s="557">
        <f t="shared" si="14"/>
        <v>7</v>
      </c>
      <c r="X14" s="559">
        <f t="shared" si="14"/>
        <v>5878</v>
      </c>
    </row>
    <row r="15" spans="1:24" s="568" customFormat="1" ht="22.5" customHeight="1">
      <c r="A15" s="563" t="s">
        <v>561</v>
      </c>
      <c r="B15" s="564">
        <v>93623</v>
      </c>
      <c r="C15" s="565">
        <v>256012</v>
      </c>
      <c r="D15" s="565">
        <f aca="true" t="shared" si="15" ref="D15:D52">SUM(E15:N15)</f>
        <v>93174</v>
      </c>
      <c r="E15" s="565">
        <v>27252</v>
      </c>
      <c r="F15" s="565">
        <v>22092</v>
      </c>
      <c r="G15" s="565">
        <v>17236</v>
      </c>
      <c r="H15" s="565">
        <v>14054</v>
      </c>
      <c r="I15" s="565">
        <v>6622</v>
      </c>
      <c r="J15" s="565">
        <v>3970</v>
      </c>
      <c r="K15" s="565">
        <v>1516</v>
      </c>
      <c r="L15" s="565">
        <v>358</v>
      </c>
      <c r="M15" s="565">
        <v>63</v>
      </c>
      <c r="N15" s="565">
        <v>11</v>
      </c>
      <c r="O15" s="565">
        <v>250445</v>
      </c>
      <c r="P15" s="566">
        <f t="shared" si="1"/>
        <v>2.687</v>
      </c>
      <c r="Q15" s="565">
        <f aca="true" t="shared" si="16" ref="Q15:Q52">SUM(R15:W15)</f>
        <v>112</v>
      </c>
      <c r="R15" s="565">
        <v>20</v>
      </c>
      <c r="S15" s="565">
        <v>20</v>
      </c>
      <c r="T15" s="565">
        <v>56</v>
      </c>
      <c r="U15" s="565">
        <v>0</v>
      </c>
      <c r="V15" s="565">
        <v>5</v>
      </c>
      <c r="W15" s="565">
        <v>11</v>
      </c>
      <c r="X15" s="567">
        <v>5226</v>
      </c>
    </row>
    <row r="16" spans="1:24" s="568" customFormat="1" ht="15" customHeight="1">
      <c r="A16" s="563" t="s">
        <v>562</v>
      </c>
      <c r="B16" s="564">
        <v>33314</v>
      </c>
      <c r="C16" s="565">
        <v>93178</v>
      </c>
      <c r="D16" s="565">
        <f t="shared" si="15"/>
        <v>33130</v>
      </c>
      <c r="E16" s="565">
        <v>10640</v>
      </c>
      <c r="F16" s="565">
        <v>6885</v>
      </c>
      <c r="G16" s="565">
        <v>5561</v>
      </c>
      <c r="H16" s="565">
        <v>4585</v>
      </c>
      <c r="I16" s="565">
        <v>2657</v>
      </c>
      <c r="J16" s="565">
        <v>1784</v>
      </c>
      <c r="K16" s="565">
        <v>758</v>
      </c>
      <c r="L16" s="565">
        <v>204</v>
      </c>
      <c r="M16" s="565">
        <v>44</v>
      </c>
      <c r="N16" s="565">
        <v>12</v>
      </c>
      <c r="O16" s="565">
        <v>90877</v>
      </c>
      <c r="P16" s="566">
        <f t="shared" si="1"/>
        <v>2.743</v>
      </c>
      <c r="Q16" s="565">
        <f t="shared" si="16"/>
        <v>124</v>
      </c>
      <c r="R16" s="565">
        <v>5</v>
      </c>
      <c r="S16" s="565">
        <v>13</v>
      </c>
      <c r="T16" s="565">
        <v>40</v>
      </c>
      <c r="U16" s="565">
        <v>0</v>
      </c>
      <c r="V16" s="565">
        <v>2</v>
      </c>
      <c r="W16" s="565">
        <v>64</v>
      </c>
      <c r="X16" s="567">
        <v>2241</v>
      </c>
    </row>
    <row r="17" spans="1:24" s="568" customFormat="1" ht="15" customHeight="1">
      <c r="A17" s="563" t="s">
        <v>563</v>
      </c>
      <c r="B17" s="564">
        <v>45493</v>
      </c>
      <c r="C17" s="565">
        <v>142384</v>
      </c>
      <c r="D17" s="565">
        <f t="shared" si="15"/>
        <v>45289</v>
      </c>
      <c r="E17" s="565">
        <v>10210</v>
      </c>
      <c r="F17" s="565">
        <v>10612</v>
      </c>
      <c r="G17" s="565">
        <v>8099</v>
      </c>
      <c r="H17" s="565">
        <v>6594</v>
      </c>
      <c r="I17" s="565">
        <v>4286</v>
      </c>
      <c r="J17" s="565">
        <v>3178</v>
      </c>
      <c r="K17" s="565">
        <v>1618</v>
      </c>
      <c r="L17" s="565">
        <v>532</v>
      </c>
      <c r="M17" s="565">
        <v>127</v>
      </c>
      <c r="N17" s="565">
        <v>33</v>
      </c>
      <c r="O17" s="565">
        <v>139667</v>
      </c>
      <c r="P17" s="566">
        <f t="shared" si="1"/>
        <v>3.083</v>
      </c>
      <c r="Q17" s="565">
        <f t="shared" si="16"/>
        <v>74</v>
      </c>
      <c r="R17" s="565">
        <v>14</v>
      </c>
      <c r="S17" s="565">
        <v>13</v>
      </c>
      <c r="T17" s="565">
        <v>43</v>
      </c>
      <c r="U17" s="565">
        <v>0</v>
      </c>
      <c r="V17" s="565">
        <v>1</v>
      </c>
      <c r="W17" s="565">
        <v>3</v>
      </c>
      <c r="X17" s="567">
        <v>2583</v>
      </c>
    </row>
    <row r="18" spans="1:24" s="568" customFormat="1" ht="15" customHeight="1">
      <c r="A18" s="563" t="s">
        <v>564</v>
      </c>
      <c r="B18" s="564">
        <v>34227</v>
      </c>
      <c r="C18" s="565">
        <v>98278</v>
      </c>
      <c r="D18" s="565">
        <f t="shared" si="15"/>
        <v>34168</v>
      </c>
      <c r="E18" s="565">
        <v>8356</v>
      </c>
      <c r="F18" s="565">
        <v>8918</v>
      </c>
      <c r="G18" s="565">
        <v>6585</v>
      </c>
      <c r="H18" s="565">
        <v>4983</v>
      </c>
      <c r="I18" s="565">
        <v>2664</v>
      </c>
      <c r="J18" s="565">
        <v>1691</v>
      </c>
      <c r="K18" s="565">
        <v>709</v>
      </c>
      <c r="L18" s="565">
        <v>205</v>
      </c>
      <c r="M18" s="565">
        <v>44</v>
      </c>
      <c r="N18" s="565">
        <v>13</v>
      </c>
      <c r="O18" s="565">
        <v>96481</v>
      </c>
      <c r="P18" s="566">
        <f t="shared" si="1"/>
        <v>2.823</v>
      </c>
      <c r="Q18" s="565">
        <f t="shared" si="16"/>
        <v>59</v>
      </c>
      <c r="R18" s="565">
        <v>19</v>
      </c>
      <c r="S18" s="565">
        <v>17</v>
      </c>
      <c r="T18" s="565">
        <v>20</v>
      </c>
      <c r="U18" s="565">
        <v>0</v>
      </c>
      <c r="V18" s="565">
        <v>1</v>
      </c>
      <c r="W18" s="565">
        <v>2</v>
      </c>
      <c r="X18" s="567">
        <v>1797</v>
      </c>
    </row>
    <row r="19" spans="1:24" s="568" customFormat="1" ht="15" customHeight="1">
      <c r="A19" s="563" t="s">
        <v>565</v>
      </c>
      <c r="B19" s="564">
        <v>12950</v>
      </c>
      <c r="C19" s="565">
        <v>40717</v>
      </c>
      <c r="D19" s="565">
        <f t="shared" si="15"/>
        <v>12913</v>
      </c>
      <c r="E19" s="565">
        <v>2790</v>
      </c>
      <c r="F19" s="565">
        <v>3032</v>
      </c>
      <c r="G19" s="565">
        <v>2390</v>
      </c>
      <c r="H19" s="565">
        <v>1989</v>
      </c>
      <c r="I19" s="565">
        <v>1204</v>
      </c>
      <c r="J19" s="565">
        <v>932</v>
      </c>
      <c r="K19" s="565">
        <v>436</v>
      </c>
      <c r="L19" s="565">
        <v>120</v>
      </c>
      <c r="M19" s="565">
        <v>14</v>
      </c>
      <c r="N19" s="565">
        <v>6</v>
      </c>
      <c r="O19" s="565">
        <v>39793</v>
      </c>
      <c r="P19" s="566">
        <f t="shared" si="1"/>
        <v>3.081</v>
      </c>
      <c r="Q19" s="565">
        <f t="shared" si="16"/>
        <v>26</v>
      </c>
      <c r="R19" s="565">
        <v>3</v>
      </c>
      <c r="S19" s="565">
        <v>6</v>
      </c>
      <c r="T19" s="565">
        <v>16</v>
      </c>
      <c r="U19" s="565">
        <v>0</v>
      </c>
      <c r="V19" s="565">
        <v>0</v>
      </c>
      <c r="W19" s="565">
        <v>1</v>
      </c>
      <c r="X19" s="567">
        <v>913</v>
      </c>
    </row>
    <row r="20" spans="1:24" s="568" customFormat="1" ht="15" customHeight="1">
      <c r="A20" s="563" t="s">
        <v>566</v>
      </c>
      <c r="B20" s="564">
        <v>12598</v>
      </c>
      <c r="C20" s="565">
        <v>43625</v>
      </c>
      <c r="D20" s="565">
        <f t="shared" si="15"/>
        <v>12585</v>
      </c>
      <c r="E20" s="565">
        <v>1917</v>
      </c>
      <c r="F20" s="565">
        <v>2673</v>
      </c>
      <c r="G20" s="565">
        <v>2417</v>
      </c>
      <c r="H20" s="565">
        <v>2125</v>
      </c>
      <c r="I20" s="565">
        <v>1485</v>
      </c>
      <c r="J20" s="565">
        <v>1252</v>
      </c>
      <c r="K20" s="565">
        <v>554</v>
      </c>
      <c r="L20" s="565">
        <v>135</v>
      </c>
      <c r="M20" s="565">
        <v>22</v>
      </c>
      <c r="N20" s="565">
        <v>5</v>
      </c>
      <c r="O20" s="565">
        <v>43157</v>
      </c>
      <c r="P20" s="566">
        <f t="shared" si="1"/>
        <v>3.429</v>
      </c>
      <c r="Q20" s="565">
        <f t="shared" si="16"/>
        <v>12</v>
      </c>
      <c r="R20" s="565">
        <v>0</v>
      </c>
      <c r="S20" s="565">
        <v>4</v>
      </c>
      <c r="T20" s="565">
        <v>8</v>
      </c>
      <c r="U20" s="565">
        <v>0</v>
      </c>
      <c r="V20" s="565">
        <v>0</v>
      </c>
      <c r="W20" s="565">
        <v>0</v>
      </c>
      <c r="X20" s="567">
        <v>467</v>
      </c>
    </row>
    <row r="21" spans="1:24" s="568" customFormat="1" ht="15" customHeight="1">
      <c r="A21" s="563" t="s">
        <v>567</v>
      </c>
      <c r="B21" s="564">
        <v>10956</v>
      </c>
      <c r="C21" s="565">
        <v>36013</v>
      </c>
      <c r="D21" s="565">
        <f t="shared" si="15"/>
        <v>10914</v>
      </c>
      <c r="E21" s="565">
        <v>1861</v>
      </c>
      <c r="F21" s="565">
        <v>2737</v>
      </c>
      <c r="G21" s="565">
        <v>2099</v>
      </c>
      <c r="H21" s="565">
        <v>1739</v>
      </c>
      <c r="I21" s="565">
        <v>1131</v>
      </c>
      <c r="J21" s="565">
        <v>860</v>
      </c>
      <c r="K21" s="565">
        <v>361</v>
      </c>
      <c r="L21" s="565">
        <v>102</v>
      </c>
      <c r="M21" s="565">
        <v>16</v>
      </c>
      <c r="N21" s="569">
        <v>8</v>
      </c>
      <c r="O21" s="565">
        <v>34970</v>
      </c>
      <c r="P21" s="566">
        <f t="shared" si="1"/>
        <v>3.204</v>
      </c>
      <c r="Q21" s="565">
        <f t="shared" si="16"/>
        <v>41</v>
      </c>
      <c r="R21" s="565">
        <v>7</v>
      </c>
      <c r="S21" s="565">
        <v>7</v>
      </c>
      <c r="T21" s="565">
        <v>22</v>
      </c>
      <c r="U21" s="565">
        <v>0</v>
      </c>
      <c r="V21" s="565">
        <v>0</v>
      </c>
      <c r="W21" s="565">
        <v>5</v>
      </c>
      <c r="X21" s="567">
        <v>1042</v>
      </c>
    </row>
    <row r="22" spans="1:24" s="568" customFormat="1" ht="15" customHeight="1">
      <c r="A22" s="563" t="s">
        <v>568</v>
      </c>
      <c r="B22" s="564">
        <v>7818</v>
      </c>
      <c r="C22" s="565">
        <v>28192</v>
      </c>
      <c r="D22" s="565">
        <f t="shared" si="15"/>
        <v>7799</v>
      </c>
      <c r="E22" s="565">
        <v>897</v>
      </c>
      <c r="F22" s="565">
        <v>1779</v>
      </c>
      <c r="G22" s="565">
        <v>1484</v>
      </c>
      <c r="H22" s="565">
        <v>1277</v>
      </c>
      <c r="I22" s="565">
        <v>982</v>
      </c>
      <c r="J22" s="565">
        <v>829</v>
      </c>
      <c r="K22" s="565">
        <v>427</v>
      </c>
      <c r="L22" s="565">
        <v>94</v>
      </c>
      <c r="M22" s="565">
        <v>27</v>
      </c>
      <c r="N22" s="565">
        <v>3</v>
      </c>
      <c r="O22" s="565">
        <v>27913</v>
      </c>
      <c r="P22" s="566">
        <f t="shared" si="1"/>
        <v>3.579</v>
      </c>
      <c r="Q22" s="565">
        <f t="shared" si="16"/>
        <v>19</v>
      </c>
      <c r="R22" s="565">
        <v>1</v>
      </c>
      <c r="S22" s="565">
        <v>1</v>
      </c>
      <c r="T22" s="565">
        <v>2</v>
      </c>
      <c r="U22" s="565">
        <v>0</v>
      </c>
      <c r="V22" s="565">
        <v>0</v>
      </c>
      <c r="W22" s="565">
        <v>15</v>
      </c>
      <c r="X22" s="567">
        <v>279</v>
      </c>
    </row>
    <row r="23" spans="1:24" s="568" customFormat="1" ht="15" customHeight="1">
      <c r="A23" s="563" t="s">
        <v>569</v>
      </c>
      <c r="B23" s="564">
        <v>9481</v>
      </c>
      <c r="C23" s="565">
        <v>30929</v>
      </c>
      <c r="D23" s="565">
        <f t="shared" si="15"/>
        <v>9459</v>
      </c>
      <c r="E23" s="565">
        <v>1864</v>
      </c>
      <c r="F23" s="565">
        <v>2161</v>
      </c>
      <c r="G23" s="565">
        <v>1779</v>
      </c>
      <c r="H23" s="565">
        <v>1469</v>
      </c>
      <c r="I23" s="565">
        <v>956</v>
      </c>
      <c r="J23" s="565">
        <v>745</v>
      </c>
      <c r="K23" s="565">
        <v>348</v>
      </c>
      <c r="L23" s="565">
        <v>109</v>
      </c>
      <c r="M23" s="565">
        <v>20</v>
      </c>
      <c r="N23" s="565">
        <v>8</v>
      </c>
      <c r="O23" s="565">
        <v>30219</v>
      </c>
      <c r="P23" s="566">
        <f t="shared" si="1"/>
        <v>3.194</v>
      </c>
      <c r="Q23" s="565">
        <f t="shared" si="16"/>
        <v>22</v>
      </c>
      <c r="R23" s="565">
        <v>2</v>
      </c>
      <c r="S23" s="565">
        <v>2</v>
      </c>
      <c r="T23" s="565">
        <v>18</v>
      </c>
      <c r="U23" s="565">
        <v>0</v>
      </c>
      <c r="V23" s="565">
        <v>0</v>
      </c>
      <c r="W23" s="565">
        <v>0</v>
      </c>
      <c r="X23" s="567">
        <v>710</v>
      </c>
    </row>
    <row r="24" spans="1:24" s="568" customFormat="1" ht="15" customHeight="1">
      <c r="A24" s="563" t="s">
        <v>570</v>
      </c>
      <c r="B24" s="564">
        <v>20146</v>
      </c>
      <c r="C24" s="565">
        <v>63864</v>
      </c>
      <c r="D24" s="565">
        <f t="shared" si="15"/>
        <v>20115</v>
      </c>
      <c r="E24" s="565">
        <v>4051</v>
      </c>
      <c r="F24" s="565">
        <v>4519</v>
      </c>
      <c r="G24" s="565">
        <v>3876</v>
      </c>
      <c r="H24" s="565">
        <v>3475</v>
      </c>
      <c r="I24" s="565">
        <v>1956</v>
      </c>
      <c r="J24" s="565">
        <v>1443</v>
      </c>
      <c r="K24" s="565">
        <v>610</v>
      </c>
      <c r="L24" s="565">
        <v>155</v>
      </c>
      <c r="M24" s="565">
        <v>25</v>
      </c>
      <c r="N24" s="565">
        <v>5</v>
      </c>
      <c r="O24" s="565">
        <v>62840</v>
      </c>
      <c r="P24" s="566">
        <f t="shared" si="1"/>
        <v>3.124</v>
      </c>
      <c r="Q24" s="565">
        <f t="shared" si="16"/>
        <v>29</v>
      </c>
      <c r="R24" s="565">
        <v>12</v>
      </c>
      <c r="S24" s="565">
        <v>6</v>
      </c>
      <c r="T24" s="565">
        <v>11</v>
      </c>
      <c r="U24" s="565">
        <v>0</v>
      </c>
      <c r="V24" s="565">
        <v>0</v>
      </c>
      <c r="W24" s="565">
        <v>0</v>
      </c>
      <c r="X24" s="567">
        <v>1022</v>
      </c>
    </row>
    <row r="25" spans="1:24" s="568" customFormat="1" ht="15" customHeight="1">
      <c r="A25" s="563" t="s">
        <v>571</v>
      </c>
      <c r="B25" s="564">
        <v>13489</v>
      </c>
      <c r="C25" s="565">
        <v>45834</v>
      </c>
      <c r="D25" s="565">
        <f t="shared" si="15"/>
        <v>13428</v>
      </c>
      <c r="E25" s="565">
        <v>2238</v>
      </c>
      <c r="F25" s="565">
        <v>2999</v>
      </c>
      <c r="G25" s="565">
        <v>2585</v>
      </c>
      <c r="H25" s="565">
        <v>2389</v>
      </c>
      <c r="I25" s="565">
        <v>1424</v>
      </c>
      <c r="J25" s="565">
        <v>1164</v>
      </c>
      <c r="K25" s="565">
        <v>480</v>
      </c>
      <c r="L25" s="565">
        <v>109</v>
      </c>
      <c r="M25" s="565">
        <v>31</v>
      </c>
      <c r="N25" s="565">
        <v>9</v>
      </c>
      <c r="O25" s="565">
        <v>44256</v>
      </c>
      <c r="P25" s="566">
        <f t="shared" si="1"/>
        <v>3.295</v>
      </c>
      <c r="Q25" s="565">
        <f t="shared" si="16"/>
        <v>41</v>
      </c>
      <c r="R25" s="565">
        <v>0</v>
      </c>
      <c r="S25" s="565">
        <v>4</v>
      </c>
      <c r="T25" s="565">
        <v>4</v>
      </c>
      <c r="U25" s="565">
        <v>31</v>
      </c>
      <c r="V25" s="565">
        <v>0</v>
      </c>
      <c r="W25" s="565">
        <v>2</v>
      </c>
      <c r="X25" s="567">
        <v>1547</v>
      </c>
    </row>
    <row r="26" spans="1:24" s="568" customFormat="1" ht="15" customHeight="1">
      <c r="A26" s="563" t="s">
        <v>572</v>
      </c>
      <c r="B26" s="564">
        <v>5549</v>
      </c>
      <c r="C26" s="565">
        <v>20695</v>
      </c>
      <c r="D26" s="565">
        <f t="shared" si="15"/>
        <v>5542</v>
      </c>
      <c r="E26" s="565">
        <v>660</v>
      </c>
      <c r="F26" s="565">
        <v>1226</v>
      </c>
      <c r="G26" s="565">
        <v>1039</v>
      </c>
      <c r="H26" s="565">
        <v>849</v>
      </c>
      <c r="I26" s="565">
        <v>681</v>
      </c>
      <c r="J26" s="565">
        <v>600</v>
      </c>
      <c r="K26" s="565">
        <v>342</v>
      </c>
      <c r="L26" s="565">
        <v>113</v>
      </c>
      <c r="M26" s="565">
        <v>25</v>
      </c>
      <c r="N26" s="565">
        <v>7</v>
      </c>
      <c r="O26" s="565">
        <v>20224</v>
      </c>
      <c r="P26" s="566">
        <f t="shared" si="1"/>
        <v>3.649</v>
      </c>
      <c r="Q26" s="565">
        <f t="shared" si="16"/>
        <v>7</v>
      </c>
      <c r="R26" s="565">
        <v>0</v>
      </c>
      <c r="S26" s="565">
        <v>1</v>
      </c>
      <c r="T26" s="565">
        <v>6</v>
      </c>
      <c r="U26" s="565">
        <v>0</v>
      </c>
      <c r="V26" s="565">
        <v>0</v>
      </c>
      <c r="W26" s="565">
        <v>0</v>
      </c>
      <c r="X26" s="567">
        <v>471</v>
      </c>
    </row>
    <row r="27" spans="1:24" s="568" customFormat="1" ht="15" customHeight="1">
      <c r="A27" s="563" t="s">
        <v>573</v>
      </c>
      <c r="B27" s="564">
        <v>10557</v>
      </c>
      <c r="C27" s="565">
        <v>35190</v>
      </c>
      <c r="D27" s="565">
        <f t="shared" si="15"/>
        <v>10528</v>
      </c>
      <c r="E27" s="565">
        <v>1826</v>
      </c>
      <c r="F27" s="565">
        <v>2417</v>
      </c>
      <c r="G27" s="565">
        <v>1969</v>
      </c>
      <c r="H27" s="565">
        <v>1751</v>
      </c>
      <c r="I27" s="565">
        <v>1165</v>
      </c>
      <c r="J27" s="565">
        <v>858</v>
      </c>
      <c r="K27" s="565">
        <v>388</v>
      </c>
      <c r="L27" s="565">
        <v>123</v>
      </c>
      <c r="M27" s="565">
        <v>27</v>
      </c>
      <c r="N27" s="565">
        <v>4</v>
      </c>
      <c r="O27" s="565">
        <v>34529</v>
      </c>
      <c r="P27" s="566">
        <f t="shared" si="1"/>
        <v>3.279</v>
      </c>
      <c r="Q27" s="565">
        <f t="shared" si="16"/>
        <v>29</v>
      </c>
      <c r="R27" s="565">
        <v>1</v>
      </c>
      <c r="S27" s="565">
        <v>2</v>
      </c>
      <c r="T27" s="565">
        <v>17</v>
      </c>
      <c r="U27" s="565">
        <v>0</v>
      </c>
      <c r="V27" s="565">
        <v>0</v>
      </c>
      <c r="W27" s="565">
        <v>9</v>
      </c>
      <c r="X27" s="567">
        <v>661</v>
      </c>
    </row>
    <row r="28" spans="1:24" s="568" customFormat="1" ht="15" customHeight="1">
      <c r="A28" s="563" t="s">
        <v>574</v>
      </c>
      <c r="B28" s="564">
        <v>4298</v>
      </c>
      <c r="C28" s="565">
        <v>15415</v>
      </c>
      <c r="D28" s="565">
        <f t="shared" si="15"/>
        <v>4293</v>
      </c>
      <c r="E28" s="565">
        <v>409</v>
      </c>
      <c r="F28" s="565">
        <v>995</v>
      </c>
      <c r="G28" s="565">
        <v>903</v>
      </c>
      <c r="H28" s="565">
        <v>815</v>
      </c>
      <c r="I28" s="565">
        <v>559</v>
      </c>
      <c r="J28" s="565">
        <v>402</v>
      </c>
      <c r="K28" s="565">
        <v>163</v>
      </c>
      <c r="L28" s="565">
        <v>43</v>
      </c>
      <c r="M28" s="565">
        <v>3</v>
      </c>
      <c r="N28" s="565">
        <v>1</v>
      </c>
      <c r="O28" s="565">
        <v>15097</v>
      </c>
      <c r="P28" s="566">
        <f t="shared" si="1"/>
        <v>3.516</v>
      </c>
      <c r="Q28" s="565">
        <f t="shared" si="16"/>
        <v>5</v>
      </c>
      <c r="R28" s="565">
        <v>1</v>
      </c>
      <c r="S28" s="565">
        <v>1</v>
      </c>
      <c r="T28" s="565">
        <v>3</v>
      </c>
      <c r="U28" s="565">
        <v>0</v>
      </c>
      <c r="V28" s="565">
        <v>0</v>
      </c>
      <c r="W28" s="565">
        <v>0</v>
      </c>
      <c r="X28" s="567">
        <v>318</v>
      </c>
    </row>
    <row r="29" spans="1:24" s="568" customFormat="1" ht="15" customHeight="1">
      <c r="A29" s="563" t="s">
        <v>575</v>
      </c>
      <c r="B29" s="564">
        <v>3374</v>
      </c>
      <c r="C29" s="565">
        <v>12523</v>
      </c>
      <c r="D29" s="565">
        <f t="shared" si="15"/>
        <v>3372</v>
      </c>
      <c r="E29" s="565">
        <v>284</v>
      </c>
      <c r="F29" s="565">
        <v>687</v>
      </c>
      <c r="G29" s="565">
        <v>676</v>
      </c>
      <c r="H29" s="565">
        <v>690</v>
      </c>
      <c r="I29" s="565">
        <v>482</v>
      </c>
      <c r="J29" s="565">
        <v>346</v>
      </c>
      <c r="K29" s="565">
        <v>159</v>
      </c>
      <c r="L29" s="565">
        <v>36</v>
      </c>
      <c r="M29" s="565">
        <v>10</v>
      </c>
      <c r="N29" s="569">
        <v>2</v>
      </c>
      <c r="O29" s="565">
        <v>12443</v>
      </c>
      <c r="P29" s="566">
        <f t="shared" si="1"/>
        <v>3.69</v>
      </c>
      <c r="Q29" s="569">
        <f t="shared" si="16"/>
        <v>2</v>
      </c>
      <c r="R29" s="565">
        <v>0</v>
      </c>
      <c r="S29" s="565">
        <v>0</v>
      </c>
      <c r="T29" s="565">
        <v>2</v>
      </c>
      <c r="U29" s="565">
        <v>0</v>
      </c>
      <c r="V29" s="565">
        <v>0</v>
      </c>
      <c r="W29" s="565">
        <v>0</v>
      </c>
      <c r="X29" s="570">
        <v>80</v>
      </c>
    </row>
    <row r="30" spans="1:24" s="568" customFormat="1" ht="15" customHeight="1">
      <c r="A30" s="563" t="s">
        <v>576</v>
      </c>
      <c r="B30" s="564">
        <v>5659</v>
      </c>
      <c r="C30" s="565">
        <v>20738</v>
      </c>
      <c r="D30" s="565">
        <f t="shared" si="15"/>
        <v>5652</v>
      </c>
      <c r="E30" s="565">
        <v>670</v>
      </c>
      <c r="F30" s="565">
        <v>1182</v>
      </c>
      <c r="G30" s="565">
        <v>1117</v>
      </c>
      <c r="H30" s="565">
        <v>971</v>
      </c>
      <c r="I30" s="565">
        <v>712</v>
      </c>
      <c r="J30" s="565">
        <v>615</v>
      </c>
      <c r="K30" s="565">
        <v>282</v>
      </c>
      <c r="L30" s="565">
        <v>87</v>
      </c>
      <c r="M30" s="565">
        <v>12</v>
      </c>
      <c r="N30" s="565">
        <v>4</v>
      </c>
      <c r="O30" s="565">
        <v>20337</v>
      </c>
      <c r="P30" s="566">
        <f t="shared" si="1"/>
        <v>3.598</v>
      </c>
      <c r="Q30" s="565">
        <f t="shared" si="16"/>
        <v>7</v>
      </c>
      <c r="R30" s="565">
        <v>0</v>
      </c>
      <c r="S30" s="565">
        <v>2</v>
      </c>
      <c r="T30" s="565">
        <v>5</v>
      </c>
      <c r="U30" s="565">
        <v>0</v>
      </c>
      <c r="V30" s="565">
        <v>0</v>
      </c>
      <c r="W30" s="565">
        <v>0</v>
      </c>
      <c r="X30" s="567">
        <v>401</v>
      </c>
    </row>
    <row r="31" spans="1:24" s="568" customFormat="1" ht="15" customHeight="1">
      <c r="A31" s="563" t="s">
        <v>577</v>
      </c>
      <c r="B31" s="564">
        <v>1960</v>
      </c>
      <c r="C31" s="565">
        <v>6917</v>
      </c>
      <c r="D31" s="565">
        <f t="shared" si="15"/>
        <v>1957</v>
      </c>
      <c r="E31" s="565">
        <v>263</v>
      </c>
      <c r="F31" s="565">
        <v>477</v>
      </c>
      <c r="G31" s="565">
        <v>353</v>
      </c>
      <c r="H31" s="565">
        <v>291</v>
      </c>
      <c r="I31" s="565">
        <v>228</v>
      </c>
      <c r="J31" s="565">
        <v>217</v>
      </c>
      <c r="K31" s="565">
        <v>97</v>
      </c>
      <c r="L31" s="565">
        <v>28</v>
      </c>
      <c r="M31" s="565">
        <v>2</v>
      </c>
      <c r="N31" s="569">
        <v>1</v>
      </c>
      <c r="O31" s="565">
        <v>6813</v>
      </c>
      <c r="P31" s="566">
        <f t="shared" si="1"/>
        <v>3.481</v>
      </c>
      <c r="Q31" s="565">
        <f t="shared" si="16"/>
        <v>3</v>
      </c>
      <c r="R31" s="565">
        <v>0</v>
      </c>
      <c r="S31" s="565">
        <v>2</v>
      </c>
      <c r="T31" s="565">
        <v>1</v>
      </c>
      <c r="U31" s="565">
        <v>0</v>
      </c>
      <c r="V31" s="565">
        <v>0</v>
      </c>
      <c r="W31" s="565">
        <v>0</v>
      </c>
      <c r="X31" s="567">
        <v>104</v>
      </c>
    </row>
    <row r="32" spans="1:24" s="568" customFormat="1" ht="15" customHeight="1">
      <c r="A32" s="563" t="s">
        <v>578</v>
      </c>
      <c r="B32" s="564">
        <v>2382</v>
      </c>
      <c r="C32" s="565">
        <v>8593</v>
      </c>
      <c r="D32" s="565">
        <f t="shared" si="15"/>
        <v>2377</v>
      </c>
      <c r="E32" s="565">
        <v>289</v>
      </c>
      <c r="F32" s="565">
        <v>558</v>
      </c>
      <c r="G32" s="565">
        <v>458</v>
      </c>
      <c r="H32" s="565">
        <v>369</v>
      </c>
      <c r="I32" s="565">
        <v>285</v>
      </c>
      <c r="J32" s="565">
        <v>233</v>
      </c>
      <c r="K32" s="565">
        <v>139</v>
      </c>
      <c r="L32" s="565">
        <v>35</v>
      </c>
      <c r="M32" s="565">
        <v>10</v>
      </c>
      <c r="N32" s="565">
        <v>1</v>
      </c>
      <c r="O32" s="565">
        <v>8431</v>
      </c>
      <c r="P32" s="566">
        <f t="shared" si="1"/>
        <v>3.546</v>
      </c>
      <c r="Q32" s="565">
        <f t="shared" si="16"/>
        <v>5</v>
      </c>
      <c r="R32" s="565">
        <v>0</v>
      </c>
      <c r="S32" s="565">
        <v>0</v>
      </c>
      <c r="T32" s="565">
        <v>5</v>
      </c>
      <c r="U32" s="565">
        <v>0</v>
      </c>
      <c r="V32" s="565">
        <v>0</v>
      </c>
      <c r="W32" s="565">
        <v>0</v>
      </c>
      <c r="X32" s="567">
        <v>162</v>
      </c>
    </row>
    <row r="33" spans="1:24" s="568" customFormat="1" ht="15" customHeight="1">
      <c r="A33" s="563" t="s">
        <v>579</v>
      </c>
      <c r="B33" s="564">
        <v>2727</v>
      </c>
      <c r="C33" s="565">
        <v>9915</v>
      </c>
      <c r="D33" s="565">
        <f t="shared" si="15"/>
        <v>2714</v>
      </c>
      <c r="E33" s="565">
        <v>359</v>
      </c>
      <c r="F33" s="565">
        <v>610</v>
      </c>
      <c r="G33" s="565">
        <v>500</v>
      </c>
      <c r="H33" s="565">
        <v>432</v>
      </c>
      <c r="I33" s="565">
        <v>327</v>
      </c>
      <c r="J33" s="565">
        <v>291</v>
      </c>
      <c r="K33" s="565">
        <v>155</v>
      </c>
      <c r="L33" s="565">
        <v>29</v>
      </c>
      <c r="M33" s="565">
        <v>6</v>
      </c>
      <c r="N33" s="565">
        <v>5</v>
      </c>
      <c r="O33" s="565">
        <v>9616</v>
      </c>
      <c r="P33" s="566">
        <f t="shared" si="1"/>
        <v>3.543</v>
      </c>
      <c r="Q33" s="565">
        <f t="shared" si="16"/>
        <v>13</v>
      </c>
      <c r="R33" s="565">
        <v>0</v>
      </c>
      <c r="S33" s="565">
        <v>1</v>
      </c>
      <c r="T33" s="565">
        <v>12</v>
      </c>
      <c r="U33" s="565">
        <v>0</v>
      </c>
      <c r="V33" s="565">
        <v>0</v>
      </c>
      <c r="W33" s="565">
        <v>0</v>
      </c>
      <c r="X33" s="567">
        <v>299</v>
      </c>
    </row>
    <row r="34" spans="1:24" s="568" customFormat="1" ht="15" customHeight="1">
      <c r="A34" s="563" t="s">
        <v>580</v>
      </c>
      <c r="B34" s="564">
        <v>2287</v>
      </c>
      <c r="C34" s="565">
        <v>8824</v>
      </c>
      <c r="D34" s="565">
        <f t="shared" si="15"/>
        <v>2284</v>
      </c>
      <c r="E34" s="565">
        <v>221</v>
      </c>
      <c r="F34" s="565">
        <v>451</v>
      </c>
      <c r="G34" s="565">
        <v>429</v>
      </c>
      <c r="H34" s="565">
        <v>376</v>
      </c>
      <c r="I34" s="565">
        <v>334</v>
      </c>
      <c r="J34" s="565">
        <v>276</v>
      </c>
      <c r="K34" s="565">
        <v>142</v>
      </c>
      <c r="L34" s="565">
        <v>41</v>
      </c>
      <c r="M34" s="565">
        <v>12</v>
      </c>
      <c r="N34" s="565">
        <v>2</v>
      </c>
      <c r="O34" s="565">
        <v>8690</v>
      </c>
      <c r="P34" s="566">
        <f t="shared" si="1"/>
        <v>3.804</v>
      </c>
      <c r="Q34" s="565">
        <f t="shared" si="16"/>
        <v>3</v>
      </c>
      <c r="R34" s="565">
        <v>0</v>
      </c>
      <c r="S34" s="565">
        <v>0</v>
      </c>
      <c r="T34" s="565">
        <v>3</v>
      </c>
      <c r="U34" s="565">
        <v>0</v>
      </c>
      <c r="V34" s="565">
        <v>0</v>
      </c>
      <c r="W34" s="565">
        <v>0</v>
      </c>
      <c r="X34" s="567">
        <v>134</v>
      </c>
    </row>
    <row r="35" spans="1:24" s="568" customFormat="1" ht="15" customHeight="1">
      <c r="A35" s="563" t="s">
        <v>581</v>
      </c>
      <c r="B35" s="564">
        <v>1728</v>
      </c>
      <c r="C35" s="565">
        <v>6949</v>
      </c>
      <c r="D35" s="565">
        <f t="shared" si="15"/>
        <v>1727</v>
      </c>
      <c r="E35" s="565">
        <v>192</v>
      </c>
      <c r="F35" s="565">
        <v>264</v>
      </c>
      <c r="G35" s="565">
        <v>299</v>
      </c>
      <c r="H35" s="565">
        <v>279</v>
      </c>
      <c r="I35" s="565">
        <v>242</v>
      </c>
      <c r="J35" s="565">
        <v>261</v>
      </c>
      <c r="K35" s="565">
        <v>139</v>
      </c>
      <c r="L35" s="565">
        <v>42</v>
      </c>
      <c r="M35" s="565">
        <v>8</v>
      </c>
      <c r="N35" s="565">
        <v>1</v>
      </c>
      <c r="O35" s="565">
        <v>6900</v>
      </c>
      <c r="P35" s="566">
        <f t="shared" si="1"/>
        <v>3.995</v>
      </c>
      <c r="Q35" s="565">
        <f t="shared" si="16"/>
        <v>1</v>
      </c>
      <c r="R35" s="565">
        <v>0</v>
      </c>
      <c r="S35" s="565">
        <v>0</v>
      </c>
      <c r="T35" s="565">
        <v>1</v>
      </c>
      <c r="U35" s="565">
        <v>0</v>
      </c>
      <c r="V35" s="565">
        <v>0</v>
      </c>
      <c r="W35" s="565">
        <v>0</v>
      </c>
      <c r="X35" s="567">
        <v>49</v>
      </c>
    </row>
    <row r="36" spans="1:24" s="568" customFormat="1" ht="15" customHeight="1">
      <c r="A36" s="563" t="s">
        <v>582</v>
      </c>
      <c r="B36" s="564">
        <v>2822</v>
      </c>
      <c r="C36" s="565">
        <v>10761</v>
      </c>
      <c r="D36" s="565">
        <f t="shared" si="15"/>
        <v>2813</v>
      </c>
      <c r="E36" s="565">
        <v>338</v>
      </c>
      <c r="F36" s="565">
        <v>552</v>
      </c>
      <c r="G36" s="565">
        <v>515</v>
      </c>
      <c r="H36" s="565">
        <v>455</v>
      </c>
      <c r="I36" s="565">
        <v>371</v>
      </c>
      <c r="J36" s="565">
        <v>316</v>
      </c>
      <c r="K36" s="565">
        <v>192</v>
      </c>
      <c r="L36" s="565">
        <v>61</v>
      </c>
      <c r="M36" s="565">
        <v>10</v>
      </c>
      <c r="N36" s="565">
        <v>3</v>
      </c>
      <c r="O36" s="565">
        <v>10510</v>
      </c>
      <c r="P36" s="566">
        <f t="shared" si="1"/>
        <v>3.736</v>
      </c>
      <c r="Q36" s="565">
        <f t="shared" si="16"/>
        <v>9</v>
      </c>
      <c r="R36" s="565">
        <v>0</v>
      </c>
      <c r="S36" s="565">
        <v>1</v>
      </c>
      <c r="T36" s="565">
        <v>8</v>
      </c>
      <c r="U36" s="565">
        <v>0</v>
      </c>
      <c r="V36" s="565">
        <v>0</v>
      </c>
      <c r="W36" s="565">
        <v>0</v>
      </c>
      <c r="X36" s="567">
        <v>251</v>
      </c>
    </row>
    <row r="37" spans="1:24" s="568" customFormat="1" ht="15" customHeight="1">
      <c r="A37" s="563" t="s">
        <v>583</v>
      </c>
      <c r="B37" s="564">
        <v>1697</v>
      </c>
      <c r="C37" s="565">
        <v>6671</v>
      </c>
      <c r="D37" s="565">
        <f t="shared" si="15"/>
        <v>1694</v>
      </c>
      <c r="E37" s="565">
        <v>183</v>
      </c>
      <c r="F37" s="565">
        <v>338</v>
      </c>
      <c r="G37" s="565">
        <v>305</v>
      </c>
      <c r="H37" s="565">
        <v>281</v>
      </c>
      <c r="I37" s="565">
        <v>227</v>
      </c>
      <c r="J37" s="565">
        <v>205</v>
      </c>
      <c r="K37" s="565">
        <v>117</v>
      </c>
      <c r="L37" s="565">
        <v>30</v>
      </c>
      <c r="M37" s="565">
        <v>6</v>
      </c>
      <c r="N37" s="569">
        <v>2</v>
      </c>
      <c r="O37" s="565">
        <v>6396</v>
      </c>
      <c r="P37" s="566">
        <f t="shared" si="1"/>
        <v>3.775</v>
      </c>
      <c r="Q37" s="565">
        <f t="shared" si="16"/>
        <v>3</v>
      </c>
      <c r="R37" s="565">
        <v>0</v>
      </c>
      <c r="S37" s="565">
        <v>1</v>
      </c>
      <c r="T37" s="565">
        <v>2</v>
      </c>
      <c r="U37" s="565">
        <v>0</v>
      </c>
      <c r="V37" s="565">
        <v>0</v>
      </c>
      <c r="W37" s="565">
        <v>0</v>
      </c>
      <c r="X37" s="567">
        <v>275</v>
      </c>
    </row>
    <row r="38" spans="1:24" s="568" customFormat="1" ht="15" customHeight="1">
      <c r="A38" s="563" t="s">
        <v>584</v>
      </c>
      <c r="B38" s="564">
        <v>2747</v>
      </c>
      <c r="C38" s="565">
        <v>10054</v>
      </c>
      <c r="D38" s="565">
        <f t="shared" si="15"/>
        <v>2742</v>
      </c>
      <c r="E38" s="565">
        <v>328</v>
      </c>
      <c r="F38" s="565">
        <v>633</v>
      </c>
      <c r="G38" s="565">
        <v>503</v>
      </c>
      <c r="H38" s="565">
        <v>425</v>
      </c>
      <c r="I38" s="565">
        <v>338</v>
      </c>
      <c r="J38" s="565">
        <v>319</v>
      </c>
      <c r="K38" s="565">
        <v>139</v>
      </c>
      <c r="L38" s="565">
        <v>42</v>
      </c>
      <c r="M38" s="565">
        <v>10</v>
      </c>
      <c r="N38" s="565">
        <v>5</v>
      </c>
      <c r="O38" s="565">
        <v>9859</v>
      </c>
      <c r="P38" s="566">
        <f t="shared" si="1"/>
        <v>3.595</v>
      </c>
      <c r="Q38" s="565">
        <f t="shared" si="16"/>
        <v>5</v>
      </c>
      <c r="R38" s="565">
        <v>0</v>
      </c>
      <c r="S38" s="565">
        <v>2</v>
      </c>
      <c r="T38" s="565">
        <v>3</v>
      </c>
      <c r="U38" s="565">
        <v>0</v>
      </c>
      <c r="V38" s="565">
        <v>0</v>
      </c>
      <c r="W38" s="565">
        <v>0</v>
      </c>
      <c r="X38" s="567">
        <v>195</v>
      </c>
    </row>
    <row r="39" spans="1:24" s="568" customFormat="1" ht="15" customHeight="1">
      <c r="A39" s="563" t="s">
        <v>585</v>
      </c>
      <c r="B39" s="564">
        <v>1085</v>
      </c>
      <c r="C39" s="565">
        <v>4226</v>
      </c>
      <c r="D39" s="565">
        <f t="shared" si="15"/>
        <v>1079</v>
      </c>
      <c r="E39" s="565">
        <v>129</v>
      </c>
      <c r="F39" s="565">
        <v>200</v>
      </c>
      <c r="G39" s="565">
        <v>183</v>
      </c>
      <c r="H39" s="565">
        <v>164</v>
      </c>
      <c r="I39" s="565">
        <v>151</v>
      </c>
      <c r="J39" s="565">
        <v>144</v>
      </c>
      <c r="K39" s="565">
        <v>83</v>
      </c>
      <c r="L39" s="565">
        <v>19</v>
      </c>
      <c r="M39" s="565">
        <v>5</v>
      </c>
      <c r="N39" s="565">
        <v>1</v>
      </c>
      <c r="O39" s="565">
        <v>4141</v>
      </c>
      <c r="P39" s="566">
        <f t="shared" si="1"/>
        <v>3.837</v>
      </c>
      <c r="Q39" s="565">
        <f t="shared" si="16"/>
        <v>6</v>
      </c>
      <c r="R39" s="565">
        <v>0</v>
      </c>
      <c r="S39" s="565">
        <v>1</v>
      </c>
      <c r="T39" s="565">
        <v>1</v>
      </c>
      <c r="U39" s="565">
        <v>0</v>
      </c>
      <c r="V39" s="565">
        <v>0</v>
      </c>
      <c r="W39" s="565">
        <v>4</v>
      </c>
      <c r="X39" s="567">
        <v>85</v>
      </c>
    </row>
    <row r="40" spans="1:24" s="568" customFormat="1" ht="15" customHeight="1">
      <c r="A40" s="563" t="s">
        <v>586</v>
      </c>
      <c r="B40" s="564">
        <v>1315</v>
      </c>
      <c r="C40" s="565">
        <v>5447</v>
      </c>
      <c r="D40" s="565">
        <f t="shared" si="15"/>
        <v>1314</v>
      </c>
      <c r="E40" s="565">
        <v>91</v>
      </c>
      <c r="F40" s="565">
        <v>220</v>
      </c>
      <c r="G40" s="565">
        <v>257</v>
      </c>
      <c r="H40" s="565">
        <v>212</v>
      </c>
      <c r="I40" s="565">
        <v>198</v>
      </c>
      <c r="J40" s="565">
        <v>174</v>
      </c>
      <c r="K40" s="565">
        <v>99</v>
      </c>
      <c r="L40" s="565">
        <v>50</v>
      </c>
      <c r="M40" s="565">
        <v>11</v>
      </c>
      <c r="N40" s="565">
        <v>2</v>
      </c>
      <c r="O40" s="565">
        <v>5396</v>
      </c>
      <c r="P40" s="566">
        <f t="shared" si="1"/>
        <v>4.106</v>
      </c>
      <c r="Q40" s="569">
        <f t="shared" si="16"/>
        <v>1</v>
      </c>
      <c r="R40" s="565">
        <v>0</v>
      </c>
      <c r="S40" s="565">
        <v>0</v>
      </c>
      <c r="T40" s="565">
        <v>1</v>
      </c>
      <c r="U40" s="565">
        <v>0</v>
      </c>
      <c r="V40" s="565">
        <v>0</v>
      </c>
      <c r="W40" s="565">
        <v>0</v>
      </c>
      <c r="X40" s="570">
        <v>51</v>
      </c>
    </row>
    <row r="41" spans="1:24" s="568" customFormat="1" ht="15" customHeight="1">
      <c r="A41" s="563" t="s">
        <v>587</v>
      </c>
      <c r="B41" s="564">
        <v>1485</v>
      </c>
      <c r="C41" s="565">
        <v>5915</v>
      </c>
      <c r="D41" s="565">
        <f t="shared" si="15"/>
        <v>1482</v>
      </c>
      <c r="E41" s="565">
        <v>145</v>
      </c>
      <c r="F41" s="565">
        <v>281</v>
      </c>
      <c r="G41" s="565">
        <v>250</v>
      </c>
      <c r="H41" s="565">
        <v>238</v>
      </c>
      <c r="I41" s="565">
        <v>236</v>
      </c>
      <c r="J41" s="565">
        <v>183</v>
      </c>
      <c r="K41" s="565">
        <v>111</v>
      </c>
      <c r="L41" s="565">
        <v>30</v>
      </c>
      <c r="M41" s="565">
        <v>7</v>
      </c>
      <c r="N41" s="569">
        <v>1</v>
      </c>
      <c r="O41" s="565">
        <v>5777</v>
      </c>
      <c r="P41" s="566">
        <f t="shared" si="1"/>
        <v>3.898</v>
      </c>
      <c r="Q41" s="565">
        <f t="shared" si="16"/>
        <v>3</v>
      </c>
      <c r="R41" s="565">
        <v>0</v>
      </c>
      <c r="S41" s="565">
        <v>0</v>
      </c>
      <c r="T41" s="565">
        <v>3</v>
      </c>
      <c r="U41" s="565">
        <v>0</v>
      </c>
      <c r="V41" s="565">
        <v>0</v>
      </c>
      <c r="W41" s="565">
        <v>0</v>
      </c>
      <c r="X41" s="567">
        <v>138</v>
      </c>
    </row>
    <row r="42" spans="1:24" s="568" customFormat="1" ht="15" customHeight="1">
      <c r="A42" s="563" t="s">
        <v>588</v>
      </c>
      <c r="B42" s="564">
        <v>7222</v>
      </c>
      <c r="C42" s="565">
        <v>26026</v>
      </c>
      <c r="D42" s="565">
        <f t="shared" si="15"/>
        <v>7214</v>
      </c>
      <c r="E42" s="565">
        <v>992</v>
      </c>
      <c r="F42" s="565">
        <v>1423</v>
      </c>
      <c r="G42" s="565">
        <v>1362</v>
      </c>
      <c r="H42" s="565">
        <v>1240</v>
      </c>
      <c r="I42" s="565">
        <v>908</v>
      </c>
      <c r="J42" s="565">
        <v>769</v>
      </c>
      <c r="K42" s="565">
        <v>372</v>
      </c>
      <c r="L42" s="565">
        <v>109</v>
      </c>
      <c r="M42" s="565">
        <v>25</v>
      </c>
      <c r="N42" s="565">
        <v>14</v>
      </c>
      <c r="O42" s="565">
        <v>25884</v>
      </c>
      <c r="P42" s="566">
        <f t="shared" si="1"/>
        <v>3.588</v>
      </c>
      <c r="Q42" s="565">
        <f t="shared" si="16"/>
        <v>8</v>
      </c>
      <c r="R42" s="565">
        <v>0</v>
      </c>
      <c r="S42" s="565">
        <v>1</v>
      </c>
      <c r="T42" s="565">
        <v>7</v>
      </c>
      <c r="U42" s="565">
        <v>0</v>
      </c>
      <c r="V42" s="565">
        <v>0</v>
      </c>
      <c r="W42" s="565">
        <v>0</v>
      </c>
      <c r="X42" s="567">
        <v>142</v>
      </c>
    </row>
    <row r="43" spans="1:24" s="568" customFormat="1" ht="15" customHeight="1">
      <c r="A43" s="563" t="s">
        <v>589</v>
      </c>
      <c r="B43" s="564">
        <v>4803</v>
      </c>
      <c r="C43" s="565">
        <v>18769</v>
      </c>
      <c r="D43" s="565">
        <f t="shared" si="15"/>
        <v>4784</v>
      </c>
      <c r="E43" s="565">
        <v>552</v>
      </c>
      <c r="F43" s="565">
        <v>929</v>
      </c>
      <c r="G43" s="565">
        <v>881</v>
      </c>
      <c r="H43" s="565">
        <v>800</v>
      </c>
      <c r="I43" s="565">
        <v>661</v>
      </c>
      <c r="J43" s="565">
        <v>534</v>
      </c>
      <c r="K43" s="565">
        <v>295</v>
      </c>
      <c r="L43" s="565">
        <v>103</v>
      </c>
      <c r="M43" s="565">
        <v>26</v>
      </c>
      <c r="N43" s="565">
        <v>3</v>
      </c>
      <c r="O43" s="565">
        <v>17915</v>
      </c>
      <c r="P43" s="566">
        <f t="shared" si="1"/>
        <v>3.744</v>
      </c>
      <c r="Q43" s="565">
        <f t="shared" si="16"/>
        <v>19</v>
      </c>
      <c r="R43" s="565">
        <v>1</v>
      </c>
      <c r="S43" s="565">
        <v>2</v>
      </c>
      <c r="T43" s="565">
        <v>16</v>
      </c>
      <c r="U43" s="565">
        <v>0</v>
      </c>
      <c r="V43" s="565">
        <v>0</v>
      </c>
      <c r="W43" s="565">
        <v>0</v>
      </c>
      <c r="X43" s="567">
        <v>854</v>
      </c>
    </row>
    <row r="44" spans="1:24" s="568" customFormat="1" ht="15" customHeight="1">
      <c r="A44" s="563" t="s">
        <v>590</v>
      </c>
      <c r="B44" s="564">
        <v>3277</v>
      </c>
      <c r="C44" s="565">
        <v>9742</v>
      </c>
      <c r="D44" s="565">
        <f t="shared" si="15"/>
        <v>3268</v>
      </c>
      <c r="E44" s="565">
        <v>746</v>
      </c>
      <c r="F44" s="565">
        <v>847</v>
      </c>
      <c r="G44" s="565">
        <v>612</v>
      </c>
      <c r="H44" s="565">
        <v>490</v>
      </c>
      <c r="I44" s="565">
        <v>273</v>
      </c>
      <c r="J44" s="565">
        <v>186</v>
      </c>
      <c r="K44" s="565">
        <v>82</v>
      </c>
      <c r="L44" s="565">
        <v>23</v>
      </c>
      <c r="M44" s="565">
        <v>7</v>
      </c>
      <c r="N44" s="565">
        <v>2</v>
      </c>
      <c r="O44" s="565">
        <v>9560</v>
      </c>
      <c r="P44" s="566">
        <f t="shared" si="1"/>
        <v>2.925</v>
      </c>
      <c r="Q44" s="565">
        <f t="shared" si="16"/>
        <v>9</v>
      </c>
      <c r="R44" s="565">
        <v>3</v>
      </c>
      <c r="S44" s="565">
        <v>1</v>
      </c>
      <c r="T44" s="565">
        <v>5</v>
      </c>
      <c r="U44" s="565">
        <v>0</v>
      </c>
      <c r="V44" s="565">
        <v>0</v>
      </c>
      <c r="W44" s="565">
        <v>0</v>
      </c>
      <c r="X44" s="567">
        <v>182</v>
      </c>
    </row>
    <row r="45" spans="1:24" s="568" customFormat="1" ht="15" customHeight="1">
      <c r="A45" s="563" t="s">
        <v>591</v>
      </c>
      <c r="B45" s="564">
        <v>4499</v>
      </c>
      <c r="C45" s="565">
        <v>16331</v>
      </c>
      <c r="D45" s="565">
        <f t="shared" si="15"/>
        <v>4490</v>
      </c>
      <c r="E45" s="565">
        <v>541</v>
      </c>
      <c r="F45" s="565">
        <v>1028</v>
      </c>
      <c r="G45" s="565">
        <v>855</v>
      </c>
      <c r="H45" s="565">
        <v>698</v>
      </c>
      <c r="I45" s="565">
        <v>549</v>
      </c>
      <c r="J45" s="565">
        <v>462</v>
      </c>
      <c r="K45" s="565">
        <v>250</v>
      </c>
      <c r="L45" s="565">
        <v>88</v>
      </c>
      <c r="M45" s="565">
        <v>16</v>
      </c>
      <c r="N45" s="565">
        <v>3</v>
      </c>
      <c r="O45" s="565">
        <v>16100</v>
      </c>
      <c r="P45" s="566">
        <f t="shared" si="1"/>
        <v>3.585</v>
      </c>
      <c r="Q45" s="565">
        <f t="shared" si="16"/>
        <v>9</v>
      </c>
      <c r="R45" s="565">
        <v>0</v>
      </c>
      <c r="S45" s="565">
        <v>1</v>
      </c>
      <c r="T45" s="565">
        <v>8</v>
      </c>
      <c r="U45" s="565">
        <v>0</v>
      </c>
      <c r="V45" s="565">
        <v>0</v>
      </c>
      <c r="W45" s="565">
        <v>0</v>
      </c>
      <c r="X45" s="567">
        <v>231</v>
      </c>
    </row>
    <row r="46" spans="1:24" s="568" customFormat="1" ht="15" customHeight="1">
      <c r="A46" s="563" t="s">
        <v>592</v>
      </c>
      <c r="B46" s="564">
        <v>2299</v>
      </c>
      <c r="C46" s="565">
        <v>8623</v>
      </c>
      <c r="D46" s="565">
        <f t="shared" si="15"/>
        <v>2293</v>
      </c>
      <c r="E46" s="565">
        <v>273</v>
      </c>
      <c r="F46" s="565">
        <v>445</v>
      </c>
      <c r="G46" s="565">
        <v>419</v>
      </c>
      <c r="H46" s="565">
        <v>387</v>
      </c>
      <c r="I46" s="565">
        <v>334</v>
      </c>
      <c r="J46" s="565">
        <v>257</v>
      </c>
      <c r="K46" s="565">
        <v>121</v>
      </c>
      <c r="L46" s="565">
        <v>40</v>
      </c>
      <c r="M46" s="565">
        <v>11</v>
      </c>
      <c r="N46" s="565">
        <v>6</v>
      </c>
      <c r="O46" s="565">
        <v>8507</v>
      </c>
      <c r="P46" s="566">
        <f t="shared" si="1"/>
        <v>3.709</v>
      </c>
      <c r="Q46" s="565">
        <f t="shared" si="16"/>
        <v>6</v>
      </c>
      <c r="R46" s="565">
        <v>0</v>
      </c>
      <c r="S46" s="565">
        <v>2</v>
      </c>
      <c r="T46" s="565">
        <v>4</v>
      </c>
      <c r="U46" s="565">
        <v>0</v>
      </c>
      <c r="V46" s="565">
        <v>0</v>
      </c>
      <c r="W46" s="565">
        <v>0</v>
      </c>
      <c r="X46" s="567">
        <v>116</v>
      </c>
    </row>
    <row r="47" spans="1:24" s="568" customFormat="1" ht="15" customHeight="1">
      <c r="A47" s="563" t="s">
        <v>140</v>
      </c>
      <c r="B47" s="564">
        <v>2088</v>
      </c>
      <c r="C47" s="565">
        <v>8003</v>
      </c>
      <c r="D47" s="565">
        <f t="shared" si="15"/>
        <v>2082</v>
      </c>
      <c r="E47" s="565">
        <v>246</v>
      </c>
      <c r="F47" s="565">
        <v>397</v>
      </c>
      <c r="G47" s="565">
        <v>385</v>
      </c>
      <c r="H47" s="565">
        <v>377</v>
      </c>
      <c r="I47" s="565">
        <v>257</v>
      </c>
      <c r="J47" s="565">
        <v>225</v>
      </c>
      <c r="K47" s="565">
        <v>140</v>
      </c>
      <c r="L47" s="565">
        <v>43</v>
      </c>
      <c r="M47" s="565">
        <v>8</v>
      </c>
      <c r="N47" s="565">
        <v>4</v>
      </c>
      <c r="O47" s="565">
        <v>7775</v>
      </c>
      <c r="P47" s="566">
        <f t="shared" si="1"/>
        <v>3.734</v>
      </c>
      <c r="Q47" s="565">
        <f t="shared" si="16"/>
        <v>6</v>
      </c>
      <c r="R47" s="565">
        <v>0</v>
      </c>
      <c r="S47" s="565">
        <v>0</v>
      </c>
      <c r="T47" s="565">
        <v>6</v>
      </c>
      <c r="U47" s="565">
        <v>0</v>
      </c>
      <c r="V47" s="565">
        <v>0</v>
      </c>
      <c r="W47" s="565">
        <v>0</v>
      </c>
      <c r="X47" s="567">
        <v>228</v>
      </c>
    </row>
    <row r="48" spans="1:24" s="568" customFormat="1" ht="15" customHeight="1">
      <c r="A48" s="563" t="s">
        <v>613</v>
      </c>
      <c r="B48" s="564">
        <v>6756</v>
      </c>
      <c r="C48" s="565">
        <v>24677</v>
      </c>
      <c r="D48" s="565">
        <f t="shared" si="15"/>
        <v>6746</v>
      </c>
      <c r="E48" s="565">
        <v>916</v>
      </c>
      <c r="F48" s="565">
        <v>1380</v>
      </c>
      <c r="G48" s="565">
        <v>1288</v>
      </c>
      <c r="H48" s="565">
        <v>1111</v>
      </c>
      <c r="I48" s="565">
        <v>777</v>
      </c>
      <c r="J48" s="565">
        <v>743</v>
      </c>
      <c r="K48" s="565">
        <v>370</v>
      </c>
      <c r="L48" s="565">
        <v>126</v>
      </c>
      <c r="M48" s="565">
        <v>29</v>
      </c>
      <c r="N48" s="565">
        <v>6</v>
      </c>
      <c r="O48" s="565">
        <v>24247</v>
      </c>
      <c r="P48" s="566">
        <f t="shared" si="1"/>
        <v>3.594</v>
      </c>
      <c r="Q48" s="565">
        <f t="shared" si="16"/>
        <v>8</v>
      </c>
      <c r="R48" s="565">
        <v>0</v>
      </c>
      <c r="S48" s="565">
        <v>1</v>
      </c>
      <c r="T48" s="565">
        <v>7</v>
      </c>
      <c r="U48" s="565">
        <v>0</v>
      </c>
      <c r="V48" s="565">
        <v>0</v>
      </c>
      <c r="W48" s="565">
        <v>0</v>
      </c>
      <c r="X48" s="567">
        <v>426</v>
      </c>
    </row>
    <row r="49" spans="1:24" s="568" customFormat="1" ht="15" customHeight="1">
      <c r="A49" s="563" t="s">
        <v>593</v>
      </c>
      <c r="B49" s="564">
        <v>4688</v>
      </c>
      <c r="C49" s="565">
        <v>16852</v>
      </c>
      <c r="D49" s="565">
        <f t="shared" si="15"/>
        <v>4677</v>
      </c>
      <c r="E49" s="565">
        <v>613</v>
      </c>
      <c r="F49" s="565">
        <v>1036</v>
      </c>
      <c r="G49" s="565">
        <v>903</v>
      </c>
      <c r="H49" s="565">
        <v>772</v>
      </c>
      <c r="I49" s="565">
        <v>567</v>
      </c>
      <c r="J49" s="565">
        <v>475</v>
      </c>
      <c r="K49" s="565">
        <v>222</v>
      </c>
      <c r="L49" s="565">
        <v>71</v>
      </c>
      <c r="M49" s="565">
        <v>16</v>
      </c>
      <c r="N49" s="565">
        <v>2</v>
      </c>
      <c r="O49" s="565">
        <v>16453</v>
      </c>
      <c r="P49" s="566">
        <f t="shared" si="1"/>
        <v>3.517</v>
      </c>
      <c r="Q49" s="565">
        <f t="shared" si="16"/>
        <v>11</v>
      </c>
      <c r="R49" s="565">
        <v>0</v>
      </c>
      <c r="S49" s="565">
        <v>1</v>
      </c>
      <c r="T49" s="565">
        <v>8</v>
      </c>
      <c r="U49" s="565">
        <v>0</v>
      </c>
      <c r="V49" s="565">
        <v>0</v>
      </c>
      <c r="W49" s="565">
        <v>2</v>
      </c>
      <c r="X49" s="567">
        <v>399</v>
      </c>
    </row>
    <row r="50" spans="1:24" s="568" customFormat="1" ht="15" customHeight="1">
      <c r="A50" s="563" t="s">
        <v>838</v>
      </c>
      <c r="B50" s="564">
        <v>1971</v>
      </c>
      <c r="C50" s="565">
        <v>7067</v>
      </c>
      <c r="D50" s="565">
        <f t="shared" si="15"/>
        <v>1966</v>
      </c>
      <c r="E50" s="565">
        <v>286</v>
      </c>
      <c r="F50" s="565">
        <v>414</v>
      </c>
      <c r="G50" s="565">
        <v>370</v>
      </c>
      <c r="H50" s="565">
        <v>304</v>
      </c>
      <c r="I50" s="565">
        <v>237</v>
      </c>
      <c r="J50" s="565">
        <v>206</v>
      </c>
      <c r="K50" s="565">
        <v>99</v>
      </c>
      <c r="L50" s="565">
        <v>36</v>
      </c>
      <c r="M50" s="565">
        <v>10</v>
      </c>
      <c r="N50" s="565">
        <v>4</v>
      </c>
      <c r="O50" s="565">
        <v>6978</v>
      </c>
      <c r="P50" s="566">
        <f t="shared" si="1"/>
        <v>3.549</v>
      </c>
      <c r="Q50" s="565">
        <f t="shared" si="16"/>
        <v>5</v>
      </c>
      <c r="R50" s="565">
        <v>0</v>
      </c>
      <c r="S50" s="565">
        <v>1</v>
      </c>
      <c r="T50" s="565">
        <v>4</v>
      </c>
      <c r="U50" s="565">
        <v>0</v>
      </c>
      <c r="V50" s="565">
        <v>0</v>
      </c>
      <c r="W50" s="565">
        <v>0</v>
      </c>
      <c r="X50" s="567">
        <v>89</v>
      </c>
    </row>
    <row r="51" spans="1:24" s="568" customFormat="1" ht="15" customHeight="1">
      <c r="A51" s="563" t="s">
        <v>839</v>
      </c>
      <c r="B51" s="564">
        <v>1411</v>
      </c>
      <c r="C51" s="565">
        <v>5302</v>
      </c>
      <c r="D51" s="565">
        <f t="shared" si="15"/>
        <v>1407</v>
      </c>
      <c r="E51" s="565">
        <v>181</v>
      </c>
      <c r="F51" s="565">
        <v>318</v>
      </c>
      <c r="G51" s="565">
        <v>250</v>
      </c>
      <c r="H51" s="565">
        <v>216</v>
      </c>
      <c r="I51" s="565">
        <v>176</v>
      </c>
      <c r="J51" s="565">
        <v>156</v>
      </c>
      <c r="K51" s="565">
        <v>84</v>
      </c>
      <c r="L51" s="565">
        <v>22</v>
      </c>
      <c r="M51" s="565">
        <v>4</v>
      </c>
      <c r="N51" s="565">
        <v>0</v>
      </c>
      <c r="O51" s="565">
        <v>5047</v>
      </c>
      <c r="P51" s="566">
        <f t="shared" si="1"/>
        <v>3.587</v>
      </c>
      <c r="Q51" s="565">
        <f t="shared" si="16"/>
        <v>4</v>
      </c>
      <c r="R51" s="565">
        <v>0</v>
      </c>
      <c r="S51" s="565">
        <v>0</v>
      </c>
      <c r="T51" s="565">
        <v>4</v>
      </c>
      <c r="U51" s="565">
        <v>0</v>
      </c>
      <c r="V51" s="565">
        <v>0</v>
      </c>
      <c r="W51" s="565">
        <v>0</v>
      </c>
      <c r="X51" s="567">
        <v>255</v>
      </c>
    </row>
    <row r="52" spans="1:24" s="568" customFormat="1" ht="15" customHeight="1" thickBot="1">
      <c r="A52" s="571" t="s">
        <v>840</v>
      </c>
      <c r="B52" s="572">
        <v>1947</v>
      </c>
      <c r="C52" s="573">
        <v>6930</v>
      </c>
      <c r="D52" s="573">
        <f t="shared" si="15"/>
        <v>1945</v>
      </c>
      <c r="E52" s="573">
        <v>234</v>
      </c>
      <c r="F52" s="573">
        <v>436</v>
      </c>
      <c r="G52" s="573">
        <v>387</v>
      </c>
      <c r="H52" s="573">
        <v>354</v>
      </c>
      <c r="I52" s="573">
        <v>232</v>
      </c>
      <c r="J52" s="573">
        <v>175</v>
      </c>
      <c r="K52" s="573">
        <v>90</v>
      </c>
      <c r="L52" s="573">
        <v>27</v>
      </c>
      <c r="M52" s="573">
        <v>10</v>
      </c>
      <c r="N52" s="573">
        <v>0</v>
      </c>
      <c r="O52" s="573">
        <v>6829</v>
      </c>
      <c r="P52" s="574">
        <f t="shared" si="1"/>
        <v>3.511</v>
      </c>
      <c r="Q52" s="573">
        <f t="shared" si="16"/>
        <v>2</v>
      </c>
      <c r="R52" s="573">
        <v>0</v>
      </c>
      <c r="S52" s="573">
        <v>0</v>
      </c>
      <c r="T52" s="573">
        <v>2</v>
      </c>
      <c r="U52" s="573">
        <v>0</v>
      </c>
      <c r="V52" s="573">
        <v>0</v>
      </c>
      <c r="W52" s="573">
        <v>0</v>
      </c>
      <c r="X52" s="575">
        <v>101</v>
      </c>
    </row>
    <row r="53" s="568" customFormat="1" ht="15" customHeight="1">
      <c r="A53" s="568" t="s">
        <v>449</v>
      </c>
    </row>
    <row r="54" s="568" customFormat="1" ht="15" customHeight="1">
      <c r="A54" s="568" t="s">
        <v>141</v>
      </c>
    </row>
  </sheetData>
  <mergeCells count="30">
    <mergeCell ref="N5:N7"/>
    <mergeCell ref="A3:A7"/>
    <mergeCell ref="J5:J7"/>
    <mergeCell ref="K5:K7"/>
    <mergeCell ref="L5:L7"/>
    <mergeCell ref="M5:M7"/>
    <mergeCell ref="D4:K4"/>
    <mergeCell ref="B3:C3"/>
    <mergeCell ref="D3:K3"/>
    <mergeCell ref="L3:P3"/>
    <mergeCell ref="W5:W7"/>
    <mergeCell ref="X4:X7"/>
    <mergeCell ref="B4:B7"/>
    <mergeCell ref="C4:C7"/>
    <mergeCell ref="D5:D7"/>
    <mergeCell ref="E5:E7"/>
    <mergeCell ref="F5:F7"/>
    <mergeCell ref="G5:G7"/>
    <mergeCell ref="H5:H7"/>
    <mergeCell ref="I5:I7"/>
    <mergeCell ref="Q3:X3"/>
    <mergeCell ref="O4:O7"/>
    <mergeCell ref="P4:P7"/>
    <mergeCell ref="Q4:W4"/>
    <mergeCell ref="Q5:Q7"/>
    <mergeCell ref="R5:R7"/>
    <mergeCell ref="S5:S7"/>
    <mergeCell ref="T5:T7"/>
    <mergeCell ref="U5:U7"/>
    <mergeCell ref="V5:V7"/>
  </mergeCells>
  <printOptions/>
  <pageMargins left="0.5905511811023623" right="0.1968503937007874" top="0.984251968503937" bottom="0.984251968503937" header="0.5118110236220472" footer="0.5118110236220472"/>
  <pageSetup fitToHeight="2" fitToWidth="2" horizontalDpi="600" verticalDpi="600" orientation="portrait" paperSize="9" scale="90" r:id="rId1"/>
  <headerFooter alignWithMargins="0">
    <oddHeader>&amp;R&amp;D&amp;T</oddHeader>
  </headerFooter>
</worksheet>
</file>

<file path=xl/worksheets/sheet2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00390625" defaultRowHeight="13.5"/>
  <cols>
    <col min="1" max="1" width="1.875" style="577" customWidth="1"/>
    <col min="2" max="2" width="1.75390625" style="577" customWidth="1"/>
    <col min="3" max="3" width="44.00390625" style="577" customWidth="1"/>
    <col min="4" max="8" width="11.625" style="577" customWidth="1"/>
    <col min="9" max="16384" width="9.00390625" style="577" customWidth="1"/>
  </cols>
  <sheetData>
    <row r="1" ht="18" customHeight="1">
      <c r="A1" s="576" t="s">
        <v>1042</v>
      </c>
    </row>
    <row r="2" spans="7:8" ht="15" customHeight="1" thickBot="1">
      <c r="G2" s="578"/>
      <c r="H2" s="578" t="s">
        <v>159</v>
      </c>
    </row>
    <row r="3" spans="1:8" ht="30" customHeight="1" thickTop="1">
      <c r="A3" s="1033" t="s">
        <v>160</v>
      </c>
      <c r="B3" s="1033"/>
      <c r="C3" s="1034"/>
      <c r="D3" s="579" t="s">
        <v>142</v>
      </c>
      <c r="E3" s="579" t="s">
        <v>143</v>
      </c>
      <c r="F3" s="579" t="s">
        <v>144</v>
      </c>
      <c r="G3" s="580" t="s">
        <v>145</v>
      </c>
      <c r="H3" s="831" t="s">
        <v>161</v>
      </c>
    </row>
    <row r="4" spans="1:8" s="587" customFormat="1" ht="15" customHeight="1">
      <c r="A4" s="581" t="s">
        <v>162</v>
      </c>
      <c r="B4" s="582"/>
      <c r="C4" s="583"/>
      <c r="D4" s="584">
        <v>385416</v>
      </c>
      <c r="E4" s="584">
        <v>1191072</v>
      </c>
      <c r="F4" s="584">
        <v>1189676</v>
      </c>
      <c r="G4" s="585">
        <v>3.09</v>
      </c>
      <c r="H4" s="586">
        <v>96010</v>
      </c>
    </row>
    <row r="5" spans="1:8" s="587" customFormat="1" ht="22.5" customHeight="1">
      <c r="A5" s="588" t="s">
        <v>163</v>
      </c>
      <c r="B5" s="589"/>
      <c r="C5" s="590"/>
      <c r="D5" s="591">
        <v>300623</v>
      </c>
      <c r="E5" s="591">
        <v>1105515</v>
      </c>
      <c r="F5" s="591">
        <v>1104883</v>
      </c>
      <c r="G5" s="592">
        <v>3.68</v>
      </c>
      <c r="H5" s="593">
        <v>96010</v>
      </c>
    </row>
    <row r="6" spans="1:8" s="587" customFormat="1" ht="22.5" customHeight="1">
      <c r="A6" s="588"/>
      <c r="B6" s="594" t="s">
        <v>164</v>
      </c>
      <c r="C6" s="590"/>
      <c r="D6" s="591">
        <v>180368</v>
      </c>
      <c r="E6" s="591">
        <v>504692</v>
      </c>
      <c r="F6" s="591">
        <v>504362</v>
      </c>
      <c r="G6" s="592">
        <v>2.8</v>
      </c>
      <c r="H6" s="593">
        <v>0</v>
      </c>
    </row>
    <row r="7" spans="1:8" s="587" customFormat="1" ht="15" customHeight="1">
      <c r="A7" s="595"/>
      <c r="C7" s="596" t="s">
        <v>146</v>
      </c>
      <c r="D7" s="591">
        <v>63306</v>
      </c>
      <c r="E7" s="591">
        <v>126672</v>
      </c>
      <c r="F7" s="591">
        <v>126612</v>
      </c>
      <c r="G7" s="592">
        <v>2</v>
      </c>
      <c r="H7" s="593">
        <v>0</v>
      </c>
    </row>
    <row r="8" spans="1:8" s="587" customFormat="1" ht="15" customHeight="1">
      <c r="A8" s="595"/>
      <c r="C8" s="596" t="s">
        <v>147</v>
      </c>
      <c r="D8" s="591">
        <v>87501</v>
      </c>
      <c r="E8" s="591">
        <v>310158</v>
      </c>
      <c r="F8" s="591">
        <v>310065</v>
      </c>
      <c r="G8" s="592">
        <v>3.54</v>
      </c>
      <c r="H8" s="593">
        <v>0</v>
      </c>
    </row>
    <row r="9" spans="1:8" s="587" customFormat="1" ht="15" customHeight="1">
      <c r="A9" s="595"/>
      <c r="C9" s="596" t="s">
        <v>148</v>
      </c>
      <c r="D9" s="591">
        <v>4073</v>
      </c>
      <c r="E9" s="591">
        <v>9179</v>
      </c>
      <c r="F9" s="591">
        <v>9126</v>
      </c>
      <c r="G9" s="592">
        <v>2.24</v>
      </c>
      <c r="H9" s="593">
        <v>0</v>
      </c>
    </row>
    <row r="10" spans="1:8" s="587" customFormat="1" ht="15" customHeight="1">
      <c r="A10" s="595"/>
      <c r="C10" s="596" t="s">
        <v>149</v>
      </c>
      <c r="D10" s="591">
        <v>25488</v>
      </c>
      <c r="E10" s="591">
        <v>58683</v>
      </c>
      <c r="F10" s="591">
        <v>58559</v>
      </c>
      <c r="G10" s="592">
        <v>2.3</v>
      </c>
      <c r="H10" s="593">
        <v>0</v>
      </c>
    </row>
    <row r="11" spans="1:8" s="587" customFormat="1" ht="22.5" customHeight="1">
      <c r="A11" s="595"/>
      <c r="B11" s="587" t="s">
        <v>165</v>
      </c>
      <c r="C11" s="597"/>
      <c r="D11" s="591">
        <v>120255</v>
      </c>
      <c r="E11" s="591">
        <v>600823</v>
      </c>
      <c r="F11" s="591">
        <v>600521</v>
      </c>
      <c r="G11" s="592">
        <v>4.99</v>
      </c>
      <c r="H11" s="593">
        <v>96010</v>
      </c>
    </row>
    <row r="12" spans="1:8" s="587" customFormat="1" ht="15" customHeight="1">
      <c r="A12" s="595"/>
      <c r="C12" s="596" t="s">
        <v>150</v>
      </c>
      <c r="D12" s="591">
        <v>6442</v>
      </c>
      <c r="E12" s="591">
        <v>25784</v>
      </c>
      <c r="F12" s="591">
        <v>25768</v>
      </c>
      <c r="G12" s="592">
        <v>4</v>
      </c>
      <c r="H12" s="593">
        <v>0</v>
      </c>
    </row>
    <row r="13" spans="1:8" s="587" customFormat="1" ht="15" customHeight="1">
      <c r="A13" s="595"/>
      <c r="C13" s="596" t="s">
        <v>450</v>
      </c>
      <c r="D13" s="591">
        <v>12318</v>
      </c>
      <c r="E13" s="591">
        <v>36972</v>
      </c>
      <c r="F13" s="591">
        <v>36954</v>
      </c>
      <c r="G13" s="592">
        <v>3</v>
      </c>
      <c r="H13" s="593">
        <v>0</v>
      </c>
    </row>
    <row r="14" spans="1:8" s="587" customFormat="1" ht="15" customHeight="1">
      <c r="A14" s="595"/>
      <c r="C14" s="596" t="s">
        <v>151</v>
      </c>
      <c r="D14" s="591">
        <v>35288</v>
      </c>
      <c r="E14" s="591">
        <v>208283</v>
      </c>
      <c r="F14" s="591">
        <v>208222</v>
      </c>
      <c r="G14" s="592">
        <v>5.9</v>
      </c>
      <c r="H14" s="593">
        <v>35288</v>
      </c>
    </row>
    <row r="15" spans="1:8" s="587" customFormat="1" ht="15" customHeight="1">
      <c r="A15" s="595"/>
      <c r="C15" s="596" t="s">
        <v>152</v>
      </c>
      <c r="D15" s="591">
        <v>33442</v>
      </c>
      <c r="E15" s="591">
        <v>156789</v>
      </c>
      <c r="F15" s="591">
        <v>156725</v>
      </c>
      <c r="G15" s="592">
        <v>4.69</v>
      </c>
      <c r="H15" s="593">
        <v>33442</v>
      </c>
    </row>
    <row r="16" spans="1:8" s="587" customFormat="1" ht="15" customHeight="1">
      <c r="A16" s="595"/>
      <c r="C16" s="598" t="s">
        <v>153</v>
      </c>
      <c r="D16" s="591">
        <v>1288</v>
      </c>
      <c r="E16" s="591">
        <v>4409</v>
      </c>
      <c r="F16" s="591">
        <v>4397</v>
      </c>
      <c r="G16" s="592">
        <v>3.41</v>
      </c>
      <c r="H16" s="593">
        <v>3</v>
      </c>
    </row>
    <row r="17" spans="1:8" s="587" customFormat="1" ht="15" customHeight="1">
      <c r="A17" s="595"/>
      <c r="C17" s="598" t="s">
        <v>154</v>
      </c>
      <c r="D17" s="591">
        <v>6227</v>
      </c>
      <c r="E17" s="591">
        <v>29313</v>
      </c>
      <c r="F17" s="591">
        <v>29295</v>
      </c>
      <c r="G17" s="592">
        <v>4.7</v>
      </c>
      <c r="H17" s="593">
        <v>5623</v>
      </c>
    </row>
    <row r="18" spans="1:8" s="587" customFormat="1" ht="15" customHeight="1">
      <c r="A18" s="595"/>
      <c r="C18" s="598" t="s">
        <v>155</v>
      </c>
      <c r="D18" s="591">
        <v>3967</v>
      </c>
      <c r="E18" s="591">
        <v>23964</v>
      </c>
      <c r="F18" s="591">
        <v>23947</v>
      </c>
      <c r="G18" s="592">
        <v>6.04</v>
      </c>
      <c r="H18" s="593">
        <v>3081</v>
      </c>
    </row>
    <row r="19" spans="1:8" s="587" customFormat="1" ht="15" customHeight="1">
      <c r="A19" s="595"/>
      <c r="C19" s="596" t="s">
        <v>156</v>
      </c>
      <c r="D19" s="591">
        <v>12919</v>
      </c>
      <c r="E19" s="591">
        <v>88440</v>
      </c>
      <c r="F19" s="591">
        <v>88409</v>
      </c>
      <c r="G19" s="592">
        <v>6.84</v>
      </c>
      <c r="H19" s="593">
        <v>12919</v>
      </c>
    </row>
    <row r="20" spans="1:8" s="587" customFormat="1" ht="15" customHeight="1">
      <c r="A20" s="595"/>
      <c r="C20" s="596" t="s">
        <v>157</v>
      </c>
      <c r="D20" s="591">
        <v>1476</v>
      </c>
      <c r="E20" s="591">
        <v>3079</v>
      </c>
      <c r="F20" s="591">
        <v>3062</v>
      </c>
      <c r="G20" s="592">
        <v>2.07</v>
      </c>
      <c r="H20" s="593">
        <v>0</v>
      </c>
    </row>
    <row r="21" spans="1:8" s="587" customFormat="1" ht="15" customHeight="1">
      <c r="A21" s="595"/>
      <c r="C21" s="596" t="s">
        <v>158</v>
      </c>
      <c r="D21" s="591">
        <v>6888</v>
      </c>
      <c r="E21" s="591">
        <v>23790</v>
      </c>
      <c r="F21" s="591">
        <v>23742</v>
      </c>
      <c r="G21" s="592">
        <v>3.45</v>
      </c>
      <c r="H21" s="593">
        <v>5654</v>
      </c>
    </row>
    <row r="22" spans="1:8" s="587" customFormat="1" ht="22.5" customHeight="1">
      <c r="A22" s="588" t="s">
        <v>166</v>
      </c>
      <c r="B22" s="589"/>
      <c r="C22" s="590"/>
      <c r="D22" s="591">
        <v>750</v>
      </c>
      <c r="E22" s="591">
        <v>1514</v>
      </c>
      <c r="F22" s="591">
        <v>750</v>
      </c>
      <c r="G22" s="592">
        <v>1</v>
      </c>
      <c r="H22" s="593">
        <v>0</v>
      </c>
    </row>
    <row r="23" spans="1:8" s="587" customFormat="1" ht="22.5" customHeight="1" thickBot="1">
      <c r="A23" s="599" t="s">
        <v>167</v>
      </c>
      <c r="B23" s="600"/>
      <c r="C23" s="601"/>
      <c r="D23" s="602">
        <v>84043</v>
      </c>
      <c r="E23" s="602">
        <v>84043</v>
      </c>
      <c r="F23" s="602">
        <v>84043</v>
      </c>
      <c r="G23" s="603">
        <v>1</v>
      </c>
      <c r="H23" s="604">
        <v>0</v>
      </c>
    </row>
    <row r="24" ht="21" customHeight="1">
      <c r="A24" s="577" t="s">
        <v>168</v>
      </c>
    </row>
  </sheetData>
  <mergeCells count="1">
    <mergeCell ref="A3:C3"/>
  </mergeCells>
  <printOptions/>
  <pageMargins left="0.5905511811023623" right="0.1968503937007874" top="0.984251968503937" bottom="0.984251968503937" header="0.5118110236220472" footer="0.5118110236220472"/>
  <pageSetup horizontalDpi="600" verticalDpi="600" orientation="portrait" paperSize="9" scale="90" r:id="rId1"/>
  <headerFooter alignWithMargins="0">
    <oddHeader>&amp;R&amp;D&amp;T</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A1" sqref="A1"/>
    </sheetView>
  </sheetViews>
  <sheetFormatPr defaultColWidth="9.00390625" defaultRowHeight="13.5"/>
  <cols>
    <col min="1" max="3" width="2.125" style="606" customWidth="1"/>
    <col min="4" max="4" width="25.25390625" style="606" customWidth="1"/>
    <col min="5" max="9" width="11.625" style="606" customWidth="1"/>
    <col min="10" max="10" width="10.625" style="606" customWidth="1"/>
    <col min="11" max="16384" width="9.00390625" style="606" customWidth="1"/>
  </cols>
  <sheetData>
    <row r="1" spans="1:4" ht="18" customHeight="1">
      <c r="A1" s="605" t="s">
        <v>1043</v>
      </c>
      <c r="B1" s="605"/>
      <c r="C1" s="605"/>
      <c r="D1" s="605"/>
    </row>
    <row r="2" spans="1:4" ht="18" customHeight="1">
      <c r="A2" s="605" t="s">
        <v>451</v>
      </c>
      <c r="B2" s="605"/>
      <c r="C2" s="605"/>
      <c r="D2" s="605"/>
    </row>
    <row r="3" ht="15" customHeight="1" thickBot="1">
      <c r="I3" s="607" t="s">
        <v>159</v>
      </c>
    </row>
    <row r="4" spans="1:10" ht="30" customHeight="1" thickTop="1">
      <c r="A4" s="1039" t="s">
        <v>173</v>
      </c>
      <c r="B4" s="1039"/>
      <c r="C4" s="1039"/>
      <c r="D4" s="1040"/>
      <c r="E4" s="608" t="s">
        <v>537</v>
      </c>
      <c r="F4" s="608" t="s">
        <v>119</v>
      </c>
      <c r="G4" s="609" t="s">
        <v>169</v>
      </c>
      <c r="H4" s="609" t="s">
        <v>174</v>
      </c>
      <c r="I4" s="610" t="s">
        <v>175</v>
      </c>
      <c r="J4" s="611"/>
    </row>
    <row r="5" spans="1:10" s="617" customFormat="1" ht="15" customHeight="1">
      <c r="A5" s="1041" t="s">
        <v>170</v>
      </c>
      <c r="B5" s="1041"/>
      <c r="C5" s="1041"/>
      <c r="D5" s="1042"/>
      <c r="E5" s="612">
        <v>385416</v>
      </c>
      <c r="F5" s="612">
        <v>1191072</v>
      </c>
      <c r="G5" s="613">
        <v>3.09</v>
      </c>
      <c r="H5" s="614" t="s">
        <v>943</v>
      </c>
      <c r="I5" s="615" t="s">
        <v>943</v>
      </c>
      <c r="J5" s="616"/>
    </row>
    <row r="6" spans="1:10" s="625" customFormat="1" ht="22.5" customHeight="1">
      <c r="A6" s="618"/>
      <c r="B6" s="1035" t="s">
        <v>171</v>
      </c>
      <c r="C6" s="1035"/>
      <c r="D6" s="1036"/>
      <c r="E6" s="620">
        <v>381487</v>
      </c>
      <c r="F6" s="620">
        <v>1186629</v>
      </c>
      <c r="G6" s="621">
        <v>3.11</v>
      </c>
      <c r="H6" s="622">
        <v>133.7</v>
      </c>
      <c r="I6" s="623">
        <v>43</v>
      </c>
      <c r="J6" s="624"/>
    </row>
    <row r="7" spans="1:10" s="625" customFormat="1" ht="22.5" customHeight="1">
      <c r="A7" s="618"/>
      <c r="B7" s="618"/>
      <c r="C7" s="1035" t="s">
        <v>176</v>
      </c>
      <c r="D7" s="1036"/>
      <c r="E7" s="620">
        <v>379452</v>
      </c>
      <c r="F7" s="620">
        <v>1182314</v>
      </c>
      <c r="G7" s="621">
        <v>3.12</v>
      </c>
      <c r="H7" s="622">
        <v>134.1</v>
      </c>
      <c r="I7" s="623">
        <v>43.1</v>
      </c>
      <c r="J7" s="624"/>
    </row>
    <row r="8" spans="1:10" s="625" customFormat="1" ht="15" customHeight="1">
      <c r="A8" s="618"/>
      <c r="B8" s="618"/>
      <c r="C8" s="618"/>
      <c r="D8" s="619" t="s">
        <v>177</v>
      </c>
      <c r="E8" s="620">
        <v>287727</v>
      </c>
      <c r="F8" s="620">
        <v>1002268</v>
      </c>
      <c r="G8" s="621">
        <v>3.48</v>
      </c>
      <c r="H8" s="622">
        <v>161</v>
      </c>
      <c r="I8" s="623">
        <v>46.2</v>
      </c>
      <c r="J8" s="624"/>
    </row>
    <row r="9" spans="1:10" s="625" customFormat="1" ht="15" customHeight="1">
      <c r="A9" s="618"/>
      <c r="B9" s="618"/>
      <c r="C9" s="618"/>
      <c r="D9" s="619" t="s">
        <v>178</v>
      </c>
      <c r="E9" s="620">
        <v>9896</v>
      </c>
      <c r="F9" s="620">
        <v>25718</v>
      </c>
      <c r="G9" s="621">
        <v>2.6</v>
      </c>
      <c r="H9" s="622">
        <v>57.2</v>
      </c>
      <c r="I9" s="623">
        <v>22</v>
      </c>
      <c r="J9" s="624"/>
    </row>
    <row r="10" spans="1:10" s="625" customFormat="1" ht="15" customHeight="1">
      <c r="A10" s="618"/>
      <c r="B10" s="618"/>
      <c r="C10" s="618"/>
      <c r="D10" s="619" t="s">
        <v>179</v>
      </c>
      <c r="E10" s="620">
        <v>1528</v>
      </c>
      <c r="F10" s="620">
        <v>4501</v>
      </c>
      <c r="G10" s="621">
        <v>2.95</v>
      </c>
      <c r="H10" s="622">
        <v>48.5</v>
      </c>
      <c r="I10" s="623">
        <v>16.5</v>
      </c>
      <c r="J10" s="624"/>
    </row>
    <row r="11" spans="1:10" s="625" customFormat="1" ht="15" customHeight="1">
      <c r="A11" s="618"/>
      <c r="B11" s="618"/>
      <c r="C11" s="618"/>
      <c r="D11" s="619" t="s">
        <v>452</v>
      </c>
      <c r="E11" s="620">
        <v>70014</v>
      </c>
      <c r="F11" s="620">
        <v>128442</v>
      </c>
      <c r="G11" s="621">
        <v>1.83</v>
      </c>
      <c r="H11" s="622">
        <v>46.9</v>
      </c>
      <c r="I11" s="623">
        <v>25.6</v>
      </c>
      <c r="J11" s="624"/>
    </row>
    <row r="12" spans="1:10" s="625" customFormat="1" ht="15" customHeight="1">
      <c r="A12" s="618"/>
      <c r="B12" s="618"/>
      <c r="C12" s="618"/>
      <c r="D12" s="619" t="s">
        <v>453</v>
      </c>
      <c r="E12" s="620">
        <v>10287</v>
      </c>
      <c r="F12" s="620">
        <v>21385</v>
      </c>
      <c r="G12" s="621">
        <v>2.08</v>
      </c>
      <c r="H12" s="622">
        <v>62.6</v>
      </c>
      <c r="I12" s="623">
        <v>30.1</v>
      </c>
      <c r="J12" s="624"/>
    </row>
    <row r="13" spans="1:10" s="625" customFormat="1" ht="24" customHeight="1">
      <c r="A13" s="618"/>
      <c r="B13" s="618"/>
      <c r="C13" s="1035" t="s">
        <v>454</v>
      </c>
      <c r="D13" s="1036"/>
      <c r="E13" s="620">
        <v>2035</v>
      </c>
      <c r="F13" s="620">
        <v>4315</v>
      </c>
      <c r="G13" s="621">
        <v>2.12</v>
      </c>
      <c r="H13" s="622">
        <v>46.2</v>
      </c>
      <c r="I13" s="623">
        <v>21.8</v>
      </c>
      <c r="J13" s="624"/>
    </row>
    <row r="14" spans="1:10" s="625" customFormat="1" ht="22.5" customHeight="1" thickBot="1">
      <c r="A14" s="626"/>
      <c r="B14" s="1037" t="s">
        <v>172</v>
      </c>
      <c r="C14" s="1037"/>
      <c r="D14" s="1038"/>
      <c r="E14" s="627">
        <v>3929</v>
      </c>
      <c r="F14" s="627">
        <v>4443</v>
      </c>
      <c r="G14" s="628">
        <v>1.13</v>
      </c>
      <c r="H14" s="629" t="s">
        <v>943</v>
      </c>
      <c r="I14" s="630" t="s">
        <v>943</v>
      </c>
      <c r="J14" s="624"/>
    </row>
    <row r="15" ht="21" customHeight="1">
      <c r="A15" s="606" t="s">
        <v>844</v>
      </c>
    </row>
  </sheetData>
  <mergeCells count="6">
    <mergeCell ref="C13:D13"/>
    <mergeCell ref="B14:D14"/>
    <mergeCell ref="A4:D4"/>
    <mergeCell ref="A5:D5"/>
    <mergeCell ref="B6:D6"/>
    <mergeCell ref="C7:D7"/>
  </mergeCells>
  <printOptions/>
  <pageMargins left="0.5905511811023623" right="0.1968503937007874" top="0.984251968503937" bottom="0.984251968503937" header="0.5118110236220472" footer="0.5118110236220472"/>
  <pageSetup fitToHeight="1" fitToWidth="1" horizontalDpi="600" verticalDpi="600" orientation="portrait" paperSize="9"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sheetPr codeName="Sheet2"/>
  <dimension ref="A1:F62"/>
  <sheetViews>
    <sheetView workbookViewId="0" topLeftCell="A1">
      <selection activeCell="A1" sqref="A1"/>
    </sheetView>
  </sheetViews>
  <sheetFormatPr defaultColWidth="9.00390625" defaultRowHeight="13.5"/>
  <cols>
    <col min="1" max="1" width="13.125" style="2" customWidth="1"/>
    <col min="2" max="6" width="15.625" style="2" customWidth="1"/>
    <col min="7" max="16384" width="9.00390625" style="2" customWidth="1"/>
  </cols>
  <sheetData>
    <row r="1" spans="1:4" ht="14.25">
      <c r="A1" s="38" t="s">
        <v>254</v>
      </c>
      <c r="C1" s="39"/>
      <c r="D1" s="39"/>
    </row>
    <row r="2" spans="1:6" ht="15" customHeight="1" thickBot="1">
      <c r="A2" s="2" t="s">
        <v>553</v>
      </c>
      <c r="D2" s="4"/>
      <c r="E2" s="4"/>
      <c r="F2" s="4" t="s">
        <v>598</v>
      </c>
    </row>
    <row r="3" spans="1:6" ht="20.25" customHeight="1" thickTop="1">
      <c r="A3" s="40" t="s">
        <v>599</v>
      </c>
      <c r="B3" s="41" t="s">
        <v>255</v>
      </c>
      <c r="C3" s="41" t="s">
        <v>256</v>
      </c>
      <c r="D3" s="41" t="s">
        <v>257</v>
      </c>
      <c r="E3" s="42" t="s">
        <v>258</v>
      </c>
      <c r="F3" s="43" t="s">
        <v>259</v>
      </c>
    </row>
    <row r="4" spans="1:6" s="48" customFormat="1" ht="15" customHeight="1">
      <c r="A4" s="44" t="s">
        <v>554</v>
      </c>
      <c r="B4" s="45">
        <v>1235866</v>
      </c>
      <c r="C4" s="45">
        <v>1229848</v>
      </c>
      <c r="D4" s="45">
        <v>1223731</v>
      </c>
      <c r="E4" s="46">
        <v>1216181</v>
      </c>
      <c r="F4" s="47">
        <v>1207513</v>
      </c>
    </row>
    <row r="5" spans="1:6" s="48" customFormat="1" ht="22.5" customHeight="1">
      <c r="A5" s="44" t="s">
        <v>555</v>
      </c>
      <c r="B5" s="45">
        <v>945972</v>
      </c>
      <c r="C5" s="45">
        <v>942730</v>
      </c>
      <c r="D5" s="45">
        <v>939291</v>
      </c>
      <c r="E5" s="46">
        <v>934911</v>
      </c>
      <c r="F5" s="47">
        <v>948674</v>
      </c>
    </row>
    <row r="6" spans="1:6" s="48" customFormat="1" ht="15" customHeight="1">
      <c r="A6" s="44" t="s">
        <v>556</v>
      </c>
      <c r="B6" s="45">
        <v>289894</v>
      </c>
      <c r="C6" s="45">
        <v>287118</v>
      </c>
      <c r="D6" s="45">
        <v>284440</v>
      </c>
      <c r="E6" s="46">
        <v>281270</v>
      </c>
      <c r="F6" s="47">
        <v>258839</v>
      </c>
    </row>
    <row r="7" spans="1:6" s="48" customFormat="1" ht="22.5" customHeight="1">
      <c r="A7" s="44" t="s">
        <v>557</v>
      </c>
      <c r="B7" s="45">
        <v>580898</v>
      </c>
      <c r="C7" s="45">
        <v>580149</v>
      </c>
      <c r="D7" s="45">
        <v>578595</v>
      </c>
      <c r="E7" s="46">
        <v>577160</v>
      </c>
      <c r="F7" s="47">
        <v>574750</v>
      </c>
    </row>
    <row r="8" spans="1:6" s="48" customFormat="1" ht="15" customHeight="1">
      <c r="A8" s="44" t="s">
        <v>558</v>
      </c>
      <c r="B8" s="45">
        <v>93707</v>
      </c>
      <c r="C8" s="45">
        <v>92789</v>
      </c>
      <c r="D8" s="45">
        <v>92019</v>
      </c>
      <c r="E8" s="46">
        <v>90740</v>
      </c>
      <c r="F8" s="47">
        <v>89565</v>
      </c>
    </row>
    <row r="9" spans="1:6" s="48" customFormat="1" ht="15" customHeight="1">
      <c r="A9" s="44" t="s">
        <v>559</v>
      </c>
      <c r="B9" s="45">
        <v>244119</v>
      </c>
      <c r="C9" s="45">
        <v>242589</v>
      </c>
      <c r="D9" s="45">
        <v>240926</v>
      </c>
      <c r="E9" s="46">
        <v>238788</v>
      </c>
      <c r="F9" s="47">
        <v>236370</v>
      </c>
    </row>
    <row r="10" spans="1:6" s="48" customFormat="1" ht="15" customHeight="1">
      <c r="A10" s="44" t="s">
        <v>560</v>
      </c>
      <c r="B10" s="45">
        <v>317142</v>
      </c>
      <c r="C10" s="45">
        <v>314321</v>
      </c>
      <c r="D10" s="45">
        <v>312191</v>
      </c>
      <c r="E10" s="46">
        <v>309493</v>
      </c>
      <c r="F10" s="47">
        <v>306828</v>
      </c>
    </row>
    <row r="11" spans="1:6" s="53" customFormat="1" ht="22.5" customHeight="1">
      <c r="A11" s="49" t="s">
        <v>561</v>
      </c>
      <c r="B11" s="50">
        <v>255956</v>
      </c>
      <c r="C11" s="50">
        <v>255861</v>
      </c>
      <c r="D11" s="50">
        <v>255484</v>
      </c>
      <c r="E11" s="51">
        <v>256012</v>
      </c>
      <c r="F11" s="52">
        <v>255614</v>
      </c>
    </row>
    <row r="12" spans="1:6" s="53" customFormat="1" ht="15" customHeight="1">
      <c r="A12" s="49" t="s">
        <v>562</v>
      </c>
      <c r="B12" s="50">
        <v>94759</v>
      </c>
      <c r="C12" s="50">
        <v>94359</v>
      </c>
      <c r="D12" s="50">
        <v>93827</v>
      </c>
      <c r="E12" s="51">
        <v>93178</v>
      </c>
      <c r="F12" s="52">
        <v>92416</v>
      </c>
    </row>
    <row r="13" spans="1:6" s="53" customFormat="1" ht="15" customHeight="1">
      <c r="A13" s="49" t="s">
        <v>563</v>
      </c>
      <c r="B13" s="54">
        <f>SUM(B14:B19)</f>
        <v>145816</v>
      </c>
      <c r="C13" s="54">
        <f>SUM(C14:C19)</f>
        <v>144513</v>
      </c>
      <c r="D13" s="54">
        <f>SUM(D14:D19)</f>
        <v>143515</v>
      </c>
      <c r="E13" s="50">
        <f>SUM(E14:E19)</f>
        <v>142384</v>
      </c>
      <c r="F13" s="52">
        <v>141504</v>
      </c>
    </row>
    <row r="14" spans="1:6" s="53" customFormat="1" ht="15" customHeight="1">
      <c r="A14" s="55" t="s">
        <v>600</v>
      </c>
      <c r="B14" s="50">
        <v>99802</v>
      </c>
      <c r="C14" s="50">
        <v>99055</v>
      </c>
      <c r="D14" s="50">
        <v>98663</v>
      </c>
      <c r="E14" s="51">
        <v>98127</v>
      </c>
      <c r="F14" s="56" t="s">
        <v>623</v>
      </c>
    </row>
    <row r="15" spans="1:6" s="53" customFormat="1" ht="15" customHeight="1">
      <c r="A15" s="55" t="s">
        <v>601</v>
      </c>
      <c r="B15" s="50">
        <v>12031</v>
      </c>
      <c r="C15" s="50">
        <v>11940</v>
      </c>
      <c r="D15" s="50">
        <v>11749</v>
      </c>
      <c r="E15" s="51">
        <v>11595</v>
      </c>
      <c r="F15" s="56" t="s">
        <v>623</v>
      </c>
    </row>
    <row r="16" spans="1:6" s="53" customFormat="1" ht="15" customHeight="1">
      <c r="A16" s="55" t="s">
        <v>602</v>
      </c>
      <c r="B16" s="50">
        <v>9565</v>
      </c>
      <c r="C16" s="50">
        <v>9501</v>
      </c>
      <c r="D16" s="50">
        <v>9416</v>
      </c>
      <c r="E16" s="51">
        <v>9323</v>
      </c>
      <c r="F16" s="56" t="s">
        <v>623</v>
      </c>
    </row>
    <row r="17" spans="1:6" s="53" customFormat="1" ht="15" customHeight="1">
      <c r="A17" s="55" t="s">
        <v>603</v>
      </c>
      <c r="B17" s="50">
        <v>8458</v>
      </c>
      <c r="C17" s="50">
        <v>8391</v>
      </c>
      <c r="D17" s="50">
        <v>8328</v>
      </c>
      <c r="E17" s="51">
        <v>8320</v>
      </c>
      <c r="F17" s="56" t="s">
        <v>623</v>
      </c>
    </row>
    <row r="18" spans="1:6" s="53" customFormat="1" ht="15" customHeight="1">
      <c r="A18" s="55" t="s">
        <v>604</v>
      </c>
      <c r="B18" s="50">
        <v>5685</v>
      </c>
      <c r="C18" s="50">
        <v>5593</v>
      </c>
      <c r="D18" s="50">
        <v>5480</v>
      </c>
      <c r="E18" s="51">
        <v>5378</v>
      </c>
      <c r="F18" s="56" t="s">
        <v>623</v>
      </c>
    </row>
    <row r="19" spans="1:6" s="53" customFormat="1" ht="15" customHeight="1">
      <c r="A19" s="55" t="s">
        <v>606</v>
      </c>
      <c r="B19" s="50">
        <v>10275</v>
      </c>
      <c r="C19" s="50">
        <v>10033</v>
      </c>
      <c r="D19" s="50">
        <v>9879</v>
      </c>
      <c r="E19" s="51">
        <v>9641</v>
      </c>
      <c r="F19" s="56" t="s">
        <v>623</v>
      </c>
    </row>
    <row r="20" spans="1:6" s="53" customFormat="1" ht="15" customHeight="1">
      <c r="A20" s="49" t="s">
        <v>564</v>
      </c>
      <c r="B20" s="54">
        <f>SUM(B21:B24)</f>
        <v>120585</v>
      </c>
      <c r="C20" s="54">
        <f>SUM(C21:C24)</f>
        <v>119567</v>
      </c>
      <c r="D20" s="54">
        <f>SUM(D21:D24)</f>
        <v>118852</v>
      </c>
      <c r="E20" s="54">
        <f>SUM(E21:E24)</f>
        <v>117577</v>
      </c>
      <c r="F20" s="52">
        <v>116303</v>
      </c>
    </row>
    <row r="21" spans="1:6" s="53" customFormat="1" ht="15" customHeight="1">
      <c r="A21" s="55" t="s">
        <v>607</v>
      </c>
      <c r="B21" s="50">
        <v>100598</v>
      </c>
      <c r="C21" s="50">
        <v>99783</v>
      </c>
      <c r="D21" s="50">
        <v>99309</v>
      </c>
      <c r="E21" s="51">
        <v>98278</v>
      </c>
      <c r="F21" s="56" t="s">
        <v>623</v>
      </c>
    </row>
    <row r="22" spans="1:6" s="53" customFormat="1" ht="15" customHeight="1">
      <c r="A22" s="55" t="s">
        <v>609</v>
      </c>
      <c r="B22" s="50">
        <v>7300</v>
      </c>
      <c r="C22" s="50">
        <v>7196</v>
      </c>
      <c r="D22" s="50">
        <v>7136</v>
      </c>
      <c r="E22" s="51">
        <v>7067</v>
      </c>
      <c r="F22" s="56" t="s">
        <v>623</v>
      </c>
    </row>
    <row r="23" spans="1:6" s="53" customFormat="1" ht="15" customHeight="1">
      <c r="A23" s="55" t="s">
        <v>610</v>
      </c>
      <c r="B23" s="50">
        <v>5553</v>
      </c>
      <c r="C23" s="50">
        <v>5490</v>
      </c>
      <c r="D23" s="50">
        <v>5399</v>
      </c>
      <c r="E23" s="51">
        <v>5302</v>
      </c>
      <c r="F23" s="56" t="s">
        <v>623</v>
      </c>
    </row>
    <row r="24" spans="1:6" s="53" customFormat="1" ht="15" customHeight="1">
      <c r="A24" s="57" t="s">
        <v>611</v>
      </c>
      <c r="B24" s="52">
        <v>7134</v>
      </c>
      <c r="C24" s="52">
        <v>7098</v>
      </c>
      <c r="D24" s="52">
        <v>7008</v>
      </c>
      <c r="E24" s="52">
        <v>6930</v>
      </c>
      <c r="F24" s="56" t="s">
        <v>623</v>
      </c>
    </row>
    <row r="25" spans="1:6" s="53" customFormat="1" ht="15" customHeight="1">
      <c r="A25" s="49" t="s">
        <v>565</v>
      </c>
      <c r="B25" s="50">
        <v>41747</v>
      </c>
      <c r="C25" s="50">
        <v>41390</v>
      </c>
      <c r="D25" s="50">
        <v>41226</v>
      </c>
      <c r="E25" s="51">
        <v>40717</v>
      </c>
      <c r="F25" s="52">
        <v>40372</v>
      </c>
    </row>
    <row r="26" spans="1:6" s="53" customFormat="1" ht="15" customHeight="1">
      <c r="A26" s="49" t="s">
        <v>566</v>
      </c>
      <c r="B26" s="50">
        <v>43462</v>
      </c>
      <c r="C26" s="50">
        <v>43616</v>
      </c>
      <c r="D26" s="50">
        <v>43680</v>
      </c>
      <c r="E26" s="51">
        <v>43625</v>
      </c>
      <c r="F26" s="52">
        <v>43416</v>
      </c>
    </row>
    <row r="27" spans="1:6" s="53" customFormat="1" ht="15" customHeight="1">
      <c r="A27" s="49" t="s">
        <v>567</v>
      </c>
      <c r="B27" s="50">
        <v>36653</v>
      </c>
      <c r="C27" s="50">
        <v>36630</v>
      </c>
      <c r="D27" s="50">
        <v>36301</v>
      </c>
      <c r="E27" s="51">
        <v>36013</v>
      </c>
      <c r="F27" s="52">
        <v>35621</v>
      </c>
    </row>
    <row r="28" spans="1:6" s="53" customFormat="1" ht="15" customHeight="1">
      <c r="A28" s="49" t="s">
        <v>568</v>
      </c>
      <c r="B28" s="50">
        <v>29033</v>
      </c>
      <c r="C28" s="50">
        <v>28756</v>
      </c>
      <c r="D28" s="50">
        <v>28534</v>
      </c>
      <c r="E28" s="51">
        <v>28192</v>
      </c>
      <c r="F28" s="52">
        <v>27918</v>
      </c>
    </row>
    <row r="29" spans="1:6" s="53" customFormat="1" ht="15" customHeight="1">
      <c r="A29" s="49" t="s">
        <v>569</v>
      </c>
      <c r="B29" s="50">
        <v>31547</v>
      </c>
      <c r="C29" s="50">
        <v>31464</v>
      </c>
      <c r="D29" s="50">
        <v>31248</v>
      </c>
      <c r="E29" s="51">
        <v>30929</v>
      </c>
      <c r="F29" s="52">
        <v>30678</v>
      </c>
    </row>
    <row r="30" spans="1:6" s="53" customFormat="1" ht="15" customHeight="1">
      <c r="A30" s="49" t="s">
        <v>570</v>
      </c>
      <c r="B30" s="50">
        <v>63650</v>
      </c>
      <c r="C30" s="50">
        <v>63907</v>
      </c>
      <c r="D30" s="50">
        <v>63862</v>
      </c>
      <c r="E30" s="51">
        <v>63864</v>
      </c>
      <c r="F30" s="52">
        <v>63806</v>
      </c>
    </row>
    <row r="31" spans="1:6" s="53" customFormat="1" ht="15" customHeight="1">
      <c r="A31" s="49" t="s">
        <v>571</v>
      </c>
      <c r="B31" s="50">
        <v>45467</v>
      </c>
      <c r="C31" s="50">
        <v>45604</v>
      </c>
      <c r="D31" s="50">
        <v>45829</v>
      </c>
      <c r="E31" s="51">
        <v>45834</v>
      </c>
      <c r="F31" s="52">
        <v>45946</v>
      </c>
    </row>
    <row r="32" spans="1:6" s="53" customFormat="1" ht="15" customHeight="1">
      <c r="A32" s="49" t="s">
        <v>572</v>
      </c>
      <c r="B32" s="50">
        <v>21509</v>
      </c>
      <c r="C32" s="50">
        <v>21241</v>
      </c>
      <c r="D32" s="50">
        <v>21006</v>
      </c>
      <c r="E32" s="51">
        <v>20695</v>
      </c>
      <c r="F32" s="52">
        <v>20343</v>
      </c>
    </row>
    <row r="33" spans="1:6" s="53" customFormat="1" ht="15" customHeight="1">
      <c r="A33" s="49" t="s">
        <v>573</v>
      </c>
      <c r="B33" s="50">
        <v>35775</v>
      </c>
      <c r="C33" s="50">
        <v>35606</v>
      </c>
      <c r="D33" s="50">
        <v>35470</v>
      </c>
      <c r="E33" s="51">
        <v>35190</v>
      </c>
      <c r="F33" s="52">
        <v>34737</v>
      </c>
    </row>
    <row r="34" spans="1:6" s="53" customFormat="1" ht="15" customHeight="1">
      <c r="A34" s="49" t="s">
        <v>574</v>
      </c>
      <c r="B34" s="50">
        <v>15410</v>
      </c>
      <c r="C34" s="50">
        <v>15422</v>
      </c>
      <c r="D34" s="50">
        <v>15486</v>
      </c>
      <c r="E34" s="51">
        <v>15415</v>
      </c>
      <c r="F34" s="52">
        <v>15383</v>
      </c>
    </row>
    <row r="35" spans="1:6" s="53" customFormat="1" ht="15" customHeight="1">
      <c r="A35" s="49" t="s">
        <v>575</v>
      </c>
      <c r="B35" s="50">
        <v>12694</v>
      </c>
      <c r="C35" s="50">
        <v>12685</v>
      </c>
      <c r="D35" s="50">
        <v>12644</v>
      </c>
      <c r="E35" s="51">
        <v>12523</v>
      </c>
      <c r="F35" s="52">
        <v>12414</v>
      </c>
    </row>
    <row r="36" spans="1:6" s="53" customFormat="1" ht="15" customHeight="1">
      <c r="A36" s="49" t="s">
        <v>576</v>
      </c>
      <c r="B36" s="50">
        <v>21334</v>
      </c>
      <c r="C36" s="50">
        <v>21174</v>
      </c>
      <c r="D36" s="50">
        <v>20991</v>
      </c>
      <c r="E36" s="51">
        <v>20738</v>
      </c>
      <c r="F36" s="52">
        <v>20620</v>
      </c>
    </row>
    <row r="37" spans="1:6" s="53" customFormat="1" ht="15" customHeight="1">
      <c r="A37" s="49" t="s">
        <v>577</v>
      </c>
      <c r="B37" s="50">
        <v>7228</v>
      </c>
      <c r="C37" s="50">
        <v>7095</v>
      </c>
      <c r="D37" s="50">
        <v>6984</v>
      </c>
      <c r="E37" s="51">
        <v>6917</v>
      </c>
      <c r="F37" s="52">
        <v>6818</v>
      </c>
    </row>
    <row r="38" spans="1:6" s="53" customFormat="1" ht="15" customHeight="1">
      <c r="A38" s="49" t="s">
        <v>578</v>
      </c>
      <c r="B38" s="50">
        <v>9035</v>
      </c>
      <c r="C38" s="50">
        <v>8902</v>
      </c>
      <c r="D38" s="50">
        <v>8747</v>
      </c>
      <c r="E38" s="51">
        <v>8593</v>
      </c>
      <c r="F38" s="52">
        <v>8436</v>
      </c>
    </row>
    <row r="39" spans="1:6" s="53" customFormat="1" ht="15" customHeight="1">
      <c r="A39" s="49" t="s">
        <v>579</v>
      </c>
      <c r="B39" s="50">
        <v>10300</v>
      </c>
      <c r="C39" s="50">
        <v>10200</v>
      </c>
      <c r="D39" s="50">
        <v>10073</v>
      </c>
      <c r="E39" s="51">
        <v>9915</v>
      </c>
      <c r="F39" s="52">
        <v>9795</v>
      </c>
    </row>
    <row r="40" spans="1:6" s="53" customFormat="1" ht="15" customHeight="1">
      <c r="A40" s="49" t="s">
        <v>580</v>
      </c>
      <c r="B40" s="50">
        <v>9167</v>
      </c>
      <c r="C40" s="50">
        <v>9056</v>
      </c>
      <c r="D40" s="50">
        <v>8974</v>
      </c>
      <c r="E40" s="51">
        <v>8824</v>
      </c>
      <c r="F40" s="52">
        <v>8620</v>
      </c>
    </row>
    <row r="41" spans="1:6" s="53" customFormat="1" ht="15" customHeight="1">
      <c r="A41" s="49" t="s">
        <v>581</v>
      </c>
      <c r="B41" s="50">
        <v>7258</v>
      </c>
      <c r="C41" s="50">
        <v>7178</v>
      </c>
      <c r="D41" s="50">
        <v>7081</v>
      </c>
      <c r="E41" s="51">
        <v>6949</v>
      </c>
      <c r="F41" s="52">
        <v>6834</v>
      </c>
    </row>
    <row r="42" spans="1:6" s="53" customFormat="1" ht="15" customHeight="1">
      <c r="A42" s="49" t="s">
        <v>582</v>
      </c>
      <c r="B42" s="50">
        <v>11179</v>
      </c>
      <c r="C42" s="50">
        <v>11078</v>
      </c>
      <c r="D42" s="50">
        <v>10935</v>
      </c>
      <c r="E42" s="51">
        <v>10761</v>
      </c>
      <c r="F42" s="52">
        <v>10591</v>
      </c>
    </row>
    <row r="43" spans="1:6" s="53" customFormat="1" ht="15" customHeight="1">
      <c r="A43" s="49" t="s">
        <v>583</v>
      </c>
      <c r="B43" s="50">
        <v>6815</v>
      </c>
      <c r="C43" s="50">
        <v>6723</v>
      </c>
      <c r="D43" s="50">
        <v>6697</v>
      </c>
      <c r="E43" s="51">
        <v>6671</v>
      </c>
      <c r="F43" s="52">
        <v>6623</v>
      </c>
    </row>
    <row r="44" spans="1:6" s="53" customFormat="1" ht="15" customHeight="1">
      <c r="A44" s="49" t="s">
        <v>584</v>
      </c>
      <c r="B44" s="50">
        <v>10396</v>
      </c>
      <c r="C44" s="50">
        <v>10294</v>
      </c>
      <c r="D44" s="50">
        <v>10208</v>
      </c>
      <c r="E44" s="51">
        <v>10054</v>
      </c>
      <c r="F44" s="52">
        <v>9917</v>
      </c>
    </row>
    <row r="45" spans="1:6" s="53" customFormat="1" ht="15" customHeight="1">
      <c r="A45" s="49" t="s">
        <v>585</v>
      </c>
      <c r="B45" s="50">
        <v>4406</v>
      </c>
      <c r="C45" s="50">
        <v>4335</v>
      </c>
      <c r="D45" s="50">
        <v>4300</v>
      </c>
      <c r="E45" s="51">
        <v>4226</v>
      </c>
      <c r="F45" s="52">
        <v>4115</v>
      </c>
    </row>
    <row r="46" spans="1:6" s="53" customFormat="1" ht="15" customHeight="1">
      <c r="A46" s="49" t="s">
        <v>586</v>
      </c>
      <c r="B46" s="50">
        <v>5687</v>
      </c>
      <c r="C46" s="50">
        <v>5618</v>
      </c>
      <c r="D46" s="50">
        <v>5526</v>
      </c>
      <c r="E46" s="51">
        <v>5447</v>
      </c>
      <c r="F46" s="52">
        <v>5314</v>
      </c>
    </row>
    <row r="47" spans="1:6" s="53" customFormat="1" ht="15" customHeight="1">
      <c r="A47" s="49" t="s">
        <v>587</v>
      </c>
      <c r="B47" s="50">
        <v>6219</v>
      </c>
      <c r="C47" s="50">
        <v>6173</v>
      </c>
      <c r="D47" s="50">
        <v>6046</v>
      </c>
      <c r="E47" s="51">
        <v>5915</v>
      </c>
      <c r="F47" s="52">
        <v>5799</v>
      </c>
    </row>
    <row r="48" spans="1:6" s="53" customFormat="1" ht="15" customHeight="1">
      <c r="A48" s="49" t="s">
        <v>588</v>
      </c>
      <c r="B48" s="50">
        <v>26659</v>
      </c>
      <c r="C48" s="50">
        <v>26411</v>
      </c>
      <c r="D48" s="50">
        <v>26162</v>
      </c>
      <c r="E48" s="51">
        <v>26026</v>
      </c>
      <c r="F48" s="52">
        <v>25838</v>
      </c>
    </row>
    <row r="49" spans="1:6" s="53" customFormat="1" ht="15" customHeight="1">
      <c r="A49" s="49" t="s">
        <v>589</v>
      </c>
      <c r="B49" s="50">
        <v>19363</v>
      </c>
      <c r="C49" s="50">
        <v>19158</v>
      </c>
      <c r="D49" s="50">
        <v>19024</v>
      </c>
      <c r="E49" s="51">
        <v>18769</v>
      </c>
      <c r="F49" s="52">
        <v>18543</v>
      </c>
    </row>
    <row r="50" spans="1:6" s="53" customFormat="1" ht="15" customHeight="1">
      <c r="A50" s="49" t="s">
        <v>590</v>
      </c>
      <c r="B50" s="50">
        <v>10116</v>
      </c>
      <c r="C50" s="50">
        <v>9980</v>
      </c>
      <c r="D50" s="50">
        <v>9898</v>
      </c>
      <c r="E50" s="51">
        <v>9742</v>
      </c>
      <c r="F50" s="52">
        <v>9562</v>
      </c>
    </row>
    <row r="51" spans="1:6" s="53" customFormat="1" ht="15" customHeight="1">
      <c r="A51" s="49" t="s">
        <v>591</v>
      </c>
      <c r="B51" s="50">
        <v>16885</v>
      </c>
      <c r="C51" s="50">
        <v>16715</v>
      </c>
      <c r="D51" s="50">
        <v>16529</v>
      </c>
      <c r="E51" s="51">
        <v>16331</v>
      </c>
      <c r="F51" s="52">
        <v>16115</v>
      </c>
    </row>
    <row r="52" spans="1:6" s="53" customFormat="1" ht="15" customHeight="1">
      <c r="A52" s="49" t="s">
        <v>592</v>
      </c>
      <c r="B52" s="50">
        <v>9015</v>
      </c>
      <c r="C52" s="50">
        <v>8896</v>
      </c>
      <c r="D52" s="50">
        <v>8768</v>
      </c>
      <c r="E52" s="51">
        <v>8623</v>
      </c>
      <c r="F52" s="52">
        <v>8481</v>
      </c>
    </row>
    <row r="53" spans="1:6" s="53" customFormat="1" ht="15" customHeight="1">
      <c r="A53" s="49" t="s">
        <v>612</v>
      </c>
      <c r="B53" s="50">
        <v>7947</v>
      </c>
      <c r="C53" s="50">
        <v>7886</v>
      </c>
      <c r="D53" s="50">
        <v>7926</v>
      </c>
      <c r="E53" s="51">
        <v>8003</v>
      </c>
      <c r="F53" s="52">
        <v>7949</v>
      </c>
    </row>
    <row r="54" spans="1:6" s="53" customFormat="1" ht="15" customHeight="1">
      <c r="A54" s="49" t="s">
        <v>613</v>
      </c>
      <c r="B54" s="54">
        <v>25186</v>
      </c>
      <c r="C54" s="54">
        <v>25032</v>
      </c>
      <c r="D54" s="54">
        <v>24803</v>
      </c>
      <c r="E54" s="51">
        <f>SUM(E55:E56)</f>
        <v>24677</v>
      </c>
      <c r="F54" s="52">
        <v>24368</v>
      </c>
    </row>
    <row r="55" spans="1:6" s="53" customFormat="1" ht="15" customHeight="1">
      <c r="A55" s="55" t="s">
        <v>614</v>
      </c>
      <c r="B55" s="50">
        <v>0</v>
      </c>
      <c r="C55" s="50">
        <v>0</v>
      </c>
      <c r="D55" s="50">
        <v>0</v>
      </c>
      <c r="E55" s="51">
        <v>6584</v>
      </c>
      <c r="F55" s="56" t="s">
        <v>623</v>
      </c>
    </row>
    <row r="56" spans="1:6" s="53" customFormat="1" ht="15" customHeight="1">
      <c r="A56" s="55" t="s">
        <v>615</v>
      </c>
      <c r="B56" s="50">
        <v>0</v>
      </c>
      <c r="C56" s="50">
        <v>0</v>
      </c>
      <c r="D56" s="50">
        <v>0</v>
      </c>
      <c r="E56" s="51">
        <v>18093</v>
      </c>
      <c r="F56" s="56" t="s">
        <v>623</v>
      </c>
    </row>
    <row r="57" spans="1:6" s="53" customFormat="1" ht="15" customHeight="1" thickBot="1">
      <c r="A57" s="58" t="s">
        <v>593</v>
      </c>
      <c r="B57" s="59">
        <v>17608</v>
      </c>
      <c r="C57" s="59">
        <v>17323</v>
      </c>
      <c r="D57" s="59">
        <v>17095</v>
      </c>
      <c r="E57" s="60">
        <v>16852</v>
      </c>
      <c r="F57" s="61">
        <v>16704</v>
      </c>
    </row>
    <row r="58" spans="1:6" s="53" customFormat="1" ht="15" customHeight="1">
      <c r="A58" s="62" t="s">
        <v>1057</v>
      </c>
      <c r="B58" s="57"/>
      <c r="C58" s="63"/>
      <c r="D58" s="64"/>
      <c r="E58" s="64"/>
      <c r="F58" s="64"/>
    </row>
    <row r="59" spans="1:6" s="53" customFormat="1" ht="15" customHeight="1">
      <c r="A59" s="62" t="s">
        <v>1058</v>
      </c>
      <c r="B59" s="57"/>
      <c r="C59" s="63"/>
      <c r="D59" s="64"/>
      <c r="E59" s="64"/>
      <c r="F59" s="64"/>
    </row>
    <row r="60" spans="1:6" s="53" customFormat="1" ht="15" customHeight="1">
      <c r="A60" s="62" t="s">
        <v>1059</v>
      </c>
      <c r="B60" s="57"/>
      <c r="C60" s="63"/>
      <c r="D60" s="64"/>
      <c r="E60" s="64"/>
      <c r="F60" s="64"/>
    </row>
    <row r="61" spans="1:6" s="53" customFormat="1" ht="15" customHeight="1">
      <c r="A61" s="62" t="s">
        <v>1060</v>
      </c>
      <c r="B61" s="57"/>
      <c r="C61" s="63"/>
      <c r="D61" s="64"/>
      <c r="E61" s="64"/>
      <c r="F61" s="64"/>
    </row>
    <row r="62" spans="1:6" s="53" customFormat="1" ht="15" customHeight="1">
      <c r="A62" s="53" t="s">
        <v>616</v>
      </c>
      <c r="B62" s="57"/>
      <c r="C62" s="63"/>
      <c r="D62" s="64"/>
      <c r="E62" s="64"/>
      <c r="F62" s="64"/>
    </row>
  </sheetData>
  <printOptions/>
  <pageMargins left="0.7874015748031497" right="0.3937007874015748" top="0.55" bottom="0.16" header="0.3" footer="0.29"/>
  <pageSetup horizontalDpi="300" verticalDpi="300" orientation="portrait" paperSize="9" scale="90" r:id="rId1"/>
  <headerFooter alignWithMargins="0">
    <oddHeader>&amp;R&amp;D&amp;T</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A1" sqref="A1"/>
    </sheetView>
  </sheetViews>
  <sheetFormatPr defaultColWidth="9.00390625" defaultRowHeight="13.5"/>
  <cols>
    <col min="1" max="1" width="7.125" style="632" customWidth="1"/>
    <col min="2" max="2" width="9.625" style="632" customWidth="1"/>
    <col min="3" max="3" width="11.00390625" style="632" customWidth="1"/>
    <col min="4" max="4" width="10.625" style="632" customWidth="1"/>
    <col min="5" max="5" width="8.875" style="632" customWidth="1"/>
    <col min="6" max="6" width="10.625" style="632" customWidth="1"/>
    <col min="7" max="7" width="8.625" style="632" customWidth="1"/>
    <col min="8" max="9" width="11.625" style="632" customWidth="1"/>
    <col min="10" max="16384" width="9.00390625" style="632" customWidth="1"/>
  </cols>
  <sheetData>
    <row r="1" ht="14.25">
      <c r="A1" s="631" t="s">
        <v>1044</v>
      </c>
    </row>
    <row r="2" spans="8:9" ht="15" customHeight="1" thickBot="1">
      <c r="H2" s="633" t="s">
        <v>455</v>
      </c>
      <c r="I2" s="633" t="s">
        <v>456</v>
      </c>
    </row>
    <row r="3" spans="1:10" ht="18" customHeight="1" thickTop="1">
      <c r="A3" s="1043" t="s">
        <v>180</v>
      </c>
      <c r="B3" s="1043"/>
      <c r="C3" s="1044"/>
      <c r="D3" s="1049" t="s">
        <v>457</v>
      </c>
      <c r="E3" s="1049"/>
      <c r="F3" s="1049"/>
      <c r="G3" s="1049"/>
      <c r="H3" s="634" t="s">
        <v>458</v>
      </c>
      <c r="I3" s="635" t="s">
        <v>459</v>
      </c>
      <c r="J3" s="636"/>
    </row>
    <row r="4" spans="1:10" ht="15" customHeight="1">
      <c r="A4" s="1045"/>
      <c r="B4" s="1045"/>
      <c r="C4" s="1046"/>
      <c r="D4" s="1050" t="s">
        <v>460</v>
      </c>
      <c r="E4" s="1050"/>
      <c r="F4" s="1051" t="s">
        <v>461</v>
      </c>
      <c r="G4" s="1051"/>
      <c r="H4" s="832" t="s">
        <v>462</v>
      </c>
      <c r="I4" s="833" t="s">
        <v>462</v>
      </c>
      <c r="J4" s="636"/>
    </row>
    <row r="5" spans="1:10" ht="15" customHeight="1">
      <c r="A5" s="1047"/>
      <c r="B5" s="1047"/>
      <c r="C5" s="1048"/>
      <c r="D5" s="637" t="s">
        <v>463</v>
      </c>
      <c r="E5" s="637" t="s">
        <v>464</v>
      </c>
      <c r="F5" s="637" t="s">
        <v>181</v>
      </c>
      <c r="G5" s="637" t="s">
        <v>182</v>
      </c>
      <c r="H5" s="834" t="s">
        <v>465</v>
      </c>
      <c r="I5" s="835" t="s">
        <v>465</v>
      </c>
      <c r="J5" s="636"/>
    </row>
    <row r="6" spans="1:10" ht="15" customHeight="1">
      <c r="A6" s="64"/>
      <c r="B6" s="638" t="s">
        <v>183</v>
      </c>
      <c r="C6" s="639" t="s">
        <v>184</v>
      </c>
      <c r="D6" s="640">
        <v>709887</v>
      </c>
      <c r="E6" s="641">
        <v>100</v>
      </c>
      <c r="F6" s="640">
        <v>673808</v>
      </c>
      <c r="G6" s="641">
        <v>100</v>
      </c>
      <c r="H6" s="642">
        <v>-36079</v>
      </c>
      <c r="I6" s="643">
        <v>-5.082358178132576</v>
      </c>
      <c r="J6" s="644"/>
    </row>
    <row r="7" spans="1:10" ht="15" customHeight="1">
      <c r="A7" s="64"/>
      <c r="B7" s="64"/>
      <c r="C7" s="645" t="s">
        <v>185</v>
      </c>
      <c r="D7" s="646">
        <v>136154</v>
      </c>
      <c r="E7" s="647">
        <v>19.17967225769735</v>
      </c>
      <c r="F7" s="646">
        <v>118861</v>
      </c>
      <c r="G7" s="647">
        <v>17.640188302899343</v>
      </c>
      <c r="H7" s="648">
        <v>-17293</v>
      </c>
      <c r="I7" s="649">
        <v>-12.70105909484848</v>
      </c>
      <c r="J7" s="650"/>
    </row>
    <row r="8" spans="1:10" ht="15" customHeight="1">
      <c r="A8" s="64"/>
      <c r="B8" s="651" t="s">
        <v>466</v>
      </c>
      <c r="C8" s="645" t="s">
        <v>186</v>
      </c>
      <c r="D8" s="646">
        <v>393831</v>
      </c>
      <c r="E8" s="647">
        <v>55.47798452429753</v>
      </c>
      <c r="F8" s="646">
        <v>381011</v>
      </c>
      <c r="G8" s="647">
        <v>56.5459299978629</v>
      </c>
      <c r="H8" s="648">
        <v>-12820</v>
      </c>
      <c r="I8" s="649">
        <v>-3.2552033740360713</v>
      </c>
      <c r="J8" s="650"/>
    </row>
    <row r="9" spans="1:10" ht="15" customHeight="1">
      <c r="A9" s="652" t="s">
        <v>467</v>
      </c>
      <c r="B9" s="64"/>
      <c r="C9" s="645" t="s">
        <v>187</v>
      </c>
      <c r="D9" s="646">
        <v>529985</v>
      </c>
      <c r="E9" s="647">
        <v>74.65765678199489</v>
      </c>
      <c r="F9" s="646">
        <v>499872</v>
      </c>
      <c r="G9" s="647">
        <v>74.18611830076223</v>
      </c>
      <c r="H9" s="648">
        <v>-30113</v>
      </c>
      <c r="I9" s="649">
        <v>-5.681858920535487</v>
      </c>
      <c r="J9" s="650"/>
    </row>
    <row r="10" spans="1:10" ht="15" customHeight="1">
      <c r="A10" s="64"/>
      <c r="B10" s="64"/>
      <c r="C10" s="645" t="s">
        <v>188</v>
      </c>
      <c r="D10" s="646">
        <v>174559</v>
      </c>
      <c r="E10" s="647">
        <v>24.589688217983987</v>
      </c>
      <c r="F10" s="646">
        <v>168093</v>
      </c>
      <c r="G10" s="647">
        <v>24.94672072756631</v>
      </c>
      <c r="H10" s="648">
        <v>-6466</v>
      </c>
      <c r="I10" s="649">
        <v>-3.7041917059561524</v>
      </c>
      <c r="J10" s="650"/>
    </row>
    <row r="11" spans="1:10" ht="15" customHeight="1">
      <c r="A11" s="64"/>
      <c r="B11" s="651" t="s">
        <v>468</v>
      </c>
      <c r="C11" s="645" t="s">
        <v>189</v>
      </c>
      <c r="D11" s="646">
        <v>5343</v>
      </c>
      <c r="E11" s="647">
        <v>0.7526550000211302</v>
      </c>
      <c r="F11" s="646">
        <v>5843</v>
      </c>
      <c r="G11" s="647">
        <v>0.8671609716714554</v>
      </c>
      <c r="H11" s="648">
        <v>500</v>
      </c>
      <c r="I11" s="649">
        <v>9.358038555118847</v>
      </c>
      <c r="J11" s="650"/>
    </row>
    <row r="12" spans="1:10" ht="15" customHeight="1">
      <c r="A12" s="64"/>
      <c r="B12" s="64"/>
      <c r="C12" s="645" t="s">
        <v>187</v>
      </c>
      <c r="D12" s="646">
        <v>179902</v>
      </c>
      <c r="E12" s="647">
        <v>25.34234321800512</v>
      </c>
      <c r="F12" s="646">
        <v>173936</v>
      </c>
      <c r="G12" s="647">
        <v>25.81388169923777</v>
      </c>
      <c r="H12" s="648">
        <v>-5966</v>
      </c>
      <c r="I12" s="649">
        <v>-3.316249958310636</v>
      </c>
      <c r="J12" s="650"/>
    </row>
    <row r="13" spans="1:10" ht="7.5" customHeight="1">
      <c r="A13" s="64"/>
      <c r="B13" s="64"/>
      <c r="C13" s="645"/>
      <c r="D13" s="646"/>
      <c r="E13" s="647"/>
      <c r="F13" s="646"/>
      <c r="G13" s="647"/>
      <c r="H13" s="648"/>
      <c r="I13" s="649"/>
      <c r="J13" s="636"/>
    </row>
    <row r="14" spans="1:10" ht="15" customHeight="1">
      <c r="A14" s="64"/>
      <c r="B14" s="638" t="s">
        <v>183</v>
      </c>
      <c r="C14" s="639" t="s">
        <v>184</v>
      </c>
      <c r="D14" s="640">
        <v>642580</v>
      </c>
      <c r="E14" s="641">
        <v>100</v>
      </c>
      <c r="F14" s="640">
        <v>612089</v>
      </c>
      <c r="G14" s="641">
        <v>100</v>
      </c>
      <c r="H14" s="642">
        <v>-30491</v>
      </c>
      <c r="I14" s="643">
        <v>-4.745090105512154</v>
      </c>
      <c r="J14" s="650"/>
    </row>
    <row r="15" spans="1:10" ht="15" customHeight="1">
      <c r="A15" s="64"/>
      <c r="B15" s="57"/>
      <c r="C15" s="645" t="s">
        <v>185</v>
      </c>
      <c r="D15" s="646">
        <v>136154</v>
      </c>
      <c r="E15" s="647">
        <v>21.188645771732702</v>
      </c>
      <c r="F15" s="646">
        <v>118861</v>
      </c>
      <c r="G15" s="647">
        <v>19.41890803461588</v>
      </c>
      <c r="H15" s="648">
        <v>-17293</v>
      </c>
      <c r="I15" s="649">
        <v>-12.70105909484848</v>
      </c>
      <c r="J15" s="650"/>
    </row>
    <row r="16" spans="1:10" ht="15" customHeight="1">
      <c r="A16" s="64"/>
      <c r="B16" s="651" t="s">
        <v>466</v>
      </c>
      <c r="C16" s="645" t="s">
        <v>469</v>
      </c>
      <c r="D16" s="646">
        <v>351324</v>
      </c>
      <c r="E16" s="647">
        <v>54.67397055619534</v>
      </c>
      <c r="F16" s="646">
        <v>340932</v>
      </c>
      <c r="G16" s="647">
        <v>55.69974301122876</v>
      </c>
      <c r="H16" s="648">
        <v>-10392</v>
      </c>
      <c r="I16" s="649">
        <v>-2.957953342214025</v>
      </c>
      <c r="J16" s="650"/>
    </row>
    <row r="17" spans="1:10" ht="15" customHeight="1">
      <c r="A17" s="652" t="s">
        <v>919</v>
      </c>
      <c r="B17" s="64"/>
      <c r="C17" s="645" t="s">
        <v>187</v>
      </c>
      <c r="D17" s="646">
        <v>487478</v>
      </c>
      <c r="E17" s="647">
        <v>75.86261632792805</v>
      </c>
      <c r="F17" s="646">
        <v>459793</v>
      </c>
      <c r="G17" s="647">
        <v>75.11865104584464</v>
      </c>
      <c r="H17" s="648">
        <v>-27685</v>
      </c>
      <c r="I17" s="649">
        <v>-5.679230652460213</v>
      </c>
      <c r="J17" s="650"/>
    </row>
    <row r="18" spans="1:10" ht="15" customHeight="1">
      <c r="A18" s="64"/>
      <c r="B18" s="57"/>
      <c r="C18" s="645" t="s">
        <v>188</v>
      </c>
      <c r="D18" s="646">
        <v>151164</v>
      </c>
      <c r="E18" s="647">
        <v>23.52454169130692</v>
      </c>
      <c r="F18" s="646">
        <v>148384</v>
      </c>
      <c r="G18" s="647">
        <v>24.242226212201167</v>
      </c>
      <c r="H18" s="648">
        <v>-2780</v>
      </c>
      <c r="I18" s="649">
        <v>-1.8390622105792385</v>
      </c>
      <c r="J18" s="650"/>
    </row>
    <row r="19" spans="1:10" ht="15" customHeight="1">
      <c r="A19" s="64"/>
      <c r="B19" s="651" t="s">
        <v>468</v>
      </c>
      <c r="C19" s="645" t="s">
        <v>189</v>
      </c>
      <c r="D19" s="646">
        <v>3938</v>
      </c>
      <c r="E19" s="647">
        <v>0.6128419807650409</v>
      </c>
      <c r="F19" s="646">
        <v>3912</v>
      </c>
      <c r="G19" s="647">
        <v>0.6391227419541929</v>
      </c>
      <c r="H19" s="648">
        <v>-26</v>
      </c>
      <c r="I19" s="649">
        <v>-0.6602336211274759</v>
      </c>
      <c r="J19" s="650"/>
    </row>
    <row r="20" spans="1:10" ht="15" customHeight="1">
      <c r="A20" s="64"/>
      <c r="B20" s="64"/>
      <c r="C20" s="645" t="s">
        <v>470</v>
      </c>
      <c r="D20" s="646">
        <v>155102</v>
      </c>
      <c r="E20" s="647">
        <v>24.13738367207196</v>
      </c>
      <c r="F20" s="646">
        <v>152296</v>
      </c>
      <c r="G20" s="647">
        <v>24.88134895415536</v>
      </c>
      <c r="H20" s="648">
        <v>-2806</v>
      </c>
      <c r="I20" s="649">
        <v>-1.8091320550347512</v>
      </c>
      <c r="J20" s="650"/>
    </row>
    <row r="21" spans="1:10" ht="7.5" customHeight="1">
      <c r="A21" s="64"/>
      <c r="B21" s="64"/>
      <c r="C21" s="645"/>
      <c r="D21" s="646"/>
      <c r="E21" s="647"/>
      <c r="F21" s="646"/>
      <c r="G21" s="647"/>
      <c r="H21" s="648"/>
      <c r="I21" s="649"/>
      <c r="J21" s="636"/>
    </row>
    <row r="22" spans="1:10" ht="15" customHeight="1">
      <c r="A22" s="64"/>
      <c r="B22" s="638" t="s">
        <v>183</v>
      </c>
      <c r="C22" s="639" t="s">
        <v>184</v>
      </c>
      <c r="D22" s="640">
        <v>506426</v>
      </c>
      <c r="E22" s="641">
        <v>100</v>
      </c>
      <c r="F22" s="640">
        <v>493228</v>
      </c>
      <c r="G22" s="641">
        <v>100</v>
      </c>
      <c r="H22" s="642">
        <v>-13198</v>
      </c>
      <c r="I22" s="643">
        <v>-2.6061063215553704</v>
      </c>
      <c r="J22" s="650"/>
    </row>
    <row r="23" spans="1:10" ht="15" customHeight="1">
      <c r="A23" s="62" t="s">
        <v>190</v>
      </c>
      <c r="B23" s="653" t="s">
        <v>466</v>
      </c>
      <c r="C23" s="645" t="s">
        <v>469</v>
      </c>
      <c r="D23" s="646">
        <v>351324</v>
      </c>
      <c r="E23" s="647">
        <v>69.37321543522647</v>
      </c>
      <c r="F23" s="646">
        <v>340932</v>
      </c>
      <c r="G23" s="647">
        <v>69.12259644626826</v>
      </c>
      <c r="H23" s="648">
        <v>-10392</v>
      </c>
      <c r="I23" s="649">
        <v>-2.957953342214025</v>
      </c>
      <c r="J23" s="650"/>
    </row>
    <row r="24" spans="1:10" ht="15" customHeight="1">
      <c r="A24" s="654" t="s">
        <v>471</v>
      </c>
      <c r="B24" s="64"/>
      <c r="C24" s="645"/>
      <c r="D24" s="646"/>
      <c r="E24" s="647"/>
      <c r="F24" s="646"/>
      <c r="G24" s="647"/>
      <c r="H24" s="648"/>
      <c r="I24" s="649"/>
      <c r="J24" s="636"/>
    </row>
    <row r="25" spans="1:10" ht="15" customHeight="1">
      <c r="A25" s="654" t="s">
        <v>472</v>
      </c>
      <c r="B25" s="64"/>
      <c r="C25" s="645"/>
      <c r="D25" s="646"/>
      <c r="E25" s="647"/>
      <c r="F25" s="646"/>
      <c r="G25" s="647"/>
      <c r="H25" s="648"/>
      <c r="I25" s="649"/>
      <c r="J25" s="636"/>
    </row>
    <row r="26" spans="1:10" ht="15" customHeight="1">
      <c r="A26" s="62"/>
      <c r="B26" s="57"/>
      <c r="C26" s="645" t="s">
        <v>188</v>
      </c>
      <c r="D26" s="646">
        <v>151164</v>
      </c>
      <c r="E26" s="647">
        <v>29.849178359720867</v>
      </c>
      <c r="F26" s="646">
        <v>148384</v>
      </c>
      <c r="G26" s="647">
        <v>30.084261234155402</v>
      </c>
      <c r="H26" s="648">
        <v>-2780</v>
      </c>
      <c r="I26" s="649">
        <v>-1.8390622105792385</v>
      </c>
      <c r="J26" s="650"/>
    </row>
    <row r="27" spans="1:10" ht="15" customHeight="1">
      <c r="A27" s="62" t="s">
        <v>473</v>
      </c>
      <c r="B27" s="651" t="s">
        <v>468</v>
      </c>
      <c r="C27" s="645" t="s">
        <v>189</v>
      </c>
      <c r="D27" s="646">
        <v>3938</v>
      </c>
      <c r="E27" s="647">
        <v>0.7776062050526632</v>
      </c>
      <c r="F27" s="646">
        <v>3912</v>
      </c>
      <c r="G27" s="647">
        <v>0.793142319576342</v>
      </c>
      <c r="H27" s="648">
        <v>-26</v>
      </c>
      <c r="I27" s="649">
        <v>-0.6602336211274759</v>
      </c>
      <c r="J27" s="650"/>
    </row>
    <row r="28" spans="1:10" ht="15" customHeight="1">
      <c r="A28" s="64"/>
      <c r="B28" s="64"/>
      <c r="C28" s="645" t="s">
        <v>470</v>
      </c>
      <c r="D28" s="646">
        <v>155102</v>
      </c>
      <c r="E28" s="647">
        <v>30.62678456477353</v>
      </c>
      <c r="F28" s="646">
        <v>152296</v>
      </c>
      <c r="G28" s="647">
        <v>30.877403553731742</v>
      </c>
      <c r="H28" s="648">
        <v>-2806</v>
      </c>
      <c r="I28" s="649">
        <v>-1.8091320550347512</v>
      </c>
      <c r="J28" s="650"/>
    </row>
    <row r="29" spans="1:10" ht="7.5" customHeight="1">
      <c r="A29" s="64"/>
      <c r="B29" s="64"/>
      <c r="C29" s="655"/>
      <c r="D29" s="646"/>
      <c r="E29" s="647"/>
      <c r="F29" s="646"/>
      <c r="G29" s="647"/>
      <c r="H29" s="648"/>
      <c r="I29" s="649"/>
      <c r="J29" s="636"/>
    </row>
    <row r="30" spans="1:10" ht="15" customHeight="1">
      <c r="A30" s="656"/>
      <c r="B30" s="638" t="s">
        <v>183</v>
      </c>
      <c r="C30" s="639" t="s">
        <v>184</v>
      </c>
      <c r="D30" s="640">
        <v>67307</v>
      </c>
      <c r="E30" s="641">
        <v>100</v>
      </c>
      <c r="F30" s="640">
        <v>61719</v>
      </c>
      <c r="G30" s="641">
        <v>100</v>
      </c>
      <c r="H30" s="642">
        <v>-5588</v>
      </c>
      <c r="I30" s="643">
        <v>-8.302256823213039</v>
      </c>
      <c r="J30" s="650"/>
    </row>
    <row r="31" spans="1:10" ht="15" customHeight="1">
      <c r="A31" s="62"/>
      <c r="B31" s="653" t="s">
        <v>466</v>
      </c>
      <c r="C31" s="645"/>
      <c r="D31" s="646">
        <v>42507</v>
      </c>
      <c r="E31" s="647">
        <v>63.153906725897755</v>
      </c>
      <c r="F31" s="646">
        <v>40079</v>
      </c>
      <c r="G31" s="647">
        <v>64.93786354283122</v>
      </c>
      <c r="H31" s="648">
        <v>-2428</v>
      </c>
      <c r="I31" s="649">
        <v>-5.712000376408591</v>
      </c>
      <c r="J31" s="650"/>
    </row>
    <row r="32" spans="1:10" ht="15" customHeight="1">
      <c r="A32" s="652" t="s">
        <v>191</v>
      </c>
      <c r="B32" s="64"/>
      <c r="C32" s="645" t="s">
        <v>188</v>
      </c>
      <c r="D32" s="646">
        <v>23395</v>
      </c>
      <c r="E32" s="647">
        <v>34.75864323175896</v>
      </c>
      <c r="F32" s="646">
        <v>19709</v>
      </c>
      <c r="G32" s="647">
        <v>31.933440269609036</v>
      </c>
      <c r="H32" s="648">
        <v>-3686</v>
      </c>
      <c r="I32" s="649">
        <v>-15.75550331267365</v>
      </c>
      <c r="J32" s="650"/>
    </row>
    <row r="33" spans="1:10" ht="15" customHeight="1">
      <c r="A33" s="657" t="s">
        <v>474</v>
      </c>
      <c r="B33" s="651" t="s">
        <v>468</v>
      </c>
      <c r="C33" s="645" t="s">
        <v>189</v>
      </c>
      <c r="D33" s="646">
        <v>1405</v>
      </c>
      <c r="E33" s="647">
        <v>2.087450042343293</v>
      </c>
      <c r="F33" s="646">
        <v>1931</v>
      </c>
      <c r="G33" s="647">
        <v>3.1286961875597465</v>
      </c>
      <c r="H33" s="648">
        <v>526</v>
      </c>
      <c r="I33" s="649">
        <v>37.437722419928825</v>
      </c>
      <c r="J33" s="650"/>
    </row>
    <row r="34" spans="1:10" ht="15" customHeight="1">
      <c r="A34" s="64"/>
      <c r="B34" s="64"/>
      <c r="C34" s="645" t="s">
        <v>187</v>
      </c>
      <c r="D34" s="646">
        <v>24800</v>
      </c>
      <c r="E34" s="647">
        <v>36.84609327410225</v>
      </c>
      <c r="F34" s="646">
        <v>21640</v>
      </c>
      <c r="G34" s="647">
        <v>35.062136457168776</v>
      </c>
      <c r="H34" s="648">
        <v>-3160</v>
      </c>
      <c r="I34" s="649">
        <v>-12.741935483870966</v>
      </c>
      <c r="J34" s="650"/>
    </row>
    <row r="35" spans="1:10" ht="7.5" customHeight="1">
      <c r="A35" s="64"/>
      <c r="B35" s="64"/>
      <c r="C35" s="655"/>
      <c r="D35" s="646"/>
      <c r="E35" s="647"/>
      <c r="F35" s="646"/>
      <c r="G35" s="647"/>
      <c r="H35" s="648"/>
      <c r="I35" s="649"/>
      <c r="J35" s="636"/>
    </row>
    <row r="36" spans="1:10" ht="15" customHeight="1">
      <c r="A36" s="656"/>
      <c r="B36" s="638" t="s">
        <v>183</v>
      </c>
      <c r="C36" s="639" t="s">
        <v>184</v>
      </c>
      <c r="D36" s="640">
        <v>573733</v>
      </c>
      <c r="E36" s="641">
        <v>100</v>
      </c>
      <c r="F36" s="640">
        <v>554947</v>
      </c>
      <c r="G36" s="641">
        <v>100</v>
      </c>
      <c r="H36" s="642">
        <v>-18786</v>
      </c>
      <c r="I36" s="643">
        <v>-3.274345383654069</v>
      </c>
      <c r="J36" s="650"/>
    </row>
    <row r="37" spans="1:10" ht="15" customHeight="1">
      <c r="A37" s="62" t="s">
        <v>192</v>
      </c>
      <c r="B37" s="64" t="s">
        <v>466</v>
      </c>
      <c r="C37" s="645"/>
      <c r="D37" s="646">
        <v>393831</v>
      </c>
      <c r="E37" s="647">
        <v>68.64360251196986</v>
      </c>
      <c r="F37" s="646">
        <v>381011</v>
      </c>
      <c r="G37" s="647">
        <v>68.65718708273042</v>
      </c>
      <c r="H37" s="648">
        <v>-12820</v>
      </c>
      <c r="I37" s="649">
        <v>-3.2552033740360713</v>
      </c>
      <c r="J37" s="650"/>
    </row>
    <row r="38" spans="1:10" ht="15" customHeight="1">
      <c r="A38" s="652" t="s">
        <v>191</v>
      </c>
      <c r="B38" s="64"/>
      <c r="C38" s="645" t="s">
        <v>188</v>
      </c>
      <c r="D38" s="646">
        <v>174559</v>
      </c>
      <c r="E38" s="647">
        <v>30.42512806479669</v>
      </c>
      <c r="F38" s="646">
        <v>168093</v>
      </c>
      <c r="G38" s="647">
        <v>30.28991957790564</v>
      </c>
      <c r="H38" s="648">
        <v>-6466</v>
      </c>
      <c r="I38" s="649">
        <v>-3.7041917059561524</v>
      </c>
      <c r="J38" s="650"/>
    </row>
    <row r="39" spans="1:10" ht="15" customHeight="1">
      <c r="A39" s="658" t="s">
        <v>475</v>
      </c>
      <c r="B39" s="651" t="s">
        <v>468</v>
      </c>
      <c r="C39" s="645" t="s">
        <v>189</v>
      </c>
      <c r="D39" s="646">
        <v>5343</v>
      </c>
      <c r="E39" s="647">
        <v>0.9312694232334553</v>
      </c>
      <c r="F39" s="646">
        <v>5843</v>
      </c>
      <c r="G39" s="647">
        <v>1.0528933393639393</v>
      </c>
      <c r="H39" s="648">
        <v>500</v>
      </c>
      <c r="I39" s="649">
        <v>9.358038555118847</v>
      </c>
      <c r="J39" s="650"/>
    </row>
    <row r="40" spans="1:10" ht="15" customHeight="1" thickBot="1">
      <c r="A40" s="659"/>
      <c r="B40" s="659"/>
      <c r="C40" s="660" t="s">
        <v>187</v>
      </c>
      <c r="D40" s="661">
        <v>179902</v>
      </c>
      <c r="E40" s="662">
        <v>31.356397488030147</v>
      </c>
      <c r="F40" s="661">
        <v>173936</v>
      </c>
      <c r="G40" s="662">
        <v>31.342812917269576</v>
      </c>
      <c r="H40" s="663">
        <v>-5966</v>
      </c>
      <c r="I40" s="664">
        <v>-3.316249958310636</v>
      </c>
      <c r="J40" s="650"/>
    </row>
    <row r="41" ht="15" customHeight="1">
      <c r="A41" s="632" t="s">
        <v>844</v>
      </c>
    </row>
  </sheetData>
  <mergeCells count="4">
    <mergeCell ref="A3:C5"/>
    <mergeCell ref="D3:G3"/>
    <mergeCell ref="D4:E4"/>
    <mergeCell ref="F4:G4"/>
  </mergeCells>
  <printOptions/>
  <pageMargins left="0.75" right="0.75" top="1" bottom="1" header="0.512" footer="0.512"/>
  <pageSetup fitToHeight="1" fitToWidth="1" horizontalDpi="600" verticalDpi="600" orientation="portrait" paperSize="9" scale="96" r:id="rId2"/>
  <headerFooter alignWithMargins="0">
    <oddHeader>&amp;R&amp;D&amp;T</oddHead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1" sqref="A1"/>
    </sheetView>
  </sheetViews>
  <sheetFormatPr defaultColWidth="9.00390625" defaultRowHeight="13.5"/>
  <cols>
    <col min="1" max="1" width="15.625" style="666" customWidth="1"/>
    <col min="2" max="3" width="14.125" style="666" customWidth="1"/>
    <col min="4" max="5" width="12.625" style="666" customWidth="1"/>
    <col min="6" max="6" width="9.00390625" style="666" customWidth="1"/>
    <col min="7" max="7" width="14.125" style="666" customWidth="1"/>
    <col min="8" max="16384" width="9.00390625" style="666" customWidth="1"/>
  </cols>
  <sheetData>
    <row r="1" ht="18" customHeight="1">
      <c r="A1" s="665" t="s">
        <v>1045</v>
      </c>
    </row>
    <row r="2" spans="5:7" ht="15" customHeight="1" thickBot="1">
      <c r="E2" s="667"/>
      <c r="G2" s="668" t="s">
        <v>196</v>
      </c>
    </row>
    <row r="3" spans="1:8" ht="27.75" customHeight="1" thickTop="1">
      <c r="A3" s="1052" t="s">
        <v>476</v>
      </c>
      <c r="B3" s="1054" t="s">
        <v>477</v>
      </c>
      <c r="C3" s="1054"/>
      <c r="D3" s="1055" t="s">
        <v>478</v>
      </c>
      <c r="E3" s="1055"/>
      <c r="F3" s="669" t="s">
        <v>193</v>
      </c>
      <c r="G3" s="670" t="s">
        <v>479</v>
      </c>
      <c r="H3" s="671"/>
    </row>
    <row r="4" spans="1:8" ht="15" customHeight="1">
      <c r="A4" s="1053"/>
      <c r="B4" s="672" t="s">
        <v>480</v>
      </c>
      <c r="C4" s="672" t="s">
        <v>481</v>
      </c>
      <c r="D4" s="672" t="s">
        <v>194</v>
      </c>
      <c r="E4" s="672" t="s">
        <v>195</v>
      </c>
      <c r="F4" s="673" t="s">
        <v>482</v>
      </c>
      <c r="G4" s="674" t="s">
        <v>483</v>
      </c>
      <c r="H4" s="671"/>
    </row>
    <row r="5" spans="1:8" ht="15" customHeight="1">
      <c r="A5" s="675" t="s">
        <v>484</v>
      </c>
      <c r="B5" s="676">
        <v>504478</v>
      </c>
      <c r="C5" s="676">
        <v>515184</v>
      </c>
      <c r="D5" s="676">
        <v>-10706</v>
      </c>
      <c r="E5" s="677">
        <v>-2.1</v>
      </c>
      <c r="F5" s="678">
        <v>113.76</v>
      </c>
      <c r="G5" s="679">
        <v>4434.6</v>
      </c>
      <c r="H5" s="671"/>
    </row>
    <row r="6" spans="1:8" ht="15" customHeight="1">
      <c r="A6" s="675" t="s">
        <v>485</v>
      </c>
      <c r="B6" s="676">
        <v>486564</v>
      </c>
      <c r="C6" s="676">
        <v>496794</v>
      </c>
      <c r="D6" s="676">
        <v>-10230</v>
      </c>
      <c r="E6" s="677">
        <v>-2.1</v>
      </c>
      <c r="F6" s="678">
        <v>108.7</v>
      </c>
      <c r="G6" s="679">
        <v>4476.2</v>
      </c>
      <c r="H6" s="671"/>
    </row>
    <row r="7" spans="1:8" ht="15" customHeight="1">
      <c r="A7" s="675" t="s">
        <v>486</v>
      </c>
      <c r="B7" s="676">
        <v>17914</v>
      </c>
      <c r="C7" s="676">
        <v>18390</v>
      </c>
      <c r="D7" s="676">
        <v>-476</v>
      </c>
      <c r="E7" s="677">
        <v>-2.6</v>
      </c>
      <c r="F7" s="678">
        <v>5.06</v>
      </c>
      <c r="G7" s="679">
        <v>3540.3</v>
      </c>
      <c r="H7" s="671"/>
    </row>
    <row r="8" spans="1:8" ht="15" customHeight="1">
      <c r="A8" s="680" t="s">
        <v>487</v>
      </c>
      <c r="B8" s="676">
        <v>177402</v>
      </c>
      <c r="C8" s="676">
        <v>177763</v>
      </c>
      <c r="D8" s="676">
        <v>-361</v>
      </c>
      <c r="E8" s="677">
        <v>-0.2</v>
      </c>
      <c r="F8" s="678">
        <v>31.55</v>
      </c>
      <c r="G8" s="679">
        <v>5622.9</v>
      </c>
      <c r="H8" s="671"/>
    </row>
    <row r="9" spans="1:8" ht="15" customHeight="1">
      <c r="A9" s="680" t="s">
        <v>488</v>
      </c>
      <c r="B9" s="676">
        <v>47987</v>
      </c>
      <c r="C9" s="676">
        <v>49834</v>
      </c>
      <c r="D9" s="676">
        <v>-1847</v>
      </c>
      <c r="E9" s="677">
        <v>-3.7</v>
      </c>
      <c r="F9" s="678">
        <v>12.79</v>
      </c>
      <c r="G9" s="679">
        <v>3751.9</v>
      </c>
      <c r="H9" s="671"/>
    </row>
    <row r="10" spans="1:8" ht="15" customHeight="1">
      <c r="A10" s="680" t="s">
        <v>489</v>
      </c>
      <c r="B10" s="676">
        <v>60455</v>
      </c>
      <c r="C10" s="676">
        <v>60821</v>
      </c>
      <c r="D10" s="676">
        <v>-366</v>
      </c>
      <c r="E10" s="677">
        <v>-0.6</v>
      </c>
      <c r="F10" s="678">
        <v>13.76</v>
      </c>
      <c r="G10" s="679">
        <v>4393.5</v>
      </c>
      <c r="H10" s="671"/>
    </row>
    <row r="11" spans="1:8" ht="15" customHeight="1">
      <c r="A11" s="680" t="s">
        <v>490</v>
      </c>
      <c r="B11" s="676">
        <v>64770</v>
      </c>
      <c r="C11" s="676">
        <v>66992</v>
      </c>
      <c r="D11" s="676">
        <v>-2222</v>
      </c>
      <c r="E11" s="677">
        <v>-3.3</v>
      </c>
      <c r="F11" s="678">
        <v>16.69</v>
      </c>
      <c r="G11" s="679">
        <v>3880.8</v>
      </c>
      <c r="H11" s="671"/>
    </row>
    <row r="12" spans="1:8" ht="15" customHeight="1">
      <c r="A12" s="681" t="s">
        <v>491</v>
      </c>
      <c r="B12" s="676">
        <v>58454</v>
      </c>
      <c r="C12" s="676">
        <v>60721</v>
      </c>
      <c r="D12" s="676">
        <v>-2267</v>
      </c>
      <c r="E12" s="677">
        <v>-3.7</v>
      </c>
      <c r="F12" s="678">
        <v>15.56</v>
      </c>
      <c r="G12" s="679">
        <v>3756.7</v>
      </c>
      <c r="H12" s="671"/>
    </row>
    <row r="13" spans="1:8" ht="15" customHeight="1">
      <c r="A13" s="681" t="s">
        <v>492</v>
      </c>
      <c r="B13" s="676">
        <v>6316</v>
      </c>
      <c r="C13" s="676">
        <v>6271</v>
      </c>
      <c r="D13" s="676">
        <v>45</v>
      </c>
      <c r="E13" s="677">
        <v>0.7</v>
      </c>
      <c r="F13" s="678">
        <v>1.12</v>
      </c>
      <c r="G13" s="679">
        <v>5639.3</v>
      </c>
      <c r="H13" s="671"/>
    </row>
    <row r="14" spans="1:8" ht="15" customHeight="1">
      <c r="A14" s="680" t="s">
        <v>493</v>
      </c>
      <c r="B14" s="676">
        <v>19402</v>
      </c>
      <c r="C14" s="676">
        <v>20387</v>
      </c>
      <c r="D14" s="676">
        <v>-985</v>
      </c>
      <c r="E14" s="677">
        <v>-4.8</v>
      </c>
      <c r="F14" s="678">
        <v>4.53</v>
      </c>
      <c r="G14" s="679">
        <v>4283</v>
      </c>
      <c r="H14" s="671"/>
    </row>
    <row r="15" spans="1:8" ht="15" customHeight="1">
      <c r="A15" s="680" t="s">
        <v>197</v>
      </c>
      <c r="B15" s="676">
        <v>19606</v>
      </c>
      <c r="C15" s="676">
        <v>18818</v>
      </c>
      <c r="D15" s="676">
        <v>788</v>
      </c>
      <c r="E15" s="677">
        <v>4.2</v>
      </c>
      <c r="F15" s="678">
        <v>4.92</v>
      </c>
      <c r="G15" s="679">
        <v>3985</v>
      </c>
      <c r="H15" s="671"/>
    </row>
    <row r="16" spans="1:8" ht="15" customHeight="1">
      <c r="A16" s="680" t="s">
        <v>494</v>
      </c>
      <c r="B16" s="676">
        <v>16273</v>
      </c>
      <c r="C16" s="676">
        <v>16737</v>
      </c>
      <c r="D16" s="676">
        <v>-464</v>
      </c>
      <c r="E16" s="677">
        <v>-2.8</v>
      </c>
      <c r="F16" s="678">
        <v>3.68</v>
      </c>
      <c r="G16" s="679">
        <v>4422</v>
      </c>
      <c r="H16" s="671"/>
    </row>
    <row r="17" spans="1:8" ht="15" customHeight="1">
      <c r="A17" s="680" t="s">
        <v>495</v>
      </c>
      <c r="B17" s="676">
        <v>7362</v>
      </c>
      <c r="C17" s="676">
        <v>7259</v>
      </c>
      <c r="D17" s="676">
        <v>103</v>
      </c>
      <c r="E17" s="677">
        <v>1.4</v>
      </c>
      <c r="F17" s="678">
        <v>2.01</v>
      </c>
      <c r="G17" s="679">
        <v>3662.7</v>
      </c>
      <c r="H17" s="671"/>
    </row>
    <row r="18" spans="1:8" ht="15" customHeight="1">
      <c r="A18" s="680" t="s">
        <v>496</v>
      </c>
      <c r="B18" s="676">
        <v>11415</v>
      </c>
      <c r="C18" s="676">
        <v>12068</v>
      </c>
      <c r="D18" s="676">
        <v>-653</v>
      </c>
      <c r="E18" s="677">
        <v>-5.4</v>
      </c>
      <c r="F18" s="678">
        <v>3.71</v>
      </c>
      <c r="G18" s="679">
        <v>3076.8</v>
      </c>
      <c r="H18" s="671"/>
    </row>
    <row r="19" spans="1:8" ht="15" customHeight="1">
      <c r="A19" s="680" t="s">
        <v>497</v>
      </c>
      <c r="B19" s="676">
        <v>36837</v>
      </c>
      <c r="C19" s="676">
        <v>35150</v>
      </c>
      <c r="D19" s="676">
        <v>1687</v>
      </c>
      <c r="E19" s="677">
        <v>4.8</v>
      </c>
      <c r="F19" s="678">
        <v>7.33</v>
      </c>
      <c r="G19" s="679">
        <v>5025.5</v>
      </c>
      <c r="H19" s="671"/>
    </row>
    <row r="20" spans="1:8" ht="15" customHeight="1">
      <c r="A20" s="680" t="s">
        <v>498</v>
      </c>
      <c r="B20" s="676">
        <v>12203</v>
      </c>
      <c r="C20" s="676">
        <v>11934</v>
      </c>
      <c r="D20" s="676">
        <v>269</v>
      </c>
      <c r="E20" s="677">
        <v>2.3</v>
      </c>
      <c r="F20" s="678">
        <v>4.46</v>
      </c>
      <c r="G20" s="679">
        <v>2736.1</v>
      </c>
      <c r="H20" s="671"/>
    </row>
    <row r="21" spans="1:8" ht="15" customHeight="1">
      <c r="A21" s="681" t="s">
        <v>499</v>
      </c>
      <c r="B21" s="676">
        <v>6442</v>
      </c>
      <c r="C21" s="676">
        <v>5654</v>
      </c>
      <c r="D21" s="676">
        <v>788</v>
      </c>
      <c r="E21" s="677">
        <v>13.9</v>
      </c>
      <c r="F21" s="678">
        <v>1.79</v>
      </c>
      <c r="G21" s="679">
        <v>3598.9</v>
      </c>
      <c r="H21" s="671"/>
    </row>
    <row r="22" spans="1:8" ht="15" customHeight="1">
      <c r="A22" s="681" t="s">
        <v>500</v>
      </c>
      <c r="B22" s="676">
        <v>5761</v>
      </c>
      <c r="C22" s="676">
        <v>6280</v>
      </c>
      <c r="D22" s="676">
        <v>-519</v>
      </c>
      <c r="E22" s="677">
        <v>-8.3</v>
      </c>
      <c r="F22" s="678">
        <v>2.67</v>
      </c>
      <c r="G22" s="679">
        <v>2157.7</v>
      </c>
      <c r="H22" s="671"/>
    </row>
    <row r="23" spans="1:8" ht="15" customHeight="1">
      <c r="A23" s="680" t="s">
        <v>501</v>
      </c>
      <c r="B23" s="676">
        <v>12852</v>
      </c>
      <c r="C23" s="676">
        <v>13768</v>
      </c>
      <c r="D23" s="676">
        <v>-916</v>
      </c>
      <c r="E23" s="677">
        <v>-6.7</v>
      </c>
      <c r="F23" s="678">
        <v>3.27</v>
      </c>
      <c r="G23" s="679">
        <v>3930.3</v>
      </c>
      <c r="H23" s="671"/>
    </row>
    <row r="24" spans="1:8" ht="15" customHeight="1">
      <c r="A24" s="681" t="s">
        <v>499</v>
      </c>
      <c r="B24" s="676">
        <v>6799</v>
      </c>
      <c r="C24" s="676">
        <v>7448</v>
      </c>
      <c r="D24" s="676">
        <v>-649</v>
      </c>
      <c r="E24" s="677">
        <v>-8.7</v>
      </c>
      <c r="F24" s="678">
        <v>1.9</v>
      </c>
      <c r="G24" s="679">
        <v>3578.4</v>
      </c>
      <c r="H24" s="671"/>
    </row>
    <row r="25" spans="1:8" ht="15" customHeight="1">
      <c r="A25" s="681" t="s">
        <v>500</v>
      </c>
      <c r="B25" s="676">
        <v>6053</v>
      </c>
      <c r="C25" s="676">
        <v>6320</v>
      </c>
      <c r="D25" s="676">
        <v>-267</v>
      </c>
      <c r="E25" s="677">
        <v>-4.2</v>
      </c>
      <c r="F25" s="678">
        <v>1.37</v>
      </c>
      <c r="G25" s="679">
        <v>4418.2</v>
      </c>
      <c r="H25" s="671"/>
    </row>
    <row r="26" spans="1:8" ht="15" customHeight="1">
      <c r="A26" s="682" t="s">
        <v>502</v>
      </c>
      <c r="B26" s="676">
        <v>7122</v>
      </c>
      <c r="C26" s="676">
        <v>7063</v>
      </c>
      <c r="D26" s="676">
        <v>59</v>
      </c>
      <c r="E26" s="677">
        <v>0.8</v>
      </c>
      <c r="F26" s="678">
        <v>1.8</v>
      </c>
      <c r="G26" s="679">
        <v>3956.7</v>
      </c>
      <c r="H26" s="671"/>
    </row>
    <row r="27" spans="1:8" ht="15" customHeight="1">
      <c r="A27" s="682" t="s">
        <v>503</v>
      </c>
      <c r="B27" s="676">
        <v>5608</v>
      </c>
      <c r="C27" s="676">
        <v>5738</v>
      </c>
      <c r="D27" s="676">
        <v>-130</v>
      </c>
      <c r="E27" s="677">
        <v>-2.3</v>
      </c>
      <c r="F27" s="678">
        <v>1.37</v>
      </c>
      <c r="G27" s="679">
        <v>4093.4</v>
      </c>
      <c r="H27" s="671"/>
    </row>
    <row r="28" spans="1:8" ht="15" customHeight="1" thickBot="1">
      <c r="A28" s="683" t="s">
        <v>504</v>
      </c>
      <c r="B28" s="684">
        <v>5184</v>
      </c>
      <c r="C28" s="684">
        <v>5589</v>
      </c>
      <c r="D28" s="684">
        <v>-405</v>
      </c>
      <c r="E28" s="685">
        <v>-7.2</v>
      </c>
      <c r="F28" s="686">
        <v>1.89</v>
      </c>
      <c r="G28" s="687">
        <v>2742.9</v>
      </c>
      <c r="H28" s="671"/>
    </row>
    <row r="29" ht="15" customHeight="1">
      <c r="A29" s="666" t="s">
        <v>1077</v>
      </c>
    </row>
    <row r="30" ht="15" customHeight="1">
      <c r="A30" s="666" t="s">
        <v>1078</v>
      </c>
    </row>
    <row r="31" ht="15" customHeight="1">
      <c r="A31" s="666" t="s">
        <v>1079</v>
      </c>
    </row>
    <row r="32" ht="15" customHeight="1">
      <c r="A32" s="666" t="s">
        <v>1080</v>
      </c>
    </row>
    <row r="33" ht="15" customHeight="1">
      <c r="A33" s="666" t="s">
        <v>198</v>
      </c>
    </row>
  </sheetData>
  <mergeCells count="3">
    <mergeCell ref="A3:A4"/>
    <mergeCell ref="B3:C3"/>
    <mergeCell ref="D3:E3"/>
  </mergeCells>
  <printOptions/>
  <pageMargins left="0.5905511811023623" right="0.1968503937007874" top="0.984251968503937" bottom="0.984251968503937" header="0.5118110236220472" footer="0.5118110236220472"/>
  <pageSetup fitToHeight="1" fitToWidth="1" horizontalDpi="600" verticalDpi="600" orientation="portrait" paperSize="9" scale="96" r:id="rId1"/>
  <headerFooter alignWithMargins="0">
    <oddHeader>&amp;R&amp;D&amp;T</oddHeader>
  </headerFooter>
</worksheet>
</file>

<file path=xl/worksheets/sheet32.xml><?xml version="1.0" encoding="utf-8"?>
<worksheet xmlns="http://schemas.openxmlformats.org/spreadsheetml/2006/main" xmlns:r="http://schemas.openxmlformats.org/officeDocument/2006/relationships">
  <dimension ref="B1:J72"/>
  <sheetViews>
    <sheetView workbookViewId="0" topLeftCell="A1">
      <selection activeCell="B1" sqref="B1"/>
    </sheetView>
  </sheetViews>
  <sheetFormatPr defaultColWidth="9.00390625" defaultRowHeight="15" customHeight="1"/>
  <cols>
    <col min="1" max="1" width="2.625" style="550" customWidth="1"/>
    <col min="2" max="5" width="9.00390625" style="550" customWidth="1"/>
    <col min="6" max="6" width="13.625" style="550" customWidth="1"/>
    <col min="7" max="8" width="9.00390625" style="550" customWidth="1"/>
    <col min="9" max="9" width="15.25390625" style="550" customWidth="1"/>
    <col min="10" max="16384" width="9.00390625" style="550" customWidth="1"/>
  </cols>
  <sheetData>
    <row r="1" spans="2:8" ht="15" customHeight="1">
      <c r="B1" s="688" t="s">
        <v>1046</v>
      </c>
      <c r="C1" s="2"/>
      <c r="D1" s="2"/>
      <c r="E1" s="2"/>
      <c r="F1" s="2"/>
      <c r="G1" s="2"/>
      <c r="H1" s="2"/>
    </row>
    <row r="2" spans="7:8" ht="15" customHeight="1" thickBot="1">
      <c r="G2" s="552" t="s">
        <v>214</v>
      </c>
      <c r="H2" s="552"/>
    </row>
    <row r="3" spans="2:8" ht="15" customHeight="1" thickTop="1">
      <c r="B3" s="689" t="s">
        <v>199</v>
      </c>
      <c r="C3" s="689"/>
      <c r="D3" s="689"/>
      <c r="E3" s="690"/>
      <c r="F3" s="689" t="s">
        <v>200</v>
      </c>
      <c r="G3" s="689"/>
      <c r="H3" s="691"/>
    </row>
    <row r="4" spans="2:8" ht="15" customHeight="1">
      <c r="B4" s="692" t="s">
        <v>561</v>
      </c>
      <c r="C4" s="836">
        <v>1310</v>
      </c>
      <c r="D4" s="693" t="s">
        <v>588</v>
      </c>
      <c r="E4" s="836">
        <v>162</v>
      </c>
      <c r="F4" s="693" t="s">
        <v>201</v>
      </c>
      <c r="G4" s="837">
        <v>3263</v>
      </c>
      <c r="H4" s="837"/>
    </row>
    <row r="5" spans="2:8" ht="15" customHeight="1">
      <c r="B5" s="694" t="s">
        <v>562</v>
      </c>
      <c r="C5" s="696">
        <v>583</v>
      </c>
      <c r="D5" s="695" t="s">
        <v>589</v>
      </c>
      <c r="E5" s="696">
        <v>94</v>
      </c>
      <c r="F5" s="695" t="s">
        <v>202</v>
      </c>
      <c r="G5" s="837">
        <v>2152</v>
      </c>
      <c r="H5" s="837"/>
    </row>
    <row r="6" spans="2:8" ht="15" customHeight="1">
      <c r="B6" s="694" t="s">
        <v>563</v>
      </c>
      <c r="C6" s="696">
        <v>886</v>
      </c>
      <c r="D6" s="695" t="s">
        <v>590</v>
      </c>
      <c r="E6" s="696">
        <v>26</v>
      </c>
      <c r="F6" s="695" t="s">
        <v>203</v>
      </c>
      <c r="G6" s="837">
        <v>798</v>
      </c>
      <c r="H6" s="837"/>
    </row>
    <row r="7" spans="2:8" ht="15" customHeight="1">
      <c r="B7" s="694" t="s">
        <v>564</v>
      </c>
      <c r="C7" s="696">
        <v>589</v>
      </c>
      <c r="D7" s="695" t="s">
        <v>591</v>
      </c>
      <c r="E7" s="696">
        <v>114</v>
      </c>
      <c r="F7" s="695" t="s">
        <v>204</v>
      </c>
      <c r="G7" s="837">
        <v>343</v>
      </c>
      <c r="H7" s="837"/>
    </row>
    <row r="8" spans="2:8" ht="15" customHeight="1">
      <c r="B8" s="694" t="s">
        <v>565</v>
      </c>
      <c r="C8" s="696">
        <v>402</v>
      </c>
      <c r="D8" s="695" t="s">
        <v>592</v>
      </c>
      <c r="E8" s="696">
        <v>48</v>
      </c>
      <c r="F8" s="695" t="s">
        <v>505</v>
      </c>
      <c r="G8" s="837">
        <v>228</v>
      </c>
      <c r="H8" s="837"/>
    </row>
    <row r="9" spans="2:8" ht="15" customHeight="1">
      <c r="B9" s="694" t="s">
        <v>566</v>
      </c>
      <c r="C9" s="696">
        <v>416</v>
      </c>
      <c r="D9" s="695" t="s">
        <v>800</v>
      </c>
      <c r="E9" s="696">
        <v>26</v>
      </c>
      <c r="F9" s="695" t="s">
        <v>205</v>
      </c>
      <c r="G9" s="837">
        <v>152</v>
      </c>
      <c r="H9" s="837"/>
    </row>
    <row r="10" spans="2:8" ht="15" customHeight="1">
      <c r="B10" s="694" t="s">
        <v>567</v>
      </c>
      <c r="C10" s="696">
        <v>169</v>
      </c>
      <c r="D10" s="695" t="s">
        <v>796</v>
      </c>
      <c r="E10" s="696">
        <v>122</v>
      </c>
      <c r="F10" s="695" t="s">
        <v>206</v>
      </c>
      <c r="G10" s="837">
        <v>161</v>
      </c>
      <c r="H10" s="837"/>
    </row>
    <row r="11" spans="2:8" ht="15" customHeight="1">
      <c r="B11" s="694" t="s">
        <v>568</v>
      </c>
      <c r="C11" s="696">
        <v>223</v>
      </c>
      <c r="D11" s="695" t="s">
        <v>593</v>
      </c>
      <c r="E11" s="696">
        <v>61</v>
      </c>
      <c r="F11" s="695" t="s">
        <v>506</v>
      </c>
      <c r="G11" s="837">
        <v>45</v>
      </c>
      <c r="H11" s="837"/>
    </row>
    <row r="12" spans="2:8" ht="15" customHeight="1">
      <c r="B12" s="694" t="s">
        <v>569</v>
      </c>
      <c r="C12" s="696">
        <v>249</v>
      </c>
      <c r="D12" s="695"/>
      <c r="E12" s="696"/>
      <c r="F12" s="695" t="s">
        <v>507</v>
      </c>
      <c r="G12" s="837">
        <v>50</v>
      </c>
      <c r="H12" s="837"/>
    </row>
    <row r="13" spans="2:8" ht="15" customHeight="1">
      <c r="B13" s="694" t="s">
        <v>570</v>
      </c>
      <c r="C13" s="696">
        <v>454</v>
      </c>
      <c r="D13" s="695"/>
      <c r="E13" s="696"/>
      <c r="F13" s="695" t="s">
        <v>207</v>
      </c>
      <c r="G13" s="837">
        <v>51</v>
      </c>
      <c r="H13" s="837"/>
    </row>
    <row r="14" spans="2:8" ht="15" customHeight="1">
      <c r="B14" s="694" t="s">
        <v>571</v>
      </c>
      <c r="C14" s="696">
        <v>250</v>
      </c>
      <c r="D14" s="695"/>
      <c r="E14" s="696"/>
      <c r="F14" s="695" t="s">
        <v>208</v>
      </c>
      <c r="G14" s="837">
        <v>44</v>
      </c>
      <c r="H14" s="837"/>
    </row>
    <row r="15" spans="2:8" ht="15" customHeight="1">
      <c r="B15" s="694" t="s">
        <v>572</v>
      </c>
      <c r="C15" s="696">
        <v>138</v>
      </c>
      <c r="D15" s="695"/>
      <c r="E15" s="696"/>
      <c r="F15" s="695" t="s">
        <v>209</v>
      </c>
      <c r="G15" s="837">
        <v>26</v>
      </c>
      <c r="H15" s="837"/>
    </row>
    <row r="16" spans="2:8" ht="15" customHeight="1">
      <c r="B16" s="694" t="s">
        <v>573</v>
      </c>
      <c r="C16" s="696">
        <v>212</v>
      </c>
      <c r="D16" s="695"/>
      <c r="E16" s="696"/>
      <c r="F16" s="695" t="s">
        <v>508</v>
      </c>
      <c r="G16" s="837">
        <v>23</v>
      </c>
      <c r="H16" s="837"/>
    </row>
    <row r="17" spans="2:8" ht="15" customHeight="1">
      <c r="B17" s="694" t="s">
        <v>574</v>
      </c>
      <c r="C17" s="696">
        <v>49</v>
      </c>
      <c r="D17" s="696"/>
      <c r="E17" s="696"/>
      <c r="F17" s="697" t="s">
        <v>210</v>
      </c>
      <c r="G17" s="837">
        <v>23</v>
      </c>
      <c r="H17" s="837"/>
    </row>
    <row r="18" spans="2:8" ht="15" customHeight="1">
      <c r="B18" s="694" t="s">
        <v>575</v>
      </c>
      <c r="C18" s="696">
        <v>54</v>
      </c>
      <c r="D18" s="695"/>
      <c r="E18" s="696"/>
      <c r="F18" s="695" t="s">
        <v>211</v>
      </c>
      <c r="G18" s="837">
        <v>15</v>
      </c>
      <c r="H18" s="837"/>
    </row>
    <row r="19" spans="2:8" ht="15" customHeight="1">
      <c r="B19" s="694" t="s">
        <v>576</v>
      </c>
      <c r="C19" s="696">
        <v>125</v>
      </c>
      <c r="D19" s="695"/>
      <c r="E19" s="696"/>
      <c r="F19" s="695" t="s">
        <v>212</v>
      </c>
      <c r="G19" s="837">
        <v>14</v>
      </c>
      <c r="H19" s="837"/>
    </row>
    <row r="20" spans="2:8" ht="15" customHeight="1">
      <c r="B20" s="694" t="s">
        <v>577</v>
      </c>
      <c r="C20" s="696">
        <v>86</v>
      </c>
      <c r="D20" s="696"/>
      <c r="E20" s="696"/>
      <c r="F20" s="695" t="s">
        <v>213</v>
      </c>
      <c r="G20" s="837">
        <v>7</v>
      </c>
      <c r="H20" s="837"/>
    </row>
    <row r="21" spans="2:8" ht="15" customHeight="1">
      <c r="B21" s="694" t="s">
        <v>578</v>
      </c>
      <c r="C21" s="696">
        <v>73</v>
      </c>
      <c r="D21" s="695"/>
      <c r="E21" s="696"/>
      <c r="F21" s="698" t="s">
        <v>509</v>
      </c>
      <c r="G21" s="837">
        <v>8</v>
      </c>
      <c r="H21" s="837"/>
    </row>
    <row r="22" spans="2:8" ht="15" customHeight="1">
      <c r="B22" s="694" t="s">
        <v>579</v>
      </c>
      <c r="C22" s="696">
        <v>116</v>
      </c>
      <c r="D22" s="695"/>
      <c r="E22" s="696"/>
      <c r="F22" s="695" t="s">
        <v>510</v>
      </c>
      <c r="G22" s="837">
        <v>12</v>
      </c>
      <c r="H22" s="837"/>
    </row>
    <row r="23" spans="2:8" ht="15" customHeight="1">
      <c r="B23" s="694" t="s">
        <v>580</v>
      </c>
      <c r="C23" s="696">
        <v>83</v>
      </c>
      <c r="D23" s="695"/>
      <c r="E23" s="696"/>
      <c r="F23" s="695" t="s">
        <v>511</v>
      </c>
      <c r="G23" s="837">
        <v>7</v>
      </c>
      <c r="H23" s="837"/>
    </row>
    <row r="24" spans="2:8" ht="15" customHeight="1">
      <c r="B24" s="694" t="s">
        <v>581</v>
      </c>
      <c r="C24" s="696">
        <v>62</v>
      </c>
      <c r="D24" s="695"/>
      <c r="E24" s="696"/>
      <c r="F24" s="695" t="s">
        <v>512</v>
      </c>
      <c r="G24" s="837">
        <v>9</v>
      </c>
      <c r="H24" s="837"/>
    </row>
    <row r="25" spans="2:8" ht="15" customHeight="1">
      <c r="B25" s="694" t="s">
        <v>582</v>
      </c>
      <c r="C25" s="696">
        <v>96</v>
      </c>
      <c r="D25" s="695"/>
      <c r="E25" s="696"/>
      <c r="F25" s="695" t="s">
        <v>513</v>
      </c>
      <c r="G25" s="837">
        <v>9</v>
      </c>
      <c r="H25" s="837"/>
    </row>
    <row r="26" spans="2:8" ht="15" customHeight="1">
      <c r="B26" s="694" t="s">
        <v>583</v>
      </c>
      <c r="C26" s="696">
        <v>47</v>
      </c>
      <c r="D26" s="695"/>
      <c r="E26" s="696"/>
      <c r="F26" s="695" t="s">
        <v>514</v>
      </c>
      <c r="G26" s="837">
        <v>8</v>
      </c>
      <c r="H26" s="837"/>
    </row>
    <row r="27" spans="2:8" ht="15" customHeight="1">
      <c r="B27" s="694" t="s">
        <v>584</v>
      </c>
      <c r="C27" s="696">
        <v>37</v>
      </c>
      <c r="D27" s="695"/>
      <c r="E27" s="696"/>
      <c r="F27" s="695" t="s">
        <v>515</v>
      </c>
      <c r="G27" s="837">
        <v>2</v>
      </c>
      <c r="H27" s="837"/>
    </row>
    <row r="28" spans="2:8" ht="15" customHeight="1">
      <c r="B28" s="694" t="s">
        <v>585</v>
      </c>
      <c r="C28" s="696">
        <v>85</v>
      </c>
      <c r="D28" s="695"/>
      <c r="E28" s="696"/>
      <c r="F28" s="695" t="s">
        <v>516</v>
      </c>
      <c r="G28" s="837">
        <v>10</v>
      </c>
      <c r="H28" s="837"/>
    </row>
    <row r="29" spans="2:8" ht="15" customHeight="1">
      <c r="B29" s="694" t="s">
        <v>586</v>
      </c>
      <c r="C29" s="696">
        <v>45</v>
      </c>
      <c r="D29" s="695"/>
      <c r="E29" s="696"/>
      <c r="F29" s="695" t="s">
        <v>517</v>
      </c>
      <c r="G29" s="837">
        <v>5</v>
      </c>
      <c r="H29" s="837"/>
    </row>
    <row r="30" spans="2:8" ht="15" customHeight="1">
      <c r="B30" s="699" t="s">
        <v>587</v>
      </c>
      <c r="C30" s="701">
        <v>56</v>
      </c>
      <c r="D30" s="700"/>
      <c r="E30" s="701"/>
      <c r="F30" s="700" t="s">
        <v>518</v>
      </c>
      <c r="G30" s="838">
        <v>83</v>
      </c>
      <c r="H30" s="837"/>
    </row>
    <row r="31" spans="2:8" ht="15" customHeight="1" thickBot="1">
      <c r="B31" s="1056" t="s">
        <v>215</v>
      </c>
      <c r="C31" s="1057"/>
      <c r="D31" s="1057"/>
      <c r="E31" s="839">
        <f>SUM(C4:C30)+SUM(E4:E23)</f>
        <v>7548</v>
      </c>
      <c r="F31" s="702" t="s">
        <v>215</v>
      </c>
      <c r="G31" s="840">
        <f>SUM(G4:G30)</f>
        <v>7548</v>
      </c>
      <c r="H31" s="837"/>
    </row>
    <row r="32" spans="2:8" ht="15" customHeight="1">
      <c r="B32" s="550" t="s">
        <v>216</v>
      </c>
      <c r="G32" s="2"/>
      <c r="H32" s="2"/>
    </row>
    <row r="34" ht="15" customHeight="1">
      <c r="F34" s="703"/>
    </row>
    <row r="72" ht="15" customHeight="1">
      <c r="J72" s="704"/>
    </row>
  </sheetData>
  <mergeCells count="1">
    <mergeCell ref="B31:D31"/>
  </mergeCells>
  <printOptions/>
  <pageMargins left="0.75" right="0.75" top="1" bottom="1" header="0.512" footer="0.512"/>
  <pageSetup horizontalDpi="600" verticalDpi="600" orientation="portrait" paperSize="9" r:id="rId1"/>
  <headerFooter alignWithMargins="0">
    <oddHeader>&amp;R&amp;D　　&amp;T</oddHeader>
  </headerFooter>
</worksheet>
</file>

<file path=xl/worksheets/sheet33.xml><?xml version="1.0" encoding="utf-8"?>
<worksheet xmlns="http://schemas.openxmlformats.org/spreadsheetml/2006/main" xmlns:r="http://schemas.openxmlformats.org/officeDocument/2006/relationships">
  <dimension ref="A1:E34"/>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12.00390625" style="706" customWidth="1"/>
    <col min="2" max="16384" width="9.00390625" style="706" customWidth="1"/>
  </cols>
  <sheetData>
    <row r="1" ht="18" customHeight="1">
      <c r="A1" s="705" t="s">
        <v>1047</v>
      </c>
    </row>
    <row r="2" ht="15" customHeight="1" thickBot="1">
      <c r="E2" s="707" t="s">
        <v>227</v>
      </c>
    </row>
    <row r="3" spans="1:5" ht="15" customHeight="1" thickTop="1">
      <c r="A3" s="1058" t="s">
        <v>228</v>
      </c>
      <c r="B3" s="1060" t="s">
        <v>519</v>
      </c>
      <c r="C3" s="1061"/>
      <c r="D3" s="1062" t="s">
        <v>520</v>
      </c>
      <c r="E3" s="1063"/>
    </row>
    <row r="4" spans="1:5" ht="15" customHeight="1">
      <c r="A4" s="1059"/>
      <c r="B4" s="212" t="s">
        <v>539</v>
      </c>
      <c r="C4" s="212" t="s">
        <v>540</v>
      </c>
      <c r="D4" s="708" t="s">
        <v>539</v>
      </c>
      <c r="E4" s="708" t="s">
        <v>540</v>
      </c>
    </row>
    <row r="5" spans="1:5" s="713" customFormat="1" ht="15" customHeight="1">
      <c r="A5" s="709" t="s">
        <v>229</v>
      </c>
      <c r="B5" s="710" t="s">
        <v>217</v>
      </c>
      <c r="C5" s="710" t="s">
        <v>217</v>
      </c>
      <c r="D5" s="711">
        <v>50.06</v>
      </c>
      <c r="E5" s="712">
        <v>53.96</v>
      </c>
    </row>
    <row r="6" spans="1:5" s="713" customFormat="1" ht="15" customHeight="1">
      <c r="A6" s="709" t="s">
        <v>230</v>
      </c>
      <c r="B6" s="710" t="s">
        <v>217</v>
      </c>
      <c r="C6" s="710" t="s">
        <v>217</v>
      </c>
      <c r="D6" s="710">
        <v>59.57</v>
      </c>
      <c r="E6" s="712">
        <v>62.97</v>
      </c>
    </row>
    <row r="7" spans="1:5" s="713" customFormat="1" ht="15" customHeight="1">
      <c r="A7" s="714" t="s">
        <v>521</v>
      </c>
      <c r="B7" s="710" t="s">
        <v>217</v>
      </c>
      <c r="C7" s="710" t="s">
        <v>217</v>
      </c>
      <c r="D7" s="710">
        <v>63.6</v>
      </c>
      <c r="E7" s="712">
        <v>67.75</v>
      </c>
    </row>
    <row r="8" spans="1:5" s="713" customFormat="1" ht="15" customHeight="1">
      <c r="A8" s="714" t="s">
        <v>522</v>
      </c>
      <c r="B8" s="710" t="s">
        <v>217</v>
      </c>
      <c r="C8" s="710" t="s">
        <v>217</v>
      </c>
      <c r="D8" s="710">
        <v>65.32</v>
      </c>
      <c r="E8" s="712">
        <v>70.19</v>
      </c>
    </row>
    <row r="9" spans="1:5" s="713" customFormat="1" ht="15" customHeight="1">
      <c r="A9" s="714" t="s">
        <v>523</v>
      </c>
      <c r="B9" s="710">
        <v>66.49</v>
      </c>
      <c r="C9" s="710">
        <v>71.94</v>
      </c>
      <c r="D9" s="710">
        <v>67.74</v>
      </c>
      <c r="E9" s="712">
        <v>72.92</v>
      </c>
    </row>
    <row r="10" spans="1:5" s="713" customFormat="1" ht="15" customHeight="1">
      <c r="A10" s="714" t="s">
        <v>524</v>
      </c>
      <c r="B10" s="710">
        <v>68.71</v>
      </c>
      <c r="C10" s="710">
        <v>74.46</v>
      </c>
      <c r="D10" s="710">
        <v>69.31</v>
      </c>
      <c r="E10" s="712">
        <v>74.66</v>
      </c>
    </row>
    <row r="11" spans="1:5" s="713" customFormat="1" ht="15" customHeight="1">
      <c r="A11" s="714" t="s">
        <v>525</v>
      </c>
      <c r="B11" s="710">
        <v>70.96</v>
      </c>
      <c r="C11" s="710">
        <v>76.35</v>
      </c>
      <c r="D11" s="710">
        <v>71.73</v>
      </c>
      <c r="E11" s="712">
        <v>76.89</v>
      </c>
    </row>
    <row r="12" spans="1:5" s="713" customFormat="1" ht="15" customHeight="1">
      <c r="A12" s="714" t="s">
        <v>526</v>
      </c>
      <c r="B12" s="710">
        <v>73.12</v>
      </c>
      <c r="C12" s="710">
        <v>78.58</v>
      </c>
      <c r="D12" s="710">
        <v>73.35</v>
      </c>
      <c r="E12" s="712">
        <v>78.76</v>
      </c>
    </row>
    <row r="13" spans="1:5" s="713" customFormat="1" ht="15" customHeight="1">
      <c r="A13" s="715" t="s">
        <v>527</v>
      </c>
      <c r="B13" s="716">
        <v>74.99</v>
      </c>
      <c r="C13" s="716">
        <v>80.86</v>
      </c>
      <c r="D13" s="716">
        <v>74.78</v>
      </c>
      <c r="E13" s="717">
        <v>80.48</v>
      </c>
    </row>
    <row r="14" spans="1:5" s="713" customFormat="1" ht="15" customHeight="1">
      <c r="A14" s="709" t="s">
        <v>528</v>
      </c>
      <c r="B14" s="710">
        <v>76.37</v>
      </c>
      <c r="C14" s="710">
        <v>82.1</v>
      </c>
      <c r="D14" s="710">
        <v>75.92</v>
      </c>
      <c r="E14" s="712">
        <v>81.9</v>
      </c>
    </row>
    <row r="15" spans="1:5" s="713" customFormat="1" ht="15" customHeight="1">
      <c r="A15" s="714" t="s">
        <v>529</v>
      </c>
      <c r="B15" s="710" t="s">
        <v>217</v>
      </c>
      <c r="C15" s="710" t="s">
        <v>217</v>
      </c>
      <c r="D15" s="710">
        <v>76.11</v>
      </c>
      <c r="E15" s="712">
        <v>82.11</v>
      </c>
    </row>
    <row r="16" spans="1:5" s="713" customFormat="1" ht="15" customHeight="1">
      <c r="A16" s="714" t="s">
        <v>218</v>
      </c>
      <c r="B16" s="710" t="s">
        <v>217</v>
      </c>
      <c r="C16" s="710" t="s">
        <v>217</v>
      </c>
      <c r="D16" s="710">
        <v>76.09</v>
      </c>
      <c r="E16" s="712">
        <v>82.22</v>
      </c>
    </row>
    <row r="17" spans="1:5" s="713" customFormat="1" ht="15" customHeight="1">
      <c r="A17" s="714" t="s">
        <v>219</v>
      </c>
      <c r="B17" s="710" t="s">
        <v>217</v>
      </c>
      <c r="C17" s="710" t="s">
        <v>217</v>
      </c>
      <c r="D17" s="710">
        <v>76.25</v>
      </c>
      <c r="E17" s="712">
        <v>82.51</v>
      </c>
    </row>
    <row r="18" spans="1:5" s="713" customFormat="1" ht="15" customHeight="1">
      <c r="A18" s="714" t="s">
        <v>220</v>
      </c>
      <c r="B18" s="710" t="s">
        <v>217</v>
      </c>
      <c r="C18" s="710" t="s">
        <v>217</v>
      </c>
      <c r="D18" s="710">
        <v>76.57</v>
      </c>
      <c r="E18" s="712">
        <v>82.98</v>
      </c>
    </row>
    <row r="19" spans="1:5" s="713" customFormat="1" ht="15" customHeight="1">
      <c r="A19" s="714" t="s">
        <v>221</v>
      </c>
      <c r="B19" s="710">
        <v>76.99</v>
      </c>
      <c r="C19" s="710">
        <v>83.23</v>
      </c>
      <c r="D19" s="710">
        <v>76.38</v>
      </c>
      <c r="E19" s="712">
        <v>82.85</v>
      </c>
    </row>
    <row r="20" spans="1:5" s="713" customFormat="1" ht="15" customHeight="1">
      <c r="A20" s="714" t="s">
        <v>222</v>
      </c>
      <c r="B20" s="710" t="s">
        <v>217</v>
      </c>
      <c r="C20" s="710" t="s">
        <v>217</v>
      </c>
      <c r="D20" s="710">
        <v>77.01</v>
      </c>
      <c r="E20" s="712">
        <v>83.59</v>
      </c>
    </row>
    <row r="21" spans="1:5" s="713" customFormat="1" ht="15" customHeight="1">
      <c r="A21" s="714" t="s">
        <v>530</v>
      </c>
      <c r="B21" s="710" t="s">
        <v>217</v>
      </c>
      <c r="C21" s="710" t="s">
        <v>217</v>
      </c>
      <c r="D21" s="710">
        <v>77.19</v>
      </c>
      <c r="E21" s="712">
        <v>83.82</v>
      </c>
    </row>
    <row r="22" spans="1:5" s="713" customFormat="1" ht="15" customHeight="1">
      <c r="A22" s="714" t="s">
        <v>531</v>
      </c>
      <c r="B22" s="710" t="s">
        <v>217</v>
      </c>
      <c r="C22" s="710" t="s">
        <v>217</v>
      </c>
      <c r="D22" s="710">
        <v>77.16</v>
      </c>
      <c r="E22" s="712">
        <v>84.01</v>
      </c>
    </row>
    <row r="23" spans="1:5" s="713" customFormat="1" ht="15" customHeight="1">
      <c r="A23" s="714" t="s">
        <v>532</v>
      </c>
      <c r="B23" s="710" t="s">
        <v>217</v>
      </c>
      <c r="C23" s="710" t="s">
        <v>217</v>
      </c>
      <c r="D23" s="710">
        <v>77.1</v>
      </c>
      <c r="E23" s="712">
        <v>83.99</v>
      </c>
    </row>
    <row r="24" spans="1:5" s="713" customFormat="1" ht="15" customHeight="1">
      <c r="A24" s="714" t="s">
        <v>533</v>
      </c>
      <c r="B24" s="710">
        <v>77.69</v>
      </c>
      <c r="C24" s="710">
        <v>84.57</v>
      </c>
      <c r="D24" s="718">
        <v>77.72</v>
      </c>
      <c r="E24" s="719">
        <v>84.6</v>
      </c>
    </row>
    <row r="25" spans="1:5" s="253" customFormat="1" ht="15" customHeight="1">
      <c r="A25" s="720" t="s">
        <v>223</v>
      </c>
      <c r="B25" s="718" t="s">
        <v>217</v>
      </c>
      <c r="C25" s="718" t="s">
        <v>217</v>
      </c>
      <c r="D25" s="718">
        <v>78.07</v>
      </c>
      <c r="E25" s="719">
        <v>84.93</v>
      </c>
    </row>
    <row r="26" spans="1:5" s="253" customFormat="1" ht="15" customHeight="1">
      <c r="A26" s="720" t="s">
        <v>224</v>
      </c>
      <c r="B26" s="718" t="s">
        <v>217</v>
      </c>
      <c r="C26" s="718" t="s">
        <v>217</v>
      </c>
      <c r="D26" s="718">
        <v>78.32</v>
      </c>
      <c r="E26" s="719">
        <v>85.23</v>
      </c>
    </row>
    <row r="27" spans="1:5" s="713" customFormat="1" ht="15" customHeight="1">
      <c r="A27" s="720" t="s">
        <v>534</v>
      </c>
      <c r="B27" s="718" t="s">
        <v>217</v>
      </c>
      <c r="C27" s="718" t="s">
        <v>217</v>
      </c>
      <c r="D27" s="718">
        <v>78.36</v>
      </c>
      <c r="E27" s="719">
        <v>85.33</v>
      </c>
    </row>
    <row r="28" spans="1:5" s="713" customFormat="1" ht="15" customHeight="1">
      <c r="A28" s="720" t="s">
        <v>225</v>
      </c>
      <c r="B28" s="718" t="s">
        <v>217</v>
      </c>
      <c r="C28" s="718" t="s">
        <v>217</v>
      </c>
      <c r="D28" s="718">
        <v>78.64</v>
      </c>
      <c r="E28" s="719">
        <v>85.59</v>
      </c>
    </row>
    <row r="29" spans="1:5" s="713" customFormat="1" ht="15" customHeight="1">
      <c r="A29" s="720" t="s">
        <v>535</v>
      </c>
      <c r="B29" s="718">
        <v>78.54</v>
      </c>
      <c r="C29" s="718">
        <v>85.72</v>
      </c>
      <c r="D29" s="718">
        <v>78.56</v>
      </c>
      <c r="E29" s="719">
        <v>85.52</v>
      </c>
    </row>
    <row r="30" spans="1:5" s="713" customFormat="1" ht="15" customHeight="1" thickBot="1">
      <c r="A30" s="841" t="s">
        <v>226</v>
      </c>
      <c r="B30" s="721" t="s">
        <v>217</v>
      </c>
      <c r="C30" s="721" t="s">
        <v>217</v>
      </c>
      <c r="D30" s="721">
        <v>79</v>
      </c>
      <c r="E30" s="842">
        <v>85.81</v>
      </c>
    </row>
    <row r="31" spans="1:5" s="713" customFormat="1" ht="15" customHeight="1">
      <c r="A31" s="723" t="s">
        <v>1081</v>
      </c>
      <c r="B31" s="253"/>
      <c r="C31" s="253"/>
      <c r="D31" s="253"/>
      <c r="E31" s="722"/>
    </row>
    <row r="32" spans="1:5" s="713" customFormat="1" ht="15" customHeight="1">
      <c r="A32" s="723" t="s">
        <v>536</v>
      </c>
      <c r="B32" s="253"/>
      <c r="C32" s="253"/>
      <c r="D32" s="253"/>
      <c r="E32" s="253"/>
    </row>
    <row r="33" spans="1:5" s="713" customFormat="1" ht="15" customHeight="1">
      <c r="A33" s="724" t="s">
        <v>231</v>
      </c>
      <c r="B33" s="253"/>
      <c r="C33" s="253"/>
      <c r="D33" s="253"/>
      <c r="E33" s="253"/>
    </row>
    <row r="34" spans="1:5" s="713" customFormat="1" ht="15" customHeight="1">
      <c r="A34" s="725" t="s">
        <v>232</v>
      </c>
      <c r="B34" s="253"/>
      <c r="C34" s="253"/>
      <c r="D34" s="253"/>
      <c r="E34" s="253"/>
    </row>
  </sheetData>
  <mergeCells count="3">
    <mergeCell ref="A3:A4"/>
    <mergeCell ref="B3:C3"/>
    <mergeCell ref="D3:E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sheetPr codeName="Sheet3"/>
  <dimension ref="A1:P64"/>
  <sheetViews>
    <sheetView workbookViewId="0" topLeftCell="A1">
      <selection activeCell="A1" sqref="A1"/>
    </sheetView>
  </sheetViews>
  <sheetFormatPr defaultColWidth="9.00390625" defaultRowHeight="13.5"/>
  <cols>
    <col min="1" max="6" width="9.125" style="2" customWidth="1"/>
    <col min="7" max="11" width="7.625" style="2" customWidth="1"/>
    <col min="12" max="13" width="8.125" style="2" customWidth="1"/>
    <col min="14" max="16384" width="9.00390625" style="2" customWidth="1"/>
  </cols>
  <sheetData>
    <row r="1" spans="1:8" ht="18" customHeight="1">
      <c r="A1" s="38"/>
      <c r="H1" s="5"/>
    </row>
    <row r="2" spans="1:13" ht="15" customHeight="1" thickBot="1">
      <c r="A2" s="2" t="s">
        <v>594</v>
      </c>
      <c r="H2" s="5"/>
      <c r="L2" s="4"/>
      <c r="M2" s="4" t="s">
        <v>1061</v>
      </c>
    </row>
    <row r="3" spans="1:14" ht="15" customHeight="1" thickTop="1">
      <c r="A3" s="853" t="s">
        <v>595</v>
      </c>
      <c r="B3" s="65"/>
      <c r="C3" s="65"/>
      <c r="D3" s="65"/>
      <c r="E3" s="65"/>
      <c r="F3" s="65"/>
      <c r="G3" s="65" t="s">
        <v>260</v>
      </c>
      <c r="H3" s="65"/>
      <c r="I3" s="65"/>
      <c r="J3" s="65"/>
      <c r="K3" s="65"/>
      <c r="L3" s="65"/>
      <c r="M3" s="66"/>
      <c r="N3" s="5"/>
    </row>
    <row r="4" spans="1:14" ht="15" customHeight="1">
      <c r="A4" s="849"/>
      <c r="B4" s="67" t="s">
        <v>261</v>
      </c>
      <c r="C4" s="67" t="s">
        <v>262</v>
      </c>
      <c r="D4" s="67" t="s">
        <v>263</v>
      </c>
      <c r="E4" s="67" t="s">
        <v>264</v>
      </c>
      <c r="F4" s="67" t="s">
        <v>265</v>
      </c>
      <c r="G4" s="68" t="s">
        <v>266</v>
      </c>
      <c r="H4" s="68"/>
      <c r="I4" s="68" t="s">
        <v>267</v>
      </c>
      <c r="J4" s="68"/>
      <c r="K4" s="68" t="s">
        <v>596</v>
      </c>
      <c r="L4" s="68"/>
      <c r="M4" s="69" t="s">
        <v>617</v>
      </c>
      <c r="N4" s="5"/>
    </row>
    <row r="5" spans="1:13" ht="15" customHeight="1">
      <c r="A5" s="848"/>
      <c r="B5" s="70"/>
      <c r="C5" s="70"/>
      <c r="D5" s="70"/>
      <c r="E5" s="70"/>
      <c r="F5" s="70"/>
      <c r="G5" s="71" t="s">
        <v>268</v>
      </c>
      <c r="H5" s="71" t="s">
        <v>269</v>
      </c>
      <c r="I5" s="71" t="s">
        <v>268</v>
      </c>
      <c r="J5" s="71" t="s">
        <v>269</v>
      </c>
      <c r="K5" s="71" t="s">
        <v>270</v>
      </c>
      <c r="L5" s="71" t="s">
        <v>597</v>
      </c>
      <c r="M5" s="10" t="s">
        <v>618</v>
      </c>
    </row>
    <row r="6" spans="1:13" s="48" customFormat="1" ht="15" customHeight="1">
      <c r="A6" s="44" t="s">
        <v>554</v>
      </c>
      <c r="B6" s="72">
        <v>381597</v>
      </c>
      <c r="C6" s="72">
        <v>383296</v>
      </c>
      <c r="D6" s="72">
        <v>385032</v>
      </c>
      <c r="E6" s="72">
        <v>386728</v>
      </c>
      <c r="F6" s="72">
        <v>388647</v>
      </c>
      <c r="G6" s="45">
        <v>7118</v>
      </c>
      <c r="H6" s="45">
        <v>6474</v>
      </c>
      <c r="I6" s="45">
        <v>5672</v>
      </c>
      <c r="J6" s="45">
        <v>6549</v>
      </c>
      <c r="K6" s="45">
        <v>5021</v>
      </c>
      <c r="L6" s="73">
        <v>4473</v>
      </c>
      <c r="M6" s="74" t="s">
        <v>271</v>
      </c>
    </row>
    <row r="7" spans="1:13" s="48" customFormat="1" ht="22.5" customHeight="1">
      <c r="A7" s="44" t="s">
        <v>555</v>
      </c>
      <c r="B7" s="72">
        <v>305103</v>
      </c>
      <c r="C7" s="72">
        <v>306743</v>
      </c>
      <c r="D7" s="72">
        <v>308417</v>
      </c>
      <c r="E7" s="72">
        <v>310201</v>
      </c>
      <c r="F7" s="72">
        <v>317318</v>
      </c>
      <c r="G7" s="45">
        <v>6267</v>
      </c>
      <c r="H7" s="45">
        <v>6128</v>
      </c>
      <c r="I7" s="45">
        <v>4966</v>
      </c>
      <c r="J7" s="45">
        <v>6196</v>
      </c>
      <c r="K7" s="45">
        <v>4196</v>
      </c>
      <c r="L7" s="45">
        <v>3641</v>
      </c>
      <c r="M7" s="74" t="s">
        <v>271</v>
      </c>
    </row>
    <row r="8" spans="1:13" s="48" customFormat="1" ht="15" customHeight="1">
      <c r="A8" s="44" t="s">
        <v>556</v>
      </c>
      <c r="B8" s="72">
        <v>76494</v>
      </c>
      <c r="C8" s="72">
        <v>76553</v>
      </c>
      <c r="D8" s="72">
        <v>76615</v>
      </c>
      <c r="E8" s="72">
        <v>76527</v>
      </c>
      <c r="F8" s="72">
        <v>71329</v>
      </c>
      <c r="G8" s="45">
        <v>851</v>
      </c>
      <c r="H8" s="45">
        <v>346</v>
      </c>
      <c r="I8" s="45">
        <v>706</v>
      </c>
      <c r="J8" s="45">
        <v>353</v>
      </c>
      <c r="K8" s="45">
        <v>825</v>
      </c>
      <c r="L8" s="45">
        <v>832</v>
      </c>
      <c r="M8" s="74" t="s">
        <v>271</v>
      </c>
    </row>
    <row r="9" spans="1:13" s="48" customFormat="1" ht="22.5" customHeight="1">
      <c r="A9" s="44" t="s">
        <v>557</v>
      </c>
      <c r="B9" s="72">
        <v>182976</v>
      </c>
      <c r="C9" s="72">
        <v>184297</v>
      </c>
      <c r="D9" s="72">
        <v>185319</v>
      </c>
      <c r="E9" s="72">
        <v>186866</v>
      </c>
      <c r="F9" s="72">
        <v>188276</v>
      </c>
      <c r="G9" s="45">
        <v>4009</v>
      </c>
      <c r="H9" s="45">
        <v>3884</v>
      </c>
      <c r="I9" s="45">
        <v>3025</v>
      </c>
      <c r="J9" s="45">
        <v>3784</v>
      </c>
      <c r="K9" s="45">
        <v>2458</v>
      </c>
      <c r="L9" s="45">
        <v>2132</v>
      </c>
      <c r="M9" s="74" t="s">
        <v>271</v>
      </c>
    </row>
    <row r="10" spans="1:13" s="48" customFormat="1" ht="15" customHeight="1">
      <c r="A10" s="44" t="s">
        <v>558</v>
      </c>
      <c r="B10" s="72">
        <v>26043</v>
      </c>
      <c r="C10" s="72">
        <v>26009</v>
      </c>
      <c r="D10" s="72">
        <v>26056</v>
      </c>
      <c r="E10" s="72">
        <v>25829</v>
      </c>
      <c r="F10" s="72">
        <v>25806</v>
      </c>
      <c r="G10" s="45">
        <v>462</v>
      </c>
      <c r="H10" s="45">
        <v>200</v>
      </c>
      <c r="I10" s="45">
        <v>430</v>
      </c>
      <c r="J10" s="45">
        <v>224</v>
      </c>
      <c r="K10" s="45">
        <v>335</v>
      </c>
      <c r="L10" s="45">
        <v>366</v>
      </c>
      <c r="M10" s="74" t="s">
        <v>271</v>
      </c>
    </row>
    <row r="11" spans="1:13" s="48" customFormat="1" ht="15" customHeight="1">
      <c r="A11" s="44" t="s">
        <v>559</v>
      </c>
      <c r="B11" s="72">
        <v>74915</v>
      </c>
      <c r="C11" s="72">
        <v>75161</v>
      </c>
      <c r="D11" s="72">
        <v>75350</v>
      </c>
      <c r="E11" s="72">
        <v>75452</v>
      </c>
      <c r="F11" s="72">
        <v>75497</v>
      </c>
      <c r="G11" s="45">
        <v>1396</v>
      </c>
      <c r="H11" s="45">
        <v>1070</v>
      </c>
      <c r="I11" s="45">
        <v>1128</v>
      </c>
      <c r="J11" s="45">
        <v>1292</v>
      </c>
      <c r="K11" s="45">
        <v>978</v>
      </c>
      <c r="L11" s="45">
        <v>979</v>
      </c>
      <c r="M11" s="74" t="s">
        <v>271</v>
      </c>
    </row>
    <row r="12" spans="1:13" s="48" customFormat="1" ht="15" customHeight="1">
      <c r="A12" s="44" t="s">
        <v>560</v>
      </c>
      <c r="B12" s="72">
        <v>97663</v>
      </c>
      <c r="C12" s="72">
        <v>97829</v>
      </c>
      <c r="D12" s="72">
        <v>98307</v>
      </c>
      <c r="E12" s="72">
        <v>98581</v>
      </c>
      <c r="F12" s="72">
        <v>99068</v>
      </c>
      <c r="G12" s="45">
        <v>1251</v>
      </c>
      <c r="H12" s="45">
        <v>1320</v>
      </c>
      <c r="I12" s="45">
        <v>1089</v>
      </c>
      <c r="J12" s="45">
        <v>1249</v>
      </c>
      <c r="K12" s="45">
        <v>1250</v>
      </c>
      <c r="L12" s="45">
        <v>996</v>
      </c>
      <c r="M12" s="74" t="s">
        <v>271</v>
      </c>
    </row>
    <row r="13" spans="1:16" s="53" customFormat="1" ht="22.5" customHeight="1">
      <c r="A13" s="49" t="s">
        <v>561</v>
      </c>
      <c r="B13" s="75">
        <v>91676</v>
      </c>
      <c r="C13" s="76">
        <v>92165</v>
      </c>
      <c r="D13" s="76">
        <v>92552</v>
      </c>
      <c r="E13" s="76">
        <v>93623</v>
      </c>
      <c r="F13" s="76">
        <v>94447</v>
      </c>
      <c r="G13" s="50">
        <v>1980</v>
      </c>
      <c r="H13" s="50">
        <v>2732</v>
      </c>
      <c r="I13" s="50">
        <v>1461</v>
      </c>
      <c r="J13" s="50">
        <v>2646</v>
      </c>
      <c r="K13" s="50">
        <v>1338</v>
      </c>
      <c r="L13" s="50">
        <v>1119</v>
      </c>
      <c r="M13" s="74" t="s">
        <v>271</v>
      </c>
      <c r="N13" s="48"/>
      <c r="O13" s="48"/>
      <c r="P13" s="48"/>
    </row>
    <row r="14" spans="1:16" s="53" customFormat="1" ht="15" customHeight="1">
      <c r="A14" s="49" t="s">
        <v>562</v>
      </c>
      <c r="B14" s="75">
        <v>32938</v>
      </c>
      <c r="C14" s="76">
        <v>33134</v>
      </c>
      <c r="D14" s="76">
        <v>33228</v>
      </c>
      <c r="E14" s="76">
        <v>33314</v>
      </c>
      <c r="F14" s="76">
        <v>33342</v>
      </c>
      <c r="G14" s="50">
        <v>744</v>
      </c>
      <c r="H14" s="50">
        <v>731</v>
      </c>
      <c r="I14" s="50">
        <v>513</v>
      </c>
      <c r="J14" s="50">
        <v>944</v>
      </c>
      <c r="K14" s="50">
        <v>475</v>
      </c>
      <c r="L14" s="50">
        <v>465</v>
      </c>
      <c r="M14" s="74" t="s">
        <v>271</v>
      </c>
      <c r="N14" s="48"/>
      <c r="O14" s="48"/>
      <c r="P14" s="48"/>
    </row>
    <row r="15" spans="1:16" s="53" customFormat="1" ht="15" customHeight="1">
      <c r="A15" s="49" t="s">
        <v>563</v>
      </c>
      <c r="B15" s="77">
        <f>SUM(B16:B21)</f>
        <v>44791</v>
      </c>
      <c r="C15" s="78">
        <f>SUM(C16:C21)</f>
        <v>44985</v>
      </c>
      <c r="D15" s="78">
        <f>SUM(D16:D21)</f>
        <v>45277</v>
      </c>
      <c r="E15" s="76">
        <f>SUM(E16:E21)</f>
        <v>45493</v>
      </c>
      <c r="F15" s="76">
        <v>45937</v>
      </c>
      <c r="G15" s="76">
        <v>627</v>
      </c>
      <c r="H15" s="76">
        <v>661</v>
      </c>
      <c r="I15" s="76">
        <v>461</v>
      </c>
      <c r="J15" s="76">
        <v>559</v>
      </c>
      <c r="K15" s="76">
        <v>479</v>
      </c>
      <c r="L15" s="76">
        <v>303</v>
      </c>
      <c r="M15" s="74" t="s">
        <v>271</v>
      </c>
      <c r="N15" s="48"/>
      <c r="O15" s="48"/>
      <c r="P15" s="48"/>
    </row>
    <row r="16" spans="1:16" s="53" customFormat="1" ht="15" customHeight="1">
      <c r="A16" s="55" t="s">
        <v>619</v>
      </c>
      <c r="B16" s="75">
        <v>33196</v>
      </c>
      <c r="C16" s="76">
        <v>33425</v>
      </c>
      <c r="D16" s="76">
        <v>33763</v>
      </c>
      <c r="E16" s="76">
        <v>33991</v>
      </c>
      <c r="F16" s="76" t="s">
        <v>623</v>
      </c>
      <c r="G16" s="76" t="s">
        <v>623</v>
      </c>
      <c r="H16" s="76" t="s">
        <v>623</v>
      </c>
      <c r="I16" s="76" t="s">
        <v>623</v>
      </c>
      <c r="J16" s="76" t="s">
        <v>623</v>
      </c>
      <c r="K16" s="76" t="s">
        <v>623</v>
      </c>
      <c r="L16" s="76" t="s">
        <v>623</v>
      </c>
      <c r="M16" s="74" t="s">
        <v>623</v>
      </c>
      <c r="N16" s="48"/>
      <c r="O16" s="48"/>
      <c r="P16" s="48"/>
    </row>
    <row r="17" spans="1:16" s="53" customFormat="1" ht="15" customHeight="1">
      <c r="A17" s="55" t="s">
        <v>620</v>
      </c>
      <c r="B17" s="75">
        <v>2961</v>
      </c>
      <c r="C17" s="76">
        <v>2970</v>
      </c>
      <c r="D17" s="76">
        <v>2960</v>
      </c>
      <c r="E17" s="76">
        <v>2965</v>
      </c>
      <c r="F17" s="76" t="s">
        <v>623</v>
      </c>
      <c r="G17" s="76" t="s">
        <v>623</v>
      </c>
      <c r="H17" s="76" t="s">
        <v>623</v>
      </c>
      <c r="I17" s="76" t="s">
        <v>623</v>
      </c>
      <c r="J17" s="76" t="s">
        <v>623</v>
      </c>
      <c r="K17" s="76" t="s">
        <v>623</v>
      </c>
      <c r="L17" s="76" t="s">
        <v>623</v>
      </c>
      <c r="M17" s="74" t="s">
        <v>623</v>
      </c>
      <c r="N17" s="48"/>
      <c r="O17" s="48"/>
      <c r="P17" s="48"/>
    </row>
    <row r="18" spans="1:16" s="53" customFormat="1" ht="15" customHeight="1">
      <c r="A18" s="55" t="s">
        <v>621</v>
      </c>
      <c r="B18" s="75">
        <v>2284</v>
      </c>
      <c r="C18" s="76">
        <v>2282</v>
      </c>
      <c r="D18" s="76">
        <v>2266</v>
      </c>
      <c r="E18" s="76">
        <v>2273</v>
      </c>
      <c r="F18" s="76" t="s">
        <v>623</v>
      </c>
      <c r="G18" s="76" t="s">
        <v>623</v>
      </c>
      <c r="H18" s="76" t="s">
        <v>623</v>
      </c>
      <c r="I18" s="76" t="s">
        <v>623</v>
      </c>
      <c r="J18" s="76" t="s">
        <v>623</v>
      </c>
      <c r="K18" s="76" t="s">
        <v>623</v>
      </c>
      <c r="L18" s="76" t="s">
        <v>623</v>
      </c>
      <c r="M18" s="74" t="s">
        <v>623</v>
      </c>
      <c r="N18" s="48"/>
      <c r="O18" s="48"/>
      <c r="P18" s="48"/>
    </row>
    <row r="19" spans="1:16" s="53" customFormat="1" ht="15" customHeight="1">
      <c r="A19" s="55" t="s">
        <v>622</v>
      </c>
      <c r="B19" s="75">
        <v>1939</v>
      </c>
      <c r="C19" s="76">
        <v>1940</v>
      </c>
      <c r="D19" s="76">
        <v>1956</v>
      </c>
      <c r="E19" s="76">
        <v>1954</v>
      </c>
      <c r="F19" s="76" t="s">
        <v>623</v>
      </c>
      <c r="G19" s="76" t="s">
        <v>623</v>
      </c>
      <c r="H19" s="76" t="s">
        <v>623</v>
      </c>
      <c r="I19" s="76" t="s">
        <v>623</v>
      </c>
      <c r="J19" s="76" t="s">
        <v>623</v>
      </c>
      <c r="K19" s="76" t="s">
        <v>623</v>
      </c>
      <c r="L19" s="76" t="s">
        <v>623</v>
      </c>
      <c r="M19" s="74" t="s">
        <v>623</v>
      </c>
      <c r="N19" s="48"/>
      <c r="O19" s="48"/>
      <c r="P19" s="48"/>
    </row>
    <row r="20" spans="1:16" s="53" customFormat="1" ht="15" customHeight="1">
      <c r="A20" s="55" t="s">
        <v>624</v>
      </c>
      <c r="B20" s="75">
        <v>1344</v>
      </c>
      <c r="C20" s="76">
        <v>1336</v>
      </c>
      <c r="D20" s="76">
        <v>1328</v>
      </c>
      <c r="E20" s="76">
        <v>1318</v>
      </c>
      <c r="F20" s="76" t="s">
        <v>623</v>
      </c>
      <c r="G20" s="76" t="s">
        <v>623</v>
      </c>
      <c r="H20" s="76" t="s">
        <v>623</v>
      </c>
      <c r="I20" s="76" t="s">
        <v>623</v>
      </c>
      <c r="J20" s="76" t="s">
        <v>623</v>
      </c>
      <c r="K20" s="76" t="s">
        <v>623</v>
      </c>
      <c r="L20" s="76" t="s">
        <v>623</v>
      </c>
      <c r="M20" s="74" t="s">
        <v>623</v>
      </c>
      <c r="N20" s="48"/>
      <c r="O20" s="48"/>
      <c r="P20" s="48"/>
    </row>
    <row r="21" spans="1:16" s="53" customFormat="1" ht="15" customHeight="1">
      <c r="A21" s="55" t="s">
        <v>625</v>
      </c>
      <c r="B21" s="75">
        <v>3067</v>
      </c>
      <c r="C21" s="76">
        <v>3032</v>
      </c>
      <c r="D21" s="76">
        <v>3004</v>
      </c>
      <c r="E21" s="76">
        <v>2992</v>
      </c>
      <c r="F21" s="76" t="s">
        <v>623</v>
      </c>
      <c r="G21" s="76" t="s">
        <v>623</v>
      </c>
      <c r="H21" s="76" t="s">
        <v>623</v>
      </c>
      <c r="I21" s="76" t="s">
        <v>623</v>
      </c>
      <c r="J21" s="76" t="s">
        <v>623</v>
      </c>
      <c r="K21" s="76" t="s">
        <v>623</v>
      </c>
      <c r="L21" s="76" t="s">
        <v>623</v>
      </c>
      <c r="M21" s="74" t="s">
        <v>623</v>
      </c>
      <c r="N21" s="48"/>
      <c r="O21" s="48"/>
      <c r="P21" s="48"/>
    </row>
    <row r="22" spans="1:16" s="53" customFormat="1" ht="15" customHeight="1">
      <c r="A22" s="49" t="s">
        <v>564</v>
      </c>
      <c r="B22" s="77">
        <f>SUM(B23:B26)</f>
        <v>39391</v>
      </c>
      <c r="C22" s="77">
        <f>SUM(C23:C26)</f>
        <v>39378</v>
      </c>
      <c r="D22" s="77">
        <f>SUM(D23:D26)</f>
        <v>39558</v>
      </c>
      <c r="E22" s="77">
        <f>SUM(E23:E26)</f>
        <v>39556</v>
      </c>
      <c r="F22" s="76">
        <v>39556</v>
      </c>
      <c r="G22" s="50">
        <v>484</v>
      </c>
      <c r="H22" s="50">
        <v>587</v>
      </c>
      <c r="I22" s="50">
        <v>503</v>
      </c>
      <c r="J22" s="50">
        <v>630</v>
      </c>
      <c r="K22" s="50">
        <v>615</v>
      </c>
      <c r="L22" s="50">
        <v>553</v>
      </c>
      <c r="M22" s="74" t="s">
        <v>623</v>
      </c>
      <c r="N22" s="48"/>
      <c r="O22" s="48"/>
      <c r="P22" s="48"/>
    </row>
    <row r="23" spans="1:16" s="53" customFormat="1" ht="15" customHeight="1">
      <c r="A23" s="55" t="s">
        <v>626</v>
      </c>
      <c r="B23" s="75">
        <v>34069</v>
      </c>
      <c r="C23" s="76">
        <v>34053</v>
      </c>
      <c r="D23" s="76">
        <v>34239</v>
      </c>
      <c r="E23" s="76">
        <v>34227</v>
      </c>
      <c r="F23" s="76" t="s">
        <v>623</v>
      </c>
      <c r="G23" s="76" t="s">
        <v>623</v>
      </c>
      <c r="H23" s="76" t="s">
        <v>623</v>
      </c>
      <c r="I23" s="76" t="s">
        <v>623</v>
      </c>
      <c r="J23" s="76" t="s">
        <v>623</v>
      </c>
      <c r="K23" s="76" t="s">
        <v>623</v>
      </c>
      <c r="L23" s="76" t="s">
        <v>623</v>
      </c>
      <c r="M23" s="74" t="s">
        <v>623</v>
      </c>
      <c r="N23" s="48"/>
      <c r="O23" s="48"/>
      <c r="P23" s="48"/>
    </row>
    <row r="24" spans="1:16" s="53" customFormat="1" ht="15" customHeight="1">
      <c r="A24" s="55" t="s">
        <v>627</v>
      </c>
      <c r="B24" s="75">
        <v>1955</v>
      </c>
      <c r="C24" s="76">
        <v>1953</v>
      </c>
      <c r="D24" s="76">
        <v>1962</v>
      </c>
      <c r="E24" s="76">
        <v>1971</v>
      </c>
      <c r="F24" s="76" t="s">
        <v>623</v>
      </c>
      <c r="G24" s="76" t="s">
        <v>623</v>
      </c>
      <c r="H24" s="76" t="s">
        <v>623</v>
      </c>
      <c r="I24" s="76" t="s">
        <v>623</v>
      </c>
      <c r="J24" s="76" t="s">
        <v>623</v>
      </c>
      <c r="K24" s="76" t="s">
        <v>623</v>
      </c>
      <c r="L24" s="76" t="s">
        <v>623</v>
      </c>
      <c r="M24" s="74" t="s">
        <v>623</v>
      </c>
      <c r="N24" s="48"/>
      <c r="O24" s="48"/>
      <c r="P24" s="48"/>
    </row>
    <row r="25" spans="1:16" s="53" customFormat="1" ht="15" customHeight="1">
      <c r="A25" s="55" t="s">
        <v>628</v>
      </c>
      <c r="B25" s="75">
        <v>1437</v>
      </c>
      <c r="C25" s="76">
        <v>1433</v>
      </c>
      <c r="D25" s="76">
        <v>1423</v>
      </c>
      <c r="E25" s="76">
        <v>1411</v>
      </c>
      <c r="F25" s="76" t="s">
        <v>623</v>
      </c>
      <c r="G25" s="76" t="s">
        <v>623</v>
      </c>
      <c r="H25" s="76" t="s">
        <v>623</v>
      </c>
      <c r="I25" s="76" t="s">
        <v>623</v>
      </c>
      <c r="J25" s="76" t="s">
        <v>623</v>
      </c>
      <c r="K25" s="76" t="s">
        <v>623</v>
      </c>
      <c r="L25" s="76" t="s">
        <v>623</v>
      </c>
      <c r="M25" s="74" t="s">
        <v>623</v>
      </c>
      <c r="N25" s="48"/>
      <c r="O25" s="48"/>
      <c r="P25" s="48"/>
    </row>
    <row r="26" spans="1:16" s="53" customFormat="1" ht="15" customHeight="1">
      <c r="A26" s="57" t="s">
        <v>629</v>
      </c>
      <c r="B26" s="79">
        <v>1930</v>
      </c>
      <c r="C26" s="80">
        <v>1939</v>
      </c>
      <c r="D26" s="80">
        <v>1934</v>
      </c>
      <c r="E26" s="80">
        <v>1947</v>
      </c>
      <c r="F26" s="76" t="s">
        <v>623</v>
      </c>
      <c r="G26" s="76" t="s">
        <v>623</v>
      </c>
      <c r="H26" s="76" t="s">
        <v>623</v>
      </c>
      <c r="I26" s="76" t="s">
        <v>623</v>
      </c>
      <c r="J26" s="76" t="s">
        <v>623</v>
      </c>
      <c r="K26" s="76" t="s">
        <v>623</v>
      </c>
      <c r="L26" s="76" t="s">
        <v>623</v>
      </c>
      <c r="M26" s="74" t="s">
        <v>623</v>
      </c>
      <c r="N26" s="48"/>
      <c r="O26" s="48"/>
      <c r="P26" s="48"/>
    </row>
    <row r="27" spans="1:16" s="53" customFormat="1" ht="15" customHeight="1">
      <c r="A27" s="49" t="s">
        <v>565</v>
      </c>
      <c r="B27" s="75">
        <v>13031</v>
      </c>
      <c r="C27" s="76">
        <v>12992</v>
      </c>
      <c r="D27" s="76">
        <v>13062</v>
      </c>
      <c r="E27" s="76">
        <v>12950</v>
      </c>
      <c r="F27" s="76">
        <v>12967</v>
      </c>
      <c r="G27" s="50">
        <v>346</v>
      </c>
      <c r="H27" s="50">
        <v>160</v>
      </c>
      <c r="I27" s="50">
        <v>327</v>
      </c>
      <c r="J27" s="50">
        <v>177</v>
      </c>
      <c r="K27" s="50">
        <v>189</v>
      </c>
      <c r="L27" s="50">
        <v>174</v>
      </c>
      <c r="M27" s="74" t="s">
        <v>623</v>
      </c>
      <c r="N27" s="48"/>
      <c r="O27" s="48"/>
      <c r="P27" s="48"/>
    </row>
    <row r="28" spans="1:16" s="53" customFormat="1" ht="15" customHeight="1">
      <c r="A28" s="49" t="s">
        <v>566</v>
      </c>
      <c r="B28" s="75">
        <v>12090</v>
      </c>
      <c r="C28" s="76">
        <v>12252</v>
      </c>
      <c r="D28" s="76">
        <v>12456</v>
      </c>
      <c r="E28" s="76">
        <v>12598</v>
      </c>
      <c r="F28" s="76">
        <v>12686</v>
      </c>
      <c r="G28" s="50">
        <v>272</v>
      </c>
      <c r="H28" s="50">
        <v>110</v>
      </c>
      <c r="I28" s="50">
        <v>217</v>
      </c>
      <c r="J28" s="50">
        <v>110</v>
      </c>
      <c r="K28" s="50">
        <v>154</v>
      </c>
      <c r="L28" s="50">
        <v>121</v>
      </c>
      <c r="M28" s="74" t="s">
        <v>623</v>
      </c>
      <c r="N28" s="48"/>
      <c r="O28" s="48"/>
      <c r="P28" s="48"/>
    </row>
    <row r="29" spans="1:16" s="53" customFormat="1" ht="15" customHeight="1">
      <c r="A29" s="49" t="s">
        <v>567</v>
      </c>
      <c r="B29" s="75">
        <v>10899</v>
      </c>
      <c r="C29" s="76">
        <v>10942</v>
      </c>
      <c r="D29" s="76">
        <v>10901</v>
      </c>
      <c r="E29" s="76">
        <v>10956</v>
      </c>
      <c r="F29" s="76">
        <v>10957</v>
      </c>
      <c r="G29" s="50">
        <v>163</v>
      </c>
      <c r="H29" s="50">
        <v>76</v>
      </c>
      <c r="I29" s="50">
        <v>150</v>
      </c>
      <c r="J29" s="50">
        <v>69</v>
      </c>
      <c r="K29" s="50">
        <v>126</v>
      </c>
      <c r="L29" s="50">
        <v>145</v>
      </c>
      <c r="M29" s="74" t="s">
        <v>623</v>
      </c>
      <c r="N29" s="48"/>
      <c r="O29" s="48"/>
      <c r="P29" s="48"/>
    </row>
    <row r="30" spans="1:16" s="53" customFormat="1" ht="15" customHeight="1">
      <c r="A30" s="49" t="s">
        <v>568</v>
      </c>
      <c r="B30" s="75">
        <v>7800</v>
      </c>
      <c r="C30" s="76">
        <v>7797</v>
      </c>
      <c r="D30" s="76">
        <v>7847</v>
      </c>
      <c r="E30" s="76">
        <v>7818</v>
      </c>
      <c r="F30" s="76">
        <v>7921</v>
      </c>
      <c r="G30" s="50">
        <v>159</v>
      </c>
      <c r="H30" s="50">
        <v>47</v>
      </c>
      <c r="I30" s="50">
        <v>99</v>
      </c>
      <c r="J30" s="50">
        <v>47</v>
      </c>
      <c r="K30" s="50">
        <v>115</v>
      </c>
      <c r="L30" s="50">
        <v>72</v>
      </c>
      <c r="M30" s="74" t="s">
        <v>623</v>
      </c>
      <c r="N30" s="48"/>
      <c r="O30" s="48"/>
      <c r="P30" s="48"/>
    </row>
    <row r="31" spans="1:16" s="53" customFormat="1" ht="15" customHeight="1">
      <c r="A31" s="49" t="s">
        <v>569</v>
      </c>
      <c r="B31" s="75">
        <v>9395</v>
      </c>
      <c r="C31" s="76">
        <v>9440</v>
      </c>
      <c r="D31" s="76">
        <v>9465</v>
      </c>
      <c r="E31" s="76">
        <v>9481</v>
      </c>
      <c r="F31" s="76">
        <v>9488</v>
      </c>
      <c r="G31" s="50">
        <v>187</v>
      </c>
      <c r="H31" s="50">
        <v>97</v>
      </c>
      <c r="I31" s="50">
        <v>155</v>
      </c>
      <c r="J31" s="50">
        <v>93</v>
      </c>
      <c r="K31" s="50">
        <v>102</v>
      </c>
      <c r="L31" s="50">
        <v>131</v>
      </c>
      <c r="M31" s="74" t="s">
        <v>623</v>
      </c>
      <c r="N31" s="48"/>
      <c r="O31" s="48"/>
      <c r="P31" s="48"/>
    </row>
    <row r="32" spans="1:16" s="53" customFormat="1" ht="15" customHeight="1">
      <c r="A32" s="49" t="s">
        <v>570</v>
      </c>
      <c r="B32" s="75">
        <v>19479</v>
      </c>
      <c r="C32" s="76">
        <v>19816</v>
      </c>
      <c r="D32" s="76">
        <v>19980</v>
      </c>
      <c r="E32" s="76">
        <v>20146</v>
      </c>
      <c r="F32" s="76">
        <v>20238</v>
      </c>
      <c r="G32" s="50">
        <v>529</v>
      </c>
      <c r="H32" s="50">
        <v>335</v>
      </c>
      <c r="I32" s="50">
        <v>471</v>
      </c>
      <c r="J32" s="50">
        <v>328</v>
      </c>
      <c r="K32" s="50">
        <v>250</v>
      </c>
      <c r="L32" s="50">
        <v>223</v>
      </c>
      <c r="M32" s="74" t="s">
        <v>623</v>
      </c>
      <c r="N32" s="48"/>
      <c r="O32" s="48"/>
      <c r="P32" s="48"/>
    </row>
    <row r="33" spans="1:16" s="53" customFormat="1" ht="15" customHeight="1">
      <c r="A33" s="49" t="s">
        <v>571</v>
      </c>
      <c r="B33" s="75">
        <v>12934</v>
      </c>
      <c r="C33" s="76">
        <v>13142</v>
      </c>
      <c r="D33" s="76">
        <v>13329</v>
      </c>
      <c r="E33" s="76">
        <v>13489</v>
      </c>
      <c r="F33" s="76">
        <v>13699</v>
      </c>
      <c r="G33" s="50">
        <v>521</v>
      </c>
      <c r="H33" s="50">
        <v>494</v>
      </c>
      <c r="I33" s="50">
        <v>331</v>
      </c>
      <c r="J33" s="50">
        <v>496</v>
      </c>
      <c r="K33" s="50">
        <v>105</v>
      </c>
      <c r="L33" s="50">
        <v>83</v>
      </c>
      <c r="M33" s="74" t="s">
        <v>623</v>
      </c>
      <c r="N33" s="48"/>
      <c r="O33" s="48"/>
      <c r="P33" s="48"/>
    </row>
    <row r="34" spans="1:16" s="53" customFormat="1" ht="15" customHeight="1">
      <c r="A34" s="49" t="s">
        <v>572</v>
      </c>
      <c r="B34" s="75">
        <v>5573</v>
      </c>
      <c r="C34" s="76">
        <v>5572</v>
      </c>
      <c r="D34" s="76">
        <v>5562</v>
      </c>
      <c r="E34" s="76">
        <v>5549</v>
      </c>
      <c r="F34" s="76">
        <v>5526</v>
      </c>
      <c r="G34" s="50">
        <v>52</v>
      </c>
      <c r="H34" s="50">
        <v>22</v>
      </c>
      <c r="I34" s="50">
        <v>91</v>
      </c>
      <c r="J34" s="50">
        <v>12</v>
      </c>
      <c r="K34" s="50">
        <v>128</v>
      </c>
      <c r="L34" s="50">
        <v>122</v>
      </c>
      <c r="M34" s="74" t="s">
        <v>623</v>
      </c>
      <c r="N34" s="48"/>
      <c r="O34" s="48"/>
      <c r="P34" s="48"/>
    </row>
    <row r="35" spans="1:16" s="53" customFormat="1" ht="15" customHeight="1">
      <c r="A35" s="49" t="s">
        <v>573</v>
      </c>
      <c r="B35" s="75">
        <v>10428</v>
      </c>
      <c r="C35" s="76">
        <v>10453</v>
      </c>
      <c r="D35" s="76">
        <v>10519</v>
      </c>
      <c r="E35" s="76">
        <v>10557</v>
      </c>
      <c r="F35" s="76">
        <v>10554</v>
      </c>
      <c r="G35" s="50">
        <v>203</v>
      </c>
      <c r="H35" s="50">
        <v>76</v>
      </c>
      <c r="I35" s="50">
        <v>187</v>
      </c>
      <c r="J35" s="50">
        <v>85</v>
      </c>
      <c r="K35" s="50">
        <v>120</v>
      </c>
      <c r="L35" s="50">
        <v>130</v>
      </c>
      <c r="M35" s="74" t="s">
        <v>623</v>
      </c>
      <c r="N35" s="48"/>
      <c r="O35" s="48"/>
      <c r="P35" s="48"/>
    </row>
    <row r="36" spans="1:16" s="53" customFormat="1" ht="15" customHeight="1">
      <c r="A36" s="49" t="s">
        <v>574</v>
      </c>
      <c r="B36" s="75">
        <v>4177</v>
      </c>
      <c r="C36" s="76">
        <v>4230</v>
      </c>
      <c r="D36" s="76">
        <v>4297</v>
      </c>
      <c r="E36" s="76">
        <v>4298</v>
      </c>
      <c r="F36" s="76">
        <v>4352</v>
      </c>
      <c r="G36" s="50">
        <v>89</v>
      </c>
      <c r="H36" s="50">
        <v>13</v>
      </c>
      <c r="I36" s="50">
        <v>36</v>
      </c>
      <c r="J36" s="50">
        <v>13</v>
      </c>
      <c r="K36" s="50">
        <v>28</v>
      </c>
      <c r="L36" s="50">
        <v>27</v>
      </c>
      <c r="M36" s="74" t="s">
        <v>623</v>
      </c>
      <c r="N36" s="48"/>
      <c r="O36" s="48"/>
      <c r="P36" s="48"/>
    </row>
    <row r="37" spans="1:16" s="53" customFormat="1" ht="15" customHeight="1">
      <c r="A37" s="49" t="s">
        <v>575</v>
      </c>
      <c r="B37" s="75">
        <v>3327</v>
      </c>
      <c r="C37" s="76">
        <v>3358</v>
      </c>
      <c r="D37" s="76">
        <v>3376</v>
      </c>
      <c r="E37" s="76">
        <v>3374</v>
      </c>
      <c r="F37" s="76">
        <v>3393</v>
      </c>
      <c r="G37" s="50">
        <v>46</v>
      </c>
      <c r="H37" s="50">
        <v>4</v>
      </c>
      <c r="I37" s="50">
        <v>20</v>
      </c>
      <c r="J37" s="50">
        <v>8</v>
      </c>
      <c r="K37" s="50">
        <v>26</v>
      </c>
      <c r="L37" s="50">
        <v>29</v>
      </c>
      <c r="M37" s="74" t="s">
        <v>623</v>
      </c>
      <c r="N37" s="48"/>
      <c r="O37" s="48"/>
      <c r="P37" s="48"/>
    </row>
    <row r="38" spans="1:16" s="53" customFormat="1" ht="15" customHeight="1">
      <c r="A38" s="49" t="s">
        <v>576</v>
      </c>
      <c r="B38" s="75">
        <v>5610</v>
      </c>
      <c r="C38" s="76">
        <v>5637</v>
      </c>
      <c r="D38" s="76">
        <v>5651</v>
      </c>
      <c r="E38" s="76">
        <v>5659</v>
      </c>
      <c r="F38" s="76">
        <v>5723</v>
      </c>
      <c r="G38" s="50">
        <v>107</v>
      </c>
      <c r="H38" s="50">
        <v>23</v>
      </c>
      <c r="I38" s="50">
        <v>73</v>
      </c>
      <c r="J38" s="50">
        <v>21</v>
      </c>
      <c r="K38" s="50">
        <v>62</v>
      </c>
      <c r="L38" s="50">
        <v>34</v>
      </c>
      <c r="M38" s="74" t="s">
        <v>623</v>
      </c>
      <c r="N38" s="48"/>
      <c r="O38" s="48"/>
      <c r="P38" s="48"/>
    </row>
    <row r="39" spans="1:16" s="53" customFormat="1" ht="15" customHeight="1">
      <c r="A39" s="49" t="s">
        <v>577</v>
      </c>
      <c r="B39" s="75">
        <v>1971</v>
      </c>
      <c r="C39" s="76">
        <v>1960</v>
      </c>
      <c r="D39" s="76">
        <v>1959</v>
      </c>
      <c r="E39" s="76">
        <v>1960</v>
      </c>
      <c r="F39" s="76">
        <v>1942</v>
      </c>
      <c r="G39" s="50">
        <v>14</v>
      </c>
      <c r="H39" s="50">
        <v>4</v>
      </c>
      <c r="I39" s="50">
        <v>15</v>
      </c>
      <c r="J39" s="50">
        <v>6</v>
      </c>
      <c r="K39" s="50">
        <v>18</v>
      </c>
      <c r="L39" s="50">
        <v>33</v>
      </c>
      <c r="M39" s="74" t="s">
        <v>623</v>
      </c>
      <c r="N39" s="48"/>
      <c r="O39" s="48"/>
      <c r="P39" s="48"/>
    </row>
    <row r="40" spans="1:16" s="53" customFormat="1" ht="15" customHeight="1">
      <c r="A40" s="49" t="s">
        <v>578</v>
      </c>
      <c r="B40" s="75">
        <v>2417</v>
      </c>
      <c r="C40" s="76">
        <v>2409</v>
      </c>
      <c r="D40" s="76">
        <v>2392</v>
      </c>
      <c r="E40" s="76">
        <v>2382</v>
      </c>
      <c r="F40" s="76">
        <v>2369</v>
      </c>
      <c r="G40" s="50">
        <v>14</v>
      </c>
      <c r="H40" s="50">
        <v>3</v>
      </c>
      <c r="I40" s="50">
        <v>21</v>
      </c>
      <c r="J40" s="50">
        <v>8</v>
      </c>
      <c r="K40" s="50">
        <v>26</v>
      </c>
      <c r="L40" s="50">
        <v>27</v>
      </c>
      <c r="M40" s="74" t="s">
        <v>623</v>
      </c>
      <c r="N40" s="48"/>
      <c r="O40" s="48"/>
      <c r="P40" s="48"/>
    </row>
    <row r="41" spans="1:16" s="53" customFormat="1" ht="15" customHeight="1">
      <c r="A41" s="49" t="s">
        <v>579</v>
      </c>
      <c r="B41" s="75">
        <v>2710</v>
      </c>
      <c r="C41" s="76">
        <v>2723</v>
      </c>
      <c r="D41" s="76">
        <v>2721</v>
      </c>
      <c r="E41" s="76">
        <v>2727</v>
      </c>
      <c r="F41" s="76">
        <v>2723</v>
      </c>
      <c r="G41" s="50">
        <v>45</v>
      </c>
      <c r="H41" s="50">
        <v>11</v>
      </c>
      <c r="I41" s="50">
        <v>20</v>
      </c>
      <c r="J41" s="50">
        <v>12</v>
      </c>
      <c r="K41" s="50">
        <v>26</v>
      </c>
      <c r="L41" s="50">
        <v>54</v>
      </c>
      <c r="M41" s="74" t="s">
        <v>623</v>
      </c>
      <c r="N41" s="48"/>
      <c r="O41" s="48"/>
      <c r="P41" s="48"/>
    </row>
    <row r="42" spans="1:16" s="53" customFormat="1" ht="15" customHeight="1">
      <c r="A42" s="49" t="s">
        <v>580</v>
      </c>
      <c r="B42" s="75">
        <v>2313</v>
      </c>
      <c r="C42" s="76">
        <v>2294</v>
      </c>
      <c r="D42" s="76">
        <v>2296</v>
      </c>
      <c r="E42" s="76">
        <v>2287</v>
      </c>
      <c r="F42" s="76">
        <v>2300</v>
      </c>
      <c r="G42" s="50">
        <v>18</v>
      </c>
      <c r="H42" s="50">
        <v>10</v>
      </c>
      <c r="I42" s="50">
        <v>20</v>
      </c>
      <c r="J42" s="50">
        <v>8</v>
      </c>
      <c r="K42" s="50">
        <v>56</v>
      </c>
      <c r="L42" s="50">
        <v>43</v>
      </c>
      <c r="M42" s="74" t="s">
        <v>623</v>
      </c>
      <c r="N42" s="48"/>
      <c r="O42" s="48"/>
      <c r="P42" s="48"/>
    </row>
    <row r="43" spans="1:16" s="53" customFormat="1" ht="15" customHeight="1">
      <c r="A43" s="49" t="s">
        <v>581</v>
      </c>
      <c r="B43" s="75">
        <v>1741</v>
      </c>
      <c r="C43" s="76">
        <v>1742</v>
      </c>
      <c r="D43" s="76">
        <v>1740</v>
      </c>
      <c r="E43" s="76">
        <v>1728</v>
      </c>
      <c r="F43" s="76">
        <v>1731</v>
      </c>
      <c r="G43" s="50">
        <v>12</v>
      </c>
      <c r="H43" s="50">
        <v>8</v>
      </c>
      <c r="I43" s="50">
        <v>12</v>
      </c>
      <c r="J43" s="50">
        <v>9</v>
      </c>
      <c r="K43" s="50">
        <v>16</v>
      </c>
      <c r="L43" s="50">
        <v>12</v>
      </c>
      <c r="M43" s="74" t="s">
        <v>623</v>
      </c>
      <c r="N43" s="48"/>
      <c r="O43" s="48"/>
      <c r="P43" s="48"/>
    </row>
    <row r="44" spans="1:16" s="53" customFormat="1" ht="15" customHeight="1">
      <c r="A44" s="49" t="s">
        <v>582</v>
      </c>
      <c r="B44" s="75">
        <v>2862</v>
      </c>
      <c r="C44" s="76">
        <v>2860</v>
      </c>
      <c r="D44" s="76">
        <v>2851</v>
      </c>
      <c r="E44" s="76">
        <v>2822</v>
      </c>
      <c r="F44" s="76">
        <v>2819</v>
      </c>
      <c r="G44" s="50">
        <v>8</v>
      </c>
      <c r="H44" s="50">
        <v>14</v>
      </c>
      <c r="I44" s="50">
        <v>18</v>
      </c>
      <c r="J44" s="50">
        <v>11</v>
      </c>
      <c r="K44" s="50">
        <v>26</v>
      </c>
      <c r="L44" s="50">
        <v>22</v>
      </c>
      <c r="M44" s="74" t="s">
        <v>623</v>
      </c>
      <c r="N44" s="48"/>
      <c r="O44" s="48"/>
      <c r="P44" s="48"/>
    </row>
    <row r="45" spans="1:16" s="53" customFormat="1" ht="15" customHeight="1">
      <c r="A45" s="49" t="s">
        <v>583</v>
      </c>
      <c r="B45" s="75">
        <v>1719</v>
      </c>
      <c r="C45" s="76">
        <v>1709</v>
      </c>
      <c r="D45" s="76">
        <v>1711</v>
      </c>
      <c r="E45" s="76">
        <v>1697</v>
      </c>
      <c r="F45" s="76">
        <v>1697</v>
      </c>
      <c r="G45" s="50">
        <v>28</v>
      </c>
      <c r="H45" s="50">
        <v>6</v>
      </c>
      <c r="I45" s="50">
        <v>15</v>
      </c>
      <c r="J45" s="50">
        <v>6</v>
      </c>
      <c r="K45" s="50">
        <v>19</v>
      </c>
      <c r="L45" s="50">
        <v>32</v>
      </c>
      <c r="M45" s="74" t="s">
        <v>623</v>
      </c>
      <c r="N45" s="48"/>
      <c r="O45" s="48"/>
      <c r="P45" s="48"/>
    </row>
    <row r="46" spans="1:16" s="53" customFormat="1" ht="15" customHeight="1">
      <c r="A46" s="49" t="s">
        <v>584</v>
      </c>
      <c r="B46" s="75">
        <v>2772</v>
      </c>
      <c r="C46" s="76">
        <v>2790</v>
      </c>
      <c r="D46" s="76">
        <v>2780</v>
      </c>
      <c r="E46" s="76">
        <v>2747</v>
      </c>
      <c r="F46" s="76">
        <v>2737</v>
      </c>
      <c r="G46" s="50">
        <v>40</v>
      </c>
      <c r="H46" s="50">
        <v>9</v>
      </c>
      <c r="I46" s="50">
        <v>30</v>
      </c>
      <c r="J46" s="50">
        <v>11</v>
      </c>
      <c r="K46" s="50">
        <v>63</v>
      </c>
      <c r="L46" s="50">
        <v>81</v>
      </c>
      <c r="M46" s="74" t="s">
        <v>623</v>
      </c>
      <c r="N46" s="48"/>
      <c r="O46" s="48"/>
      <c r="P46" s="48"/>
    </row>
    <row r="47" spans="1:16" s="53" customFormat="1" ht="15" customHeight="1">
      <c r="A47" s="49" t="s">
        <v>585</v>
      </c>
      <c r="B47" s="75">
        <v>1087</v>
      </c>
      <c r="C47" s="76">
        <v>1084</v>
      </c>
      <c r="D47" s="76">
        <v>1087</v>
      </c>
      <c r="E47" s="76">
        <v>1085</v>
      </c>
      <c r="F47" s="76">
        <v>1076</v>
      </c>
      <c r="G47" s="50">
        <v>10</v>
      </c>
      <c r="H47" s="50">
        <v>1</v>
      </c>
      <c r="I47" s="50">
        <v>12</v>
      </c>
      <c r="J47" s="50">
        <v>3</v>
      </c>
      <c r="K47" s="50">
        <v>9</v>
      </c>
      <c r="L47" s="50">
        <v>14</v>
      </c>
      <c r="M47" s="74" t="s">
        <v>623</v>
      </c>
      <c r="N47" s="48"/>
      <c r="O47" s="48"/>
      <c r="P47" s="48"/>
    </row>
    <row r="48" spans="1:16" s="53" customFormat="1" ht="15" customHeight="1">
      <c r="A48" s="49" t="s">
        <v>586</v>
      </c>
      <c r="B48" s="75">
        <v>1320</v>
      </c>
      <c r="C48" s="76">
        <v>1326</v>
      </c>
      <c r="D48" s="76">
        <v>1321</v>
      </c>
      <c r="E48" s="76">
        <v>1315</v>
      </c>
      <c r="F48" s="76">
        <v>1309</v>
      </c>
      <c r="G48" s="50">
        <v>7</v>
      </c>
      <c r="H48" s="50">
        <v>2</v>
      </c>
      <c r="I48" s="50">
        <v>5</v>
      </c>
      <c r="J48" s="50">
        <v>2</v>
      </c>
      <c r="K48" s="50">
        <v>8</v>
      </c>
      <c r="L48" s="50">
        <v>16</v>
      </c>
      <c r="M48" s="74" t="s">
        <v>623</v>
      </c>
      <c r="N48" s="48"/>
      <c r="O48" s="48"/>
      <c r="P48" s="48"/>
    </row>
    <row r="49" spans="1:16" s="53" customFormat="1" ht="15" customHeight="1">
      <c r="A49" s="49" t="s">
        <v>587</v>
      </c>
      <c r="B49" s="75">
        <v>1511</v>
      </c>
      <c r="C49" s="76">
        <v>1506</v>
      </c>
      <c r="D49" s="76">
        <v>1504</v>
      </c>
      <c r="E49" s="76">
        <v>1485</v>
      </c>
      <c r="F49" s="76">
        <v>1470</v>
      </c>
      <c r="G49" s="50">
        <v>11</v>
      </c>
      <c r="H49" s="50">
        <v>0</v>
      </c>
      <c r="I49" s="50">
        <v>11</v>
      </c>
      <c r="J49" s="50">
        <v>5</v>
      </c>
      <c r="K49" s="50">
        <v>5</v>
      </c>
      <c r="L49" s="50">
        <v>15</v>
      </c>
      <c r="M49" s="74" t="s">
        <v>623</v>
      </c>
      <c r="N49" s="48"/>
      <c r="O49" s="48"/>
      <c r="P49" s="48"/>
    </row>
    <row r="50" spans="1:16" s="53" customFormat="1" ht="15" customHeight="1">
      <c r="A50" s="49" t="s">
        <v>588</v>
      </c>
      <c r="B50" s="75">
        <v>7194</v>
      </c>
      <c r="C50" s="76">
        <v>7185</v>
      </c>
      <c r="D50" s="76">
        <v>7180</v>
      </c>
      <c r="E50" s="76">
        <v>7222</v>
      </c>
      <c r="F50" s="76">
        <v>7271</v>
      </c>
      <c r="G50" s="50">
        <v>107</v>
      </c>
      <c r="H50" s="50">
        <v>57</v>
      </c>
      <c r="I50" s="50">
        <v>104</v>
      </c>
      <c r="J50" s="50">
        <v>48</v>
      </c>
      <c r="K50" s="50">
        <v>119</v>
      </c>
      <c r="L50" s="50">
        <v>82</v>
      </c>
      <c r="M50" s="74" t="s">
        <v>623</v>
      </c>
      <c r="N50" s="48"/>
      <c r="O50" s="48"/>
      <c r="P50" s="48"/>
    </row>
    <row r="51" spans="1:16" s="53" customFormat="1" ht="15" customHeight="1">
      <c r="A51" s="49" t="s">
        <v>589</v>
      </c>
      <c r="B51" s="75">
        <v>4801</v>
      </c>
      <c r="C51" s="76">
        <v>4812</v>
      </c>
      <c r="D51" s="76">
        <v>4848</v>
      </c>
      <c r="E51" s="76">
        <v>4803</v>
      </c>
      <c r="F51" s="76">
        <v>4791</v>
      </c>
      <c r="G51" s="50">
        <v>69</v>
      </c>
      <c r="H51" s="50">
        <v>17</v>
      </c>
      <c r="I51" s="50">
        <v>76</v>
      </c>
      <c r="J51" s="50">
        <v>19</v>
      </c>
      <c r="K51" s="50">
        <v>31</v>
      </c>
      <c r="L51" s="50">
        <v>34</v>
      </c>
      <c r="M51" s="74" t="s">
        <v>623</v>
      </c>
      <c r="N51" s="48"/>
      <c r="O51" s="48"/>
      <c r="P51" s="48"/>
    </row>
    <row r="52" spans="1:16" s="53" customFormat="1" ht="15" customHeight="1">
      <c r="A52" s="49" t="s">
        <v>590</v>
      </c>
      <c r="B52" s="75">
        <v>3287</v>
      </c>
      <c r="C52" s="76">
        <v>3276</v>
      </c>
      <c r="D52" s="76">
        <v>3273</v>
      </c>
      <c r="E52" s="76">
        <v>3277</v>
      </c>
      <c r="F52" s="76">
        <v>3258</v>
      </c>
      <c r="G52" s="50">
        <v>38</v>
      </c>
      <c r="H52" s="50">
        <v>69</v>
      </c>
      <c r="I52" s="50">
        <v>44</v>
      </c>
      <c r="J52" s="50">
        <v>76</v>
      </c>
      <c r="K52" s="50">
        <v>42</v>
      </c>
      <c r="L52" s="50">
        <v>48</v>
      </c>
      <c r="M52" s="74" t="s">
        <v>623</v>
      </c>
      <c r="N52" s="48"/>
      <c r="O52" s="48"/>
      <c r="P52" s="48"/>
    </row>
    <row r="53" spans="1:16" s="53" customFormat="1" ht="15" customHeight="1">
      <c r="A53" s="49" t="s">
        <v>591</v>
      </c>
      <c r="B53" s="75">
        <v>4535</v>
      </c>
      <c r="C53" s="76">
        <v>4524</v>
      </c>
      <c r="D53" s="76">
        <v>4519</v>
      </c>
      <c r="E53" s="76">
        <v>4499</v>
      </c>
      <c r="F53" s="76">
        <v>4510</v>
      </c>
      <c r="G53" s="50">
        <v>33</v>
      </c>
      <c r="H53" s="50">
        <v>15</v>
      </c>
      <c r="I53" s="50">
        <v>19</v>
      </c>
      <c r="J53" s="50">
        <v>18</v>
      </c>
      <c r="K53" s="50">
        <v>60</v>
      </c>
      <c r="L53" s="50">
        <v>60</v>
      </c>
      <c r="M53" s="74" t="s">
        <v>623</v>
      </c>
      <c r="N53" s="48"/>
      <c r="O53" s="48"/>
      <c r="P53" s="48"/>
    </row>
    <row r="54" spans="1:16" s="53" customFormat="1" ht="15" customHeight="1">
      <c r="A54" s="49" t="s">
        <v>592</v>
      </c>
      <c r="B54" s="75">
        <v>2337</v>
      </c>
      <c r="C54" s="76">
        <v>2337</v>
      </c>
      <c r="D54" s="76">
        <v>2318</v>
      </c>
      <c r="E54" s="76">
        <v>2299</v>
      </c>
      <c r="F54" s="76">
        <v>2283</v>
      </c>
      <c r="G54" s="50">
        <v>15</v>
      </c>
      <c r="H54" s="50">
        <v>8</v>
      </c>
      <c r="I54" s="50">
        <v>30</v>
      </c>
      <c r="J54" s="50">
        <v>9</v>
      </c>
      <c r="K54" s="50">
        <v>29</v>
      </c>
      <c r="L54" s="50">
        <v>29</v>
      </c>
      <c r="M54" s="74" t="s">
        <v>623</v>
      </c>
      <c r="N54" s="48"/>
      <c r="O54" s="48"/>
      <c r="P54" s="48"/>
    </row>
    <row r="55" spans="1:16" s="53" customFormat="1" ht="15" customHeight="1">
      <c r="A55" s="49" t="s">
        <v>612</v>
      </c>
      <c r="B55" s="75">
        <v>2030</v>
      </c>
      <c r="C55" s="76">
        <v>2022</v>
      </c>
      <c r="D55" s="76">
        <v>2051</v>
      </c>
      <c r="E55" s="76">
        <v>2088</v>
      </c>
      <c r="F55" s="76">
        <v>2104</v>
      </c>
      <c r="G55" s="50">
        <v>42</v>
      </c>
      <c r="H55" s="50">
        <v>11</v>
      </c>
      <c r="I55" s="50">
        <v>37</v>
      </c>
      <c r="J55" s="50">
        <v>9</v>
      </c>
      <c r="K55" s="50">
        <v>18</v>
      </c>
      <c r="L55" s="50">
        <v>9</v>
      </c>
      <c r="M55" s="74" t="s">
        <v>272</v>
      </c>
      <c r="N55" s="48"/>
      <c r="O55" s="48"/>
      <c r="P55" s="48"/>
    </row>
    <row r="56" spans="1:16" s="53" customFormat="1" ht="15" customHeight="1">
      <c r="A56" s="49" t="s">
        <v>613</v>
      </c>
      <c r="B56" s="77">
        <v>6716</v>
      </c>
      <c r="C56" s="78">
        <v>6733</v>
      </c>
      <c r="D56" s="78">
        <v>6735</v>
      </c>
      <c r="E56" s="76">
        <f>SUM(E57:E58)</f>
        <v>6756</v>
      </c>
      <c r="F56" s="76">
        <v>6742</v>
      </c>
      <c r="G56" s="76">
        <v>66</v>
      </c>
      <c r="H56" s="76">
        <v>41</v>
      </c>
      <c r="I56" s="76">
        <v>72</v>
      </c>
      <c r="J56" s="76">
        <v>40</v>
      </c>
      <c r="K56" s="76">
        <v>72</v>
      </c>
      <c r="L56" s="76">
        <v>81</v>
      </c>
      <c r="M56" s="74" t="s">
        <v>608</v>
      </c>
      <c r="N56" s="48"/>
      <c r="O56" s="48"/>
      <c r="P56" s="48"/>
    </row>
    <row r="57" spans="1:16" s="53" customFormat="1" ht="15" customHeight="1">
      <c r="A57" s="55" t="s">
        <v>630</v>
      </c>
      <c r="B57" s="75">
        <v>0</v>
      </c>
      <c r="C57" s="76">
        <v>0</v>
      </c>
      <c r="D57" s="76">
        <v>0</v>
      </c>
      <c r="E57" s="76">
        <v>1741</v>
      </c>
      <c r="F57" s="76" t="s">
        <v>623</v>
      </c>
      <c r="G57" s="76" t="s">
        <v>623</v>
      </c>
      <c r="H57" s="76" t="s">
        <v>623</v>
      </c>
      <c r="I57" s="76" t="s">
        <v>623</v>
      </c>
      <c r="J57" s="76" t="s">
        <v>623</v>
      </c>
      <c r="K57" s="76" t="s">
        <v>623</v>
      </c>
      <c r="L57" s="76" t="s">
        <v>623</v>
      </c>
      <c r="M57" s="74" t="s">
        <v>623</v>
      </c>
      <c r="N57" s="48"/>
      <c r="O57" s="48"/>
      <c r="P57" s="48"/>
    </row>
    <row r="58" spans="1:16" s="53" customFormat="1" ht="15" customHeight="1">
      <c r="A58" s="55" t="s">
        <v>631</v>
      </c>
      <c r="B58" s="75">
        <v>0</v>
      </c>
      <c r="C58" s="76">
        <v>0</v>
      </c>
      <c r="D58" s="76">
        <v>0</v>
      </c>
      <c r="E58" s="76">
        <v>5015</v>
      </c>
      <c r="F58" s="76" t="s">
        <v>623</v>
      </c>
      <c r="G58" s="76" t="s">
        <v>623</v>
      </c>
      <c r="H58" s="76" t="s">
        <v>623</v>
      </c>
      <c r="I58" s="76" t="s">
        <v>623</v>
      </c>
      <c r="J58" s="76" t="s">
        <v>623</v>
      </c>
      <c r="K58" s="76" t="s">
        <v>623</v>
      </c>
      <c r="L58" s="76" t="s">
        <v>623</v>
      </c>
      <c r="M58" s="74" t="s">
        <v>623</v>
      </c>
      <c r="N58" s="48"/>
      <c r="O58" s="48"/>
      <c r="P58" s="48"/>
    </row>
    <row r="59" spans="1:16" s="53" customFormat="1" ht="15" customHeight="1" thickBot="1">
      <c r="A59" s="58" t="s">
        <v>593</v>
      </c>
      <c r="B59" s="81">
        <v>4735</v>
      </c>
      <c r="C59" s="82">
        <v>4711</v>
      </c>
      <c r="D59" s="82">
        <v>4686</v>
      </c>
      <c r="E59" s="82">
        <v>4688</v>
      </c>
      <c r="F59" s="82">
        <v>4729</v>
      </c>
      <c r="G59" s="59">
        <v>32</v>
      </c>
      <c r="H59" s="59">
        <v>20</v>
      </c>
      <c r="I59" s="59">
        <v>16</v>
      </c>
      <c r="J59" s="59">
        <v>11</v>
      </c>
      <c r="K59" s="59">
        <v>66</v>
      </c>
      <c r="L59" s="59">
        <v>50</v>
      </c>
      <c r="M59" s="83" t="s">
        <v>623</v>
      </c>
      <c r="N59" s="48"/>
      <c r="O59" s="48"/>
      <c r="P59" s="48"/>
    </row>
    <row r="60" spans="1:13" s="53" customFormat="1" ht="15" customHeight="1">
      <c r="A60" s="747" t="s">
        <v>632</v>
      </c>
      <c r="B60" s="84"/>
      <c r="C60" s="85"/>
      <c r="D60" s="85"/>
      <c r="E60" s="85"/>
      <c r="F60" s="85"/>
      <c r="G60" s="51"/>
      <c r="H60" s="51"/>
      <c r="I60" s="51"/>
      <c r="J60" s="51"/>
      <c r="K60" s="51"/>
      <c r="L60" s="51"/>
      <c r="M60" s="51"/>
    </row>
    <row r="61" spans="1:13" s="53" customFormat="1" ht="15" customHeight="1">
      <c r="A61" s="62" t="s">
        <v>633</v>
      </c>
      <c r="D61" s="63"/>
      <c r="G61" s="64"/>
      <c r="H61" s="64"/>
      <c r="I61" s="64"/>
      <c r="J61" s="64"/>
      <c r="K61" s="64"/>
      <c r="L61" s="64"/>
      <c r="M61" s="64"/>
    </row>
    <row r="62" spans="1:13" ht="12">
      <c r="A62" s="53" t="s">
        <v>616</v>
      </c>
      <c r="D62" s="86"/>
      <c r="G62" s="5"/>
      <c r="H62" s="5"/>
      <c r="I62" s="5"/>
      <c r="J62" s="5"/>
      <c r="K62" s="5"/>
      <c r="L62" s="5"/>
      <c r="M62" s="5"/>
    </row>
    <row r="63" spans="7:13" ht="12">
      <c r="G63" s="5"/>
      <c r="H63" s="5"/>
      <c r="I63" s="5"/>
      <c r="J63" s="5"/>
      <c r="K63" s="5"/>
      <c r="L63" s="5"/>
      <c r="M63" s="5"/>
    </row>
    <row r="64" spans="7:13" ht="12">
      <c r="G64" s="5"/>
      <c r="H64" s="5"/>
      <c r="I64" s="5"/>
      <c r="J64" s="5"/>
      <c r="K64" s="5"/>
      <c r="L64" s="5"/>
      <c r="M64" s="5"/>
    </row>
  </sheetData>
  <mergeCells count="1">
    <mergeCell ref="A3:A5"/>
  </mergeCells>
  <printOptions/>
  <pageMargins left="0.5905511811023623" right="0.1968503937007874" top="0.984251968503937" bottom="0.3937007874015748" header="0.5118110236220472" footer="0.5118110236220472"/>
  <pageSetup horizontalDpi="300" verticalDpi="300" orientation="portrait" paperSize="9" scale="83" r:id="rId1"/>
  <headerFooter alignWithMargins="0">
    <oddHeader>&amp;R&amp;D&amp;T</oddHeader>
  </headerFooter>
</worksheet>
</file>

<file path=xl/worksheets/sheet5.xml><?xml version="1.0" encoding="utf-8"?>
<worksheet xmlns="http://schemas.openxmlformats.org/spreadsheetml/2006/main" xmlns:r="http://schemas.openxmlformats.org/officeDocument/2006/relationships">
  <sheetPr codeName="Sheet4"/>
  <dimension ref="A1:N61"/>
  <sheetViews>
    <sheetView workbookViewId="0" topLeftCell="A1">
      <selection activeCell="A1" sqref="A1"/>
    </sheetView>
  </sheetViews>
  <sheetFormatPr defaultColWidth="9.00390625" defaultRowHeight="13.5"/>
  <cols>
    <col min="1" max="1" width="11.875" style="88" customWidth="1"/>
    <col min="2" max="2" width="15.125" style="88" customWidth="1"/>
    <col min="3" max="6" width="9.00390625" style="88" customWidth="1"/>
    <col min="7" max="7" width="11.625" style="88" customWidth="1"/>
    <col min="8" max="9" width="10.50390625" style="88" customWidth="1"/>
    <col min="10" max="10" width="0.875" style="88" customWidth="1"/>
    <col min="11" max="11" width="9.00390625" style="88" customWidth="1"/>
    <col min="12" max="12" width="11.25390625" style="88" bestFit="1" customWidth="1"/>
    <col min="13" max="13" width="9.00390625" style="88" customWidth="1"/>
    <col min="14" max="14" width="11.25390625" style="88" bestFit="1" customWidth="1"/>
    <col min="15" max="16384" width="9.00390625" style="88" customWidth="1"/>
  </cols>
  <sheetData>
    <row r="1" ht="18" customHeight="1">
      <c r="A1" s="87" t="s">
        <v>273</v>
      </c>
    </row>
    <row r="2" spans="1:9" ht="15" customHeight="1" thickBot="1">
      <c r="A2" s="89"/>
      <c r="B2" s="89"/>
      <c r="C2" s="89"/>
      <c r="D2" s="89"/>
      <c r="E2" s="89"/>
      <c r="F2" s="89"/>
      <c r="G2" s="89"/>
      <c r="H2" s="89"/>
      <c r="I2" s="90" t="s">
        <v>634</v>
      </c>
    </row>
    <row r="3" spans="1:10" ht="15" customHeight="1" thickTop="1">
      <c r="A3" s="845" t="s">
        <v>636</v>
      </c>
      <c r="B3" s="91" t="s">
        <v>274</v>
      </c>
      <c r="C3" s="846" t="s">
        <v>275</v>
      </c>
      <c r="D3" s="846"/>
      <c r="E3" s="846"/>
      <c r="F3" s="846"/>
      <c r="G3" s="847">
        <v>38991</v>
      </c>
      <c r="H3" s="843"/>
      <c r="I3" s="844"/>
      <c r="J3" s="92"/>
    </row>
    <row r="4" spans="1:10" ht="15" customHeight="1">
      <c r="A4" s="863"/>
      <c r="B4" s="93" t="s">
        <v>276</v>
      </c>
      <c r="C4" s="94" t="s">
        <v>545</v>
      </c>
      <c r="D4" s="94" t="s">
        <v>546</v>
      </c>
      <c r="E4" s="94" t="s">
        <v>637</v>
      </c>
      <c r="F4" s="94" t="s">
        <v>635</v>
      </c>
      <c r="G4" s="95" t="s">
        <v>538</v>
      </c>
      <c r="H4" s="95" t="s">
        <v>539</v>
      </c>
      <c r="I4" s="96" t="s">
        <v>540</v>
      </c>
      <c r="J4" s="92"/>
    </row>
    <row r="5" spans="1:14" s="106" customFormat="1" ht="15" customHeight="1">
      <c r="A5" s="97" t="s">
        <v>638</v>
      </c>
      <c r="B5" s="101">
        <v>1216181</v>
      </c>
      <c r="C5" s="98">
        <v>-3827</v>
      </c>
      <c r="D5" s="98">
        <v>-4841</v>
      </c>
      <c r="E5" s="99" t="s">
        <v>277</v>
      </c>
      <c r="F5" s="100">
        <f aca="true" t="shared" si="0" ref="F5:F14">SUM(C5:E5)</f>
        <v>-8668</v>
      </c>
      <c r="G5" s="47">
        <f aca="true" t="shared" si="1" ref="G5:G14">B5+F5</f>
        <v>1207513</v>
      </c>
      <c r="H5" s="101">
        <v>580370</v>
      </c>
      <c r="I5" s="102">
        <f aca="true" t="shared" si="2" ref="I5:I14">G5-H5</f>
        <v>627143</v>
      </c>
      <c r="J5" s="103"/>
      <c r="K5" s="104"/>
      <c r="L5" s="105"/>
      <c r="M5" s="105"/>
      <c r="N5" s="105"/>
    </row>
    <row r="6" spans="1:14" s="106" customFormat="1" ht="22.5" customHeight="1">
      <c r="A6" s="107" t="s">
        <v>639</v>
      </c>
      <c r="B6" s="101">
        <v>954210</v>
      </c>
      <c r="C6" s="98">
        <v>-2233</v>
      </c>
      <c r="D6" s="98">
        <v>-3303</v>
      </c>
      <c r="E6" s="99" t="s">
        <v>278</v>
      </c>
      <c r="F6" s="100">
        <f t="shared" si="0"/>
        <v>-5536</v>
      </c>
      <c r="G6" s="47">
        <f t="shared" si="1"/>
        <v>948674</v>
      </c>
      <c r="H6" s="101">
        <v>455885</v>
      </c>
      <c r="I6" s="102">
        <f t="shared" si="2"/>
        <v>492789</v>
      </c>
      <c r="J6" s="103"/>
      <c r="K6" s="104"/>
      <c r="L6" s="105"/>
      <c r="M6" s="105"/>
      <c r="N6" s="105"/>
    </row>
    <row r="7" spans="1:14" s="106" customFormat="1" ht="15" customHeight="1">
      <c r="A7" s="107" t="s">
        <v>640</v>
      </c>
      <c r="B7" s="101">
        <v>261971</v>
      </c>
      <c r="C7" s="98">
        <v>-1594</v>
      </c>
      <c r="D7" s="98">
        <v>-1538</v>
      </c>
      <c r="E7" s="99" t="s">
        <v>279</v>
      </c>
      <c r="F7" s="100">
        <f t="shared" si="0"/>
        <v>-3132</v>
      </c>
      <c r="G7" s="47">
        <f t="shared" si="1"/>
        <v>258839</v>
      </c>
      <c r="H7" s="101">
        <v>124485</v>
      </c>
      <c r="I7" s="102">
        <f t="shared" si="2"/>
        <v>134354</v>
      </c>
      <c r="J7" s="103"/>
      <c r="K7" s="104"/>
      <c r="L7" s="105"/>
      <c r="M7" s="105"/>
      <c r="N7" s="105"/>
    </row>
    <row r="8" spans="1:14" s="106" customFormat="1" ht="22.5" customHeight="1">
      <c r="A8" s="107" t="s">
        <v>641</v>
      </c>
      <c r="B8" s="101">
        <v>577160</v>
      </c>
      <c r="C8" s="98">
        <v>-1152</v>
      </c>
      <c r="D8" s="98">
        <v>-1258</v>
      </c>
      <c r="E8" s="99" t="s">
        <v>605</v>
      </c>
      <c r="F8" s="100">
        <f t="shared" si="0"/>
        <v>-2410</v>
      </c>
      <c r="G8" s="47">
        <f t="shared" si="1"/>
        <v>574750</v>
      </c>
      <c r="H8" s="101">
        <v>276611</v>
      </c>
      <c r="I8" s="102">
        <f t="shared" si="2"/>
        <v>298139</v>
      </c>
      <c r="J8" s="103"/>
      <c r="K8" s="104"/>
      <c r="L8" s="105"/>
      <c r="M8" s="105"/>
      <c r="N8" s="105"/>
    </row>
    <row r="9" spans="1:14" s="106" customFormat="1" ht="15" customHeight="1">
      <c r="A9" s="107" t="s">
        <v>642</v>
      </c>
      <c r="B9" s="101">
        <v>90740</v>
      </c>
      <c r="C9" s="98">
        <v>-472</v>
      </c>
      <c r="D9" s="98">
        <v>-703</v>
      </c>
      <c r="E9" s="99" t="s">
        <v>280</v>
      </c>
      <c r="F9" s="100">
        <f t="shared" si="0"/>
        <v>-1175</v>
      </c>
      <c r="G9" s="47">
        <f t="shared" si="1"/>
        <v>89565</v>
      </c>
      <c r="H9" s="101">
        <v>42843</v>
      </c>
      <c r="I9" s="102">
        <f t="shared" si="2"/>
        <v>46722</v>
      </c>
      <c r="J9" s="103"/>
      <c r="K9" s="104"/>
      <c r="L9" s="105"/>
      <c r="M9" s="105"/>
      <c r="N9" s="105"/>
    </row>
    <row r="10" spans="1:14" s="106" customFormat="1" ht="15" customHeight="1">
      <c r="A10" s="107" t="s">
        <v>643</v>
      </c>
      <c r="B10" s="101">
        <v>238788</v>
      </c>
      <c r="C10" s="98">
        <v>-1020</v>
      </c>
      <c r="D10" s="98">
        <v>-1398</v>
      </c>
      <c r="E10" s="99" t="s">
        <v>281</v>
      </c>
      <c r="F10" s="100">
        <f t="shared" si="0"/>
        <v>-2418</v>
      </c>
      <c r="G10" s="47">
        <f t="shared" si="1"/>
        <v>236370</v>
      </c>
      <c r="H10" s="101">
        <v>115185</v>
      </c>
      <c r="I10" s="102">
        <f t="shared" si="2"/>
        <v>121185</v>
      </c>
      <c r="J10" s="103"/>
      <c r="K10" s="104"/>
      <c r="L10" s="105"/>
      <c r="M10" s="105"/>
      <c r="N10" s="105"/>
    </row>
    <row r="11" spans="1:14" s="106" customFormat="1" ht="15" customHeight="1">
      <c r="A11" s="107" t="s">
        <v>644</v>
      </c>
      <c r="B11" s="101">
        <v>309493</v>
      </c>
      <c r="C11" s="98">
        <v>-1183</v>
      </c>
      <c r="D11" s="98">
        <v>-1482</v>
      </c>
      <c r="E11" s="99" t="s">
        <v>608</v>
      </c>
      <c r="F11" s="100">
        <f t="shared" si="0"/>
        <v>-2665</v>
      </c>
      <c r="G11" s="47">
        <f t="shared" si="1"/>
        <v>306828</v>
      </c>
      <c r="H11" s="101">
        <v>145731</v>
      </c>
      <c r="I11" s="102">
        <f t="shared" si="2"/>
        <v>161097</v>
      </c>
      <c r="J11" s="103"/>
      <c r="K11" s="104"/>
      <c r="L11" s="105"/>
      <c r="M11" s="105"/>
      <c r="N11" s="105"/>
    </row>
    <row r="12" spans="1:14" s="114" customFormat="1" ht="22.5" customHeight="1">
      <c r="A12" s="108" t="s">
        <v>282</v>
      </c>
      <c r="B12" s="111">
        <v>256012</v>
      </c>
      <c r="C12" s="109">
        <v>-118</v>
      </c>
      <c r="D12" s="109">
        <v>-280</v>
      </c>
      <c r="E12" s="99" t="s">
        <v>608</v>
      </c>
      <c r="F12" s="110">
        <f t="shared" si="0"/>
        <v>-398</v>
      </c>
      <c r="G12" s="52">
        <f t="shared" si="1"/>
        <v>255614</v>
      </c>
      <c r="H12" s="111">
        <v>122480</v>
      </c>
      <c r="I12" s="112">
        <f t="shared" si="2"/>
        <v>133134</v>
      </c>
      <c r="J12" s="113"/>
      <c r="K12" s="104"/>
      <c r="L12" s="105"/>
      <c r="M12" s="105"/>
      <c r="N12" s="105"/>
    </row>
    <row r="13" spans="1:14" s="114" customFormat="1" ht="15" customHeight="1">
      <c r="A13" s="108" t="s">
        <v>562</v>
      </c>
      <c r="B13" s="111">
        <v>93178</v>
      </c>
      <c r="C13" s="109">
        <v>-281</v>
      </c>
      <c r="D13" s="109">
        <v>-481</v>
      </c>
      <c r="E13" s="99" t="s">
        <v>608</v>
      </c>
      <c r="F13" s="110">
        <f t="shared" si="0"/>
        <v>-762</v>
      </c>
      <c r="G13" s="52">
        <f t="shared" si="1"/>
        <v>92416</v>
      </c>
      <c r="H13" s="111">
        <v>45710</v>
      </c>
      <c r="I13" s="112">
        <f t="shared" si="2"/>
        <v>46706</v>
      </c>
      <c r="J13" s="113"/>
      <c r="K13" s="104"/>
      <c r="L13" s="105"/>
      <c r="M13" s="105"/>
      <c r="N13" s="105"/>
    </row>
    <row r="14" spans="1:14" s="114" customFormat="1" ht="15" customHeight="1">
      <c r="A14" s="108" t="s">
        <v>563</v>
      </c>
      <c r="B14" s="111">
        <v>142384</v>
      </c>
      <c r="C14" s="109">
        <v>-468</v>
      </c>
      <c r="D14" s="109">
        <v>-412</v>
      </c>
      <c r="E14" s="99" t="s">
        <v>608</v>
      </c>
      <c r="F14" s="110">
        <f t="shared" si="0"/>
        <v>-880</v>
      </c>
      <c r="G14" s="52">
        <f t="shared" si="1"/>
        <v>141504</v>
      </c>
      <c r="H14" s="111">
        <v>67191</v>
      </c>
      <c r="I14" s="112">
        <f t="shared" si="2"/>
        <v>74313</v>
      </c>
      <c r="J14" s="113"/>
      <c r="K14" s="104"/>
      <c r="L14" s="105"/>
      <c r="M14" s="105"/>
      <c r="N14" s="105"/>
    </row>
    <row r="15" spans="1:14" s="114" customFormat="1" ht="15" customHeight="1">
      <c r="A15" s="115" t="s">
        <v>619</v>
      </c>
      <c r="B15" s="111">
        <v>98127</v>
      </c>
      <c r="C15" s="116" t="s">
        <v>623</v>
      </c>
      <c r="D15" s="116" t="s">
        <v>623</v>
      </c>
      <c r="E15" s="99" t="s">
        <v>623</v>
      </c>
      <c r="F15" s="116" t="s">
        <v>623</v>
      </c>
      <c r="G15" s="116" t="s">
        <v>623</v>
      </c>
      <c r="H15" s="117" t="s">
        <v>623</v>
      </c>
      <c r="I15" s="117" t="s">
        <v>623</v>
      </c>
      <c r="J15" s="113"/>
      <c r="K15" s="104"/>
      <c r="L15" s="105"/>
      <c r="M15" s="105"/>
      <c r="N15" s="105"/>
    </row>
    <row r="16" spans="1:14" s="114" customFormat="1" ht="15" customHeight="1">
      <c r="A16" s="115" t="s">
        <v>645</v>
      </c>
      <c r="B16" s="111">
        <v>11595</v>
      </c>
      <c r="C16" s="116" t="s">
        <v>623</v>
      </c>
      <c r="D16" s="116" t="s">
        <v>623</v>
      </c>
      <c r="E16" s="99" t="s">
        <v>623</v>
      </c>
      <c r="F16" s="116" t="s">
        <v>623</v>
      </c>
      <c r="G16" s="116" t="s">
        <v>623</v>
      </c>
      <c r="H16" s="117" t="s">
        <v>623</v>
      </c>
      <c r="I16" s="117" t="s">
        <v>623</v>
      </c>
      <c r="J16" s="113"/>
      <c r="K16" s="104"/>
      <c r="L16" s="105"/>
      <c r="M16" s="105"/>
      <c r="N16" s="105"/>
    </row>
    <row r="17" spans="1:14" s="114" customFormat="1" ht="15" customHeight="1">
      <c r="A17" s="115" t="s">
        <v>621</v>
      </c>
      <c r="B17" s="111">
        <v>9323</v>
      </c>
      <c r="C17" s="116" t="s">
        <v>623</v>
      </c>
      <c r="D17" s="116" t="s">
        <v>623</v>
      </c>
      <c r="E17" s="99" t="s">
        <v>623</v>
      </c>
      <c r="F17" s="116" t="s">
        <v>623</v>
      </c>
      <c r="G17" s="116" t="s">
        <v>623</v>
      </c>
      <c r="H17" s="117" t="s">
        <v>623</v>
      </c>
      <c r="I17" s="117" t="s">
        <v>623</v>
      </c>
      <c r="J17" s="113"/>
      <c r="K17" s="104"/>
      <c r="L17" s="105"/>
      <c r="M17" s="105"/>
      <c r="N17" s="105"/>
    </row>
    <row r="18" spans="1:14" s="114" customFormat="1" ht="15" customHeight="1">
      <c r="A18" s="115" t="s">
        <v>622</v>
      </c>
      <c r="B18" s="111">
        <v>8320</v>
      </c>
      <c r="C18" s="116" t="s">
        <v>623</v>
      </c>
      <c r="D18" s="116" t="s">
        <v>623</v>
      </c>
      <c r="E18" s="99" t="s">
        <v>623</v>
      </c>
      <c r="F18" s="116" t="s">
        <v>623</v>
      </c>
      <c r="G18" s="116" t="s">
        <v>623</v>
      </c>
      <c r="H18" s="117" t="s">
        <v>623</v>
      </c>
      <c r="I18" s="117" t="s">
        <v>623</v>
      </c>
      <c r="J18" s="113"/>
      <c r="K18" s="104"/>
      <c r="L18" s="105"/>
      <c r="M18" s="105"/>
      <c r="N18" s="105"/>
    </row>
    <row r="19" spans="1:14" s="114" customFormat="1" ht="15" customHeight="1">
      <c r="A19" s="115" t="s">
        <v>624</v>
      </c>
      <c r="B19" s="111">
        <v>5378</v>
      </c>
      <c r="C19" s="116" t="s">
        <v>623</v>
      </c>
      <c r="D19" s="116" t="s">
        <v>623</v>
      </c>
      <c r="E19" s="99" t="s">
        <v>623</v>
      </c>
      <c r="F19" s="116" t="s">
        <v>623</v>
      </c>
      <c r="G19" s="116" t="s">
        <v>623</v>
      </c>
      <c r="H19" s="117" t="s">
        <v>623</v>
      </c>
      <c r="I19" s="117" t="s">
        <v>623</v>
      </c>
      <c r="J19" s="113"/>
      <c r="K19" s="104"/>
      <c r="L19" s="105"/>
      <c r="M19" s="105"/>
      <c r="N19" s="105"/>
    </row>
    <row r="20" spans="1:14" s="114" customFormat="1" ht="15" customHeight="1">
      <c r="A20" s="115" t="s">
        <v>625</v>
      </c>
      <c r="B20" s="111">
        <v>9641</v>
      </c>
      <c r="C20" s="116" t="s">
        <v>623</v>
      </c>
      <c r="D20" s="116" t="s">
        <v>623</v>
      </c>
      <c r="E20" s="99" t="s">
        <v>623</v>
      </c>
      <c r="F20" s="116" t="s">
        <v>623</v>
      </c>
      <c r="G20" s="116" t="s">
        <v>623</v>
      </c>
      <c r="H20" s="117" t="s">
        <v>623</v>
      </c>
      <c r="I20" s="117" t="s">
        <v>623</v>
      </c>
      <c r="J20" s="113"/>
      <c r="K20" s="104"/>
      <c r="L20" s="105"/>
      <c r="M20" s="105"/>
      <c r="N20" s="105"/>
    </row>
    <row r="21" spans="1:14" s="114" customFormat="1" ht="15" customHeight="1">
      <c r="A21" s="108" t="s">
        <v>564</v>
      </c>
      <c r="B21" s="748">
        <v>117577</v>
      </c>
      <c r="C21" s="109">
        <v>-461</v>
      </c>
      <c r="D21" s="109">
        <v>-813</v>
      </c>
      <c r="E21" s="99" t="s">
        <v>623</v>
      </c>
      <c r="F21" s="110">
        <f>SUM(C21:E21)</f>
        <v>-1274</v>
      </c>
      <c r="G21" s="52">
        <f>B22+F21</f>
        <v>97004</v>
      </c>
      <c r="H21" s="112">
        <v>55259</v>
      </c>
      <c r="I21" s="112">
        <f>G21-H21</f>
        <v>41745</v>
      </c>
      <c r="J21" s="113"/>
      <c r="K21" s="104"/>
      <c r="L21" s="105"/>
      <c r="M21" s="105"/>
      <c r="N21" s="105"/>
    </row>
    <row r="22" spans="1:14" s="114" customFormat="1" ht="15" customHeight="1">
      <c r="A22" s="115" t="s">
        <v>646</v>
      </c>
      <c r="B22" s="111">
        <v>98278</v>
      </c>
      <c r="C22" s="116" t="s">
        <v>623</v>
      </c>
      <c r="D22" s="116" t="s">
        <v>623</v>
      </c>
      <c r="E22" s="99" t="s">
        <v>623</v>
      </c>
      <c r="F22" s="116" t="s">
        <v>623</v>
      </c>
      <c r="G22" s="116" t="s">
        <v>623</v>
      </c>
      <c r="H22" s="117" t="s">
        <v>623</v>
      </c>
      <c r="I22" s="117" t="s">
        <v>623</v>
      </c>
      <c r="J22" s="113"/>
      <c r="K22" s="104"/>
      <c r="L22" s="105"/>
      <c r="M22" s="105"/>
      <c r="N22" s="105"/>
    </row>
    <row r="23" spans="1:14" s="114" customFormat="1" ht="15" customHeight="1">
      <c r="A23" s="115" t="s">
        <v>647</v>
      </c>
      <c r="B23" s="111">
        <v>7067</v>
      </c>
      <c r="C23" s="116" t="s">
        <v>623</v>
      </c>
      <c r="D23" s="116" t="s">
        <v>623</v>
      </c>
      <c r="E23" s="99" t="s">
        <v>623</v>
      </c>
      <c r="F23" s="116" t="s">
        <v>623</v>
      </c>
      <c r="G23" s="116" t="s">
        <v>623</v>
      </c>
      <c r="H23" s="117" t="s">
        <v>623</v>
      </c>
      <c r="I23" s="117" t="s">
        <v>623</v>
      </c>
      <c r="J23" s="113"/>
      <c r="K23" s="104"/>
      <c r="L23" s="105"/>
      <c r="M23" s="105"/>
      <c r="N23" s="105"/>
    </row>
    <row r="24" spans="1:14" s="114" customFormat="1" ht="15" customHeight="1">
      <c r="A24" s="115" t="s">
        <v>628</v>
      </c>
      <c r="B24" s="111">
        <v>5302</v>
      </c>
      <c r="C24" s="116" t="s">
        <v>623</v>
      </c>
      <c r="D24" s="116" t="s">
        <v>623</v>
      </c>
      <c r="E24" s="99" t="s">
        <v>623</v>
      </c>
      <c r="F24" s="116" t="s">
        <v>623</v>
      </c>
      <c r="G24" s="116" t="s">
        <v>623</v>
      </c>
      <c r="H24" s="117" t="s">
        <v>623</v>
      </c>
      <c r="I24" s="117" t="s">
        <v>623</v>
      </c>
      <c r="J24" s="113"/>
      <c r="K24" s="104"/>
      <c r="L24" s="105"/>
      <c r="M24" s="105"/>
      <c r="N24" s="105"/>
    </row>
    <row r="25" spans="1:14" s="114" customFormat="1" ht="15" customHeight="1">
      <c r="A25" s="118" t="s">
        <v>629</v>
      </c>
      <c r="B25" s="112">
        <v>6930</v>
      </c>
      <c r="C25" s="116" t="s">
        <v>623</v>
      </c>
      <c r="D25" s="116" t="s">
        <v>623</v>
      </c>
      <c r="E25" s="99" t="s">
        <v>623</v>
      </c>
      <c r="F25" s="116" t="s">
        <v>623</v>
      </c>
      <c r="G25" s="116" t="s">
        <v>623</v>
      </c>
      <c r="H25" s="117" t="s">
        <v>623</v>
      </c>
      <c r="I25" s="117" t="s">
        <v>623</v>
      </c>
      <c r="J25" s="113"/>
      <c r="K25" s="104"/>
      <c r="L25" s="105"/>
      <c r="M25" s="105"/>
      <c r="N25" s="105"/>
    </row>
    <row r="26" spans="1:14" s="114" customFormat="1" ht="15" customHeight="1">
      <c r="A26" s="108" t="s">
        <v>565</v>
      </c>
      <c r="B26" s="111">
        <v>40717</v>
      </c>
      <c r="C26" s="109">
        <v>-50</v>
      </c>
      <c r="D26" s="109">
        <v>-295</v>
      </c>
      <c r="E26" s="99" t="s">
        <v>623</v>
      </c>
      <c r="F26" s="110">
        <f aca="true" t="shared" si="3" ref="F26:F55">SUM(C26:E26)</f>
        <v>-345</v>
      </c>
      <c r="G26" s="52">
        <f aca="true" t="shared" si="4" ref="G26:G55">B26+F26</f>
        <v>40372</v>
      </c>
      <c r="H26" s="111">
        <v>19272</v>
      </c>
      <c r="I26" s="112">
        <f aca="true" t="shared" si="5" ref="I26:I55">G26-H26</f>
        <v>21100</v>
      </c>
      <c r="J26" s="113"/>
      <c r="K26" s="104"/>
      <c r="L26" s="105"/>
      <c r="M26" s="105"/>
      <c r="N26" s="105"/>
    </row>
    <row r="27" spans="1:14" s="114" customFormat="1" ht="15" customHeight="1">
      <c r="A27" s="108" t="s">
        <v>566</v>
      </c>
      <c r="B27" s="111">
        <v>43625</v>
      </c>
      <c r="C27" s="109">
        <v>-66</v>
      </c>
      <c r="D27" s="109">
        <v>-143</v>
      </c>
      <c r="E27" s="99" t="s">
        <v>623</v>
      </c>
      <c r="F27" s="110">
        <f t="shared" si="3"/>
        <v>-209</v>
      </c>
      <c r="G27" s="52">
        <f t="shared" si="4"/>
        <v>43416</v>
      </c>
      <c r="H27" s="111">
        <v>20960</v>
      </c>
      <c r="I27" s="112">
        <f t="shared" si="5"/>
        <v>22456</v>
      </c>
      <c r="J27" s="113"/>
      <c r="K27" s="104"/>
      <c r="L27" s="105"/>
      <c r="M27" s="105"/>
      <c r="N27" s="105"/>
    </row>
    <row r="28" spans="1:14" s="114" customFormat="1" ht="15" customHeight="1">
      <c r="A28" s="108" t="s">
        <v>567</v>
      </c>
      <c r="B28" s="111">
        <v>36013</v>
      </c>
      <c r="C28" s="109">
        <v>-226</v>
      </c>
      <c r="D28" s="109">
        <v>-166</v>
      </c>
      <c r="E28" s="99" t="s">
        <v>623</v>
      </c>
      <c r="F28" s="110">
        <f t="shared" si="3"/>
        <v>-392</v>
      </c>
      <c r="G28" s="52">
        <f t="shared" si="4"/>
        <v>35621</v>
      </c>
      <c r="H28" s="111">
        <v>16887</v>
      </c>
      <c r="I28" s="112">
        <f t="shared" si="5"/>
        <v>18734</v>
      </c>
      <c r="J28" s="113"/>
      <c r="K28" s="104"/>
      <c r="L28" s="105"/>
      <c r="M28" s="105"/>
      <c r="N28" s="105"/>
    </row>
    <row r="29" spans="1:14" s="114" customFormat="1" ht="15" customHeight="1">
      <c r="A29" s="108" t="s">
        <v>568</v>
      </c>
      <c r="B29" s="111">
        <v>28192</v>
      </c>
      <c r="C29" s="109">
        <v>-204</v>
      </c>
      <c r="D29" s="109">
        <v>-70</v>
      </c>
      <c r="E29" s="99" t="s">
        <v>623</v>
      </c>
      <c r="F29" s="110">
        <f t="shared" si="3"/>
        <v>-274</v>
      </c>
      <c r="G29" s="52">
        <f t="shared" si="4"/>
        <v>27918</v>
      </c>
      <c r="H29" s="111">
        <v>13368</v>
      </c>
      <c r="I29" s="112">
        <f t="shared" si="5"/>
        <v>14550</v>
      </c>
      <c r="J29" s="113"/>
      <c r="K29" s="104"/>
      <c r="L29" s="105"/>
      <c r="M29" s="105"/>
      <c r="N29" s="105"/>
    </row>
    <row r="30" spans="1:14" s="114" customFormat="1" ht="15" customHeight="1">
      <c r="A30" s="108" t="s">
        <v>569</v>
      </c>
      <c r="B30" s="111">
        <v>30929</v>
      </c>
      <c r="C30" s="109">
        <v>-159</v>
      </c>
      <c r="D30" s="109">
        <v>-92</v>
      </c>
      <c r="E30" s="99" t="s">
        <v>623</v>
      </c>
      <c r="F30" s="110">
        <f t="shared" si="3"/>
        <v>-251</v>
      </c>
      <c r="G30" s="52">
        <f t="shared" si="4"/>
        <v>30678</v>
      </c>
      <c r="H30" s="111">
        <v>14856</v>
      </c>
      <c r="I30" s="112">
        <f t="shared" si="5"/>
        <v>15822</v>
      </c>
      <c r="J30" s="113"/>
      <c r="K30" s="104"/>
      <c r="L30" s="105"/>
      <c r="M30" s="105"/>
      <c r="N30" s="105"/>
    </row>
    <row r="31" spans="1:14" s="114" customFormat="1" ht="15" customHeight="1">
      <c r="A31" s="108" t="s">
        <v>570</v>
      </c>
      <c r="B31" s="111">
        <v>63864</v>
      </c>
      <c r="C31" s="109">
        <v>66</v>
      </c>
      <c r="D31" s="109">
        <v>-124</v>
      </c>
      <c r="E31" s="99" t="s">
        <v>623</v>
      </c>
      <c r="F31" s="110">
        <f t="shared" si="3"/>
        <v>-58</v>
      </c>
      <c r="G31" s="52">
        <f t="shared" si="4"/>
        <v>63806</v>
      </c>
      <c r="H31" s="111">
        <v>30885</v>
      </c>
      <c r="I31" s="112">
        <f t="shared" si="5"/>
        <v>32921</v>
      </c>
      <c r="J31" s="113"/>
      <c r="K31" s="104"/>
      <c r="L31" s="105"/>
      <c r="M31" s="105"/>
      <c r="N31" s="105"/>
    </row>
    <row r="32" spans="1:14" s="114" customFormat="1" ht="15" customHeight="1">
      <c r="A32" s="108" t="s">
        <v>571</v>
      </c>
      <c r="B32" s="111">
        <v>45834</v>
      </c>
      <c r="C32" s="109">
        <v>10</v>
      </c>
      <c r="D32" s="109">
        <v>102</v>
      </c>
      <c r="E32" s="99" t="s">
        <v>623</v>
      </c>
      <c r="F32" s="110">
        <f t="shared" si="3"/>
        <v>112</v>
      </c>
      <c r="G32" s="52">
        <f t="shared" si="4"/>
        <v>45946</v>
      </c>
      <c r="H32" s="111">
        <v>22712</v>
      </c>
      <c r="I32" s="112">
        <f t="shared" si="5"/>
        <v>23234</v>
      </c>
      <c r="J32" s="113"/>
      <c r="K32" s="104"/>
      <c r="L32" s="105"/>
      <c r="M32" s="105"/>
      <c r="N32" s="105"/>
    </row>
    <row r="33" spans="1:14" s="114" customFormat="1" ht="15" customHeight="1">
      <c r="A33" s="108" t="s">
        <v>572</v>
      </c>
      <c r="B33" s="111">
        <v>20695</v>
      </c>
      <c r="C33" s="109">
        <v>-113</v>
      </c>
      <c r="D33" s="109">
        <v>-239</v>
      </c>
      <c r="E33" s="99" t="s">
        <v>623</v>
      </c>
      <c r="F33" s="110">
        <f t="shared" si="3"/>
        <v>-352</v>
      </c>
      <c r="G33" s="52">
        <f t="shared" si="4"/>
        <v>20343</v>
      </c>
      <c r="H33" s="111">
        <v>9764</v>
      </c>
      <c r="I33" s="112">
        <f t="shared" si="5"/>
        <v>10579</v>
      </c>
      <c r="J33" s="113"/>
      <c r="K33" s="104"/>
      <c r="L33" s="105"/>
      <c r="M33" s="105"/>
      <c r="N33" s="105"/>
    </row>
    <row r="34" spans="1:14" s="114" customFormat="1" ht="15" customHeight="1">
      <c r="A34" s="108" t="s">
        <v>573</v>
      </c>
      <c r="B34" s="111">
        <v>35190</v>
      </c>
      <c r="C34" s="109">
        <v>-163</v>
      </c>
      <c r="D34" s="109">
        <v>-290</v>
      </c>
      <c r="E34" s="99" t="s">
        <v>623</v>
      </c>
      <c r="F34" s="110">
        <f t="shared" si="3"/>
        <v>-453</v>
      </c>
      <c r="G34" s="52">
        <f t="shared" si="4"/>
        <v>34737</v>
      </c>
      <c r="H34" s="111">
        <v>16541</v>
      </c>
      <c r="I34" s="112">
        <f t="shared" si="5"/>
        <v>18196</v>
      </c>
      <c r="J34" s="113"/>
      <c r="K34" s="104"/>
      <c r="L34" s="105"/>
      <c r="M34" s="105"/>
      <c r="N34" s="105"/>
    </row>
    <row r="35" spans="1:14" s="114" customFormat="1" ht="15" customHeight="1">
      <c r="A35" s="108" t="s">
        <v>574</v>
      </c>
      <c r="B35" s="111">
        <v>15415</v>
      </c>
      <c r="C35" s="109">
        <v>-53</v>
      </c>
      <c r="D35" s="116">
        <v>21</v>
      </c>
      <c r="E35" s="99" t="s">
        <v>623</v>
      </c>
      <c r="F35" s="117">
        <f t="shared" si="3"/>
        <v>-32</v>
      </c>
      <c r="G35" s="52">
        <f t="shared" si="4"/>
        <v>15383</v>
      </c>
      <c r="H35" s="111">
        <v>7314</v>
      </c>
      <c r="I35" s="112">
        <f t="shared" si="5"/>
        <v>8069</v>
      </c>
      <c r="J35" s="113"/>
      <c r="K35" s="104"/>
      <c r="L35" s="105"/>
      <c r="M35" s="105"/>
      <c r="N35" s="105"/>
    </row>
    <row r="36" spans="1:14" s="114" customFormat="1" ht="15" customHeight="1">
      <c r="A36" s="108" t="s">
        <v>575</v>
      </c>
      <c r="B36" s="111">
        <v>12523</v>
      </c>
      <c r="C36" s="109">
        <v>-67</v>
      </c>
      <c r="D36" s="116">
        <v>-42</v>
      </c>
      <c r="E36" s="99" t="s">
        <v>623</v>
      </c>
      <c r="F36" s="117">
        <f t="shared" si="3"/>
        <v>-109</v>
      </c>
      <c r="G36" s="52">
        <f t="shared" si="4"/>
        <v>12414</v>
      </c>
      <c r="H36" s="111">
        <v>6006</v>
      </c>
      <c r="I36" s="112">
        <f t="shared" si="5"/>
        <v>6408</v>
      </c>
      <c r="J36" s="113"/>
      <c r="K36" s="104"/>
      <c r="L36" s="105"/>
      <c r="M36" s="105"/>
      <c r="N36" s="105"/>
    </row>
    <row r="37" spans="1:14" s="114" customFormat="1" ht="15" customHeight="1">
      <c r="A37" s="108" t="s">
        <v>576</v>
      </c>
      <c r="B37" s="111">
        <v>20738</v>
      </c>
      <c r="C37" s="109">
        <v>-78</v>
      </c>
      <c r="D37" s="116">
        <v>-40</v>
      </c>
      <c r="E37" s="99" t="s">
        <v>623</v>
      </c>
      <c r="F37" s="117">
        <f t="shared" si="3"/>
        <v>-118</v>
      </c>
      <c r="G37" s="52">
        <f t="shared" si="4"/>
        <v>20620</v>
      </c>
      <c r="H37" s="111">
        <v>9922</v>
      </c>
      <c r="I37" s="112">
        <f t="shared" si="5"/>
        <v>10698</v>
      </c>
      <c r="J37" s="113"/>
      <c r="K37" s="104"/>
      <c r="L37" s="105"/>
      <c r="M37" s="105"/>
      <c r="N37" s="105"/>
    </row>
    <row r="38" spans="1:14" s="114" customFormat="1" ht="15" customHeight="1">
      <c r="A38" s="108" t="s">
        <v>577</v>
      </c>
      <c r="B38" s="111">
        <v>6917</v>
      </c>
      <c r="C38" s="109">
        <v>-60</v>
      </c>
      <c r="D38" s="116">
        <v>-39</v>
      </c>
      <c r="E38" s="99" t="s">
        <v>623</v>
      </c>
      <c r="F38" s="117">
        <f t="shared" si="3"/>
        <v>-99</v>
      </c>
      <c r="G38" s="52">
        <f t="shared" si="4"/>
        <v>6818</v>
      </c>
      <c r="H38" s="111">
        <v>3254</v>
      </c>
      <c r="I38" s="112">
        <f t="shared" si="5"/>
        <v>3564</v>
      </c>
      <c r="J38" s="113"/>
      <c r="K38" s="104"/>
      <c r="L38" s="105"/>
      <c r="M38" s="105"/>
      <c r="N38" s="105"/>
    </row>
    <row r="39" spans="1:14" s="114" customFormat="1" ht="15" customHeight="1">
      <c r="A39" s="108" t="s">
        <v>578</v>
      </c>
      <c r="B39" s="111">
        <v>8593</v>
      </c>
      <c r="C39" s="109">
        <v>-63</v>
      </c>
      <c r="D39" s="116">
        <v>-94</v>
      </c>
      <c r="E39" s="99" t="s">
        <v>623</v>
      </c>
      <c r="F39" s="117">
        <f t="shared" si="3"/>
        <v>-157</v>
      </c>
      <c r="G39" s="52">
        <f t="shared" si="4"/>
        <v>8436</v>
      </c>
      <c r="H39" s="111">
        <v>4147</v>
      </c>
      <c r="I39" s="112">
        <f t="shared" si="5"/>
        <v>4289</v>
      </c>
      <c r="J39" s="113"/>
      <c r="K39" s="104"/>
      <c r="L39" s="105"/>
      <c r="M39" s="105"/>
      <c r="N39" s="105"/>
    </row>
    <row r="40" spans="1:14" s="114" customFormat="1" ht="15" customHeight="1">
      <c r="A40" s="108" t="s">
        <v>579</v>
      </c>
      <c r="B40" s="111">
        <v>9915</v>
      </c>
      <c r="C40" s="109">
        <v>-92</v>
      </c>
      <c r="D40" s="116">
        <v>-28</v>
      </c>
      <c r="E40" s="99" t="s">
        <v>623</v>
      </c>
      <c r="F40" s="117">
        <f t="shared" si="3"/>
        <v>-120</v>
      </c>
      <c r="G40" s="52">
        <f t="shared" si="4"/>
        <v>9795</v>
      </c>
      <c r="H40" s="111">
        <v>4726</v>
      </c>
      <c r="I40" s="112">
        <f t="shared" si="5"/>
        <v>5069</v>
      </c>
      <c r="J40" s="113"/>
      <c r="K40" s="104"/>
      <c r="L40" s="105"/>
      <c r="M40" s="105"/>
      <c r="N40" s="105"/>
    </row>
    <row r="41" spans="1:14" s="114" customFormat="1" ht="15" customHeight="1">
      <c r="A41" s="108" t="s">
        <v>580</v>
      </c>
      <c r="B41" s="111">
        <v>8824</v>
      </c>
      <c r="C41" s="109">
        <v>-88</v>
      </c>
      <c r="D41" s="116">
        <v>-116</v>
      </c>
      <c r="E41" s="99" t="s">
        <v>623</v>
      </c>
      <c r="F41" s="117">
        <f t="shared" si="3"/>
        <v>-204</v>
      </c>
      <c r="G41" s="52">
        <f t="shared" si="4"/>
        <v>8620</v>
      </c>
      <c r="H41" s="111">
        <v>4186</v>
      </c>
      <c r="I41" s="112">
        <f t="shared" si="5"/>
        <v>4434</v>
      </c>
      <c r="J41" s="113"/>
      <c r="K41" s="104"/>
      <c r="L41" s="105"/>
      <c r="M41" s="105"/>
      <c r="N41" s="105"/>
    </row>
    <row r="42" spans="1:14" s="114" customFormat="1" ht="15" customHeight="1">
      <c r="A42" s="108" t="s">
        <v>581</v>
      </c>
      <c r="B42" s="111">
        <v>6949</v>
      </c>
      <c r="C42" s="116">
        <v>-41</v>
      </c>
      <c r="D42" s="116">
        <v>-74</v>
      </c>
      <c r="E42" s="99" t="s">
        <v>623</v>
      </c>
      <c r="F42" s="117">
        <f t="shared" si="3"/>
        <v>-115</v>
      </c>
      <c r="G42" s="52">
        <f t="shared" si="4"/>
        <v>6834</v>
      </c>
      <c r="H42" s="111">
        <v>3291</v>
      </c>
      <c r="I42" s="112">
        <f t="shared" si="5"/>
        <v>3543</v>
      </c>
      <c r="J42" s="113"/>
      <c r="K42" s="104"/>
      <c r="L42" s="105"/>
      <c r="M42" s="105"/>
      <c r="N42" s="105"/>
    </row>
    <row r="43" spans="1:14" s="114" customFormat="1" ht="15" customHeight="1">
      <c r="A43" s="108" t="s">
        <v>582</v>
      </c>
      <c r="B43" s="111">
        <v>10761</v>
      </c>
      <c r="C43" s="116">
        <v>-70</v>
      </c>
      <c r="D43" s="116">
        <v>-100</v>
      </c>
      <c r="E43" s="99" t="s">
        <v>623</v>
      </c>
      <c r="F43" s="117">
        <f t="shared" si="3"/>
        <v>-170</v>
      </c>
      <c r="G43" s="52">
        <f t="shared" si="4"/>
        <v>10591</v>
      </c>
      <c r="H43" s="111">
        <v>5108</v>
      </c>
      <c r="I43" s="112">
        <f t="shared" si="5"/>
        <v>5483</v>
      </c>
      <c r="J43" s="113"/>
      <c r="K43" s="104"/>
      <c r="L43" s="105"/>
      <c r="M43" s="105"/>
      <c r="N43" s="105"/>
    </row>
    <row r="44" spans="1:14" s="114" customFormat="1" ht="15" customHeight="1">
      <c r="A44" s="108" t="s">
        <v>583</v>
      </c>
      <c r="B44" s="111">
        <v>6671</v>
      </c>
      <c r="C44" s="116">
        <v>-55</v>
      </c>
      <c r="D44" s="116">
        <v>7</v>
      </c>
      <c r="E44" s="99" t="s">
        <v>623</v>
      </c>
      <c r="F44" s="117">
        <f t="shared" si="3"/>
        <v>-48</v>
      </c>
      <c r="G44" s="52">
        <f t="shared" si="4"/>
        <v>6623</v>
      </c>
      <c r="H44" s="111">
        <v>3178</v>
      </c>
      <c r="I44" s="112">
        <f t="shared" si="5"/>
        <v>3445</v>
      </c>
      <c r="J44" s="113"/>
      <c r="K44" s="104"/>
      <c r="L44" s="105"/>
      <c r="M44" s="105"/>
      <c r="N44" s="105"/>
    </row>
    <row r="45" spans="1:14" s="114" customFormat="1" ht="15" customHeight="1">
      <c r="A45" s="108" t="s">
        <v>584</v>
      </c>
      <c r="B45" s="111">
        <v>10054</v>
      </c>
      <c r="C45" s="116">
        <v>-102</v>
      </c>
      <c r="D45" s="116">
        <v>-35</v>
      </c>
      <c r="E45" s="99" t="s">
        <v>623</v>
      </c>
      <c r="F45" s="117">
        <f t="shared" si="3"/>
        <v>-137</v>
      </c>
      <c r="G45" s="52">
        <f t="shared" si="4"/>
        <v>9917</v>
      </c>
      <c r="H45" s="111">
        <v>4758</v>
      </c>
      <c r="I45" s="112">
        <f t="shared" si="5"/>
        <v>5159</v>
      </c>
      <c r="J45" s="113"/>
      <c r="K45" s="104"/>
      <c r="L45" s="105"/>
      <c r="M45" s="105"/>
      <c r="N45" s="105"/>
    </row>
    <row r="46" spans="1:14" s="114" customFormat="1" ht="15" customHeight="1">
      <c r="A46" s="108" t="s">
        <v>585</v>
      </c>
      <c r="B46" s="111">
        <v>4226</v>
      </c>
      <c r="C46" s="116">
        <v>-41</v>
      </c>
      <c r="D46" s="116">
        <v>-70</v>
      </c>
      <c r="E46" s="99" t="s">
        <v>623</v>
      </c>
      <c r="F46" s="117">
        <f t="shared" si="3"/>
        <v>-111</v>
      </c>
      <c r="G46" s="52">
        <f t="shared" si="4"/>
        <v>4115</v>
      </c>
      <c r="H46" s="111">
        <v>1935</v>
      </c>
      <c r="I46" s="112">
        <f t="shared" si="5"/>
        <v>2180</v>
      </c>
      <c r="J46" s="113"/>
      <c r="K46" s="104"/>
      <c r="L46" s="105"/>
      <c r="M46" s="105"/>
      <c r="N46" s="105"/>
    </row>
    <row r="47" spans="1:14" s="114" customFormat="1" ht="15" customHeight="1">
      <c r="A47" s="108" t="s">
        <v>586</v>
      </c>
      <c r="B47" s="111">
        <v>5447</v>
      </c>
      <c r="C47" s="116">
        <v>-70</v>
      </c>
      <c r="D47" s="116">
        <v>-63</v>
      </c>
      <c r="E47" s="99" t="s">
        <v>623</v>
      </c>
      <c r="F47" s="117">
        <f t="shared" si="3"/>
        <v>-133</v>
      </c>
      <c r="G47" s="52">
        <f t="shared" si="4"/>
        <v>5314</v>
      </c>
      <c r="H47" s="111">
        <v>2536</v>
      </c>
      <c r="I47" s="112">
        <f t="shared" si="5"/>
        <v>2778</v>
      </c>
      <c r="J47" s="113"/>
      <c r="K47" s="104"/>
      <c r="L47" s="105"/>
      <c r="M47" s="105"/>
      <c r="N47" s="105"/>
    </row>
    <row r="48" spans="1:14" s="114" customFormat="1" ht="15" customHeight="1">
      <c r="A48" s="108" t="s">
        <v>587</v>
      </c>
      <c r="B48" s="111">
        <v>5915</v>
      </c>
      <c r="C48" s="116">
        <v>-43</v>
      </c>
      <c r="D48" s="116">
        <v>-73</v>
      </c>
      <c r="E48" s="99" t="s">
        <v>623</v>
      </c>
      <c r="F48" s="117">
        <f t="shared" si="3"/>
        <v>-116</v>
      </c>
      <c r="G48" s="52">
        <f t="shared" si="4"/>
        <v>5799</v>
      </c>
      <c r="H48" s="111">
        <v>2765</v>
      </c>
      <c r="I48" s="112">
        <f t="shared" si="5"/>
        <v>3034</v>
      </c>
      <c r="J48" s="113"/>
      <c r="K48" s="104"/>
      <c r="L48" s="105"/>
      <c r="M48" s="105"/>
      <c r="N48" s="105"/>
    </row>
    <row r="49" spans="1:14" s="114" customFormat="1" ht="15" customHeight="1">
      <c r="A49" s="108" t="s">
        <v>588</v>
      </c>
      <c r="B49" s="111">
        <v>26026</v>
      </c>
      <c r="C49" s="109">
        <v>-69</v>
      </c>
      <c r="D49" s="116">
        <v>-119</v>
      </c>
      <c r="E49" s="99" t="s">
        <v>623</v>
      </c>
      <c r="F49" s="117">
        <f t="shared" si="3"/>
        <v>-188</v>
      </c>
      <c r="G49" s="52">
        <f t="shared" si="4"/>
        <v>25838</v>
      </c>
      <c r="H49" s="111">
        <v>12491</v>
      </c>
      <c r="I49" s="112">
        <f t="shared" si="5"/>
        <v>13347</v>
      </c>
      <c r="J49" s="113"/>
      <c r="K49" s="104"/>
      <c r="L49" s="105"/>
      <c r="M49" s="105"/>
      <c r="N49" s="105"/>
    </row>
    <row r="50" spans="1:14" s="114" customFormat="1" ht="15" customHeight="1">
      <c r="A50" s="108" t="s">
        <v>589</v>
      </c>
      <c r="B50" s="111">
        <v>18769</v>
      </c>
      <c r="C50" s="109">
        <v>-104</v>
      </c>
      <c r="D50" s="116">
        <v>-122</v>
      </c>
      <c r="E50" s="99" t="s">
        <v>623</v>
      </c>
      <c r="F50" s="117">
        <f t="shared" si="3"/>
        <v>-226</v>
      </c>
      <c r="G50" s="52">
        <f t="shared" si="4"/>
        <v>18543</v>
      </c>
      <c r="H50" s="111">
        <v>8940</v>
      </c>
      <c r="I50" s="112">
        <f t="shared" si="5"/>
        <v>9603</v>
      </c>
      <c r="J50" s="113"/>
      <c r="K50" s="104"/>
      <c r="L50" s="105"/>
      <c r="M50" s="105"/>
      <c r="N50" s="105"/>
    </row>
    <row r="51" spans="1:14" s="114" customFormat="1" ht="15" customHeight="1">
      <c r="A51" s="108" t="s">
        <v>590</v>
      </c>
      <c r="B51" s="111">
        <v>9742</v>
      </c>
      <c r="C51" s="109">
        <v>-63</v>
      </c>
      <c r="D51" s="116">
        <v>-117</v>
      </c>
      <c r="E51" s="99" t="s">
        <v>623</v>
      </c>
      <c r="F51" s="117">
        <f t="shared" si="3"/>
        <v>-180</v>
      </c>
      <c r="G51" s="52">
        <f t="shared" si="4"/>
        <v>9562</v>
      </c>
      <c r="H51" s="111">
        <v>4703</v>
      </c>
      <c r="I51" s="112">
        <f t="shared" si="5"/>
        <v>4859</v>
      </c>
      <c r="J51" s="113"/>
      <c r="K51" s="104"/>
      <c r="L51" s="105"/>
      <c r="M51" s="105"/>
      <c r="N51" s="105"/>
    </row>
    <row r="52" spans="1:14" s="114" customFormat="1" ht="15" customHeight="1">
      <c r="A52" s="108" t="s">
        <v>591</v>
      </c>
      <c r="B52" s="111">
        <v>16331</v>
      </c>
      <c r="C52" s="109">
        <v>-125</v>
      </c>
      <c r="D52" s="116">
        <v>-91</v>
      </c>
      <c r="E52" s="99" t="s">
        <v>623</v>
      </c>
      <c r="F52" s="117">
        <f t="shared" si="3"/>
        <v>-216</v>
      </c>
      <c r="G52" s="52">
        <f t="shared" si="4"/>
        <v>16115</v>
      </c>
      <c r="H52" s="111">
        <v>7874</v>
      </c>
      <c r="I52" s="112">
        <f t="shared" si="5"/>
        <v>8241</v>
      </c>
      <c r="J52" s="113"/>
      <c r="K52" s="104"/>
      <c r="L52" s="105"/>
      <c r="M52" s="105"/>
      <c r="N52" s="105"/>
    </row>
    <row r="53" spans="1:14" s="114" customFormat="1" ht="15" customHeight="1">
      <c r="A53" s="108" t="s">
        <v>592</v>
      </c>
      <c r="B53" s="111">
        <v>8623</v>
      </c>
      <c r="C53" s="109">
        <v>-56</v>
      </c>
      <c r="D53" s="116">
        <v>-86</v>
      </c>
      <c r="E53" s="99" t="s">
        <v>623</v>
      </c>
      <c r="F53" s="117">
        <f t="shared" si="3"/>
        <v>-142</v>
      </c>
      <c r="G53" s="52">
        <f t="shared" si="4"/>
        <v>8481</v>
      </c>
      <c r="H53" s="111">
        <v>4070</v>
      </c>
      <c r="I53" s="112">
        <f t="shared" si="5"/>
        <v>4411</v>
      </c>
      <c r="J53" s="113"/>
      <c r="K53" s="104"/>
      <c r="L53" s="105"/>
      <c r="M53" s="105"/>
      <c r="N53" s="105"/>
    </row>
    <row r="54" spans="1:14" s="114" customFormat="1" ht="15" customHeight="1">
      <c r="A54" s="108" t="s">
        <v>612</v>
      </c>
      <c r="B54" s="111">
        <v>8003</v>
      </c>
      <c r="C54" s="109">
        <v>-36</v>
      </c>
      <c r="D54" s="116">
        <v>-18</v>
      </c>
      <c r="E54" s="99" t="s">
        <v>272</v>
      </c>
      <c r="F54" s="117">
        <f t="shared" si="3"/>
        <v>-54</v>
      </c>
      <c r="G54" s="52">
        <f t="shared" si="4"/>
        <v>7949</v>
      </c>
      <c r="H54" s="111">
        <v>3838</v>
      </c>
      <c r="I54" s="112">
        <f t="shared" si="5"/>
        <v>4111</v>
      </c>
      <c r="J54" s="113"/>
      <c r="K54" s="104"/>
      <c r="L54" s="105"/>
      <c r="M54" s="105"/>
      <c r="N54" s="105"/>
    </row>
    <row r="55" spans="1:14" s="114" customFormat="1" ht="15" customHeight="1">
      <c r="A55" s="108" t="s">
        <v>613</v>
      </c>
      <c r="B55" s="111">
        <v>24677</v>
      </c>
      <c r="C55" s="109">
        <v>-132</v>
      </c>
      <c r="D55" s="116">
        <v>-177</v>
      </c>
      <c r="E55" s="99" t="s">
        <v>608</v>
      </c>
      <c r="F55" s="117">
        <f t="shared" si="3"/>
        <v>-309</v>
      </c>
      <c r="G55" s="52">
        <f t="shared" si="4"/>
        <v>24368</v>
      </c>
      <c r="H55" s="50">
        <v>11580</v>
      </c>
      <c r="I55" s="112">
        <f t="shared" si="5"/>
        <v>12788</v>
      </c>
      <c r="J55" s="113"/>
      <c r="K55" s="104"/>
      <c r="L55" s="105"/>
      <c r="M55" s="105"/>
      <c r="N55" s="105"/>
    </row>
    <row r="56" spans="1:14" s="114" customFormat="1" ht="15" customHeight="1">
      <c r="A56" s="115" t="s">
        <v>630</v>
      </c>
      <c r="B56" s="111">
        <v>6584</v>
      </c>
      <c r="C56" s="116" t="s">
        <v>623</v>
      </c>
      <c r="D56" s="116" t="s">
        <v>623</v>
      </c>
      <c r="E56" s="99" t="s">
        <v>623</v>
      </c>
      <c r="F56" s="116" t="s">
        <v>623</v>
      </c>
      <c r="G56" s="116" t="s">
        <v>623</v>
      </c>
      <c r="H56" s="117" t="s">
        <v>623</v>
      </c>
      <c r="I56" s="117" t="s">
        <v>623</v>
      </c>
      <c r="J56" s="113"/>
      <c r="K56" s="104"/>
      <c r="L56" s="105"/>
      <c r="M56" s="105"/>
      <c r="N56" s="105"/>
    </row>
    <row r="57" spans="1:14" s="114" customFormat="1" ht="15" customHeight="1">
      <c r="A57" s="115" t="s">
        <v>631</v>
      </c>
      <c r="B57" s="111">
        <v>18093</v>
      </c>
      <c r="C57" s="116" t="s">
        <v>623</v>
      </c>
      <c r="D57" s="116" t="s">
        <v>623</v>
      </c>
      <c r="E57" s="99" t="s">
        <v>623</v>
      </c>
      <c r="F57" s="116" t="s">
        <v>623</v>
      </c>
      <c r="G57" s="116" t="s">
        <v>623</v>
      </c>
      <c r="H57" s="117" t="s">
        <v>623</v>
      </c>
      <c r="I57" s="117" t="s">
        <v>623</v>
      </c>
      <c r="J57" s="113"/>
      <c r="K57" s="104"/>
      <c r="L57" s="105"/>
      <c r="M57" s="105"/>
      <c r="N57" s="105"/>
    </row>
    <row r="58" spans="1:14" s="114" customFormat="1" ht="15" customHeight="1" thickBot="1">
      <c r="A58" s="119" t="s">
        <v>593</v>
      </c>
      <c r="B58" s="124">
        <v>16852</v>
      </c>
      <c r="C58" s="120">
        <v>-86</v>
      </c>
      <c r="D58" s="121">
        <v>-62</v>
      </c>
      <c r="E58" s="122" t="s">
        <v>623</v>
      </c>
      <c r="F58" s="123">
        <f>SUM(C58:E58)</f>
        <v>-148</v>
      </c>
      <c r="G58" s="61">
        <f>B58+F58</f>
        <v>16704</v>
      </c>
      <c r="H58" s="124">
        <v>7863</v>
      </c>
      <c r="I58" s="125">
        <f>G58-H58</f>
        <v>8841</v>
      </c>
      <c r="J58" s="113"/>
      <c r="K58" s="104"/>
      <c r="L58" s="105"/>
      <c r="M58" s="105"/>
      <c r="N58" s="105"/>
    </row>
    <row r="59" spans="1:13" s="114" customFormat="1" ht="15" customHeight="1">
      <c r="A59" s="64" t="s">
        <v>1062</v>
      </c>
      <c r="B59" s="126"/>
      <c r="C59" s="127"/>
      <c r="D59" s="128"/>
      <c r="E59" s="128"/>
      <c r="F59" s="128"/>
      <c r="G59" s="129"/>
      <c r="H59" s="126"/>
      <c r="I59" s="126"/>
      <c r="J59" s="113"/>
      <c r="K59" s="104"/>
      <c r="L59" s="105"/>
      <c r="M59" s="105"/>
    </row>
    <row r="60" spans="1:13" s="53" customFormat="1" ht="15" customHeight="1">
      <c r="A60" s="64" t="s">
        <v>1063</v>
      </c>
      <c r="B60" s="130"/>
      <c r="C60" s="85"/>
      <c r="D60" s="85"/>
      <c r="E60" s="85"/>
      <c r="F60" s="51"/>
      <c r="G60" s="51"/>
      <c r="H60" s="51"/>
      <c r="I60" s="51"/>
      <c r="J60" s="51"/>
      <c r="K60" s="51"/>
      <c r="L60" s="51"/>
      <c r="M60" s="64"/>
    </row>
    <row r="61" spans="1:13" s="53" customFormat="1" ht="15" customHeight="1">
      <c r="A61" s="131" t="s">
        <v>648</v>
      </c>
      <c r="B61" s="130"/>
      <c r="C61" s="85"/>
      <c r="D61" s="85"/>
      <c r="E61" s="85"/>
      <c r="F61" s="51"/>
      <c r="G61" s="51"/>
      <c r="H61" s="51"/>
      <c r="I61" s="51"/>
      <c r="J61" s="51"/>
      <c r="K61" s="51"/>
      <c r="L61" s="51"/>
      <c r="M61" s="64"/>
    </row>
    <row r="62" s="131" customFormat="1" ht="15" customHeight="1"/>
    <row r="64" ht="10.5" customHeight="1"/>
  </sheetData>
  <mergeCells count="3">
    <mergeCell ref="C3:F3"/>
    <mergeCell ref="G3:I3"/>
    <mergeCell ref="A3:A4"/>
  </mergeCells>
  <printOptions/>
  <pageMargins left="0.7874015748031497" right="0.3937007874015748" top="0.7874015748031497" bottom="0.1968503937007874" header="0.5118110236220472" footer="0.5118110236220472"/>
  <pageSetup horizontalDpi="300" verticalDpi="300" orientation="portrait" paperSize="9" scale="88"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sheetPr codeName="Sheet5"/>
  <dimension ref="A1:J72"/>
  <sheetViews>
    <sheetView workbookViewId="0" topLeftCell="A1">
      <selection activeCell="A1" sqref="A1"/>
    </sheetView>
  </sheetViews>
  <sheetFormatPr defaultColWidth="9.00390625" defaultRowHeight="13.5"/>
  <cols>
    <col min="1" max="1" width="13.625" style="133" customWidth="1"/>
    <col min="2" max="4" width="10.125" style="133" customWidth="1"/>
    <col min="5" max="5" width="13.625" style="133" customWidth="1"/>
    <col min="6" max="8" width="10.125" style="133" customWidth="1"/>
    <col min="9" max="9" width="9.00390625" style="133" customWidth="1"/>
    <col min="10" max="10" width="10.25390625" style="133" bestFit="1" customWidth="1"/>
    <col min="11" max="16384" width="9.00390625" style="133" customWidth="1"/>
  </cols>
  <sheetData>
    <row r="1" spans="1:9" ht="15.75" customHeight="1">
      <c r="A1" s="132" t="s">
        <v>283</v>
      </c>
      <c r="I1" s="134"/>
    </row>
    <row r="2" spans="8:9" ht="13.5" customHeight="1" thickBot="1">
      <c r="H2" s="135" t="s">
        <v>284</v>
      </c>
      <c r="I2" s="134"/>
    </row>
    <row r="3" spans="1:9" ht="18" customHeight="1" thickTop="1">
      <c r="A3" s="136" t="s">
        <v>649</v>
      </c>
      <c r="B3" s="137" t="s">
        <v>538</v>
      </c>
      <c r="C3" s="742" t="s">
        <v>539</v>
      </c>
      <c r="D3" s="137" t="s">
        <v>540</v>
      </c>
      <c r="E3" s="138" t="s">
        <v>649</v>
      </c>
      <c r="F3" s="137" t="s">
        <v>538</v>
      </c>
      <c r="G3" s="742" t="s">
        <v>539</v>
      </c>
      <c r="H3" s="137" t="s">
        <v>540</v>
      </c>
      <c r="I3" s="134"/>
    </row>
    <row r="4" spans="1:9" s="142" customFormat="1" ht="13.5" customHeight="1">
      <c r="A4" s="139" t="s">
        <v>554</v>
      </c>
      <c r="B4" s="749">
        <v>1207513</v>
      </c>
      <c r="C4" s="750">
        <v>580370</v>
      </c>
      <c r="D4" s="751">
        <v>627143</v>
      </c>
      <c r="E4" s="140" t="s">
        <v>772</v>
      </c>
      <c r="F4" s="752">
        <v>88539</v>
      </c>
      <c r="G4" s="753">
        <v>44538</v>
      </c>
      <c r="H4" s="754">
        <v>44001</v>
      </c>
      <c r="I4" s="141"/>
    </row>
    <row r="5" spans="1:9" s="142" customFormat="1" ht="13.5" customHeight="1">
      <c r="A5" s="139"/>
      <c r="B5" s="749"/>
      <c r="C5" s="750"/>
      <c r="D5" s="749"/>
      <c r="E5" s="143" t="s">
        <v>650</v>
      </c>
      <c r="F5" s="755">
        <v>16760</v>
      </c>
      <c r="G5" s="756">
        <v>8326</v>
      </c>
      <c r="H5" s="757">
        <v>8434</v>
      </c>
      <c r="I5" s="141"/>
    </row>
    <row r="6" spans="1:9" s="142" customFormat="1" ht="13.5" customHeight="1">
      <c r="A6" s="139" t="s">
        <v>651</v>
      </c>
      <c r="B6" s="749">
        <f>C6+D6</f>
        <v>163272</v>
      </c>
      <c r="C6" s="750">
        <f>C10+C16+C22</f>
        <v>83369</v>
      </c>
      <c r="D6" s="751">
        <f>D10+D16+D22</f>
        <v>79903</v>
      </c>
      <c r="E6" s="143" t="s">
        <v>652</v>
      </c>
      <c r="F6" s="755">
        <v>17116</v>
      </c>
      <c r="G6" s="756">
        <v>8574</v>
      </c>
      <c r="H6" s="757">
        <v>8542</v>
      </c>
      <c r="I6" s="141"/>
    </row>
    <row r="7" spans="1:9" s="142" customFormat="1" ht="13.5" customHeight="1">
      <c r="A7" s="139" t="s">
        <v>653</v>
      </c>
      <c r="B7" s="749">
        <f>C7+D7</f>
        <v>730549</v>
      </c>
      <c r="C7" s="750">
        <f>C28+C34+C40+C46+C52+C58+C64+G4+G10+G16</f>
        <v>369024</v>
      </c>
      <c r="D7" s="751">
        <f>D28+D34+D40+D46+D52+D58+D64+H4+H10+H16</f>
        <v>361525</v>
      </c>
      <c r="E7" s="143" t="s">
        <v>654</v>
      </c>
      <c r="F7" s="755">
        <v>17198</v>
      </c>
      <c r="G7" s="756">
        <v>8720</v>
      </c>
      <c r="H7" s="757">
        <v>8478</v>
      </c>
      <c r="I7" s="141"/>
    </row>
    <row r="8" spans="1:10" s="142" customFormat="1" ht="13.5" customHeight="1">
      <c r="A8" s="139" t="s">
        <v>655</v>
      </c>
      <c r="B8" s="749">
        <f>C8+D8</f>
        <v>313107</v>
      </c>
      <c r="C8" s="750">
        <f>G22+G28+G34+G40+G46+G52+G58+G65</f>
        <v>127620</v>
      </c>
      <c r="D8" s="751">
        <f>H22+H28+H34+H40+H46+H52+H58+H65</f>
        <v>185487</v>
      </c>
      <c r="E8" s="143" t="s">
        <v>656</v>
      </c>
      <c r="F8" s="755">
        <v>18315</v>
      </c>
      <c r="G8" s="756">
        <v>9274</v>
      </c>
      <c r="H8" s="757">
        <v>9041</v>
      </c>
      <c r="I8" s="141"/>
      <c r="J8" s="144"/>
    </row>
    <row r="9" spans="1:9" s="142" customFormat="1" ht="13.5" customHeight="1">
      <c r="A9" s="145"/>
      <c r="B9" s="757"/>
      <c r="C9" s="756"/>
      <c r="D9" s="757"/>
      <c r="E9" s="143" t="s">
        <v>657</v>
      </c>
      <c r="F9" s="755">
        <v>19150</v>
      </c>
      <c r="G9" s="756">
        <v>9644</v>
      </c>
      <c r="H9" s="757">
        <v>9506</v>
      </c>
      <c r="I9" s="141"/>
    </row>
    <row r="10" spans="1:9" s="142" customFormat="1" ht="19.5" customHeight="1">
      <c r="A10" s="146" t="s">
        <v>285</v>
      </c>
      <c r="B10" s="757">
        <v>49050</v>
      </c>
      <c r="C10" s="756">
        <v>25053</v>
      </c>
      <c r="D10" s="758">
        <v>23997</v>
      </c>
      <c r="E10" s="140" t="s">
        <v>658</v>
      </c>
      <c r="F10" s="755">
        <v>101364</v>
      </c>
      <c r="G10" s="756">
        <v>52259</v>
      </c>
      <c r="H10" s="757">
        <v>49105</v>
      </c>
      <c r="I10" s="141"/>
    </row>
    <row r="11" spans="1:9" s="142" customFormat="1" ht="13.5" customHeight="1">
      <c r="A11" s="147" t="s">
        <v>659</v>
      </c>
      <c r="B11" s="757">
        <v>9408</v>
      </c>
      <c r="C11" s="756">
        <v>4803</v>
      </c>
      <c r="D11" s="758">
        <v>4605</v>
      </c>
      <c r="E11" s="143" t="s">
        <v>660</v>
      </c>
      <c r="F11" s="755">
        <v>20025</v>
      </c>
      <c r="G11" s="756">
        <v>10267</v>
      </c>
      <c r="H11" s="757">
        <v>9758</v>
      </c>
      <c r="I11" s="141"/>
    </row>
    <row r="12" spans="1:9" s="142" customFormat="1" ht="13.5" customHeight="1">
      <c r="A12" s="147" t="s">
        <v>661</v>
      </c>
      <c r="B12" s="757">
        <v>9356</v>
      </c>
      <c r="C12" s="756">
        <v>4814</v>
      </c>
      <c r="D12" s="758">
        <v>4542</v>
      </c>
      <c r="E12" s="143" t="s">
        <v>662</v>
      </c>
      <c r="F12" s="755">
        <v>21397</v>
      </c>
      <c r="G12" s="756">
        <v>10972</v>
      </c>
      <c r="H12" s="757">
        <v>10425</v>
      </c>
      <c r="I12" s="141"/>
    </row>
    <row r="13" spans="1:9" s="142" customFormat="1" ht="13.5" customHeight="1">
      <c r="A13" s="147" t="s">
        <v>663</v>
      </c>
      <c r="B13" s="757">
        <v>9738</v>
      </c>
      <c r="C13" s="756">
        <v>4923</v>
      </c>
      <c r="D13" s="758">
        <v>4815</v>
      </c>
      <c r="E13" s="143" t="s">
        <v>664</v>
      </c>
      <c r="F13" s="755">
        <v>21279</v>
      </c>
      <c r="G13" s="756">
        <v>11015</v>
      </c>
      <c r="H13" s="757">
        <v>10264</v>
      </c>
      <c r="I13" s="141"/>
    </row>
    <row r="14" spans="1:9" s="142" customFormat="1" ht="13.5" customHeight="1">
      <c r="A14" s="147" t="s">
        <v>665</v>
      </c>
      <c r="B14" s="757">
        <v>10014</v>
      </c>
      <c r="C14" s="756">
        <v>5116</v>
      </c>
      <c r="D14" s="758">
        <v>4898</v>
      </c>
      <c r="E14" s="143" t="s">
        <v>666</v>
      </c>
      <c r="F14" s="755">
        <v>19796</v>
      </c>
      <c r="G14" s="756">
        <v>10265</v>
      </c>
      <c r="H14" s="757">
        <v>9531</v>
      </c>
      <c r="I14" s="141"/>
    </row>
    <row r="15" spans="1:9" s="142" customFormat="1" ht="13.5" customHeight="1">
      <c r="A15" s="147" t="s">
        <v>667</v>
      </c>
      <c r="B15" s="757">
        <v>10534</v>
      </c>
      <c r="C15" s="756">
        <v>5397</v>
      </c>
      <c r="D15" s="758">
        <v>5137</v>
      </c>
      <c r="E15" s="143" t="s">
        <v>668</v>
      </c>
      <c r="F15" s="755">
        <v>18867</v>
      </c>
      <c r="G15" s="756">
        <v>9740</v>
      </c>
      <c r="H15" s="757">
        <v>9127</v>
      </c>
      <c r="I15" s="141"/>
    </row>
    <row r="16" spans="1:9" s="142" customFormat="1" ht="19.5" customHeight="1">
      <c r="A16" s="146" t="s">
        <v>669</v>
      </c>
      <c r="B16" s="757">
        <v>54526</v>
      </c>
      <c r="C16" s="756">
        <v>27840</v>
      </c>
      <c r="D16" s="758">
        <v>26686</v>
      </c>
      <c r="E16" s="140" t="s">
        <v>670</v>
      </c>
      <c r="F16" s="755">
        <v>69675</v>
      </c>
      <c r="G16" s="756">
        <v>34225</v>
      </c>
      <c r="H16" s="757">
        <v>35450</v>
      </c>
      <c r="I16" s="141"/>
    </row>
    <row r="17" spans="1:9" s="142" customFormat="1" ht="13.5" customHeight="1">
      <c r="A17" s="147" t="s">
        <v>671</v>
      </c>
      <c r="B17" s="757">
        <v>10814</v>
      </c>
      <c r="C17" s="756">
        <v>5428</v>
      </c>
      <c r="D17" s="758">
        <v>5386</v>
      </c>
      <c r="E17" s="143" t="s">
        <v>672</v>
      </c>
      <c r="F17" s="755">
        <v>11479</v>
      </c>
      <c r="G17" s="756">
        <v>5738</v>
      </c>
      <c r="H17" s="757">
        <v>5741</v>
      </c>
      <c r="I17" s="141"/>
    </row>
    <row r="18" spans="1:9" s="142" customFormat="1" ht="13.5" customHeight="1">
      <c r="A18" s="147" t="s">
        <v>673</v>
      </c>
      <c r="B18" s="757">
        <v>10749</v>
      </c>
      <c r="C18" s="756">
        <v>5520</v>
      </c>
      <c r="D18" s="758">
        <v>5229</v>
      </c>
      <c r="E18" s="143" t="s">
        <v>674</v>
      </c>
      <c r="F18" s="755">
        <v>13247</v>
      </c>
      <c r="G18" s="756">
        <v>6523</v>
      </c>
      <c r="H18" s="757">
        <v>6724</v>
      </c>
      <c r="I18" s="141"/>
    </row>
    <row r="19" spans="1:9" s="142" customFormat="1" ht="13.5" customHeight="1">
      <c r="A19" s="147" t="s">
        <v>675</v>
      </c>
      <c r="B19" s="757">
        <v>10845</v>
      </c>
      <c r="C19" s="756">
        <v>5562</v>
      </c>
      <c r="D19" s="758">
        <v>5283</v>
      </c>
      <c r="E19" s="143" t="s">
        <v>676</v>
      </c>
      <c r="F19" s="755">
        <v>15239</v>
      </c>
      <c r="G19" s="756">
        <v>7483</v>
      </c>
      <c r="H19" s="757">
        <v>7756</v>
      </c>
      <c r="I19" s="141"/>
    </row>
    <row r="20" spans="1:9" s="142" customFormat="1" ht="13.5" customHeight="1">
      <c r="A20" s="147" t="s">
        <v>677</v>
      </c>
      <c r="B20" s="757">
        <v>10968</v>
      </c>
      <c r="C20" s="756">
        <v>5620</v>
      </c>
      <c r="D20" s="758">
        <v>5348</v>
      </c>
      <c r="E20" s="143" t="s">
        <v>678</v>
      </c>
      <c r="F20" s="755">
        <v>14551</v>
      </c>
      <c r="G20" s="756">
        <v>7138</v>
      </c>
      <c r="H20" s="757">
        <v>7413</v>
      </c>
      <c r="I20" s="141"/>
    </row>
    <row r="21" spans="1:9" s="142" customFormat="1" ht="13.5" customHeight="1">
      <c r="A21" s="147" t="s">
        <v>679</v>
      </c>
      <c r="B21" s="757">
        <v>11150</v>
      </c>
      <c r="C21" s="756">
        <v>5710</v>
      </c>
      <c r="D21" s="758">
        <v>5440</v>
      </c>
      <c r="E21" s="143" t="s">
        <v>680</v>
      </c>
      <c r="F21" s="755">
        <v>15159</v>
      </c>
      <c r="G21" s="756">
        <v>7343</v>
      </c>
      <c r="H21" s="757">
        <v>7816</v>
      </c>
      <c r="I21" s="141"/>
    </row>
    <row r="22" spans="1:9" s="142" customFormat="1" ht="19.5" customHeight="1">
      <c r="A22" s="146" t="s">
        <v>681</v>
      </c>
      <c r="B22" s="757">
        <v>59696</v>
      </c>
      <c r="C22" s="756">
        <v>30476</v>
      </c>
      <c r="D22" s="758">
        <v>29220</v>
      </c>
      <c r="E22" s="140" t="s">
        <v>682</v>
      </c>
      <c r="F22" s="755">
        <v>73574</v>
      </c>
      <c r="G22" s="756">
        <v>34073</v>
      </c>
      <c r="H22" s="757">
        <v>39501</v>
      </c>
      <c r="I22" s="141"/>
    </row>
    <row r="23" spans="1:9" s="142" customFormat="1" ht="13.5" customHeight="1">
      <c r="A23" s="147" t="s">
        <v>683</v>
      </c>
      <c r="B23" s="757">
        <v>11583</v>
      </c>
      <c r="C23" s="756">
        <v>5960</v>
      </c>
      <c r="D23" s="758">
        <v>5623</v>
      </c>
      <c r="E23" s="143" t="s">
        <v>684</v>
      </c>
      <c r="F23" s="755">
        <v>14797</v>
      </c>
      <c r="G23" s="756">
        <v>6968</v>
      </c>
      <c r="H23" s="757">
        <v>7829</v>
      </c>
      <c r="I23" s="141"/>
    </row>
    <row r="24" spans="1:9" s="142" customFormat="1" ht="13.5" customHeight="1">
      <c r="A24" s="147" t="s">
        <v>685</v>
      </c>
      <c r="B24" s="757">
        <v>11753</v>
      </c>
      <c r="C24" s="756">
        <v>6003</v>
      </c>
      <c r="D24" s="758">
        <v>5750</v>
      </c>
      <c r="E24" s="143" t="s">
        <v>686</v>
      </c>
      <c r="F24" s="755">
        <v>14779</v>
      </c>
      <c r="G24" s="756">
        <v>6927</v>
      </c>
      <c r="H24" s="757">
        <v>7852</v>
      </c>
      <c r="I24" s="141"/>
    </row>
    <row r="25" spans="1:9" s="142" customFormat="1" ht="13.5" customHeight="1">
      <c r="A25" s="147" t="s">
        <v>687</v>
      </c>
      <c r="B25" s="757">
        <v>12007</v>
      </c>
      <c r="C25" s="756">
        <v>6212</v>
      </c>
      <c r="D25" s="758">
        <v>5795</v>
      </c>
      <c r="E25" s="143" t="s">
        <v>688</v>
      </c>
      <c r="F25" s="755">
        <v>13371</v>
      </c>
      <c r="G25" s="756">
        <v>6125</v>
      </c>
      <c r="H25" s="757">
        <v>7246</v>
      </c>
      <c r="I25" s="141"/>
    </row>
    <row r="26" spans="1:9" s="142" customFormat="1" ht="13.5" customHeight="1">
      <c r="A26" s="147" t="s">
        <v>689</v>
      </c>
      <c r="B26" s="757">
        <v>12058</v>
      </c>
      <c r="C26" s="756">
        <v>6116</v>
      </c>
      <c r="D26" s="758">
        <v>5942</v>
      </c>
      <c r="E26" s="143" t="s">
        <v>690</v>
      </c>
      <c r="F26" s="755">
        <v>15169</v>
      </c>
      <c r="G26" s="756">
        <v>7037</v>
      </c>
      <c r="H26" s="757">
        <v>8132</v>
      </c>
      <c r="I26" s="141"/>
    </row>
    <row r="27" spans="1:9" s="142" customFormat="1" ht="13.5" customHeight="1">
      <c r="A27" s="147" t="s">
        <v>691</v>
      </c>
      <c r="B27" s="757">
        <v>12295</v>
      </c>
      <c r="C27" s="756">
        <v>6185</v>
      </c>
      <c r="D27" s="758">
        <v>6110</v>
      </c>
      <c r="E27" s="143" t="s">
        <v>692</v>
      </c>
      <c r="F27" s="755">
        <v>15458</v>
      </c>
      <c r="G27" s="756">
        <v>7016</v>
      </c>
      <c r="H27" s="757">
        <v>8442</v>
      </c>
      <c r="I27" s="141"/>
    </row>
    <row r="28" spans="1:9" s="142" customFormat="1" ht="19.5" customHeight="1">
      <c r="A28" s="146" t="s">
        <v>693</v>
      </c>
      <c r="B28" s="757">
        <v>63306</v>
      </c>
      <c r="C28" s="756">
        <v>32109</v>
      </c>
      <c r="D28" s="758">
        <v>31197</v>
      </c>
      <c r="E28" s="140" t="s">
        <v>694</v>
      </c>
      <c r="F28" s="755">
        <v>77300</v>
      </c>
      <c r="G28" s="756">
        <v>34487</v>
      </c>
      <c r="H28" s="757">
        <v>42813</v>
      </c>
      <c r="I28" s="141"/>
    </row>
    <row r="29" spans="1:9" s="142" customFormat="1" ht="13.5" customHeight="1">
      <c r="A29" s="147" t="s">
        <v>695</v>
      </c>
      <c r="B29" s="757">
        <v>12462</v>
      </c>
      <c r="C29" s="756">
        <v>6303</v>
      </c>
      <c r="D29" s="758">
        <v>6159</v>
      </c>
      <c r="E29" s="143" t="s">
        <v>696</v>
      </c>
      <c r="F29" s="755">
        <v>15891</v>
      </c>
      <c r="G29" s="756">
        <v>7271</v>
      </c>
      <c r="H29" s="757">
        <v>8620</v>
      </c>
      <c r="I29" s="141"/>
    </row>
    <row r="30" spans="1:9" s="142" customFormat="1" ht="13.5" customHeight="1">
      <c r="A30" s="147" t="s">
        <v>697</v>
      </c>
      <c r="B30" s="757">
        <v>12970</v>
      </c>
      <c r="C30" s="756">
        <v>6556</v>
      </c>
      <c r="D30" s="758">
        <v>6414</v>
      </c>
      <c r="E30" s="143" t="s">
        <v>698</v>
      </c>
      <c r="F30" s="755">
        <v>15539</v>
      </c>
      <c r="G30" s="756">
        <v>6952</v>
      </c>
      <c r="H30" s="757">
        <v>8587</v>
      </c>
      <c r="I30" s="141"/>
    </row>
    <row r="31" spans="1:9" s="142" customFormat="1" ht="13.5" customHeight="1">
      <c r="A31" s="147" t="s">
        <v>699</v>
      </c>
      <c r="B31" s="757">
        <v>13592</v>
      </c>
      <c r="C31" s="756">
        <v>6973</v>
      </c>
      <c r="D31" s="758">
        <v>6619</v>
      </c>
      <c r="E31" s="143" t="s">
        <v>700</v>
      </c>
      <c r="F31" s="755">
        <v>15220</v>
      </c>
      <c r="G31" s="756">
        <v>6765</v>
      </c>
      <c r="H31" s="757">
        <v>8455</v>
      </c>
      <c r="I31" s="141"/>
    </row>
    <row r="32" spans="1:9" s="142" customFormat="1" ht="13.5" customHeight="1">
      <c r="A32" s="147" t="s">
        <v>701</v>
      </c>
      <c r="B32" s="757">
        <v>13008</v>
      </c>
      <c r="C32" s="756">
        <v>6624</v>
      </c>
      <c r="D32" s="758">
        <v>6384</v>
      </c>
      <c r="E32" s="143" t="s">
        <v>702</v>
      </c>
      <c r="F32" s="755">
        <v>15600</v>
      </c>
      <c r="G32" s="756">
        <v>6907</v>
      </c>
      <c r="H32" s="757">
        <v>8693</v>
      </c>
      <c r="I32" s="141"/>
    </row>
    <row r="33" spans="1:9" s="142" customFormat="1" ht="13.5" customHeight="1">
      <c r="A33" s="147" t="s">
        <v>703</v>
      </c>
      <c r="B33" s="757">
        <v>11274</v>
      </c>
      <c r="C33" s="756">
        <v>5653</v>
      </c>
      <c r="D33" s="758">
        <v>5621</v>
      </c>
      <c r="E33" s="143" t="s">
        <v>704</v>
      </c>
      <c r="F33" s="755">
        <v>15050</v>
      </c>
      <c r="G33" s="756">
        <v>6592</v>
      </c>
      <c r="H33" s="757">
        <v>8458</v>
      </c>
      <c r="I33" s="141"/>
    </row>
    <row r="34" spans="1:9" s="142" customFormat="1" ht="19.5" customHeight="1">
      <c r="A34" s="146" t="s">
        <v>705</v>
      </c>
      <c r="B34" s="757">
        <v>55213</v>
      </c>
      <c r="C34" s="756">
        <v>28370</v>
      </c>
      <c r="D34" s="758">
        <v>26843</v>
      </c>
      <c r="E34" s="140" t="s">
        <v>706</v>
      </c>
      <c r="F34" s="755">
        <v>71953</v>
      </c>
      <c r="G34" s="756">
        <v>29784</v>
      </c>
      <c r="H34" s="757">
        <v>42169</v>
      </c>
      <c r="I34" s="141"/>
    </row>
    <row r="35" spans="1:9" s="142" customFormat="1" ht="13.5" customHeight="1">
      <c r="A35" s="147" t="s">
        <v>707</v>
      </c>
      <c r="B35" s="757">
        <v>10204</v>
      </c>
      <c r="C35" s="756">
        <v>5195</v>
      </c>
      <c r="D35" s="758">
        <v>5009</v>
      </c>
      <c r="E35" s="143" t="s">
        <v>708</v>
      </c>
      <c r="F35" s="755">
        <v>15406</v>
      </c>
      <c r="G35" s="756">
        <v>6603</v>
      </c>
      <c r="H35" s="757">
        <v>8803</v>
      </c>
      <c r="I35" s="141"/>
    </row>
    <row r="36" spans="1:9" s="142" customFormat="1" ht="13.5" customHeight="1">
      <c r="A36" s="147" t="s">
        <v>709</v>
      </c>
      <c r="B36" s="757">
        <v>10718</v>
      </c>
      <c r="C36" s="756">
        <v>5429</v>
      </c>
      <c r="D36" s="758">
        <v>5289</v>
      </c>
      <c r="E36" s="143" t="s">
        <v>710</v>
      </c>
      <c r="F36" s="755">
        <v>15025</v>
      </c>
      <c r="G36" s="756">
        <v>6377</v>
      </c>
      <c r="H36" s="757">
        <v>8648</v>
      </c>
      <c r="I36" s="141"/>
    </row>
    <row r="37" spans="1:9" s="142" customFormat="1" ht="13.5" customHeight="1">
      <c r="A37" s="147" t="s">
        <v>711</v>
      </c>
      <c r="B37" s="757">
        <v>10998</v>
      </c>
      <c r="C37" s="756">
        <v>5798</v>
      </c>
      <c r="D37" s="758">
        <v>5200</v>
      </c>
      <c r="E37" s="143" t="s">
        <v>712</v>
      </c>
      <c r="F37" s="755">
        <v>14154</v>
      </c>
      <c r="G37" s="756">
        <v>5839</v>
      </c>
      <c r="H37" s="757">
        <v>8315</v>
      </c>
      <c r="I37" s="141"/>
    </row>
    <row r="38" spans="1:9" s="142" customFormat="1" ht="13.5" customHeight="1">
      <c r="A38" s="147" t="s">
        <v>713</v>
      </c>
      <c r="B38" s="757">
        <v>11490</v>
      </c>
      <c r="C38" s="756">
        <v>5900</v>
      </c>
      <c r="D38" s="758">
        <v>5590</v>
      </c>
      <c r="E38" s="143" t="s">
        <v>714</v>
      </c>
      <c r="F38" s="755">
        <v>13995</v>
      </c>
      <c r="G38" s="756">
        <v>5623</v>
      </c>
      <c r="H38" s="757">
        <v>8372</v>
      </c>
      <c r="I38" s="141"/>
    </row>
    <row r="39" spans="1:9" s="142" customFormat="1" ht="13.5" customHeight="1">
      <c r="A39" s="147" t="s">
        <v>715</v>
      </c>
      <c r="B39" s="757">
        <v>11803</v>
      </c>
      <c r="C39" s="756">
        <v>6048</v>
      </c>
      <c r="D39" s="758">
        <v>5755</v>
      </c>
      <c r="E39" s="143" t="s">
        <v>716</v>
      </c>
      <c r="F39" s="755">
        <v>13373</v>
      </c>
      <c r="G39" s="756">
        <v>5342</v>
      </c>
      <c r="H39" s="757">
        <v>8031</v>
      </c>
      <c r="I39" s="141"/>
    </row>
    <row r="40" spans="1:9" s="142" customFormat="1" ht="19.5" customHeight="1">
      <c r="A40" s="146" t="s">
        <v>717</v>
      </c>
      <c r="B40" s="757">
        <v>65056</v>
      </c>
      <c r="C40" s="756">
        <v>33373</v>
      </c>
      <c r="D40" s="758">
        <v>31683</v>
      </c>
      <c r="E40" s="140" t="s">
        <v>718</v>
      </c>
      <c r="F40" s="755">
        <v>50632</v>
      </c>
      <c r="G40" s="756">
        <v>17978</v>
      </c>
      <c r="H40" s="757">
        <v>32654</v>
      </c>
      <c r="I40" s="141"/>
    </row>
    <row r="41" spans="1:9" s="142" customFormat="1" ht="13.5" customHeight="1">
      <c r="A41" s="147" t="s">
        <v>719</v>
      </c>
      <c r="B41" s="757">
        <v>12205</v>
      </c>
      <c r="C41" s="756">
        <v>6213</v>
      </c>
      <c r="D41" s="758">
        <v>5992</v>
      </c>
      <c r="E41" s="143" t="s">
        <v>720</v>
      </c>
      <c r="F41" s="755">
        <v>12566</v>
      </c>
      <c r="G41" s="756">
        <v>4791</v>
      </c>
      <c r="H41" s="757">
        <v>7775</v>
      </c>
      <c r="I41" s="141"/>
    </row>
    <row r="42" spans="1:9" s="142" customFormat="1" ht="13.5" customHeight="1">
      <c r="A42" s="147" t="s">
        <v>721</v>
      </c>
      <c r="B42" s="757">
        <v>12632</v>
      </c>
      <c r="C42" s="756">
        <v>6443</v>
      </c>
      <c r="D42" s="758">
        <v>6189</v>
      </c>
      <c r="E42" s="143" t="s">
        <v>722</v>
      </c>
      <c r="F42" s="755">
        <v>11620</v>
      </c>
      <c r="G42" s="756">
        <v>4306</v>
      </c>
      <c r="H42" s="757">
        <v>7314</v>
      </c>
      <c r="I42" s="141"/>
    </row>
    <row r="43" spans="1:9" s="142" customFormat="1" ht="13.5" customHeight="1">
      <c r="A43" s="147" t="s">
        <v>723</v>
      </c>
      <c r="B43" s="757">
        <v>13123</v>
      </c>
      <c r="C43" s="756">
        <v>6705</v>
      </c>
      <c r="D43" s="758">
        <v>6418</v>
      </c>
      <c r="E43" s="143" t="s">
        <v>724</v>
      </c>
      <c r="F43" s="755">
        <v>10175</v>
      </c>
      <c r="G43" s="756">
        <v>3665</v>
      </c>
      <c r="H43" s="757">
        <v>6510</v>
      </c>
      <c r="I43" s="141"/>
    </row>
    <row r="44" spans="1:9" s="142" customFormat="1" ht="13.5" customHeight="1">
      <c r="A44" s="147" t="s">
        <v>725</v>
      </c>
      <c r="B44" s="757">
        <v>13606</v>
      </c>
      <c r="C44" s="756">
        <v>6997</v>
      </c>
      <c r="D44" s="758">
        <v>6609</v>
      </c>
      <c r="E44" s="143" t="s">
        <v>726</v>
      </c>
      <c r="F44" s="755">
        <v>8601</v>
      </c>
      <c r="G44" s="756">
        <v>2795</v>
      </c>
      <c r="H44" s="757">
        <v>5806</v>
      </c>
      <c r="I44" s="141"/>
    </row>
    <row r="45" spans="1:9" s="142" customFormat="1" ht="13.5" customHeight="1">
      <c r="A45" s="147" t="s">
        <v>727</v>
      </c>
      <c r="B45" s="757">
        <v>13490</v>
      </c>
      <c r="C45" s="756">
        <v>7015</v>
      </c>
      <c r="D45" s="758">
        <v>6475</v>
      </c>
      <c r="E45" s="143" t="s">
        <v>728</v>
      </c>
      <c r="F45" s="755">
        <v>7670</v>
      </c>
      <c r="G45" s="756">
        <v>2421</v>
      </c>
      <c r="H45" s="757">
        <v>5249</v>
      </c>
      <c r="I45" s="141"/>
    </row>
    <row r="46" spans="1:9" s="142" customFormat="1" ht="19.5" customHeight="1">
      <c r="A46" s="146" t="s">
        <v>729</v>
      </c>
      <c r="B46" s="757">
        <v>72130</v>
      </c>
      <c r="C46" s="756">
        <v>36558</v>
      </c>
      <c r="D46" s="758">
        <v>35572</v>
      </c>
      <c r="E46" s="140" t="s">
        <v>730</v>
      </c>
      <c r="F46" s="755">
        <v>25825</v>
      </c>
      <c r="G46" s="756">
        <v>7945</v>
      </c>
      <c r="H46" s="757">
        <v>17880</v>
      </c>
      <c r="I46" s="141"/>
    </row>
    <row r="47" spans="1:9" s="142" customFormat="1" ht="13.5" customHeight="1">
      <c r="A47" s="147" t="s">
        <v>731</v>
      </c>
      <c r="B47" s="757">
        <v>14178</v>
      </c>
      <c r="C47" s="756">
        <v>7361</v>
      </c>
      <c r="D47" s="758">
        <v>6817</v>
      </c>
      <c r="E47" s="143" t="s">
        <v>732</v>
      </c>
      <c r="F47" s="755">
        <v>6988</v>
      </c>
      <c r="G47" s="756">
        <v>2149</v>
      </c>
      <c r="H47" s="757">
        <v>4839</v>
      </c>
      <c r="I47" s="141"/>
    </row>
    <row r="48" spans="1:9" s="142" customFormat="1" ht="13.5" customHeight="1">
      <c r="A48" s="147" t="s">
        <v>733</v>
      </c>
      <c r="B48" s="757">
        <v>14182</v>
      </c>
      <c r="C48" s="756">
        <v>7188</v>
      </c>
      <c r="D48" s="758">
        <v>6994</v>
      </c>
      <c r="E48" s="143" t="s">
        <v>734</v>
      </c>
      <c r="F48" s="755">
        <v>6377</v>
      </c>
      <c r="G48" s="756">
        <v>2037</v>
      </c>
      <c r="H48" s="757">
        <v>4340</v>
      </c>
      <c r="I48" s="141"/>
    </row>
    <row r="49" spans="1:9" s="142" customFormat="1" ht="13.5" customHeight="1">
      <c r="A49" s="147" t="s">
        <v>735</v>
      </c>
      <c r="B49" s="757">
        <v>14790</v>
      </c>
      <c r="C49" s="756">
        <v>7459</v>
      </c>
      <c r="D49" s="758">
        <v>7331</v>
      </c>
      <c r="E49" s="143" t="s">
        <v>736</v>
      </c>
      <c r="F49" s="755">
        <v>4710</v>
      </c>
      <c r="G49" s="756">
        <v>1488</v>
      </c>
      <c r="H49" s="757">
        <v>3222</v>
      </c>
      <c r="I49" s="141"/>
    </row>
    <row r="50" spans="1:9" s="142" customFormat="1" ht="13.5" customHeight="1">
      <c r="A50" s="147" t="s">
        <v>737</v>
      </c>
      <c r="B50" s="757">
        <v>14606</v>
      </c>
      <c r="C50" s="756">
        <v>7273</v>
      </c>
      <c r="D50" s="758">
        <v>7333</v>
      </c>
      <c r="E50" s="143" t="s">
        <v>738</v>
      </c>
      <c r="F50" s="755">
        <v>4126</v>
      </c>
      <c r="G50" s="756">
        <v>1230</v>
      </c>
      <c r="H50" s="757">
        <v>2896</v>
      </c>
      <c r="I50" s="141"/>
    </row>
    <row r="51" spans="1:9" s="142" customFormat="1" ht="13.5" customHeight="1">
      <c r="A51" s="147" t="s">
        <v>739</v>
      </c>
      <c r="B51" s="757">
        <v>14374</v>
      </c>
      <c r="C51" s="756">
        <v>7277</v>
      </c>
      <c r="D51" s="758">
        <v>7097</v>
      </c>
      <c r="E51" s="143" t="s">
        <v>740</v>
      </c>
      <c r="F51" s="755">
        <v>3624</v>
      </c>
      <c r="G51" s="756">
        <v>1041</v>
      </c>
      <c r="H51" s="757">
        <v>2583</v>
      </c>
      <c r="I51" s="141"/>
    </row>
    <row r="52" spans="1:9" s="142" customFormat="1" ht="19.5" customHeight="1">
      <c r="A52" s="146" t="s">
        <v>741</v>
      </c>
      <c r="B52" s="757">
        <v>69110</v>
      </c>
      <c r="C52" s="756">
        <v>34755</v>
      </c>
      <c r="D52" s="758">
        <v>34355</v>
      </c>
      <c r="E52" s="140" t="s">
        <v>742</v>
      </c>
      <c r="F52" s="755">
        <v>10828</v>
      </c>
      <c r="G52" s="756">
        <v>2783</v>
      </c>
      <c r="H52" s="757">
        <v>8045</v>
      </c>
      <c r="I52" s="141"/>
    </row>
    <row r="53" spans="1:9" s="142" customFormat="1" ht="13.5" customHeight="1">
      <c r="A53" s="147" t="s">
        <v>743</v>
      </c>
      <c r="B53" s="757">
        <v>13798</v>
      </c>
      <c r="C53" s="756">
        <v>7007</v>
      </c>
      <c r="D53" s="758">
        <v>6791</v>
      </c>
      <c r="E53" s="143" t="s">
        <v>744</v>
      </c>
      <c r="F53" s="755">
        <v>3115</v>
      </c>
      <c r="G53" s="756">
        <v>832</v>
      </c>
      <c r="H53" s="757">
        <v>2283</v>
      </c>
      <c r="I53" s="141"/>
    </row>
    <row r="54" spans="1:9" s="142" customFormat="1" ht="13.5" customHeight="1">
      <c r="A54" s="147" t="s">
        <v>745</v>
      </c>
      <c r="B54" s="757">
        <v>13672</v>
      </c>
      <c r="C54" s="756">
        <v>6903</v>
      </c>
      <c r="D54" s="758">
        <v>6769</v>
      </c>
      <c r="E54" s="143" t="s">
        <v>746</v>
      </c>
      <c r="F54" s="755">
        <v>2752</v>
      </c>
      <c r="G54" s="756">
        <v>724</v>
      </c>
      <c r="H54" s="757">
        <v>2028</v>
      </c>
      <c r="I54" s="141"/>
    </row>
    <row r="55" spans="1:9" s="142" customFormat="1" ht="13.5" customHeight="1">
      <c r="A55" s="147" t="s">
        <v>747</v>
      </c>
      <c r="B55" s="757">
        <v>13548</v>
      </c>
      <c r="C55" s="756">
        <v>6782</v>
      </c>
      <c r="D55" s="758">
        <v>6766</v>
      </c>
      <c r="E55" s="143" t="s">
        <v>748</v>
      </c>
      <c r="F55" s="755">
        <v>2073</v>
      </c>
      <c r="G55" s="756">
        <v>547</v>
      </c>
      <c r="H55" s="757">
        <v>1526</v>
      </c>
      <c r="I55" s="141"/>
    </row>
    <row r="56" spans="1:9" s="142" customFormat="1" ht="13.5" customHeight="1">
      <c r="A56" s="147" t="s">
        <v>749</v>
      </c>
      <c r="B56" s="757">
        <v>13734</v>
      </c>
      <c r="C56" s="756">
        <v>6935</v>
      </c>
      <c r="D56" s="758">
        <v>6799</v>
      </c>
      <c r="E56" s="143" t="s">
        <v>750</v>
      </c>
      <c r="F56" s="755">
        <v>1614</v>
      </c>
      <c r="G56" s="756">
        <v>389</v>
      </c>
      <c r="H56" s="757">
        <v>1225</v>
      </c>
      <c r="I56" s="141"/>
    </row>
    <row r="57" spans="1:9" s="142" customFormat="1" ht="13.5" customHeight="1">
      <c r="A57" s="147" t="s">
        <v>751</v>
      </c>
      <c r="B57" s="757">
        <v>14358</v>
      </c>
      <c r="C57" s="756">
        <v>7128</v>
      </c>
      <c r="D57" s="758">
        <v>7230</v>
      </c>
      <c r="E57" s="143" t="s">
        <v>752</v>
      </c>
      <c r="F57" s="755">
        <v>1274</v>
      </c>
      <c r="G57" s="756">
        <v>291</v>
      </c>
      <c r="H57" s="757">
        <v>983</v>
      </c>
      <c r="I57" s="141"/>
    </row>
    <row r="58" spans="1:9" s="142" customFormat="1" ht="19.5" customHeight="1">
      <c r="A58" s="146" t="s">
        <v>753</v>
      </c>
      <c r="B58" s="757">
        <v>68211</v>
      </c>
      <c r="C58" s="756">
        <v>33902</v>
      </c>
      <c r="D58" s="758">
        <v>34309</v>
      </c>
      <c r="E58" s="140" t="s">
        <v>754</v>
      </c>
      <c r="F58" s="755">
        <v>2695</v>
      </c>
      <c r="G58" s="756">
        <v>516</v>
      </c>
      <c r="H58" s="757">
        <v>2179</v>
      </c>
      <c r="I58" s="141"/>
    </row>
    <row r="59" spans="1:9" s="142" customFormat="1" ht="13.5" customHeight="1">
      <c r="A59" s="147" t="s">
        <v>755</v>
      </c>
      <c r="B59" s="757">
        <v>11249</v>
      </c>
      <c r="C59" s="756">
        <v>5506</v>
      </c>
      <c r="D59" s="758">
        <v>5743</v>
      </c>
      <c r="E59" s="143" t="s">
        <v>756</v>
      </c>
      <c r="F59" s="755">
        <v>994</v>
      </c>
      <c r="G59" s="756">
        <v>222</v>
      </c>
      <c r="H59" s="757">
        <v>772</v>
      </c>
      <c r="I59" s="141"/>
    </row>
    <row r="60" spans="1:9" s="142" customFormat="1" ht="13.5" customHeight="1">
      <c r="A60" s="147" t="s">
        <v>757</v>
      </c>
      <c r="B60" s="757">
        <v>14221</v>
      </c>
      <c r="C60" s="756">
        <v>7027</v>
      </c>
      <c r="D60" s="758">
        <v>7194</v>
      </c>
      <c r="E60" s="143" t="s">
        <v>758</v>
      </c>
      <c r="F60" s="755">
        <v>650</v>
      </c>
      <c r="G60" s="756">
        <v>113</v>
      </c>
      <c r="H60" s="757">
        <v>537</v>
      </c>
      <c r="I60" s="141"/>
    </row>
    <row r="61" spans="1:9" s="142" customFormat="1" ht="13.5" customHeight="1">
      <c r="A61" s="147" t="s">
        <v>759</v>
      </c>
      <c r="B61" s="757">
        <v>13886</v>
      </c>
      <c r="C61" s="756">
        <v>6965</v>
      </c>
      <c r="D61" s="758">
        <v>6921</v>
      </c>
      <c r="E61" s="143" t="s">
        <v>760</v>
      </c>
      <c r="F61" s="755">
        <v>494</v>
      </c>
      <c r="G61" s="756">
        <v>78</v>
      </c>
      <c r="H61" s="757">
        <v>416</v>
      </c>
      <c r="I61" s="141"/>
    </row>
    <row r="62" spans="1:9" s="142" customFormat="1" ht="13.5" customHeight="1">
      <c r="A62" s="147" t="s">
        <v>761</v>
      </c>
      <c r="B62" s="757">
        <v>14199</v>
      </c>
      <c r="C62" s="756">
        <v>7131</v>
      </c>
      <c r="D62" s="758">
        <v>7068</v>
      </c>
      <c r="E62" s="143" t="s">
        <v>762</v>
      </c>
      <c r="F62" s="755">
        <v>347</v>
      </c>
      <c r="G62" s="756">
        <v>59</v>
      </c>
      <c r="H62" s="757">
        <v>288</v>
      </c>
      <c r="I62" s="141"/>
    </row>
    <row r="63" spans="1:9" s="142" customFormat="1" ht="13.5" customHeight="1">
      <c r="A63" s="147" t="s">
        <v>763</v>
      </c>
      <c r="B63" s="757">
        <v>14656</v>
      </c>
      <c r="C63" s="756">
        <v>7273</v>
      </c>
      <c r="D63" s="758">
        <v>7383</v>
      </c>
      <c r="E63" s="143" t="s">
        <v>764</v>
      </c>
      <c r="F63" s="755">
        <v>210</v>
      </c>
      <c r="G63" s="756">
        <v>44</v>
      </c>
      <c r="H63" s="757">
        <v>166</v>
      </c>
      <c r="I63" s="141"/>
    </row>
    <row r="64" spans="1:9" s="142" customFormat="1" ht="19.5" customHeight="1">
      <c r="A64" s="146" t="s">
        <v>286</v>
      </c>
      <c r="B64" s="757">
        <v>77945</v>
      </c>
      <c r="C64" s="756">
        <v>38935</v>
      </c>
      <c r="D64" s="758">
        <v>39010</v>
      </c>
      <c r="E64" s="140"/>
      <c r="F64" s="759"/>
      <c r="G64" s="760"/>
      <c r="H64" s="141"/>
      <c r="I64" s="141"/>
    </row>
    <row r="65" spans="1:9" s="142" customFormat="1" ht="13.5" customHeight="1">
      <c r="A65" s="147" t="s">
        <v>765</v>
      </c>
      <c r="B65" s="757">
        <v>14800</v>
      </c>
      <c r="C65" s="756">
        <v>7323</v>
      </c>
      <c r="D65" s="758">
        <v>7477</v>
      </c>
      <c r="E65" s="140" t="s">
        <v>766</v>
      </c>
      <c r="F65" s="755">
        <v>300</v>
      </c>
      <c r="G65" s="756">
        <v>54</v>
      </c>
      <c r="H65" s="757">
        <v>246</v>
      </c>
      <c r="I65" s="141"/>
    </row>
    <row r="66" spans="1:9" s="142" customFormat="1" ht="13.5" customHeight="1">
      <c r="A66" s="147" t="s">
        <v>767</v>
      </c>
      <c r="B66" s="757">
        <v>15519</v>
      </c>
      <c r="C66" s="756">
        <v>7638</v>
      </c>
      <c r="D66" s="758">
        <v>7881</v>
      </c>
      <c r="E66" s="140"/>
      <c r="F66" s="759"/>
      <c r="G66" s="760"/>
      <c r="H66" s="141"/>
      <c r="I66" s="141"/>
    </row>
    <row r="67" spans="1:9" s="142" customFormat="1" ht="13.5" customHeight="1">
      <c r="A67" s="147" t="s">
        <v>768</v>
      </c>
      <c r="B67" s="757">
        <v>15876</v>
      </c>
      <c r="C67" s="756">
        <v>7946</v>
      </c>
      <c r="D67" s="758">
        <v>7930</v>
      </c>
      <c r="E67" s="140" t="s">
        <v>769</v>
      </c>
      <c r="F67" s="755">
        <v>585</v>
      </c>
      <c r="G67" s="756">
        <v>357</v>
      </c>
      <c r="H67" s="757">
        <v>228</v>
      </c>
      <c r="I67" s="141"/>
    </row>
    <row r="68" spans="1:9" s="142" customFormat="1" ht="13.5" customHeight="1">
      <c r="A68" s="147" t="s">
        <v>770</v>
      </c>
      <c r="B68" s="757">
        <v>15976</v>
      </c>
      <c r="C68" s="756">
        <v>8047</v>
      </c>
      <c r="D68" s="758">
        <v>7929</v>
      </c>
      <c r="E68" s="140"/>
      <c r="F68" s="148"/>
      <c r="G68" s="743"/>
      <c r="H68" s="148"/>
      <c r="I68" s="141"/>
    </row>
    <row r="69" spans="1:9" s="142" customFormat="1" ht="13.5" customHeight="1" thickBot="1">
      <c r="A69" s="149" t="s">
        <v>771</v>
      </c>
      <c r="B69" s="761">
        <v>15774</v>
      </c>
      <c r="C69" s="762">
        <v>7981</v>
      </c>
      <c r="D69" s="763">
        <v>7793</v>
      </c>
      <c r="E69" s="150"/>
      <c r="F69" s="151"/>
      <c r="G69" s="744"/>
      <c r="H69" s="151"/>
      <c r="I69" s="141"/>
    </row>
    <row r="70" spans="1:8" s="142" customFormat="1" ht="13.5" customHeight="1">
      <c r="A70" s="141" t="s">
        <v>1065</v>
      </c>
      <c r="B70" s="141"/>
      <c r="C70" s="141"/>
      <c r="D70" s="141"/>
      <c r="E70" s="141"/>
      <c r="F70" s="141"/>
      <c r="G70" s="141"/>
      <c r="H70" s="141"/>
    </row>
    <row r="71" spans="1:8" s="142" customFormat="1" ht="13.5" customHeight="1">
      <c r="A71" s="141" t="s">
        <v>1064</v>
      </c>
      <c r="B71" s="141"/>
      <c r="C71" s="141"/>
      <c r="D71" s="141"/>
      <c r="E71" s="141"/>
      <c r="F71" s="141"/>
      <c r="G71" s="141"/>
      <c r="H71" s="141"/>
    </row>
    <row r="72" s="142" customFormat="1" ht="13.5" customHeight="1">
      <c r="A72" s="142" t="s">
        <v>773</v>
      </c>
    </row>
  </sheetData>
  <printOptions/>
  <pageMargins left="0.7874015748031497" right="0.1968503937007874" top="0.3937007874015748" bottom="0.1968503937007874" header="0.1968503937007874" footer="0.5118110236220472"/>
  <pageSetup horizontalDpi="300" verticalDpi="300" orientation="portrait" paperSize="9" scale="80"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W53"/>
  <sheetViews>
    <sheetView workbookViewId="0" topLeftCell="A1">
      <selection activeCell="A1" sqref="A1"/>
    </sheetView>
  </sheetViews>
  <sheetFormatPr defaultColWidth="9.00390625" defaultRowHeight="13.5"/>
  <cols>
    <col min="1" max="1" width="9.625" style="153" customWidth="1"/>
    <col min="2" max="2" width="10.625" style="153" customWidth="1"/>
    <col min="3" max="22" width="10.125" style="153" customWidth="1"/>
    <col min="23" max="23" width="9.375" style="153" bestFit="1" customWidth="1"/>
    <col min="24" max="16384" width="9.00390625" style="153" customWidth="1"/>
  </cols>
  <sheetData>
    <row r="1" spans="1:22" ht="18" customHeight="1">
      <c r="A1" s="152" t="s">
        <v>287</v>
      </c>
      <c r="U1" s="764"/>
      <c r="V1" s="764"/>
    </row>
    <row r="2" spans="1:22" ht="15" customHeight="1" thickBot="1">
      <c r="A2" s="154"/>
      <c r="B2" s="154"/>
      <c r="C2" s="155"/>
      <c r="D2" s="155"/>
      <c r="E2" s="155"/>
      <c r="F2" s="155"/>
      <c r="G2" s="155"/>
      <c r="H2" s="155"/>
      <c r="I2" s="154"/>
      <c r="T2" s="153" t="s">
        <v>288</v>
      </c>
      <c r="V2" s="156" t="s">
        <v>634</v>
      </c>
    </row>
    <row r="3" spans="1:22" ht="21" customHeight="1" thickTop="1">
      <c r="A3" s="157" t="s">
        <v>599</v>
      </c>
      <c r="B3" s="158" t="s">
        <v>289</v>
      </c>
      <c r="C3" s="158" t="s">
        <v>787</v>
      </c>
      <c r="D3" s="158" t="s">
        <v>290</v>
      </c>
      <c r="E3" s="158" t="s">
        <v>291</v>
      </c>
      <c r="F3" s="158" t="s">
        <v>292</v>
      </c>
      <c r="G3" s="158" t="s">
        <v>293</v>
      </c>
      <c r="H3" s="158" t="s">
        <v>294</v>
      </c>
      <c r="I3" s="158" t="s">
        <v>774</v>
      </c>
      <c r="J3" s="158" t="s">
        <v>775</v>
      </c>
      <c r="K3" s="158" t="s">
        <v>776</v>
      </c>
      <c r="L3" s="158" t="s">
        <v>777</v>
      </c>
      <c r="M3" s="158" t="s">
        <v>778</v>
      </c>
      <c r="N3" s="158" t="s">
        <v>779</v>
      </c>
      <c r="O3" s="158" t="s">
        <v>780</v>
      </c>
      <c r="P3" s="158" t="s">
        <v>781</v>
      </c>
      <c r="Q3" s="158" t="s">
        <v>782</v>
      </c>
      <c r="R3" s="158" t="s">
        <v>783</v>
      </c>
      <c r="S3" s="158" t="s">
        <v>784</v>
      </c>
      <c r="T3" s="158" t="s">
        <v>785</v>
      </c>
      <c r="U3" s="158" t="s">
        <v>788</v>
      </c>
      <c r="V3" s="159" t="s">
        <v>769</v>
      </c>
    </row>
    <row r="4" spans="1:22" s="163" customFormat="1" ht="15" customHeight="1">
      <c r="A4" s="160" t="s">
        <v>789</v>
      </c>
      <c r="B4" s="161">
        <f aca="true" t="shared" si="0" ref="B4:V4">B5+B6</f>
        <v>1207513</v>
      </c>
      <c r="C4" s="161">
        <f t="shared" si="0"/>
        <v>49050</v>
      </c>
      <c r="D4" s="161">
        <f t="shared" si="0"/>
        <v>54526</v>
      </c>
      <c r="E4" s="161">
        <f t="shared" si="0"/>
        <v>59696</v>
      </c>
      <c r="F4" s="161">
        <f t="shared" si="0"/>
        <v>63306</v>
      </c>
      <c r="G4" s="161">
        <f t="shared" si="0"/>
        <v>55213</v>
      </c>
      <c r="H4" s="161">
        <f t="shared" si="0"/>
        <v>65056</v>
      </c>
      <c r="I4" s="161">
        <f t="shared" si="0"/>
        <v>72130</v>
      </c>
      <c r="J4" s="161">
        <f t="shared" si="0"/>
        <v>69110</v>
      </c>
      <c r="K4" s="161">
        <f t="shared" si="0"/>
        <v>68211</v>
      </c>
      <c r="L4" s="161">
        <f t="shared" si="0"/>
        <v>77945</v>
      </c>
      <c r="M4" s="161">
        <f t="shared" si="0"/>
        <v>88539</v>
      </c>
      <c r="N4" s="161">
        <f t="shared" si="0"/>
        <v>101364</v>
      </c>
      <c r="O4" s="161">
        <f t="shared" si="0"/>
        <v>69675</v>
      </c>
      <c r="P4" s="161">
        <f t="shared" si="0"/>
        <v>73574</v>
      </c>
      <c r="Q4" s="161">
        <f t="shared" si="0"/>
        <v>77300</v>
      </c>
      <c r="R4" s="161">
        <f t="shared" si="0"/>
        <v>71953</v>
      </c>
      <c r="S4" s="161">
        <f t="shared" si="0"/>
        <v>50632</v>
      </c>
      <c r="T4" s="161">
        <f t="shared" si="0"/>
        <v>25825</v>
      </c>
      <c r="U4" s="161">
        <f t="shared" si="0"/>
        <v>13823</v>
      </c>
      <c r="V4" s="162">
        <f t="shared" si="0"/>
        <v>585</v>
      </c>
    </row>
    <row r="5" spans="1:22" s="163" customFormat="1" ht="22.5" customHeight="1">
      <c r="A5" s="44" t="s">
        <v>790</v>
      </c>
      <c r="B5" s="45">
        <f aca="true" t="shared" si="1" ref="B5:V5">SUM(B11:B13)+SUM(B14:B23)</f>
        <v>948674</v>
      </c>
      <c r="C5" s="164">
        <f t="shared" si="1"/>
        <v>39686</v>
      </c>
      <c r="D5" s="164">
        <f t="shared" si="1"/>
        <v>43576</v>
      </c>
      <c r="E5" s="164">
        <f t="shared" si="1"/>
        <v>46922</v>
      </c>
      <c r="F5" s="164">
        <f t="shared" si="1"/>
        <v>49600</v>
      </c>
      <c r="G5" s="164">
        <f t="shared" si="1"/>
        <v>45594</v>
      </c>
      <c r="H5" s="164">
        <f t="shared" si="1"/>
        <v>52774</v>
      </c>
      <c r="I5" s="164">
        <f t="shared" si="1"/>
        <v>59545</v>
      </c>
      <c r="J5" s="164">
        <f t="shared" si="1"/>
        <v>56682</v>
      </c>
      <c r="K5" s="164">
        <f t="shared" si="1"/>
        <v>54382</v>
      </c>
      <c r="L5" s="164">
        <f t="shared" si="1"/>
        <v>60444</v>
      </c>
      <c r="M5" s="164">
        <f t="shared" si="1"/>
        <v>68028</v>
      </c>
      <c r="N5" s="164">
        <f t="shared" si="1"/>
        <v>78779</v>
      </c>
      <c r="O5" s="164">
        <f t="shared" si="1"/>
        <v>55309</v>
      </c>
      <c r="P5" s="164">
        <f t="shared" si="1"/>
        <v>57283</v>
      </c>
      <c r="Q5" s="164">
        <f t="shared" si="1"/>
        <v>58839</v>
      </c>
      <c r="R5" s="164">
        <f t="shared" si="1"/>
        <v>53751</v>
      </c>
      <c r="S5" s="164">
        <f t="shared" si="1"/>
        <v>37540</v>
      </c>
      <c r="T5" s="164">
        <f t="shared" si="1"/>
        <v>19074</v>
      </c>
      <c r="U5" s="164">
        <f t="shared" si="1"/>
        <v>10285</v>
      </c>
      <c r="V5" s="165">
        <f t="shared" si="1"/>
        <v>581</v>
      </c>
    </row>
    <row r="6" spans="1:22" s="163" customFormat="1" ht="15" customHeight="1">
      <c r="A6" s="44" t="s">
        <v>791</v>
      </c>
      <c r="B6" s="45">
        <f aca="true" t="shared" si="2" ref="B6:V6">SUM(B24:B44)+SUM(B45:B45)</f>
        <v>258839</v>
      </c>
      <c r="C6" s="164">
        <f t="shared" si="2"/>
        <v>9364</v>
      </c>
      <c r="D6" s="164">
        <f t="shared" si="2"/>
        <v>10950</v>
      </c>
      <c r="E6" s="164">
        <f t="shared" si="2"/>
        <v>12774</v>
      </c>
      <c r="F6" s="164">
        <f t="shared" si="2"/>
        <v>13706</v>
      </c>
      <c r="G6" s="164">
        <f t="shared" si="2"/>
        <v>9619</v>
      </c>
      <c r="H6" s="164">
        <f t="shared" si="2"/>
        <v>12282</v>
      </c>
      <c r="I6" s="164">
        <f t="shared" si="2"/>
        <v>12585</v>
      </c>
      <c r="J6" s="164">
        <f t="shared" si="2"/>
        <v>12428</v>
      </c>
      <c r="K6" s="164">
        <f t="shared" si="2"/>
        <v>13829</v>
      </c>
      <c r="L6" s="164">
        <f t="shared" si="2"/>
        <v>17501</v>
      </c>
      <c r="M6" s="164">
        <f t="shared" si="2"/>
        <v>20511</v>
      </c>
      <c r="N6" s="164">
        <f t="shared" si="2"/>
        <v>22585</v>
      </c>
      <c r="O6" s="164">
        <f t="shared" si="2"/>
        <v>14366</v>
      </c>
      <c r="P6" s="164">
        <f t="shared" si="2"/>
        <v>16291</v>
      </c>
      <c r="Q6" s="164">
        <f t="shared" si="2"/>
        <v>18461</v>
      </c>
      <c r="R6" s="164">
        <f t="shared" si="2"/>
        <v>18202</v>
      </c>
      <c r="S6" s="164">
        <f t="shared" si="2"/>
        <v>13092</v>
      </c>
      <c r="T6" s="164">
        <f t="shared" si="2"/>
        <v>6751</v>
      </c>
      <c r="U6" s="164">
        <f t="shared" si="2"/>
        <v>3538</v>
      </c>
      <c r="V6" s="165">
        <f t="shared" si="2"/>
        <v>4</v>
      </c>
    </row>
    <row r="7" spans="1:22" s="163" customFormat="1" ht="22.5" customHeight="1">
      <c r="A7" s="44" t="s">
        <v>792</v>
      </c>
      <c r="B7" s="45">
        <f aca="true" t="shared" si="3" ref="B7:V7">B11+B16+B17+B18+B20+B21+B22+SUM(B24:B30)</f>
        <v>574750</v>
      </c>
      <c r="C7" s="164">
        <f t="shared" si="3"/>
        <v>24040</v>
      </c>
      <c r="D7" s="164">
        <f t="shared" si="3"/>
        <v>25976</v>
      </c>
      <c r="E7" s="164">
        <f t="shared" si="3"/>
        <v>28014</v>
      </c>
      <c r="F7" s="164">
        <f t="shared" si="3"/>
        <v>30568</v>
      </c>
      <c r="G7" s="164">
        <f t="shared" si="3"/>
        <v>29382</v>
      </c>
      <c r="H7" s="164">
        <f t="shared" si="3"/>
        <v>33207</v>
      </c>
      <c r="I7" s="164">
        <f t="shared" si="3"/>
        <v>35987</v>
      </c>
      <c r="J7" s="164">
        <f t="shared" si="3"/>
        <v>33858</v>
      </c>
      <c r="K7" s="164">
        <f t="shared" si="3"/>
        <v>32823</v>
      </c>
      <c r="L7" s="164">
        <f t="shared" si="3"/>
        <v>36882</v>
      </c>
      <c r="M7" s="164">
        <f t="shared" si="3"/>
        <v>41153</v>
      </c>
      <c r="N7" s="164">
        <f t="shared" si="3"/>
        <v>47847</v>
      </c>
      <c r="O7" s="164">
        <f t="shared" si="3"/>
        <v>32997</v>
      </c>
      <c r="P7" s="164">
        <f t="shared" si="3"/>
        <v>33655</v>
      </c>
      <c r="Q7" s="164">
        <f t="shared" si="3"/>
        <v>34721</v>
      </c>
      <c r="R7" s="164">
        <f t="shared" si="3"/>
        <v>32271</v>
      </c>
      <c r="S7" s="164">
        <f t="shared" si="3"/>
        <v>22962</v>
      </c>
      <c r="T7" s="164">
        <f t="shared" si="3"/>
        <v>11519</v>
      </c>
      <c r="U7" s="164">
        <f t="shared" si="3"/>
        <v>6512</v>
      </c>
      <c r="V7" s="165">
        <f t="shared" si="3"/>
        <v>376</v>
      </c>
    </row>
    <row r="8" spans="1:22" s="163" customFormat="1" ht="15" customHeight="1">
      <c r="A8" s="44" t="s">
        <v>793</v>
      </c>
      <c r="B8" s="45">
        <f aca="true" t="shared" si="4" ref="B8:V8">B15+SUM(B31:B37)</f>
        <v>89565</v>
      </c>
      <c r="C8" s="164">
        <f t="shared" si="4"/>
        <v>3641</v>
      </c>
      <c r="D8" s="164">
        <f t="shared" si="4"/>
        <v>3951</v>
      </c>
      <c r="E8" s="164">
        <f t="shared" si="4"/>
        <v>4607</v>
      </c>
      <c r="F8" s="164">
        <f t="shared" si="4"/>
        <v>4915</v>
      </c>
      <c r="G8" s="164">
        <f t="shared" si="4"/>
        <v>3135</v>
      </c>
      <c r="H8" s="164">
        <f t="shared" si="4"/>
        <v>4344</v>
      </c>
      <c r="I8" s="164">
        <f t="shared" si="4"/>
        <v>4667</v>
      </c>
      <c r="J8" s="164">
        <f t="shared" si="4"/>
        <v>4504</v>
      </c>
      <c r="K8" s="164">
        <f t="shared" si="4"/>
        <v>4940</v>
      </c>
      <c r="L8" s="164">
        <f t="shared" si="4"/>
        <v>6360</v>
      </c>
      <c r="M8" s="164">
        <f t="shared" si="4"/>
        <v>7166</v>
      </c>
      <c r="N8" s="164">
        <f t="shared" si="4"/>
        <v>7478</v>
      </c>
      <c r="O8" s="164">
        <f t="shared" si="4"/>
        <v>4982</v>
      </c>
      <c r="P8" s="164">
        <f t="shared" si="4"/>
        <v>5637</v>
      </c>
      <c r="Q8" s="164">
        <f t="shared" si="4"/>
        <v>6191</v>
      </c>
      <c r="R8" s="164">
        <f t="shared" si="4"/>
        <v>6008</v>
      </c>
      <c r="S8" s="164">
        <f t="shared" si="4"/>
        <v>4053</v>
      </c>
      <c r="T8" s="164">
        <f t="shared" si="4"/>
        <v>2035</v>
      </c>
      <c r="U8" s="164">
        <f t="shared" si="4"/>
        <v>940</v>
      </c>
      <c r="V8" s="165">
        <f t="shared" si="4"/>
        <v>11</v>
      </c>
    </row>
    <row r="9" spans="1:22" s="163" customFormat="1" ht="15" customHeight="1">
      <c r="A9" s="44" t="s">
        <v>794</v>
      </c>
      <c r="B9" s="45">
        <f aca="true" t="shared" si="5" ref="B9:V9">B12+B19+B23+SUM(B38:B42)</f>
        <v>236370</v>
      </c>
      <c r="C9" s="164">
        <f t="shared" si="5"/>
        <v>9352</v>
      </c>
      <c r="D9" s="164">
        <f t="shared" si="5"/>
        <v>10701</v>
      </c>
      <c r="E9" s="164">
        <f t="shared" si="5"/>
        <v>11636</v>
      </c>
      <c r="F9" s="164">
        <f t="shared" si="5"/>
        <v>12412</v>
      </c>
      <c r="G9" s="164">
        <f t="shared" si="5"/>
        <v>11838</v>
      </c>
      <c r="H9" s="164">
        <f t="shared" si="5"/>
        <v>12199</v>
      </c>
      <c r="I9" s="164">
        <f t="shared" si="5"/>
        <v>13504</v>
      </c>
      <c r="J9" s="164">
        <f t="shared" si="5"/>
        <v>13406</v>
      </c>
      <c r="K9" s="164">
        <f t="shared" si="5"/>
        <v>13173</v>
      </c>
      <c r="L9" s="164">
        <f t="shared" si="5"/>
        <v>15117</v>
      </c>
      <c r="M9" s="164">
        <f t="shared" si="5"/>
        <v>17287</v>
      </c>
      <c r="N9" s="164">
        <f t="shared" si="5"/>
        <v>19467</v>
      </c>
      <c r="O9" s="164">
        <f t="shared" si="5"/>
        <v>13291</v>
      </c>
      <c r="P9" s="164">
        <f t="shared" si="5"/>
        <v>14436</v>
      </c>
      <c r="Q9" s="164">
        <f t="shared" si="5"/>
        <v>15206</v>
      </c>
      <c r="R9" s="164">
        <f t="shared" si="5"/>
        <v>14393</v>
      </c>
      <c r="S9" s="164">
        <f t="shared" si="5"/>
        <v>10570</v>
      </c>
      <c r="T9" s="164">
        <f t="shared" si="5"/>
        <v>5468</v>
      </c>
      <c r="U9" s="164">
        <f t="shared" si="5"/>
        <v>2854</v>
      </c>
      <c r="V9" s="165">
        <f t="shared" si="5"/>
        <v>60</v>
      </c>
    </row>
    <row r="10" spans="1:23" s="163" customFormat="1" ht="15" customHeight="1">
      <c r="A10" s="44" t="s">
        <v>795</v>
      </c>
      <c r="B10" s="45">
        <f aca="true" t="shared" si="6" ref="B10:V10">B13+B14+B43+B44+B45</f>
        <v>306828</v>
      </c>
      <c r="C10" s="45">
        <f t="shared" si="6"/>
        <v>12017</v>
      </c>
      <c r="D10" s="45">
        <f t="shared" si="6"/>
        <v>13898</v>
      </c>
      <c r="E10" s="45">
        <f t="shared" si="6"/>
        <v>15439</v>
      </c>
      <c r="F10" s="45">
        <f t="shared" si="6"/>
        <v>15411</v>
      </c>
      <c r="G10" s="45">
        <f t="shared" si="6"/>
        <v>10858</v>
      </c>
      <c r="H10" s="45">
        <f t="shared" si="6"/>
        <v>15306</v>
      </c>
      <c r="I10" s="45">
        <f t="shared" si="6"/>
        <v>17972</v>
      </c>
      <c r="J10" s="45">
        <f t="shared" si="6"/>
        <v>17342</v>
      </c>
      <c r="K10" s="45">
        <f t="shared" si="6"/>
        <v>17275</v>
      </c>
      <c r="L10" s="45">
        <f t="shared" si="6"/>
        <v>19586</v>
      </c>
      <c r="M10" s="45">
        <f t="shared" si="6"/>
        <v>22933</v>
      </c>
      <c r="N10" s="45">
        <f t="shared" si="6"/>
        <v>26572</v>
      </c>
      <c r="O10" s="45">
        <f t="shared" si="6"/>
        <v>18405</v>
      </c>
      <c r="P10" s="45">
        <f t="shared" si="6"/>
        <v>19846</v>
      </c>
      <c r="Q10" s="45">
        <f t="shared" si="6"/>
        <v>21182</v>
      </c>
      <c r="R10" s="45">
        <f t="shared" si="6"/>
        <v>19281</v>
      </c>
      <c r="S10" s="45">
        <f t="shared" si="6"/>
        <v>13047</v>
      </c>
      <c r="T10" s="45">
        <f t="shared" si="6"/>
        <v>6803</v>
      </c>
      <c r="U10" s="45">
        <f t="shared" si="6"/>
        <v>3517</v>
      </c>
      <c r="V10" s="47">
        <f t="shared" si="6"/>
        <v>138</v>
      </c>
      <c r="W10" s="166"/>
    </row>
    <row r="11" spans="1:23" s="168" customFormat="1" ht="22.5" customHeight="1">
      <c r="A11" s="49" t="s">
        <v>561</v>
      </c>
      <c r="B11" s="45">
        <v>255614</v>
      </c>
      <c r="C11" s="50">
        <v>11111</v>
      </c>
      <c r="D11" s="50">
        <v>11699</v>
      </c>
      <c r="E11" s="50">
        <v>12323</v>
      </c>
      <c r="F11" s="50">
        <v>13599</v>
      </c>
      <c r="G11" s="50">
        <v>15298</v>
      </c>
      <c r="H11" s="50">
        <v>15752</v>
      </c>
      <c r="I11" s="50">
        <v>17882</v>
      </c>
      <c r="J11" s="50">
        <v>16550</v>
      </c>
      <c r="K11" s="50">
        <v>15254</v>
      </c>
      <c r="L11" s="50">
        <v>16123</v>
      </c>
      <c r="M11" s="50">
        <v>17333</v>
      </c>
      <c r="N11" s="50">
        <v>20769</v>
      </c>
      <c r="O11" s="50">
        <v>15007</v>
      </c>
      <c r="P11" s="50">
        <v>14304</v>
      </c>
      <c r="Q11" s="50">
        <v>13861</v>
      </c>
      <c r="R11" s="50">
        <v>12356</v>
      </c>
      <c r="S11" s="50">
        <v>9025</v>
      </c>
      <c r="T11" s="50">
        <v>4480</v>
      </c>
      <c r="U11" s="50">
        <v>2547</v>
      </c>
      <c r="V11" s="52">
        <v>341</v>
      </c>
      <c r="W11" s="167"/>
    </row>
    <row r="12" spans="1:23" s="168" customFormat="1" ht="15" customHeight="1">
      <c r="A12" s="49" t="s">
        <v>562</v>
      </c>
      <c r="B12" s="45">
        <v>92416</v>
      </c>
      <c r="C12" s="50">
        <v>3823</v>
      </c>
      <c r="D12" s="50">
        <v>4226</v>
      </c>
      <c r="E12" s="50">
        <v>4464</v>
      </c>
      <c r="F12" s="50">
        <v>4934</v>
      </c>
      <c r="G12" s="50">
        <v>6335</v>
      </c>
      <c r="H12" s="50">
        <v>5031</v>
      </c>
      <c r="I12" s="50">
        <v>5762</v>
      </c>
      <c r="J12" s="50">
        <v>5864</v>
      </c>
      <c r="K12" s="50">
        <v>5342</v>
      </c>
      <c r="L12" s="50">
        <v>5637</v>
      </c>
      <c r="M12" s="50">
        <v>6310</v>
      </c>
      <c r="N12" s="50">
        <v>7229</v>
      </c>
      <c r="O12" s="50">
        <v>5197</v>
      </c>
      <c r="P12" s="50">
        <v>5466</v>
      </c>
      <c r="Q12" s="50">
        <v>5298</v>
      </c>
      <c r="R12" s="50">
        <v>4892</v>
      </c>
      <c r="S12" s="50">
        <v>3612</v>
      </c>
      <c r="T12" s="50">
        <v>1966</v>
      </c>
      <c r="U12" s="50">
        <v>968</v>
      </c>
      <c r="V12" s="52">
        <v>60</v>
      </c>
      <c r="W12" s="167"/>
    </row>
    <row r="13" spans="1:23" s="168" customFormat="1" ht="15" customHeight="1">
      <c r="A13" s="49" t="s">
        <v>563</v>
      </c>
      <c r="B13" s="45">
        <v>141504</v>
      </c>
      <c r="C13" s="50">
        <v>5634</v>
      </c>
      <c r="D13" s="50">
        <v>6539</v>
      </c>
      <c r="E13" s="50">
        <v>7187</v>
      </c>
      <c r="F13" s="50">
        <v>7498</v>
      </c>
      <c r="G13" s="50">
        <v>5305</v>
      </c>
      <c r="H13" s="50">
        <v>7007</v>
      </c>
      <c r="I13" s="50">
        <v>8339</v>
      </c>
      <c r="J13" s="50">
        <v>8085</v>
      </c>
      <c r="K13" s="50">
        <v>7983</v>
      </c>
      <c r="L13" s="50">
        <v>8947</v>
      </c>
      <c r="M13" s="50">
        <v>10489</v>
      </c>
      <c r="N13" s="50">
        <v>11904</v>
      </c>
      <c r="O13" s="50">
        <v>8320</v>
      </c>
      <c r="P13" s="50">
        <v>9031</v>
      </c>
      <c r="Q13" s="50">
        <v>9686</v>
      </c>
      <c r="R13" s="50">
        <v>8804</v>
      </c>
      <c r="S13" s="50">
        <v>5882</v>
      </c>
      <c r="T13" s="50">
        <v>3084</v>
      </c>
      <c r="U13" s="50">
        <v>1646</v>
      </c>
      <c r="V13" s="52">
        <v>134</v>
      </c>
      <c r="W13" s="167"/>
    </row>
    <row r="14" spans="1:23" s="168" customFormat="1" ht="15" customHeight="1">
      <c r="A14" s="49" t="s">
        <v>564</v>
      </c>
      <c r="B14" s="45">
        <v>116303</v>
      </c>
      <c r="C14" s="50">
        <v>4608</v>
      </c>
      <c r="D14" s="50">
        <v>5249</v>
      </c>
      <c r="E14" s="50">
        <v>5794</v>
      </c>
      <c r="F14" s="50">
        <v>5564</v>
      </c>
      <c r="G14" s="50">
        <v>3956</v>
      </c>
      <c r="H14" s="50">
        <v>6009</v>
      </c>
      <c r="I14" s="50">
        <v>7072</v>
      </c>
      <c r="J14" s="50">
        <v>6816</v>
      </c>
      <c r="K14" s="50">
        <v>6662</v>
      </c>
      <c r="L14" s="50">
        <v>7420</v>
      </c>
      <c r="M14" s="50">
        <v>8694</v>
      </c>
      <c r="N14" s="50">
        <v>10281</v>
      </c>
      <c r="O14" s="50">
        <v>7258</v>
      </c>
      <c r="P14" s="50">
        <v>7529</v>
      </c>
      <c r="Q14" s="50">
        <v>7873</v>
      </c>
      <c r="R14" s="50">
        <v>7006</v>
      </c>
      <c r="S14" s="50">
        <v>4813</v>
      </c>
      <c r="T14" s="50">
        <v>2491</v>
      </c>
      <c r="U14" s="50">
        <v>1208</v>
      </c>
      <c r="V14" s="52">
        <v>0</v>
      </c>
      <c r="W14" s="167"/>
    </row>
    <row r="15" spans="1:23" s="168" customFormat="1" ht="15" customHeight="1">
      <c r="A15" s="49" t="s">
        <v>565</v>
      </c>
      <c r="B15" s="45">
        <v>40372</v>
      </c>
      <c r="C15" s="50">
        <v>1866</v>
      </c>
      <c r="D15" s="50">
        <v>2028</v>
      </c>
      <c r="E15" s="50">
        <v>2124</v>
      </c>
      <c r="F15" s="50">
        <v>2129</v>
      </c>
      <c r="G15" s="50">
        <v>1461</v>
      </c>
      <c r="H15" s="50">
        <v>2147</v>
      </c>
      <c r="I15" s="50">
        <v>2522</v>
      </c>
      <c r="J15" s="50">
        <v>2310</v>
      </c>
      <c r="K15" s="50">
        <v>2361</v>
      </c>
      <c r="L15" s="50">
        <v>2790</v>
      </c>
      <c r="M15" s="50">
        <v>2942</v>
      </c>
      <c r="N15" s="50">
        <v>3318</v>
      </c>
      <c r="O15" s="50">
        <v>2379</v>
      </c>
      <c r="P15" s="50">
        <v>2491</v>
      </c>
      <c r="Q15" s="50">
        <v>2520</v>
      </c>
      <c r="R15" s="50">
        <v>2395</v>
      </c>
      <c r="S15" s="50">
        <v>1519</v>
      </c>
      <c r="T15" s="50">
        <v>710</v>
      </c>
      <c r="U15" s="50">
        <v>349</v>
      </c>
      <c r="V15" s="52">
        <v>11</v>
      </c>
      <c r="W15" s="167"/>
    </row>
    <row r="16" spans="1:23" s="168" customFormat="1" ht="15" customHeight="1">
      <c r="A16" s="49" t="s">
        <v>566</v>
      </c>
      <c r="B16" s="45">
        <v>43416</v>
      </c>
      <c r="C16" s="50">
        <v>1943</v>
      </c>
      <c r="D16" s="50">
        <v>2081</v>
      </c>
      <c r="E16" s="50">
        <v>2270</v>
      </c>
      <c r="F16" s="50">
        <v>2391</v>
      </c>
      <c r="G16" s="50">
        <v>1887</v>
      </c>
      <c r="H16" s="50">
        <v>2406</v>
      </c>
      <c r="I16" s="50">
        <v>2534</v>
      </c>
      <c r="J16" s="50">
        <v>2490</v>
      </c>
      <c r="K16" s="50">
        <v>2448</v>
      </c>
      <c r="L16" s="50">
        <v>2915</v>
      </c>
      <c r="M16" s="50">
        <v>3162</v>
      </c>
      <c r="N16" s="50">
        <v>3578</v>
      </c>
      <c r="O16" s="50">
        <v>2417</v>
      </c>
      <c r="P16" s="50">
        <v>2543</v>
      </c>
      <c r="Q16" s="50">
        <v>2665</v>
      </c>
      <c r="R16" s="50">
        <v>2560</v>
      </c>
      <c r="S16" s="50">
        <v>1790</v>
      </c>
      <c r="T16" s="50">
        <v>869</v>
      </c>
      <c r="U16" s="50">
        <v>466</v>
      </c>
      <c r="V16" s="52">
        <v>1</v>
      </c>
      <c r="W16" s="167"/>
    </row>
    <row r="17" spans="1:23" s="168" customFormat="1" ht="15" customHeight="1">
      <c r="A17" s="49" t="s">
        <v>567</v>
      </c>
      <c r="B17" s="45">
        <v>35621</v>
      </c>
      <c r="C17" s="50">
        <v>1198</v>
      </c>
      <c r="D17" s="50">
        <v>1437</v>
      </c>
      <c r="E17" s="50">
        <v>1671</v>
      </c>
      <c r="F17" s="50">
        <v>1843</v>
      </c>
      <c r="G17" s="50">
        <v>1446</v>
      </c>
      <c r="H17" s="50">
        <v>1667</v>
      </c>
      <c r="I17" s="50">
        <v>1874</v>
      </c>
      <c r="J17" s="50">
        <v>1783</v>
      </c>
      <c r="K17" s="50">
        <v>1853</v>
      </c>
      <c r="L17" s="50">
        <v>2259</v>
      </c>
      <c r="M17" s="50">
        <v>2697</v>
      </c>
      <c r="N17" s="50">
        <v>3247</v>
      </c>
      <c r="O17" s="50">
        <v>2257</v>
      </c>
      <c r="P17" s="50">
        <v>2413</v>
      </c>
      <c r="Q17" s="50">
        <v>2498</v>
      </c>
      <c r="R17" s="50">
        <v>2451</v>
      </c>
      <c r="S17" s="50">
        <v>1728</v>
      </c>
      <c r="T17" s="50">
        <v>830</v>
      </c>
      <c r="U17" s="50">
        <v>468</v>
      </c>
      <c r="V17" s="52">
        <v>1</v>
      </c>
      <c r="W17" s="167"/>
    </row>
    <row r="18" spans="1:23" s="168" customFormat="1" ht="15" customHeight="1">
      <c r="A18" s="49" t="s">
        <v>568</v>
      </c>
      <c r="B18" s="45">
        <v>27918</v>
      </c>
      <c r="C18" s="50">
        <v>1004</v>
      </c>
      <c r="D18" s="50">
        <v>1203</v>
      </c>
      <c r="E18" s="50">
        <v>1393</v>
      </c>
      <c r="F18" s="50">
        <v>1522</v>
      </c>
      <c r="G18" s="50">
        <v>1085</v>
      </c>
      <c r="H18" s="50">
        <v>1262</v>
      </c>
      <c r="I18" s="50">
        <v>1365</v>
      </c>
      <c r="J18" s="50">
        <v>1315</v>
      </c>
      <c r="K18" s="50">
        <v>1417</v>
      </c>
      <c r="L18" s="50">
        <v>1826</v>
      </c>
      <c r="M18" s="50">
        <v>2162</v>
      </c>
      <c r="N18" s="50">
        <v>2359</v>
      </c>
      <c r="O18" s="50">
        <v>1548</v>
      </c>
      <c r="P18" s="50">
        <v>1742</v>
      </c>
      <c r="Q18" s="50">
        <v>2153</v>
      </c>
      <c r="R18" s="50">
        <v>2087</v>
      </c>
      <c r="S18" s="50">
        <v>1374</v>
      </c>
      <c r="T18" s="50">
        <v>708</v>
      </c>
      <c r="U18" s="50">
        <v>393</v>
      </c>
      <c r="V18" s="52">
        <v>0</v>
      </c>
      <c r="W18" s="167"/>
    </row>
    <row r="19" spans="1:23" s="168" customFormat="1" ht="15" customHeight="1">
      <c r="A19" s="49" t="s">
        <v>569</v>
      </c>
      <c r="B19" s="45">
        <v>30678</v>
      </c>
      <c r="C19" s="50">
        <v>1214</v>
      </c>
      <c r="D19" s="50">
        <v>1407</v>
      </c>
      <c r="E19" s="50">
        <v>1586</v>
      </c>
      <c r="F19" s="50">
        <v>1559</v>
      </c>
      <c r="G19" s="50">
        <v>1104</v>
      </c>
      <c r="H19" s="50">
        <v>1504</v>
      </c>
      <c r="I19" s="50">
        <v>1707</v>
      </c>
      <c r="J19" s="50">
        <v>1738</v>
      </c>
      <c r="K19" s="50">
        <v>1710</v>
      </c>
      <c r="L19" s="50">
        <v>1941</v>
      </c>
      <c r="M19" s="50">
        <v>2240</v>
      </c>
      <c r="N19" s="50">
        <v>2608</v>
      </c>
      <c r="O19" s="50">
        <v>1806</v>
      </c>
      <c r="P19" s="50">
        <v>2014</v>
      </c>
      <c r="Q19" s="50">
        <v>2135</v>
      </c>
      <c r="R19" s="50">
        <v>1844</v>
      </c>
      <c r="S19" s="50">
        <v>1461</v>
      </c>
      <c r="T19" s="50">
        <v>693</v>
      </c>
      <c r="U19" s="50">
        <v>407</v>
      </c>
      <c r="V19" s="52">
        <v>0</v>
      </c>
      <c r="W19" s="167"/>
    </row>
    <row r="20" spans="1:23" s="168" customFormat="1" ht="15" customHeight="1">
      <c r="A20" s="49" t="s">
        <v>570</v>
      </c>
      <c r="B20" s="45">
        <v>63806</v>
      </c>
      <c r="C20" s="50">
        <v>2907</v>
      </c>
      <c r="D20" s="50">
        <v>3098</v>
      </c>
      <c r="E20" s="50">
        <v>3178</v>
      </c>
      <c r="F20" s="50">
        <v>3300</v>
      </c>
      <c r="G20" s="50">
        <v>3156</v>
      </c>
      <c r="H20" s="50">
        <v>4231</v>
      </c>
      <c r="I20" s="50">
        <v>4423</v>
      </c>
      <c r="J20" s="50">
        <v>4069</v>
      </c>
      <c r="K20" s="50">
        <v>3700</v>
      </c>
      <c r="L20" s="50">
        <v>4077</v>
      </c>
      <c r="M20" s="50">
        <v>4578</v>
      </c>
      <c r="N20" s="50">
        <v>5348</v>
      </c>
      <c r="O20" s="50">
        <v>3672</v>
      </c>
      <c r="P20" s="50">
        <v>3619</v>
      </c>
      <c r="Q20" s="50">
        <v>3476</v>
      </c>
      <c r="R20" s="50">
        <v>3116</v>
      </c>
      <c r="S20" s="50">
        <v>2131</v>
      </c>
      <c r="T20" s="50">
        <v>1132</v>
      </c>
      <c r="U20" s="50">
        <v>593</v>
      </c>
      <c r="V20" s="52">
        <v>2</v>
      </c>
      <c r="W20" s="167"/>
    </row>
    <row r="21" spans="1:23" s="168" customFormat="1" ht="15" customHeight="1">
      <c r="A21" s="49" t="s">
        <v>571</v>
      </c>
      <c r="B21" s="45">
        <v>45946</v>
      </c>
      <c r="C21" s="50">
        <v>2219</v>
      </c>
      <c r="D21" s="50">
        <v>2226</v>
      </c>
      <c r="E21" s="50">
        <v>2244</v>
      </c>
      <c r="F21" s="50">
        <v>2407</v>
      </c>
      <c r="G21" s="50">
        <v>2460</v>
      </c>
      <c r="H21" s="50">
        <v>3006</v>
      </c>
      <c r="I21" s="50">
        <v>3113</v>
      </c>
      <c r="J21" s="50">
        <v>2863</v>
      </c>
      <c r="K21" s="50">
        <v>2649</v>
      </c>
      <c r="L21" s="50">
        <v>2830</v>
      </c>
      <c r="M21" s="50">
        <v>3234</v>
      </c>
      <c r="N21" s="50">
        <v>3463</v>
      </c>
      <c r="O21" s="50">
        <v>2402</v>
      </c>
      <c r="P21" s="50">
        <v>2658</v>
      </c>
      <c r="Q21" s="50">
        <v>2723</v>
      </c>
      <c r="R21" s="50">
        <v>2485</v>
      </c>
      <c r="S21" s="50">
        <v>1620</v>
      </c>
      <c r="T21" s="50">
        <v>785</v>
      </c>
      <c r="U21" s="50">
        <v>528</v>
      </c>
      <c r="V21" s="52">
        <v>31</v>
      </c>
      <c r="W21" s="167"/>
    </row>
    <row r="22" spans="1:23" s="168" customFormat="1" ht="15" customHeight="1">
      <c r="A22" s="49" t="s">
        <v>572</v>
      </c>
      <c r="B22" s="45">
        <v>20343</v>
      </c>
      <c r="C22" s="50">
        <v>778</v>
      </c>
      <c r="D22" s="50">
        <v>812</v>
      </c>
      <c r="E22" s="50">
        <v>944</v>
      </c>
      <c r="F22" s="50">
        <v>1029</v>
      </c>
      <c r="G22" s="50">
        <v>751</v>
      </c>
      <c r="H22" s="50">
        <v>934</v>
      </c>
      <c r="I22" s="50">
        <v>919</v>
      </c>
      <c r="J22" s="50">
        <v>856</v>
      </c>
      <c r="K22" s="50">
        <v>1027</v>
      </c>
      <c r="L22" s="50">
        <v>1401</v>
      </c>
      <c r="M22" s="50">
        <v>1654</v>
      </c>
      <c r="N22" s="50">
        <v>1795</v>
      </c>
      <c r="O22" s="50">
        <v>1011</v>
      </c>
      <c r="P22" s="50">
        <v>1340</v>
      </c>
      <c r="Q22" s="50">
        <v>1636</v>
      </c>
      <c r="R22" s="50">
        <v>1625</v>
      </c>
      <c r="S22" s="50">
        <v>1040</v>
      </c>
      <c r="T22" s="50">
        <v>518</v>
      </c>
      <c r="U22" s="50">
        <v>273</v>
      </c>
      <c r="V22" s="52">
        <v>0</v>
      </c>
      <c r="W22" s="167"/>
    </row>
    <row r="23" spans="1:23" s="168" customFormat="1" ht="15" customHeight="1">
      <c r="A23" s="49" t="s">
        <v>573</v>
      </c>
      <c r="B23" s="45">
        <v>34737</v>
      </c>
      <c r="C23" s="50">
        <v>1381</v>
      </c>
      <c r="D23" s="50">
        <v>1571</v>
      </c>
      <c r="E23" s="50">
        <v>1744</v>
      </c>
      <c r="F23" s="50">
        <v>1825</v>
      </c>
      <c r="G23" s="50">
        <v>1350</v>
      </c>
      <c r="H23" s="50">
        <v>1818</v>
      </c>
      <c r="I23" s="50">
        <v>2033</v>
      </c>
      <c r="J23" s="50">
        <v>1943</v>
      </c>
      <c r="K23" s="50">
        <v>1976</v>
      </c>
      <c r="L23" s="50">
        <v>2278</v>
      </c>
      <c r="M23" s="50">
        <v>2533</v>
      </c>
      <c r="N23" s="50">
        <v>2880</v>
      </c>
      <c r="O23" s="50">
        <v>2035</v>
      </c>
      <c r="P23" s="50">
        <v>2133</v>
      </c>
      <c r="Q23" s="50">
        <v>2315</v>
      </c>
      <c r="R23" s="50">
        <v>2130</v>
      </c>
      <c r="S23" s="50">
        <v>1545</v>
      </c>
      <c r="T23" s="50">
        <v>808</v>
      </c>
      <c r="U23" s="50">
        <v>439</v>
      </c>
      <c r="V23" s="52">
        <v>0</v>
      </c>
      <c r="W23" s="167"/>
    </row>
    <row r="24" spans="1:23" s="168" customFormat="1" ht="15" customHeight="1">
      <c r="A24" s="49" t="s">
        <v>574</v>
      </c>
      <c r="B24" s="45">
        <v>15383</v>
      </c>
      <c r="C24" s="50">
        <v>551</v>
      </c>
      <c r="D24" s="50">
        <v>639</v>
      </c>
      <c r="E24" s="50">
        <v>753</v>
      </c>
      <c r="F24" s="50">
        <v>957</v>
      </c>
      <c r="G24" s="50">
        <v>684</v>
      </c>
      <c r="H24" s="50">
        <v>775</v>
      </c>
      <c r="I24" s="50">
        <v>784</v>
      </c>
      <c r="J24" s="50">
        <v>780</v>
      </c>
      <c r="K24" s="50">
        <v>852</v>
      </c>
      <c r="L24" s="50">
        <v>1077</v>
      </c>
      <c r="M24" s="50">
        <v>1186</v>
      </c>
      <c r="N24" s="50">
        <v>1339</v>
      </c>
      <c r="O24" s="50">
        <v>882</v>
      </c>
      <c r="P24" s="50">
        <v>893</v>
      </c>
      <c r="Q24" s="50">
        <v>994</v>
      </c>
      <c r="R24" s="50">
        <v>898</v>
      </c>
      <c r="S24" s="50">
        <v>726</v>
      </c>
      <c r="T24" s="50">
        <v>365</v>
      </c>
      <c r="U24" s="50">
        <v>248</v>
      </c>
      <c r="V24" s="52">
        <v>0</v>
      </c>
      <c r="W24" s="167"/>
    </row>
    <row r="25" spans="1:23" s="168" customFormat="1" ht="15" customHeight="1">
      <c r="A25" s="49" t="s">
        <v>575</v>
      </c>
      <c r="B25" s="45">
        <v>12414</v>
      </c>
      <c r="C25" s="50">
        <v>435</v>
      </c>
      <c r="D25" s="50">
        <v>562</v>
      </c>
      <c r="E25" s="50">
        <v>668</v>
      </c>
      <c r="F25" s="50">
        <v>719</v>
      </c>
      <c r="G25" s="50">
        <v>564</v>
      </c>
      <c r="H25" s="50">
        <v>609</v>
      </c>
      <c r="I25" s="50">
        <v>589</v>
      </c>
      <c r="J25" s="50">
        <v>647</v>
      </c>
      <c r="K25" s="50">
        <v>745</v>
      </c>
      <c r="L25" s="50">
        <v>864</v>
      </c>
      <c r="M25" s="50">
        <v>998</v>
      </c>
      <c r="N25" s="50">
        <v>1078</v>
      </c>
      <c r="O25" s="50">
        <v>725</v>
      </c>
      <c r="P25" s="50">
        <v>729</v>
      </c>
      <c r="Q25" s="50">
        <v>762</v>
      </c>
      <c r="R25" s="50">
        <v>749</v>
      </c>
      <c r="S25" s="50">
        <v>550</v>
      </c>
      <c r="T25" s="50">
        <v>269</v>
      </c>
      <c r="U25" s="50">
        <v>152</v>
      </c>
      <c r="V25" s="52">
        <v>0</v>
      </c>
      <c r="W25" s="167"/>
    </row>
    <row r="26" spans="1:23" s="168" customFormat="1" ht="15" customHeight="1">
      <c r="A26" s="49" t="s">
        <v>576</v>
      </c>
      <c r="B26" s="45">
        <v>20620</v>
      </c>
      <c r="C26" s="50">
        <v>797</v>
      </c>
      <c r="D26" s="50">
        <v>897</v>
      </c>
      <c r="E26" s="50">
        <v>982</v>
      </c>
      <c r="F26" s="50">
        <v>1065</v>
      </c>
      <c r="G26" s="50">
        <v>801</v>
      </c>
      <c r="H26" s="50">
        <v>1069</v>
      </c>
      <c r="I26" s="50">
        <v>997</v>
      </c>
      <c r="J26" s="50">
        <v>1062</v>
      </c>
      <c r="K26" s="50">
        <v>1128</v>
      </c>
      <c r="L26" s="50">
        <v>1353</v>
      </c>
      <c r="M26" s="50">
        <v>1532</v>
      </c>
      <c r="N26" s="50">
        <v>1850</v>
      </c>
      <c r="O26" s="50">
        <v>1210</v>
      </c>
      <c r="P26" s="50">
        <v>1326</v>
      </c>
      <c r="Q26" s="50">
        <v>1370</v>
      </c>
      <c r="R26" s="50">
        <v>1349</v>
      </c>
      <c r="S26" s="50">
        <v>1005</v>
      </c>
      <c r="T26" s="50">
        <v>529</v>
      </c>
      <c r="U26" s="50">
        <v>298</v>
      </c>
      <c r="V26" s="52">
        <v>0</v>
      </c>
      <c r="W26" s="167"/>
    </row>
    <row r="27" spans="1:23" s="168" customFormat="1" ht="15" customHeight="1">
      <c r="A27" s="49" t="s">
        <v>577</v>
      </c>
      <c r="B27" s="45">
        <v>6818</v>
      </c>
      <c r="C27" s="50">
        <v>206</v>
      </c>
      <c r="D27" s="50">
        <v>251</v>
      </c>
      <c r="E27" s="50">
        <v>323</v>
      </c>
      <c r="F27" s="50">
        <v>321</v>
      </c>
      <c r="G27" s="50">
        <v>232</v>
      </c>
      <c r="H27" s="50">
        <v>288</v>
      </c>
      <c r="I27" s="50">
        <v>308</v>
      </c>
      <c r="J27" s="50">
        <v>261</v>
      </c>
      <c r="K27" s="50">
        <v>335</v>
      </c>
      <c r="L27" s="50">
        <v>418</v>
      </c>
      <c r="M27" s="50">
        <v>517</v>
      </c>
      <c r="N27" s="50">
        <v>625</v>
      </c>
      <c r="O27" s="50">
        <v>371</v>
      </c>
      <c r="P27" s="50">
        <v>436</v>
      </c>
      <c r="Q27" s="50">
        <v>611</v>
      </c>
      <c r="R27" s="50">
        <v>553</v>
      </c>
      <c r="S27" s="50">
        <v>411</v>
      </c>
      <c r="T27" s="50">
        <v>231</v>
      </c>
      <c r="U27" s="50">
        <v>120</v>
      </c>
      <c r="V27" s="52"/>
      <c r="W27" s="167"/>
    </row>
    <row r="28" spans="1:23" s="168" customFormat="1" ht="15" customHeight="1">
      <c r="A28" s="49" t="s">
        <v>578</v>
      </c>
      <c r="B28" s="45">
        <v>8436</v>
      </c>
      <c r="C28" s="50">
        <v>260</v>
      </c>
      <c r="D28" s="50">
        <v>312</v>
      </c>
      <c r="E28" s="50">
        <v>388</v>
      </c>
      <c r="F28" s="50">
        <v>434</v>
      </c>
      <c r="G28" s="50">
        <v>315</v>
      </c>
      <c r="H28" s="50">
        <v>346</v>
      </c>
      <c r="I28" s="50">
        <v>336</v>
      </c>
      <c r="J28" s="50">
        <v>353</v>
      </c>
      <c r="K28" s="50">
        <v>437</v>
      </c>
      <c r="L28" s="50">
        <v>517</v>
      </c>
      <c r="M28" s="50">
        <v>661</v>
      </c>
      <c r="N28" s="50">
        <v>707</v>
      </c>
      <c r="O28" s="50">
        <v>496</v>
      </c>
      <c r="P28" s="50">
        <v>552</v>
      </c>
      <c r="Q28" s="50">
        <v>676</v>
      </c>
      <c r="R28" s="50">
        <v>664</v>
      </c>
      <c r="S28" s="50">
        <v>535</v>
      </c>
      <c r="T28" s="50">
        <v>296</v>
      </c>
      <c r="U28" s="50">
        <v>151</v>
      </c>
      <c r="V28" s="52">
        <v>0</v>
      </c>
      <c r="W28" s="167"/>
    </row>
    <row r="29" spans="1:23" s="168" customFormat="1" ht="15" customHeight="1">
      <c r="A29" s="49" t="s">
        <v>579</v>
      </c>
      <c r="B29" s="45">
        <v>9795</v>
      </c>
      <c r="C29" s="50">
        <v>303</v>
      </c>
      <c r="D29" s="50">
        <v>395</v>
      </c>
      <c r="E29" s="50">
        <v>497</v>
      </c>
      <c r="F29" s="50">
        <v>524</v>
      </c>
      <c r="G29" s="50">
        <v>393</v>
      </c>
      <c r="H29" s="50">
        <v>430</v>
      </c>
      <c r="I29" s="50">
        <v>436</v>
      </c>
      <c r="J29" s="50">
        <v>447</v>
      </c>
      <c r="K29" s="50">
        <v>546</v>
      </c>
      <c r="L29" s="50">
        <v>642</v>
      </c>
      <c r="M29" s="50">
        <v>715</v>
      </c>
      <c r="N29" s="50">
        <v>864</v>
      </c>
      <c r="O29" s="50">
        <v>509</v>
      </c>
      <c r="P29" s="50">
        <v>611</v>
      </c>
      <c r="Q29" s="50">
        <v>707</v>
      </c>
      <c r="R29" s="50">
        <v>695</v>
      </c>
      <c r="S29" s="50">
        <v>587</v>
      </c>
      <c r="T29" s="50">
        <v>313</v>
      </c>
      <c r="U29" s="50">
        <v>181</v>
      </c>
      <c r="V29" s="52">
        <v>0</v>
      </c>
      <c r="W29" s="167"/>
    </row>
    <row r="30" spans="1:23" s="168" customFormat="1" ht="15" customHeight="1">
      <c r="A30" s="49" t="s">
        <v>580</v>
      </c>
      <c r="B30" s="45">
        <v>8620</v>
      </c>
      <c r="C30" s="50">
        <v>328</v>
      </c>
      <c r="D30" s="50">
        <v>364</v>
      </c>
      <c r="E30" s="50">
        <v>380</v>
      </c>
      <c r="F30" s="50">
        <v>457</v>
      </c>
      <c r="G30" s="50">
        <v>310</v>
      </c>
      <c r="H30" s="50">
        <v>432</v>
      </c>
      <c r="I30" s="50">
        <v>427</v>
      </c>
      <c r="J30" s="50">
        <v>382</v>
      </c>
      <c r="K30" s="50">
        <v>432</v>
      </c>
      <c r="L30" s="50">
        <v>580</v>
      </c>
      <c r="M30" s="50">
        <v>724</v>
      </c>
      <c r="N30" s="50">
        <v>825</v>
      </c>
      <c r="O30" s="50">
        <v>490</v>
      </c>
      <c r="P30" s="50">
        <v>489</v>
      </c>
      <c r="Q30" s="50">
        <v>589</v>
      </c>
      <c r="R30" s="50">
        <v>683</v>
      </c>
      <c r="S30" s="50">
        <v>440</v>
      </c>
      <c r="T30" s="50">
        <v>194</v>
      </c>
      <c r="U30" s="50">
        <v>94</v>
      </c>
      <c r="V30" s="52">
        <v>0</v>
      </c>
      <c r="W30" s="167"/>
    </row>
    <row r="31" spans="1:23" s="168" customFormat="1" ht="15" customHeight="1">
      <c r="A31" s="49" t="s">
        <v>581</v>
      </c>
      <c r="B31" s="45">
        <v>6834</v>
      </c>
      <c r="C31" s="50">
        <v>269</v>
      </c>
      <c r="D31" s="50">
        <v>298</v>
      </c>
      <c r="E31" s="50">
        <v>378</v>
      </c>
      <c r="F31" s="50">
        <v>423</v>
      </c>
      <c r="G31" s="50">
        <v>266</v>
      </c>
      <c r="H31" s="50">
        <v>331</v>
      </c>
      <c r="I31" s="50">
        <v>307</v>
      </c>
      <c r="J31" s="50">
        <v>304</v>
      </c>
      <c r="K31" s="50">
        <v>391</v>
      </c>
      <c r="L31" s="50">
        <v>489</v>
      </c>
      <c r="M31" s="50">
        <v>539</v>
      </c>
      <c r="N31" s="50">
        <v>574</v>
      </c>
      <c r="O31" s="50">
        <v>364</v>
      </c>
      <c r="P31" s="50">
        <v>407</v>
      </c>
      <c r="Q31" s="50">
        <v>430</v>
      </c>
      <c r="R31" s="50">
        <v>482</v>
      </c>
      <c r="S31" s="50">
        <v>329</v>
      </c>
      <c r="T31" s="50">
        <v>188</v>
      </c>
      <c r="U31" s="50">
        <v>65</v>
      </c>
      <c r="V31" s="52">
        <v>0</v>
      </c>
      <c r="W31" s="167"/>
    </row>
    <row r="32" spans="1:23" s="168" customFormat="1" ht="15" customHeight="1">
      <c r="A32" s="49" t="s">
        <v>582</v>
      </c>
      <c r="B32" s="45">
        <v>10591</v>
      </c>
      <c r="C32" s="50">
        <v>406</v>
      </c>
      <c r="D32" s="50">
        <v>426</v>
      </c>
      <c r="E32" s="50">
        <v>525</v>
      </c>
      <c r="F32" s="50">
        <v>584</v>
      </c>
      <c r="G32" s="50">
        <v>321</v>
      </c>
      <c r="H32" s="50">
        <v>461</v>
      </c>
      <c r="I32" s="50">
        <v>442</v>
      </c>
      <c r="J32" s="50">
        <v>511</v>
      </c>
      <c r="K32" s="50">
        <v>509</v>
      </c>
      <c r="L32" s="50">
        <v>811</v>
      </c>
      <c r="M32" s="50">
        <v>961</v>
      </c>
      <c r="N32" s="50">
        <v>887</v>
      </c>
      <c r="O32" s="50">
        <v>532</v>
      </c>
      <c r="P32" s="50">
        <v>671</v>
      </c>
      <c r="Q32" s="50">
        <v>822</v>
      </c>
      <c r="R32" s="50">
        <v>757</v>
      </c>
      <c r="S32" s="50">
        <v>516</v>
      </c>
      <c r="T32" s="50">
        <v>303</v>
      </c>
      <c r="U32" s="50">
        <v>146</v>
      </c>
      <c r="V32" s="52">
        <v>0</v>
      </c>
      <c r="W32" s="167"/>
    </row>
    <row r="33" spans="1:23" s="168" customFormat="1" ht="15" customHeight="1">
      <c r="A33" s="49" t="s">
        <v>583</v>
      </c>
      <c r="B33" s="45">
        <v>6623</v>
      </c>
      <c r="C33" s="50">
        <v>230</v>
      </c>
      <c r="D33" s="50">
        <v>224</v>
      </c>
      <c r="E33" s="50">
        <v>296</v>
      </c>
      <c r="F33" s="50">
        <v>391</v>
      </c>
      <c r="G33" s="50">
        <v>272</v>
      </c>
      <c r="H33" s="50">
        <v>272</v>
      </c>
      <c r="I33" s="50">
        <v>272</v>
      </c>
      <c r="J33" s="50">
        <v>277</v>
      </c>
      <c r="K33" s="50">
        <v>330</v>
      </c>
      <c r="L33" s="50">
        <v>468</v>
      </c>
      <c r="M33" s="50">
        <v>580</v>
      </c>
      <c r="N33" s="50">
        <v>556</v>
      </c>
      <c r="O33" s="50">
        <v>340</v>
      </c>
      <c r="P33" s="50">
        <v>417</v>
      </c>
      <c r="Q33" s="50">
        <v>505</v>
      </c>
      <c r="R33" s="50">
        <v>516</v>
      </c>
      <c r="S33" s="50">
        <v>389</v>
      </c>
      <c r="T33" s="50">
        <v>193</v>
      </c>
      <c r="U33" s="50">
        <v>95</v>
      </c>
      <c r="V33" s="52">
        <v>0</v>
      </c>
      <c r="W33" s="167"/>
    </row>
    <row r="34" spans="1:23" s="168" customFormat="1" ht="15" customHeight="1">
      <c r="A34" s="49" t="s">
        <v>584</v>
      </c>
      <c r="B34" s="45">
        <v>9917</v>
      </c>
      <c r="C34" s="50">
        <v>338</v>
      </c>
      <c r="D34" s="50">
        <v>355</v>
      </c>
      <c r="E34" s="50">
        <v>502</v>
      </c>
      <c r="F34" s="50">
        <v>549</v>
      </c>
      <c r="G34" s="50">
        <v>308</v>
      </c>
      <c r="H34" s="50">
        <v>461</v>
      </c>
      <c r="I34" s="50">
        <v>448</v>
      </c>
      <c r="J34" s="50">
        <v>446</v>
      </c>
      <c r="K34" s="50">
        <v>512</v>
      </c>
      <c r="L34" s="50">
        <v>689</v>
      </c>
      <c r="M34" s="50">
        <v>847</v>
      </c>
      <c r="N34" s="50">
        <v>847</v>
      </c>
      <c r="O34" s="50">
        <v>580</v>
      </c>
      <c r="P34" s="50">
        <v>673</v>
      </c>
      <c r="Q34" s="50">
        <v>779</v>
      </c>
      <c r="R34" s="50">
        <v>746</v>
      </c>
      <c r="S34" s="50">
        <v>477</v>
      </c>
      <c r="T34" s="50">
        <v>250</v>
      </c>
      <c r="U34" s="50">
        <v>110</v>
      </c>
      <c r="V34" s="52">
        <v>0</v>
      </c>
      <c r="W34" s="167"/>
    </row>
    <row r="35" spans="1:23" s="168" customFormat="1" ht="15" customHeight="1">
      <c r="A35" s="49" t="s">
        <v>585</v>
      </c>
      <c r="B35" s="45">
        <v>4115</v>
      </c>
      <c r="C35" s="50">
        <v>149</v>
      </c>
      <c r="D35" s="50">
        <v>153</v>
      </c>
      <c r="E35" s="50">
        <v>216</v>
      </c>
      <c r="F35" s="50">
        <v>235</v>
      </c>
      <c r="G35" s="50">
        <v>168</v>
      </c>
      <c r="H35" s="50">
        <v>171</v>
      </c>
      <c r="I35" s="50">
        <v>185</v>
      </c>
      <c r="J35" s="50">
        <v>172</v>
      </c>
      <c r="K35" s="50">
        <v>222</v>
      </c>
      <c r="L35" s="50">
        <v>287</v>
      </c>
      <c r="M35" s="50">
        <v>360</v>
      </c>
      <c r="N35" s="50">
        <v>330</v>
      </c>
      <c r="O35" s="50">
        <v>208</v>
      </c>
      <c r="P35" s="50">
        <v>285</v>
      </c>
      <c r="Q35" s="50">
        <v>282</v>
      </c>
      <c r="R35" s="50">
        <v>289</v>
      </c>
      <c r="S35" s="50">
        <v>231</v>
      </c>
      <c r="T35" s="50">
        <v>120</v>
      </c>
      <c r="U35" s="50">
        <v>52</v>
      </c>
      <c r="V35" s="52">
        <v>0</v>
      </c>
      <c r="W35" s="167"/>
    </row>
    <row r="36" spans="1:23" s="168" customFormat="1" ht="15" customHeight="1">
      <c r="A36" s="49" t="s">
        <v>586</v>
      </c>
      <c r="B36" s="45">
        <v>5314</v>
      </c>
      <c r="C36" s="50">
        <v>185</v>
      </c>
      <c r="D36" s="50">
        <v>238</v>
      </c>
      <c r="E36" s="50">
        <v>261</v>
      </c>
      <c r="F36" s="50">
        <v>285</v>
      </c>
      <c r="G36" s="50">
        <v>148</v>
      </c>
      <c r="H36" s="50">
        <v>253</v>
      </c>
      <c r="I36" s="50">
        <v>239</v>
      </c>
      <c r="J36" s="50">
        <v>241</v>
      </c>
      <c r="K36" s="50">
        <v>265</v>
      </c>
      <c r="L36" s="50">
        <v>398</v>
      </c>
      <c r="M36" s="50">
        <v>456</v>
      </c>
      <c r="N36" s="50">
        <v>481</v>
      </c>
      <c r="O36" s="50">
        <v>277</v>
      </c>
      <c r="P36" s="50">
        <v>310</v>
      </c>
      <c r="Q36" s="50">
        <v>416</v>
      </c>
      <c r="R36" s="50">
        <v>405</v>
      </c>
      <c r="S36" s="50">
        <v>287</v>
      </c>
      <c r="T36" s="50">
        <v>117</v>
      </c>
      <c r="U36" s="50">
        <v>52</v>
      </c>
      <c r="V36" s="52">
        <v>0</v>
      </c>
      <c r="W36" s="167"/>
    </row>
    <row r="37" spans="1:23" s="168" customFormat="1" ht="15" customHeight="1">
      <c r="A37" s="49" t="s">
        <v>587</v>
      </c>
      <c r="B37" s="45">
        <v>5799</v>
      </c>
      <c r="C37" s="50">
        <v>198</v>
      </c>
      <c r="D37" s="50">
        <v>229</v>
      </c>
      <c r="E37" s="50">
        <v>305</v>
      </c>
      <c r="F37" s="50">
        <v>319</v>
      </c>
      <c r="G37" s="50">
        <v>191</v>
      </c>
      <c r="H37" s="50">
        <v>248</v>
      </c>
      <c r="I37" s="50">
        <v>252</v>
      </c>
      <c r="J37" s="50">
        <v>243</v>
      </c>
      <c r="K37" s="50">
        <v>350</v>
      </c>
      <c r="L37" s="50">
        <v>428</v>
      </c>
      <c r="M37" s="50">
        <v>481</v>
      </c>
      <c r="N37" s="50">
        <v>485</v>
      </c>
      <c r="O37" s="50">
        <v>302</v>
      </c>
      <c r="P37" s="50">
        <v>383</v>
      </c>
      <c r="Q37" s="50">
        <v>437</v>
      </c>
      <c r="R37" s="50">
        <v>418</v>
      </c>
      <c r="S37" s="50">
        <v>305</v>
      </c>
      <c r="T37" s="50">
        <v>154</v>
      </c>
      <c r="U37" s="50">
        <v>71</v>
      </c>
      <c r="V37" s="52">
        <v>0</v>
      </c>
      <c r="W37" s="167"/>
    </row>
    <row r="38" spans="1:23" s="168" customFormat="1" ht="15" customHeight="1">
      <c r="A38" s="49" t="s">
        <v>588</v>
      </c>
      <c r="B38" s="45">
        <v>25838</v>
      </c>
      <c r="C38" s="50">
        <v>1089</v>
      </c>
      <c r="D38" s="50">
        <v>1242</v>
      </c>
      <c r="E38" s="50">
        <v>1338</v>
      </c>
      <c r="F38" s="50">
        <v>1369</v>
      </c>
      <c r="G38" s="50">
        <v>1092</v>
      </c>
      <c r="H38" s="50">
        <v>1451</v>
      </c>
      <c r="I38" s="50">
        <v>1527</v>
      </c>
      <c r="J38" s="50">
        <v>1414</v>
      </c>
      <c r="K38" s="50">
        <v>1412</v>
      </c>
      <c r="L38" s="50">
        <v>1707</v>
      </c>
      <c r="M38" s="50">
        <v>1950</v>
      </c>
      <c r="N38" s="50">
        <v>2214</v>
      </c>
      <c r="O38" s="50">
        <v>1363</v>
      </c>
      <c r="P38" s="50">
        <v>1512</v>
      </c>
      <c r="Q38" s="50">
        <v>1604</v>
      </c>
      <c r="R38" s="50">
        <v>1532</v>
      </c>
      <c r="S38" s="50">
        <v>1162</v>
      </c>
      <c r="T38" s="50">
        <v>557</v>
      </c>
      <c r="U38" s="50">
        <v>303</v>
      </c>
      <c r="V38" s="52">
        <v>0</v>
      </c>
      <c r="W38" s="167"/>
    </row>
    <row r="39" spans="1:23" s="168" customFormat="1" ht="15" customHeight="1">
      <c r="A39" s="49" t="s">
        <v>589</v>
      </c>
      <c r="B39" s="45">
        <v>18543</v>
      </c>
      <c r="C39" s="50">
        <v>657</v>
      </c>
      <c r="D39" s="50">
        <v>749</v>
      </c>
      <c r="E39" s="50">
        <v>791</v>
      </c>
      <c r="F39" s="50">
        <v>979</v>
      </c>
      <c r="G39" s="50">
        <v>748</v>
      </c>
      <c r="H39" s="50">
        <v>936</v>
      </c>
      <c r="I39" s="50">
        <v>920</v>
      </c>
      <c r="J39" s="50">
        <v>817</v>
      </c>
      <c r="K39" s="50">
        <v>943</v>
      </c>
      <c r="L39" s="50">
        <v>1288</v>
      </c>
      <c r="M39" s="50">
        <v>1582</v>
      </c>
      <c r="N39" s="50">
        <v>1616</v>
      </c>
      <c r="O39" s="50">
        <v>947</v>
      </c>
      <c r="P39" s="50">
        <v>1159</v>
      </c>
      <c r="Q39" s="50">
        <v>1346</v>
      </c>
      <c r="R39" s="50">
        <v>1356</v>
      </c>
      <c r="S39" s="50">
        <v>979</v>
      </c>
      <c r="T39" s="50">
        <v>490</v>
      </c>
      <c r="U39" s="50">
        <v>240</v>
      </c>
      <c r="V39" s="52">
        <v>0</v>
      </c>
      <c r="W39" s="167"/>
    </row>
    <row r="40" spans="1:23" s="168" customFormat="1" ht="15" customHeight="1">
      <c r="A40" s="49" t="s">
        <v>590</v>
      </c>
      <c r="B40" s="45">
        <v>9562</v>
      </c>
      <c r="C40" s="50">
        <v>350</v>
      </c>
      <c r="D40" s="50">
        <v>423</v>
      </c>
      <c r="E40" s="50">
        <v>477</v>
      </c>
      <c r="F40" s="50">
        <v>447</v>
      </c>
      <c r="G40" s="50">
        <v>274</v>
      </c>
      <c r="H40" s="50">
        <v>376</v>
      </c>
      <c r="I40" s="50">
        <v>436</v>
      </c>
      <c r="J40" s="50">
        <v>502</v>
      </c>
      <c r="K40" s="50">
        <v>556</v>
      </c>
      <c r="L40" s="50">
        <v>577</v>
      </c>
      <c r="M40" s="50">
        <v>725</v>
      </c>
      <c r="N40" s="50">
        <v>784</v>
      </c>
      <c r="O40" s="50">
        <v>584</v>
      </c>
      <c r="P40" s="50">
        <v>683</v>
      </c>
      <c r="Q40" s="50">
        <v>766</v>
      </c>
      <c r="R40" s="50">
        <v>704</v>
      </c>
      <c r="S40" s="50">
        <v>465</v>
      </c>
      <c r="T40" s="50">
        <v>287</v>
      </c>
      <c r="U40" s="50">
        <v>146</v>
      </c>
      <c r="V40" s="52">
        <v>0</v>
      </c>
      <c r="W40" s="167"/>
    </row>
    <row r="41" spans="1:23" s="168" customFormat="1" ht="15" customHeight="1">
      <c r="A41" s="49" t="s">
        <v>591</v>
      </c>
      <c r="B41" s="45">
        <v>16115</v>
      </c>
      <c r="C41" s="50">
        <v>547</v>
      </c>
      <c r="D41" s="50">
        <v>724</v>
      </c>
      <c r="E41" s="50">
        <v>843</v>
      </c>
      <c r="F41" s="50">
        <v>882</v>
      </c>
      <c r="G41" s="50">
        <v>548</v>
      </c>
      <c r="H41" s="50">
        <v>657</v>
      </c>
      <c r="I41" s="50">
        <v>756</v>
      </c>
      <c r="J41" s="50">
        <v>770</v>
      </c>
      <c r="K41" s="50">
        <v>809</v>
      </c>
      <c r="L41" s="50">
        <v>1115</v>
      </c>
      <c r="M41" s="50">
        <v>1243</v>
      </c>
      <c r="N41" s="50">
        <v>1440</v>
      </c>
      <c r="O41" s="50">
        <v>931</v>
      </c>
      <c r="P41" s="50">
        <v>960</v>
      </c>
      <c r="Q41" s="50">
        <v>1104</v>
      </c>
      <c r="R41" s="50">
        <v>1250</v>
      </c>
      <c r="S41" s="50">
        <v>871</v>
      </c>
      <c r="T41" s="50">
        <v>434</v>
      </c>
      <c r="U41" s="50">
        <v>231</v>
      </c>
      <c r="V41" s="52">
        <v>0</v>
      </c>
      <c r="W41" s="167"/>
    </row>
    <row r="42" spans="1:23" s="168" customFormat="1" ht="15" customHeight="1">
      <c r="A42" s="49" t="s">
        <v>592</v>
      </c>
      <c r="B42" s="45">
        <v>8481</v>
      </c>
      <c r="C42" s="50">
        <v>291</v>
      </c>
      <c r="D42" s="50">
        <v>359</v>
      </c>
      <c r="E42" s="50">
        <v>393</v>
      </c>
      <c r="F42" s="50">
        <v>417</v>
      </c>
      <c r="G42" s="50">
        <v>387</v>
      </c>
      <c r="H42" s="50">
        <v>426</v>
      </c>
      <c r="I42" s="50">
        <v>363</v>
      </c>
      <c r="J42" s="50">
        <v>358</v>
      </c>
      <c r="K42" s="50">
        <v>425</v>
      </c>
      <c r="L42" s="50">
        <v>574</v>
      </c>
      <c r="M42" s="50">
        <v>704</v>
      </c>
      <c r="N42" s="50">
        <v>696</v>
      </c>
      <c r="O42" s="50">
        <v>428</v>
      </c>
      <c r="P42" s="50">
        <v>509</v>
      </c>
      <c r="Q42" s="50">
        <v>638</v>
      </c>
      <c r="R42" s="50">
        <v>685</v>
      </c>
      <c r="S42" s="50">
        <v>475</v>
      </c>
      <c r="T42" s="50">
        <v>233</v>
      </c>
      <c r="U42" s="50">
        <v>120</v>
      </c>
      <c r="V42" s="52">
        <v>0</v>
      </c>
      <c r="W42" s="167"/>
    </row>
    <row r="43" spans="1:23" s="168" customFormat="1" ht="15" customHeight="1">
      <c r="A43" s="49" t="s">
        <v>612</v>
      </c>
      <c r="B43" s="45">
        <v>7949</v>
      </c>
      <c r="C43" s="50">
        <v>321</v>
      </c>
      <c r="D43" s="50">
        <v>349</v>
      </c>
      <c r="E43" s="50">
        <v>403</v>
      </c>
      <c r="F43" s="50">
        <v>385</v>
      </c>
      <c r="G43" s="50">
        <v>274</v>
      </c>
      <c r="H43" s="50">
        <v>396</v>
      </c>
      <c r="I43" s="50">
        <v>433</v>
      </c>
      <c r="J43" s="50">
        <v>420</v>
      </c>
      <c r="K43" s="50">
        <v>403</v>
      </c>
      <c r="L43" s="50">
        <v>497</v>
      </c>
      <c r="M43" s="50">
        <v>603</v>
      </c>
      <c r="N43" s="50">
        <v>681</v>
      </c>
      <c r="O43" s="50">
        <v>392</v>
      </c>
      <c r="P43" s="50">
        <v>500</v>
      </c>
      <c r="Q43" s="50">
        <v>567</v>
      </c>
      <c r="R43" s="50">
        <v>568</v>
      </c>
      <c r="S43" s="50">
        <v>390</v>
      </c>
      <c r="T43" s="50">
        <v>216</v>
      </c>
      <c r="U43" s="50">
        <v>151</v>
      </c>
      <c r="V43" s="52">
        <v>0</v>
      </c>
      <c r="W43" s="167"/>
    </row>
    <row r="44" spans="1:23" s="168" customFormat="1" ht="15" customHeight="1">
      <c r="A44" s="49" t="s">
        <v>796</v>
      </c>
      <c r="B44" s="45">
        <v>24368</v>
      </c>
      <c r="C44" s="50">
        <v>931</v>
      </c>
      <c r="D44" s="50">
        <v>1110</v>
      </c>
      <c r="E44" s="50">
        <v>1269</v>
      </c>
      <c r="F44" s="50">
        <v>1145</v>
      </c>
      <c r="G44" s="50">
        <v>781</v>
      </c>
      <c r="H44" s="50">
        <v>1205</v>
      </c>
      <c r="I44" s="50">
        <v>1301</v>
      </c>
      <c r="J44" s="50">
        <v>1254</v>
      </c>
      <c r="K44" s="50">
        <v>1356</v>
      </c>
      <c r="L44" s="50">
        <v>1585</v>
      </c>
      <c r="M44" s="50">
        <v>1790</v>
      </c>
      <c r="N44" s="50">
        <v>2142</v>
      </c>
      <c r="O44" s="50">
        <v>1403</v>
      </c>
      <c r="P44" s="50">
        <v>1664</v>
      </c>
      <c r="Q44" s="50">
        <v>1786</v>
      </c>
      <c r="R44" s="50">
        <v>1676</v>
      </c>
      <c r="S44" s="50">
        <v>1098</v>
      </c>
      <c r="T44" s="50">
        <v>573</v>
      </c>
      <c r="U44" s="50">
        <v>295</v>
      </c>
      <c r="V44" s="52">
        <v>4</v>
      </c>
      <c r="W44" s="167"/>
    </row>
    <row r="45" spans="1:23" s="168" customFormat="1" ht="15" customHeight="1" thickBot="1">
      <c r="A45" s="58" t="s">
        <v>593</v>
      </c>
      <c r="B45" s="169">
        <v>16704</v>
      </c>
      <c r="C45" s="59">
        <v>523</v>
      </c>
      <c r="D45" s="59">
        <v>651</v>
      </c>
      <c r="E45" s="59">
        <v>786</v>
      </c>
      <c r="F45" s="59">
        <v>819</v>
      </c>
      <c r="G45" s="59">
        <v>542</v>
      </c>
      <c r="H45" s="59">
        <v>689</v>
      </c>
      <c r="I45" s="59">
        <v>827</v>
      </c>
      <c r="J45" s="59">
        <v>767</v>
      </c>
      <c r="K45" s="59">
        <v>871</v>
      </c>
      <c r="L45" s="59">
        <v>1137</v>
      </c>
      <c r="M45" s="59">
        <v>1357</v>
      </c>
      <c r="N45" s="59">
        <v>1564</v>
      </c>
      <c r="O45" s="59">
        <v>1032</v>
      </c>
      <c r="P45" s="59">
        <v>1122</v>
      </c>
      <c r="Q45" s="59">
        <v>1270</v>
      </c>
      <c r="R45" s="59">
        <v>1227</v>
      </c>
      <c r="S45" s="59">
        <v>864</v>
      </c>
      <c r="T45" s="59">
        <v>439</v>
      </c>
      <c r="U45" s="59">
        <v>217</v>
      </c>
      <c r="V45" s="61">
        <v>0</v>
      </c>
      <c r="W45" s="167"/>
    </row>
    <row r="46" spans="1:22" s="168" customFormat="1" ht="15" customHeight="1">
      <c r="A46" s="168" t="s">
        <v>786</v>
      </c>
      <c r="B46" s="170"/>
      <c r="C46" s="170"/>
      <c r="D46" s="170"/>
      <c r="E46" s="170"/>
      <c r="F46" s="170"/>
      <c r="G46" s="170"/>
      <c r="H46" s="170"/>
      <c r="I46" s="170"/>
      <c r="J46" s="170"/>
      <c r="K46" s="170"/>
      <c r="L46" s="170"/>
      <c r="M46" s="170"/>
      <c r="N46" s="170"/>
      <c r="O46" s="170"/>
      <c r="P46" s="170"/>
      <c r="Q46" s="170"/>
      <c r="R46" s="170"/>
      <c r="S46" s="170"/>
      <c r="T46" s="170"/>
      <c r="U46" s="170"/>
      <c r="V46" s="170"/>
    </row>
    <row r="47" spans="4:21" ht="12">
      <c r="D47" s="154"/>
      <c r="E47" s="154"/>
      <c r="F47" s="154"/>
      <c r="G47" s="154"/>
      <c r="H47" s="154"/>
      <c r="I47" s="154"/>
      <c r="J47" s="154"/>
      <c r="K47" s="154"/>
      <c r="L47" s="154"/>
      <c r="M47" s="154"/>
      <c r="N47" s="154"/>
      <c r="O47" s="154"/>
      <c r="P47" s="154"/>
      <c r="Q47" s="154"/>
      <c r="R47" s="154"/>
      <c r="S47" s="154"/>
      <c r="T47" s="154"/>
      <c r="U47" s="154"/>
    </row>
    <row r="48" spans="4:21" ht="12">
      <c r="D48" s="154"/>
      <c r="E48" s="154"/>
      <c r="F48" s="154"/>
      <c r="G48" s="154"/>
      <c r="H48" s="154"/>
      <c r="I48" s="154"/>
      <c r="J48" s="154"/>
      <c r="K48" s="154"/>
      <c r="L48" s="154"/>
      <c r="M48" s="154"/>
      <c r="N48" s="154"/>
      <c r="O48" s="154"/>
      <c r="P48" s="154"/>
      <c r="Q48" s="154"/>
      <c r="R48" s="154"/>
      <c r="S48" s="154"/>
      <c r="T48" s="154"/>
      <c r="U48" s="154"/>
    </row>
    <row r="49" spans="4:21" ht="12">
      <c r="D49" s="154"/>
      <c r="E49" s="154"/>
      <c r="F49" s="154"/>
      <c r="G49" s="154"/>
      <c r="H49" s="154"/>
      <c r="I49" s="154"/>
      <c r="J49" s="154"/>
      <c r="K49" s="154"/>
      <c r="L49" s="154"/>
      <c r="M49" s="154"/>
      <c r="N49" s="154"/>
      <c r="O49" s="154"/>
      <c r="P49" s="154"/>
      <c r="Q49" s="154"/>
      <c r="R49" s="154"/>
      <c r="S49" s="154"/>
      <c r="T49" s="154"/>
      <c r="U49" s="154"/>
    </row>
    <row r="50" spans="4:21" ht="12">
      <c r="D50" s="154"/>
      <c r="E50" s="154"/>
      <c r="F50" s="154"/>
      <c r="G50" s="154"/>
      <c r="H50" s="154"/>
      <c r="I50" s="154"/>
      <c r="J50" s="154"/>
      <c r="K50" s="154"/>
      <c r="L50" s="154"/>
      <c r="M50" s="154"/>
      <c r="N50" s="154"/>
      <c r="O50" s="154"/>
      <c r="P50" s="154"/>
      <c r="Q50" s="154"/>
      <c r="R50" s="154"/>
      <c r="S50" s="154"/>
      <c r="T50" s="154"/>
      <c r="U50" s="154"/>
    </row>
    <row r="51" spans="4:21" ht="12">
      <c r="D51" s="154"/>
      <c r="E51" s="154"/>
      <c r="F51" s="154"/>
      <c r="G51" s="154"/>
      <c r="H51" s="154"/>
      <c r="I51" s="154"/>
      <c r="J51" s="154"/>
      <c r="K51" s="154"/>
      <c r="L51" s="154"/>
      <c r="M51" s="154"/>
      <c r="N51" s="154"/>
      <c r="O51" s="154"/>
      <c r="P51" s="154"/>
      <c r="Q51" s="154"/>
      <c r="R51" s="154"/>
      <c r="S51" s="154"/>
      <c r="T51" s="154"/>
      <c r="U51" s="154"/>
    </row>
    <row r="52" spans="4:21" ht="12">
      <c r="D52" s="154"/>
      <c r="E52" s="154"/>
      <c r="F52" s="154"/>
      <c r="G52" s="154"/>
      <c r="H52" s="154"/>
      <c r="I52" s="154"/>
      <c r="J52" s="154"/>
      <c r="K52" s="154"/>
      <c r="L52" s="154"/>
      <c r="M52" s="154"/>
      <c r="N52" s="154"/>
      <c r="O52" s="154"/>
      <c r="P52" s="154"/>
      <c r="Q52" s="154"/>
      <c r="R52" s="154"/>
      <c r="S52" s="154"/>
      <c r="T52" s="154"/>
      <c r="U52" s="154"/>
    </row>
    <row r="53" spans="4:21" ht="12">
      <c r="D53" s="154"/>
      <c r="E53" s="154"/>
      <c r="F53" s="154"/>
      <c r="G53" s="154"/>
      <c r="H53" s="154"/>
      <c r="I53" s="154"/>
      <c r="J53" s="154"/>
      <c r="K53" s="154"/>
      <c r="L53" s="154"/>
      <c r="M53" s="154"/>
      <c r="N53" s="154"/>
      <c r="O53" s="154"/>
      <c r="P53" s="154"/>
      <c r="Q53" s="154"/>
      <c r="R53" s="154"/>
      <c r="S53" s="154"/>
      <c r="T53" s="154"/>
      <c r="U53" s="154"/>
    </row>
  </sheetData>
  <printOptions/>
  <pageMargins left="0.5905511811023623" right="0.1968503937007874" top="0.984251968503937" bottom="0.3937007874015748" header="0.5118110236220472" footer="0.5118110236220472"/>
  <pageSetup fitToWidth="2" fitToHeight="1" horizontalDpi="300" verticalDpi="300" orientation="portrait" paperSize="9" scale="85" r:id="rId1"/>
  <headerFooter alignWithMargins="0">
    <oddHeader>&amp;R&amp;D&amp;T</oddHeader>
  </headerFooter>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codeName="Sheet7"/>
  <dimension ref="A1:M79"/>
  <sheetViews>
    <sheetView workbookViewId="0" topLeftCell="A1">
      <selection activeCell="A1" sqref="A1"/>
    </sheetView>
  </sheetViews>
  <sheetFormatPr defaultColWidth="9.00390625" defaultRowHeight="13.5"/>
  <cols>
    <col min="1" max="1" width="10.625" style="172" customWidth="1"/>
    <col min="2" max="10" width="9.625" style="172" customWidth="1"/>
    <col min="11" max="11" width="9.00390625" style="173" customWidth="1"/>
    <col min="12" max="16384" width="9.00390625" style="172" customWidth="1"/>
  </cols>
  <sheetData>
    <row r="1" ht="20.25" customHeight="1">
      <c r="A1" s="171" t="s">
        <v>295</v>
      </c>
    </row>
    <row r="2" spans="1:11" s="175" customFormat="1" ht="15" customHeight="1" thickBot="1">
      <c r="A2" s="174" t="s">
        <v>1066</v>
      </c>
      <c r="H2" s="176"/>
      <c r="I2" s="176"/>
      <c r="J2" s="176" t="s">
        <v>634</v>
      </c>
      <c r="K2" s="174"/>
    </row>
    <row r="3" spans="1:11" s="178" customFormat="1" ht="15" customHeight="1" thickTop="1">
      <c r="A3" s="864" t="s">
        <v>599</v>
      </c>
      <c r="B3" s="866" t="s">
        <v>296</v>
      </c>
      <c r="C3" s="866"/>
      <c r="D3" s="866"/>
      <c r="E3" s="866" t="s">
        <v>297</v>
      </c>
      <c r="F3" s="866"/>
      <c r="G3" s="866"/>
      <c r="H3" s="866" t="s">
        <v>298</v>
      </c>
      <c r="I3" s="866"/>
      <c r="J3" s="867"/>
      <c r="K3" s="177"/>
    </row>
    <row r="4" spans="1:11" s="178" customFormat="1" ht="15" customHeight="1">
      <c r="A4" s="865"/>
      <c r="B4" s="179" t="s">
        <v>257</v>
      </c>
      <c r="C4" s="179" t="s">
        <v>299</v>
      </c>
      <c r="D4" s="179" t="s">
        <v>300</v>
      </c>
      <c r="E4" s="179" t="s">
        <v>257</v>
      </c>
      <c r="F4" s="179" t="s">
        <v>299</v>
      </c>
      <c r="G4" s="179" t="s">
        <v>300</v>
      </c>
      <c r="H4" s="179" t="s">
        <v>257</v>
      </c>
      <c r="I4" s="180" t="s">
        <v>299</v>
      </c>
      <c r="J4" s="180" t="s">
        <v>300</v>
      </c>
      <c r="K4" s="177"/>
    </row>
    <row r="5" spans="1:11" s="187" customFormat="1" ht="15" customHeight="1">
      <c r="A5" s="181" t="s">
        <v>301</v>
      </c>
      <c r="B5" s="182">
        <f aca="true" t="shared" si="0" ref="B5:J5">B6+B7</f>
        <v>18909</v>
      </c>
      <c r="C5" s="182">
        <f t="shared" si="0"/>
        <v>18762</v>
      </c>
      <c r="D5" s="182">
        <f t="shared" si="0"/>
        <v>17621</v>
      </c>
      <c r="E5" s="182">
        <f t="shared" si="0"/>
        <v>18909</v>
      </c>
      <c r="F5" s="182">
        <f t="shared" si="0"/>
        <v>18762</v>
      </c>
      <c r="G5" s="182">
        <f t="shared" si="0"/>
        <v>17621</v>
      </c>
      <c r="H5" s="183">
        <f t="shared" si="0"/>
        <v>0</v>
      </c>
      <c r="I5" s="184">
        <f t="shared" si="0"/>
        <v>0</v>
      </c>
      <c r="J5" s="185">
        <f t="shared" si="0"/>
        <v>0</v>
      </c>
      <c r="K5" s="186"/>
    </row>
    <row r="6" spans="1:11" s="187" customFormat="1" ht="22.5" customHeight="1">
      <c r="A6" s="44" t="s">
        <v>302</v>
      </c>
      <c r="B6" s="182">
        <f>SUM(B12:B14)+B21+SUM(B26:B34)</f>
        <v>15203</v>
      </c>
      <c r="C6" s="182">
        <f>SUM(C12:C14)+C21+SUM(C26:C34)</f>
        <v>15225</v>
      </c>
      <c r="D6" s="182">
        <f>SUM(D12:D14)+SUM(D21:D34)</f>
        <v>14090</v>
      </c>
      <c r="E6" s="182">
        <f>SUM(E12:E14)+E21+SUM(E26:E34)</f>
        <v>14784</v>
      </c>
      <c r="F6" s="182">
        <f>SUM(F12:F14)+F21+SUM(F26:F34)</f>
        <v>14605</v>
      </c>
      <c r="G6" s="182">
        <f>SUM(G12:G14)+SUM(G21:G34)</f>
        <v>13546</v>
      </c>
      <c r="H6" s="182">
        <f>SUM(H12:H14)+H21+SUM(H26:H34)</f>
        <v>419</v>
      </c>
      <c r="I6" s="182">
        <f>SUM(I12:I14)+I21+SUM(I26:I34)</f>
        <v>620</v>
      </c>
      <c r="J6" s="188">
        <f>SUM(J12:J14)+SUM(J21:J34)</f>
        <v>544</v>
      </c>
      <c r="K6" s="186"/>
    </row>
    <row r="7" spans="1:11" s="187" customFormat="1" ht="15" customHeight="1">
      <c r="A7" s="44" t="s">
        <v>802</v>
      </c>
      <c r="B7" s="182">
        <f aca="true" t="shared" si="1" ref="B7:J7">SUM(B35:B55)+SUM(B58:B58)</f>
        <v>3706</v>
      </c>
      <c r="C7" s="182">
        <f t="shared" si="1"/>
        <v>3537</v>
      </c>
      <c r="D7" s="182">
        <f t="shared" si="1"/>
        <v>3531</v>
      </c>
      <c r="E7" s="182">
        <f t="shared" si="1"/>
        <v>4125</v>
      </c>
      <c r="F7" s="182">
        <f t="shared" si="1"/>
        <v>4157</v>
      </c>
      <c r="G7" s="182">
        <f t="shared" si="1"/>
        <v>4075</v>
      </c>
      <c r="H7" s="182">
        <f t="shared" si="1"/>
        <v>-419</v>
      </c>
      <c r="I7" s="182">
        <f t="shared" si="1"/>
        <v>-620</v>
      </c>
      <c r="J7" s="188">
        <f t="shared" si="1"/>
        <v>-544</v>
      </c>
      <c r="K7" s="186"/>
    </row>
    <row r="8" spans="1:11" s="187" customFormat="1" ht="22.5" customHeight="1">
      <c r="A8" s="44" t="s">
        <v>303</v>
      </c>
      <c r="B8" s="182">
        <f aca="true" t="shared" si="2" ref="B8:J8">B12+B27+B28+B29+B31+B32+B33+SUM(B35:B41)</f>
        <v>9890</v>
      </c>
      <c r="C8" s="182">
        <f t="shared" si="2"/>
        <v>9782</v>
      </c>
      <c r="D8" s="182">
        <f t="shared" si="2"/>
        <v>9913</v>
      </c>
      <c r="E8" s="182">
        <f t="shared" si="2"/>
        <v>9663</v>
      </c>
      <c r="F8" s="182">
        <f t="shared" si="2"/>
        <v>9249</v>
      </c>
      <c r="G8" s="182">
        <f t="shared" si="2"/>
        <v>9253</v>
      </c>
      <c r="H8" s="182">
        <f t="shared" si="2"/>
        <v>227</v>
      </c>
      <c r="I8" s="182">
        <f t="shared" si="2"/>
        <v>533</v>
      </c>
      <c r="J8" s="188">
        <f t="shared" si="2"/>
        <v>660</v>
      </c>
      <c r="K8" s="186"/>
    </row>
    <row r="9" spans="1:11" s="187" customFormat="1" ht="15" customHeight="1">
      <c r="A9" s="44" t="s">
        <v>304</v>
      </c>
      <c r="B9" s="182">
        <f aca="true" t="shared" si="3" ref="B9:J9">B26+SUM(B42:B48)</f>
        <v>1345</v>
      </c>
      <c r="C9" s="182">
        <f t="shared" si="3"/>
        <v>1352</v>
      </c>
      <c r="D9" s="182">
        <f t="shared" si="3"/>
        <v>1279</v>
      </c>
      <c r="E9" s="182">
        <f t="shared" si="3"/>
        <v>1561</v>
      </c>
      <c r="F9" s="182">
        <f t="shared" si="3"/>
        <v>1709</v>
      </c>
      <c r="G9" s="182">
        <f t="shared" si="3"/>
        <v>1620</v>
      </c>
      <c r="H9" s="182">
        <f t="shared" si="3"/>
        <v>-216</v>
      </c>
      <c r="I9" s="182">
        <f t="shared" si="3"/>
        <v>-357</v>
      </c>
      <c r="J9" s="188">
        <f t="shared" si="3"/>
        <v>-341</v>
      </c>
      <c r="K9" s="186"/>
    </row>
    <row r="10" spans="1:11" s="187" customFormat="1" ht="15" customHeight="1">
      <c r="A10" s="44" t="s">
        <v>305</v>
      </c>
      <c r="B10" s="182">
        <f aca="true" t="shared" si="4" ref="B10:J10">B13+B30+B34+SUM(B49:B53)</f>
        <v>3452</v>
      </c>
      <c r="C10" s="182">
        <f t="shared" si="4"/>
        <v>3278</v>
      </c>
      <c r="D10" s="182">
        <f t="shared" si="4"/>
        <v>3391</v>
      </c>
      <c r="E10" s="182">
        <f t="shared" si="4"/>
        <v>3512</v>
      </c>
      <c r="F10" s="182">
        <f t="shared" si="4"/>
        <v>3419</v>
      </c>
      <c r="G10" s="182">
        <f t="shared" si="4"/>
        <v>3584</v>
      </c>
      <c r="H10" s="182">
        <f t="shared" si="4"/>
        <v>-60</v>
      </c>
      <c r="I10" s="182">
        <f t="shared" si="4"/>
        <v>-141</v>
      </c>
      <c r="J10" s="188">
        <f t="shared" si="4"/>
        <v>-193</v>
      </c>
      <c r="K10" s="186"/>
    </row>
    <row r="11" spans="1:11" s="187" customFormat="1" ht="15" customHeight="1">
      <c r="A11" s="44" t="s">
        <v>306</v>
      </c>
      <c r="B11" s="182">
        <f>B14+B22+B54+B55+B58+B23+B24+B25</f>
        <v>4222</v>
      </c>
      <c r="C11" s="182">
        <f>C14+C22+C54+C55+C58+C23+C24+C25</f>
        <v>4350</v>
      </c>
      <c r="D11" s="182">
        <f aca="true" t="shared" si="5" ref="D11:J11">D14+D21+D54+D55+D58</f>
        <v>3038</v>
      </c>
      <c r="E11" s="182">
        <f t="shared" si="5"/>
        <v>4173</v>
      </c>
      <c r="F11" s="182">
        <f t="shared" si="5"/>
        <v>4385</v>
      </c>
      <c r="G11" s="182">
        <f t="shared" si="5"/>
        <v>3164</v>
      </c>
      <c r="H11" s="182">
        <f t="shared" si="5"/>
        <v>49</v>
      </c>
      <c r="I11" s="182">
        <f t="shared" si="5"/>
        <v>-35</v>
      </c>
      <c r="J11" s="188">
        <f t="shared" si="5"/>
        <v>-126</v>
      </c>
      <c r="K11" s="186"/>
    </row>
    <row r="12" spans="1:11" s="187" customFormat="1" ht="22.5" customHeight="1">
      <c r="A12" s="189" t="s">
        <v>561</v>
      </c>
      <c r="B12" s="190">
        <v>3912</v>
      </c>
      <c r="C12" s="190">
        <v>4118</v>
      </c>
      <c r="D12" s="190">
        <v>4055</v>
      </c>
      <c r="E12" s="190">
        <v>3670</v>
      </c>
      <c r="F12" s="190">
        <v>3328</v>
      </c>
      <c r="G12" s="190">
        <v>3367</v>
      </c>
      <c r="H12" s="190">
        <f aca="true" t="shared" si="6" ref="H12:J14">B12-E12</f>
        <v>242</v>
      </c>
      <c r="I12" s="190">
        <f t="shared" si="6"/>
        <v>790</v>
      </c>
      <c r="J12" s="191">
        <f t="shared" si="6"/>
        <v>688</v>
      </c>
      <c r="K12" s="192"/>
    </row>
    <row r="13" spans="1:11" s="187" customFormat="1" ht="15" customHeight="1">
      <c r="A13" s="189" t="s">
        <v>562</v>
      </c>
      <c r="B13" s="190">
        <v>1318</v>
      </c>
      <c r="C13" s="190">
        <v>1235</v>
      </c>
      <c r="D13" s="190">
        <v>1314</v>
      </c>
      <c r="E13" s="190">
        <v>1174</v>
      </c>
      <c r="F13" s="190">
        <v>1115</v>
      </c>
      <c r="G13" s="190">
        <v>1152</v>
      </c>
      <c r="H13" s="190">
        <f t="shared" si="6"/>
        <v>144</v>
      </c>
      <c r="I13" s="190">
        <f t="shared" si="6"/>
        <v>120</v>
      </c>
      <c r="J13" s="191">
        <f t="shared" si="6"/>
        <v>162</v>
      </c>
      <c r="K13" s="192"/>
    </row>
    <row r="14" spans="1:11" s="187" customFormat="1" ht="15" customHeight="1">
      <c r="A14" s="189" t="s">
        <v>563</v>
      </c>
      <c r="B14" s="193">
        <f>SUM(B15:B20)</f>
        <v>1980</v>
      </c>
      <c r="C14" s="193">
        <f>SUM(C15:C20)</f>
        <v>1969</v>
      </c>
      <c r="D14" s="190">
        <v>1266</v>
      </c>
      <c r="E14" s="193">
        <f>SUM(E15:E20)</f>
        <v>1894</v>
      </c>
      <c r="F14" s="193">
        <f>SUM(F15:F20)</f>
        <v>2038</v>
      </c>
      <c r="G14" s="190">
        <v>1179</v>
      </c>
      <c r="H14" s="193">
        <f t="shared" si="6"/>
        <v>86</v>
      </c>
      <c r="I14" s="193">
        <f t="shared" si="6"/>
        <v>-69</v>
      </c>
      <c r="J14" s="191">
        <f t="shared" si="6"/>
        <v>87</v>
      </c>
      <c r="K14" s="186"/>
    </row>
    <row r="15" spans="1:11" s="187" customFormat="1" ht="15" customHeight="1">
      <c r="A15" s="194" t="s">
        <v>619</v>
      </c>
      <c r="B15" s="190">
        <v>1474</v>
      </c>
      <c r="C15" s="190">
        <v>1422</v>
      </c>
      <c r="D15" s="195" t="s">
        <v>623</v>
      </c>
      <c r="E15" s="190">
        <v>1237</v>
      </c>
      <c r="F15" s="190">
        <v>1348</v>
      </c>
      <c r="G15" s="195" t="s">
        <v>623</v>
      </c>
      <c r="H15" s="190">
        <f aca="true" t="shared" si="7" ref="H15:I20">B15-E15</f>
        <v>237</v>
      </c>
      <c r="I15" s="190">
        <f t="shared" si="7"/>
        <v>74</v>
      </c>
      <c r="J15" s="196" t="s">
        <v>623</v>
      </c>
      <c r="K15" s="186"/>
    </row>
    <row r="16" spans="1:11" s="187" customFormat="1" ht="15" customHeight="1">
      <c r="A16" s="194" t="s">
        <v>645</v>
      </c>
      <c r="B16" s="190">
        <v>139</v>
      </c>
      <c r="C16" s="190">
        <v>150</v>
      </c>
      <c r="D16" s="195" t="s">
        <v>623</v>
      </c>
      <c r="E16" s="190">
        <v>167</v>
      </c>
      <c r="F16" s="190">
        <v>178</v>
      </c>
      <c r="G16" s="195" t="s">
        <v>623</v>
      </c>
      <c r="H16" s="190">
        <f t="shared" si="7"/>
        <v>-28</v>
      </c>
      <c r="I16" s="190">
        <f t="shared" si="7"/>
        <v>-28</v>
      </c>
      <c r="J16" s="196" t="s">
        <v>623</v>
      </c>
      <c r="K16" s="186"/>
    </row>
    <row r="17" spans="1:11" s="187" customFormat="1" ht="15" customHeight="1">
      <c r="A17" s="194" t="s">
        <v>621</v>
      </c>
      <c r="B17" s="190">
        <v>145</v>
      </c>
      <c r="C17" s="190">
        <v>135</v>
      </c>
      <c r="D17" s="195" t="s">
        <v>623</v>
      </c>
      <c r="E17" s="190">
        <v>145</v>
      </c>
      <c r="F17" s="190">
        <v>136</v>
      </c>
      <c r="G17" s="195" t="s">
        <v>623</v>
      </c>
      <c r="H17" s="190">
        <f t="shared" si="7"/>
        <v>0</v>
      </c>
      <c r="I17" s="190">
        <f t="shared" si="7"/>
        <v>-1</v>
      </c>
      <c r="J17" s="196" t="s">
        <v>623</v>
      </c>
      <c r="K17" s="186"/>
    </row>
    <row r="18" spans="1:11" s="187" customFormat="1" ht="15" customHeight="1">
      <c r="A18" s="194" t="s">
        <v>622</v>
      </c>
      <c r="B18" s="190">
        <v>97</v>
      </c>
      <c r="C18" s="190">
        <v>126</v>
      </c>
      <c r="D18" s="195" t="s">
        <v>623</v>
      </c>
      <c r="E18" s="190">
        <v>98</v>
      </c>
      <c r="F18" s="190">
        <v>107</v>
      </c>
      <c r="G18" s="195" t="s">
        <v>623</v>
      </c>
      <c r="H18" s="190">
        <f t="shared" si="7"/>
        <v>-1</v>
      </c>
      <c r="I18" s="190">
        <f t="shared" si="7"/>
        <v>19</v>
      </c>
      <c r="J18" s="196" t="s">
        <v>623</v>
      </c>
      <c r="K18" s="186"/>
    </row>
    <row r="19" spans="1:11" s="187" customFormat="1" ht="15" customHeight="1">
      <c r="A19" s="194" t="s">
        <v>624</v>
      </c>
      <c r="B19" s="190">
        <v>37</v>
      </c>
      <c r="C19" s="190">
        <v>48</v>
      </c>
      <c r="D19" s="195" t="s">
        <v>623</v>
      </c>
      <c r="E19" s="190">
        <v>96</v>
      </c>
      <c r="F19" s="190">
        <v>78</v>
      </c>
      <c r="G19" s="195" t="s">
        <v>623</v>
      </c>
      <c r="H19" s="190">
        <f t="shared" si="7"/>
        <v>-59</v>
      </c>
      <c r="I19" s="190">
        <f t="shared" si="7"/>
        <v>-30</v>
      </c>
      <c r="J19" s="196" t="s">
        <v>623</v>
      </c>
      <c r="K19" s="186"/>
    </row>
    <row r="20" spans="1:11" s="187" customFormat="1" ht="15" customHeight="1">
      <c r="A20" s="194" t="s">
        <v>625</v>
      </c>
      <c r="B20" s="190">
        <v>88</v>
      </c>
      <c r="C20" s="190">
        <v>88</v>
      </c>
      <c r="D20" s="195" t="s">
        <v>623</v>
      </c>
      <c r="E20" s="190">
        <v>151</v>
      </c>
      <c r="F20" s="190">
        <v>191</v>
      </c>
      <c r="G20" s="195" t="s">
        <v>623</v>
      </c>
      <c r="H20" s="190">
        <f t="shared" si="7"/>
        <v>-63</v>
      </c>
      <c r="I20" s="190">
        <f t="shared" si="7"/>
        <v>-103</v>
      </c>
      <c r="J20" s="196" t="s">
        <v>623</v>
      </c>
      <c r="K20" s="186"/>
    </row>
    <row r="21" spans="1:11" s="187" customFormat="1" ht="15" customHeight="1">
      <c r="A21" s="189" t="s">
        <v>564</v>
      </c>
      <c r="B21" s="193">
        <f>SUM(B22:B25)</f>
        <v>1577</v>
      </c>
      <c r="C21" s="193">
        <f>SUM(C22:C25)</f>
        <v>1591</v>
      </c>
      <c r="D21" s="190">
        <v>1195</v>
      </c>
      <c r="E21" s="193">
        <f>SUM(E22:E25)</f>
        <v>1545</v>
      </c>
      <c r="F21" s="193">
        <f>SUM(F22:F25)</f>
        <v>1671</v>
      </c>
      <c r="G21" s="190">
        <v>1343</v>
      </c>
      <c r="H21" s="193">
        <f>SUM(H22:H25)</f>
        <v>32</v>
      </c>
      <c r="I21" s="193">
        <f>SUM(I22:I25)</f>
        <v>-80</v>
      </c>
      <c r="J21" s="191">
        <f>D21-G21</f>
        <v>-148</v>
      </c>
      <c r="K21" s="186"/>
    </row>
    <row r="22" spans="1:11" s="187" customFormat="1" ht="15" customHeight="1">
      <c r="A22" s="194" t="s">
        <v>646</v>
      </c>
      <c r="B22" s="190">
        <v>1289</v>
      </c>
      <c r="C22" s="190">
        <v>1301</v>
      </c>
      <c r="D22" s="195" t="s">
        <v>623</v>
      </c>
      <c r="E22" s="190">
        <v>1221</v>
      </c>
      <c r="F22" s="190">
        <v>1352</v>
      </c>
      <c r="G22" s="195" t="s">
        <v>623</v>
      </c>
      <c r="H22" s="190">
        <v>68</v>
      </c>
      <c r="I22" s="190">
        <v>-51</v>
      </c>
      <c r="J22" s="196" t="s">
        <v>623</v>
      </c>
      <c r="K22" s="186"/>
    </row>
    <row r="23" spans="1:11" s="187" customFormat="1" ht="15" customHeight="1">
      <c r="A23" s="194" t="s">
        <v>647</v>
      </c>
      <c r="B23" s="190">
        <v>95</v>
      </c>
      <c r="C23" s="190">
        <v>102</v>
      </c>
      <c r="D23" s="195" t="s">
        <v>623</v>
      </c>
      <c r="E23" s="190">
        <v>93</v>
      </c>
      <c r="F23" s="190">
        <v>83</v>
      </c>
      <c r="G23" s="195" t="s">
        <v>623</v>
      </c>
      <c r="H23" s="190">
        <v>2</v>
      </c>
      <c r="I23" s="190">
        <v>19</v>
      </c>
      <c r="J23" s="196" t="s">
        <v>623</v>
      </c>
      <c r="K23" s="186"/>
    </row>
    <row r="24" spans="1:11" s="187" customFormat="1" ht="15" customHeight="1">
      <c r="A24" s="194" t="s">
        <v>628</v>
      </c>
      <c r="B24" s="190">
        <v>85</v>
      </c>
      <c r="C24" s="190">
        <v>61</v>
      </c>
      <c r="D24" s="195" t="s">
        <v>623</v>
      </c>
      <c r="E24" s="190">
        <v>112</v>
      </c>
      <c r="F24" s="190">
        <v>103</v>
      </c>
      <c r="G24" s="195" t="s">
        <v>623</v>
      </c>
      <c r="H24" s="190">
        <v>-27</v>
      </c>
      <c r="I24" s="190">
        <v>-42</v>
      </c>
      <c r="J24" s="196" t="s">
        <v>623</v>
      </c>
      <c r="K24" s="186"/>
    </row>
    <row r="25" spans="1:11" s="187" customFormat="1" ht="15" customHeight="1">
      <c r="A25" s="197" t="s">
        <v>629</v>
      </c>
      <c r="B25" s="191">
        <v>108</v>
      </c>
      <c r="C25" s="191">
        <v>127</v>
      </c>
      <c r="D25" s="195" t="s">
        <v>623</v>
      </c>
      <c r="E25" s="190">
        <v>119</v>
      </c>
      <c r="F25" s="190">
        <v>133</v>
      </c>
      <c r="G25" s="195" t="s">
        <v>623</v>
      </c>
      <c r="H25" s="190">
        <v>-11</v>
      </c>
      <c r="I25" s="190">
        <v>-6</v>
      </c>
      <c r="J25" s="196" t="s">
        <v>623</v>
      </c>
      <c r="K25" s="186"/>
    </row>
    <row r="26" spans="1:11" s="187" customFormat="1" ht="15" customHeight="1">
      <c r="A26" s="189" t="s">
        <v>565</v>
      </c>
      <c r="B26" s="190">
        <v>819</v>
      </c>
      <c r="C26" s="190">
        <v>813</v>
      </c>
      <c r="D26" s="190">
        <v>750</v>
      </c>
      <c r="E26" s="190">
        <v>807</v>
      </c>
      <c r="F26" s="190">
        <v>884</v>
      </c>
      <c r="G26" s="190">
        <v>858</v>
      </c>
      <c r="H26" s="190">
        <f aca="true" t="shared" si="8" ref="H26:H55">B26-E26</f>
        <v>12</v>
      </c>
      <c r="I26" s="190">
        <f aca="true" t="shared" si="9" ref="I26:I55">C26-F26</f>
        <v>-71</v>
      </c>
      <c r="J26" s="191">
        <f aca="true" t="shared" si="10" ref="J26:J55">D26-G26</f>
        <v>-108</v>
      </c>
      <c r="K26" s="186"/>
    </row>
    <row r="27" spans="1:11" s="187" customFormat="1" ht="15" customHeight="1">
      <c r="A27" s="189" t="s">
        <v>566</v>
      </c>
      <c r="B27" s="190">
        <v>833</v>
      </c>
      <c r="C27" s="190">
        <v>849</v>
      </c>
      <c r="D27" s="190">
        <v>788</v>
      </c>
      <c r="E27" s="190">
        <v>767</v>
      </c>
      <c r="F27" s="190">
        <v>829</v>
      </c>
      <c r="G27" s="190">
        <v>782</v>
      </c>
      <c r="H27" s="190">
        <f t="shared" si="8"/>
        <v>66</v>
      </c>
      <c r="I27" s="190">
        <f t="shared" si="9"/>
        <v>20</v>
      </c>
      <c r="J27" s="191">
        <f t="shared" si="10"/>
        <v>6</v>
      </c>
      <c r="K27" s="186"/>
    </row>
    <row r="28" spans="1:11" s="187" customFormat="1" ht="15" customHeight="1">
      <c r="A28" s="189" t="s">
        <v>567</v>
      </c>
      <c r="B28" s="190">
        <v>608</v>
      </c>
      <c r="C28" s="190">
        <v>618</v>
      </c>
      <c r="D28" s="190">
        <v>551</v>
      </c>
      <c r="E28" s="190">
        <v>605</v>
      </c>
      <c r="F28" s="190">
        <v>643</v>
      </c>
      <c r="G28" s="190">
        <v>614</v>
      </c>
      <c r="H28" s="190">
        <f t="shared" si="8"/>
        <v>3</v>
      </c>
      <c r="I28" s="190">
        <f t="shared" si="9"/>
        <v>-25</v>
      </c>
      <c r="J28" s="191">
        <f t="shared" si="10"/>
        <v>-63</v>
      </c>
      <c r="K28" s="186"/>
    </row>
    <row r="29" spans="1:11" s="187" customFormat="1" ht="15" customHeight="1">
      <c r="A29" s="189" t="s">
        <v>568</v>
      </c>
      <c r="B29" s="190">
        <v>439</v>
      </c>
      <c r="C29" s="190">
        <v>398</v>
      </c>
      <c r="D29" s="190">
        <v>471</v>
      </c>
      <c r="E29" s="190">
        <v>511</v>
      </c>
      <c r="F29" s="190">
        <v>494</v>
      </c>
      <c r="G29" s="190">
        <v>476</v>
      </c>
      <c r="H29" s="190">
        <f t="shared" si="8"/>
        <v>-72</v>
      </c>
      <c r="I29" s="190">
        <f t="shared" si="9"/>
        <v>-96</v>
      </c>
      <c r="J29" s="191">
        <f t="shared" si="10"/>
        <v>-5</v>
      </c>
      <c r="K29" s="186"/>
    </row>
    <row r="30" spans="1:11" s="187" customFormat="1" ht="15" customHeight="1">
      <c r="A30" s="189" t="s">
        <v>569</v>
      </c>
      <c r="B30" s="190">
        <v>470</v>
      </c>
      <c r="C30" s="190">
        <v>459</v>
      </c>
      <c r="D30" s="190">
        <v>487</v>
      </c>
      <c r="E30" s="190">
        <v>538</v>
      </c>
      <c r="F30" s="190">
        <v>480</v>
      </c>
      <c r="G30" s="190">
        <v>514</v>
      </c>
      <c r="H30" s="190">
        <f t="shared" si="8"/>
        <v>-68</v>
      </c>
      <c r="I30" s="190">
        <f t="shared" si="9"/>
        <v>-21</v>
      </c>
      <c r="J30" s="191">
        <f t="shared" si="10"/>
        <v>-27</v>
      </c>
      <c r="K30" s="186"/>
    </row>
    <row r="31" spans="1:11" s="187" customFormat="1" ht="15" customHeight="1">
      <c r="A31" s="189" t="s">
        <v>570</v>
      </c>
      <c r="B31" s="190">
        <v>1421</v>
      </c>
      <c r="C31" s="190">
        <v>1381</v>
      </c>
      <c r="D31" s="190">
        <v>1277</v>
      </c>
      <c r="E31" s="190">
        <v>1496</v>
      </c>
      <c r="F31" s="190">
        <v>1349</v>
      </c>
      <c r="G31" s="190">
        <v>1324</v>
      </c>
      <c r="H31" s="190">
        <f t="shared" si="8"/>
        <v>-75</v>
      </c>
      <c r="I31" s="190">
        <f t="shared" si="9"/>
        <v>32</v>
      </c>
      <c r="J31" s="191">
        <f t="shared" si="10"/>
        <v>-47</v>
      </c>
      <c r="K31" s="186"/>
    </row>
    <row r="32" spans="1:11" s="187" customFormat="1" ht="15" customHeight="1">
      <c r="A32" s="189" t="s">
        <v>571</v>
      </c>
      <c r="B32" s="190">
        <v>1014</v>
      </c>
      <c r="C32" s="190">
        <v>1009</v>
      </c>
      <c r="D32" s="190">
        <v>1176</v>
      </c>
      <c r="E32" s="190">
        <v>879</v>
      </c>
      <c r="F32" s="190">
        <v>809</v>
      </c>
      <c r="G32" s="190">
        <v>915</v>
      </c>
      <c r="H32" s="190">
        <f t="shared" si="8"/>
        <v>135</v>
      </c>
      <c r="I32" s="190">
        <f t="shared" si="9"/>
        <v>200</v>
      </c>
      <c r="J32" s="191">
        <f t="shared" si="10"/>
        <v>261</v>
      </c>
      <c r="K32" s="186"/>
    </row>
    <row r="33" spans="1:11" s="187" customFormat="1" ht="15" customHeight="1">
      <c r="A33" s="189" t="s">
        <v>572</v>
      </c>
      <c r="B33" s="190">
        <v>243</v>
      </c>
      <c r="C33" s="190">
        <v>207</v>
      </c>
      <c r="D33" s="190">
        <v>209</v>
      </c>
      <c r="E33" s="190">
        <v>351</v>
      </c>
      <c r="F33" s="190">
        <v>323</v>
      </c>
      <c r="G33" s="190">
        <v>367</v>
      </c>
      <c r="H33" s="190">
        <f t="shared" si="8"/>
        <v>-108</v>
      </c>
      <c r="I33" s="190">
        <f t="shared" si="9"/>
        <v>-116</v>
      </c>
      <c r="J33" s="191">
        <f t="shared" si="10"/>
        <v>-158</v>
      </c>
      <c r="K33" s="186"/>
    </row>
    <row r="34" spans="1:11" s="187" customFormat="1" ht="15" customHeight="1">
      <c r="A34" s="189" t="s">
        <v>573</v>
      </c>
      <c r="B34" s="190">
        <v>569</v>
      </c>
      <c r="C34" s="190">
        <v>578</v>
      </c>
      <c r="D34" s="190">
        <v>551</v>
      </c>
      <c r="E34" s="190">
        <v>547</v>
      </c>
      <c r="F34" s="190">
        <v>642</v>
      </c>
      <c r="G34" s="190">
        <v>655</v>
      </c>
      <c r="H34" s="190">
        <f t="shared" si="8"/>
        <v>22</v>
      </c>
      <c r="I34" s="190">
        <f t="shared" si="9"/>
        <v>-64</v>
      </c>
      <c r="J34" s="191">
        <f t="shared" si="10"/>
        <v>-104</v>
      </c>
      <c r="K34" s="186"/>
    </row>
    <row r="35" spans="1:11" s="187" customFormat="1" ht="15" customHeight="1">
      <c r="A35" s="189" t="s">
        <v>574</v>
      </c>
      <c r="B35" s="190">
        <v>389</v>
      </c>
      <c r="C35" s="190">
        <v>302</v>
      </c>
      <c r="D35" s="190">
        <v>359</v>
      </c>
      <c r="E35" s="190">
        <v>242</v>
      </c>
      <c r="F35" s="190">
        <v>258</v>
      </c>
      <c r="G35" s="190">
        <v>271</v>
      </c>
      <c r="H35" s="190">
        <f t="shared" si="8"/>
        <v>147</v>
      </c>
      <c r="I35" s="190">
        <f t="shared" si="9"/>
        <v>44</v>
      </c>
      <c r="J35" s="191">
        <f t="shared" si="10"/>
        <v>88</v>
      </c>
      <c r="K35" s="186"/>
    </row>
    <row r="36" spans="1:11" s="187" customFormat="1" ht="15" customHeight="1">
      <c r="A36" s="189" t="s">
        <v>575</v>
      </c>
      <c r="B36" s="190">
        <v>216</v>
      </c>
      <c r="C36" s="190">
        <v>179</v>
      </c>
      <c r="D36" s="190">
        <v>220</v>
      </c>
      <c r="E36" s="190">
        <v>208</v>
      </c>
      <c r="F36" s="190">
        <v>241</v>
      </c>
      <c r="G36" s="190">
        <v>229</v>
      </c>
      <c r="H36" s="190">
        <f t="shared" si="8"/>
        <v>8</v>
      </c>
      <c r="I36" s="190">
        <f t="shared" si="9"/>
        <v>-62</v>
      </c>
      <c r="J36" s="191">
        <f t="shared" si="10"/>
        <v>-9</v>
      </c>
      <c r="K36" s="186"/>
    </row>
    <row r="37" spans="1:11" s="187" customFormat="1" ht="15" customHeight="1">
      <c r="A37" s="189" t="s">
        <v>576</v>
      </c>
      <c r="B37" s="190">
        <v>377</v>
      </c>
      <c r="C37" s="190">
        <v>314</v>
      </c>
      <c r="D37" s="190">
        <v>406</v>
      </c>
      <c r="E37" s="190">
        <v>368</v>
      </c>
      <c r="F37" s="190">
        <v>398</v>
      </c>
      <c r="G37" s="190">
        <v>362</v>
      </c>
      <c r="H37" s="190">
        <f t="shared" si="8"/>
        <v>9</v>
      </c>
      <c r="I37" s="190">
        <f t="shared" si="9"/>
        <v>-84</v>
      </c>
      <c r="J37" s="191">
        <f t="shared" si="10"/>
        <v>44</v>
      </c>
      <c r="K37" s="186"/>
    </row>
    <row r="38" spans="1:11" s="187" customFormat="1" ht="15" customHeight="1">
      <c r="A38" s="189" t="s">
        <v>577</v>
      </c>
      <c r="B38" s="190">
        <v>77</v>
      </c>
      <c r="C38" s="190">
        <v>76</v>
      </c>
      <c r="D38" s="190">
        <v>67</v>
      </c>
      <c r="E38" s="190">
        <v>115</v>
      </c>
      <c r="F38" s="190">
        <v>120</v>
      </c>
      <c r="G38" s="190">
        <v>90</v>
      </c>
      <c r="H38" s="190">
        <f t="shared" si="8"/>
        <v>-38</v>
      </c>
      <c r="I38" s="190">
        <f t="shared" si="9"/>
        <v>-44</v>
      </c>
      <c r="J38" s="191">
        <f t="shared" si="10"/>
        <v>-23</v>
      </c>
      <c r="K38" s="186"/>
    </row>
    <row r="39" spans="1:11" s="187" customFormat="1" ht="15" customHeight="1">
      <c r="A39" s="189" t="s">
        <v>578</v>
      </c>
      <c r="B39" s="190">
        <v>89</v>
      </c>
      <c r="C39" s="190">
        <v>107</v>
      </c>
      <c r="D39" s="190">
        <v>92</v>
      </c>
      <c r="E39" s="190">
        <v>162</v>
      </c>
      <c r="F39" s="190">
        <v>145</v>
      </c>
      <c r="G39" s="190">
        <v>135</v>
      </c>
      <c r="H39" s="190">
        <f t="shared" si="8"/>
        <v>-73</v>
      </c>
      <c r="I39" s="190">
        <f t="shared" si="9"/>
        <v>-38</v>
      </c>
      <c r="J39" s="191">
        <f t="shared" si="10"/>
        <v>-43</v>
      </c>
      <c r="K39" s="186"/>
    </row>
    <row r="40" spans="1:11" s="187" customFormat="1" ht="15" customHeight="1">
      <c r="A40" s="189" t="s">
        <v>579</v>
      </c>
      <c r="B40" s="190">
        <v>160</v>
      </c>
      <c r="C40" s="190">
        <v>116</v>
      </c>
      <c r="D40" s="190">
        <v>152</v>
      </c>
      <c r="E40" s="190">
        <v>166</v>
      </c>
      <c r="F40" s="190">
        <v>154</v>
      </c>
      <c r="G40" s="190">
        <v>138</v>
      </c>
      <c r="H40" s="190">
        <f t="shared" si="8"/>
        <v>-6</v>
      </c>
      <c r="I40" s="190">
        <f t="shared" si="9"/>
        <v>-38</v>
      </c>
      <c r="J40" s="191">
        <f t="shared" si="10"/>
        <v>14</v>
      </c>
      <c r="K40" s="186"/>
    </row>
    <row r="41" spans="1:11" s="187" customFormat="1" ht="15" customHeight="1">
      <c r="A41" s="189" t="s">
        <v>580</v>
      </c>
      <c r="B41" s="190">
        <v>112</v>
      </c>
      <c r="C41" s="190">
        <v>108</v>
      </c>
      <c r="D41" s="190">
        <v>90</v>
      </c>
      <c r="E41" s="190">
        <v>123</v>
      </c>
      <c r="F41" s="190">
        <v>158</v>
      </c>
      <c r="G41" s="190">
        <v>183</v>
      </c>
      <c r="H41" s="190">
        <f t="shared" si="8"/>
        <v>-11</v>
      </c>
      <c r="I41" s="190">
        <f t="shared" si="9"/>
        <v>-50</v>
      </c>
      <c r="J41" s="191">
        <f t="shared" si="10"/>
        <v>-93</v>
      </c>
      <c r="K41" s="186"/>
    </row>
    <row r="42" spans="1:11" s="187" customFormat="1" ht="15" customHeight="1">
      <c r="A42" s="189" t="s">
        <v>581</v>
      </c>
      <c r="B42" s="190">
        <v>64</v>
      </c>
      <c r="C42" s="190">
        <v>76</v>
      </c>
      <c r="D42" s="190">
        <v>55</v>
      </c>
      <c r="E42" s="190">
        <v>101</v>
      </c>
      <c r="F42" s="190">
        <v>124</v>
      </c>
      <c r="G42" s="190">
        <v>112</v>
      </c>
      <c r="H42" s="190">
        <f t="shared" si="8"/>
        <v>-37</v>
      </c>
      <c r="I42" s="190">
        <f t="shared" si="9"/>
        <v>-48</v>
      </c>
      <c r="J42" s="191">
        <f t="shared" si="10"/>
        <v>-57</v>
      </c>
      <c r="K42" s="186"/>
    </row>
    <row r="43" spans="1:11" s="187" customFormat="1" ht="15" customHeight="1">
      <c r="A43" s="189" t="s">
        <v>582</v>
      </c>
      <c r="B43" s="190">
        <v>91</v>
      </c>
      <c r="C43" s="190">
        <v>104</v>
      </c>
      <c r="D43" s="190">
        <v>68</v>
      </c>
      <c r="E43" s="190">
        <v>139</v>
      </c>
      <c r="F43" s="190">
        <v>150</v>
      </c>
      <c r="G43" s="190">
        <v>154</v>
      </c>
      <c r="H43" s="190">
        <f t="shared" si="8"/>
        <v>-48</v>
      </c>
      <c r="I43" s="190">
        <f t="shared" si="9"/>
        <v>-46</v>
      </c>
      <c r="J43" s="191">
        <f t="shared" si="10"/>
        <v>-86</v>
      </c>
      <c r="K43" s="186"/>
    </row>
    <row r="44" spans="1:11" s="187" customFormat="1" ht="15" customHeight="1">
      <c r="A44" s="189" t="s">
        <v>583</v>
      </c>
      <c r="B44" s="190">
        <v>79</v>
      </c>
      <c r="C44" s="190">
        <v>89</v>
      </c>
      <c r="D44" s="190">
        <v>107</v>
      </c>
      <c r="E44" s="190">
        <v>101</v>
      </c>
      <c r="F44" s="190">
        <v>96</v>
      </c>
      <c r="G44" s="190">
        <v>80</v>
      </c>
      <c r="H44" s="190">
        <f t="shared" si="8"/>
        <v>-22</v>
      </c>
      <c r="I44" s="190">
        <f t="shared" si="9"/>
        <v>-7</v>
      </c>
      <c r="J44" s="191">
        <f t="shared" si="10"/>
        <v>27</v>
      </c>
      <c r="K44" s="186"/>
    </row>
    <row r="45" spans="1:11" s="187" customFormat="1" ht="15" customHeight="1">
      <c r="A45" s="189" t="s">
        <v>584</v>
      </c>
      <c r="B45" s="190">
        <v>115</v>
      </c>
      <c r="C45" s="190">
        <v>113</v>
      </c>
      <c r="D45" s="190">
        <v>141</v>
      </c>
      <c r="E45" s="190">
        <v>146</v>
      </c>
      <c r="F45" s="190">
        <v>171</v>
      </c>
      <c r="G45" s="190">
        <v>135</v>
      </c>
      <c r="H45" s="190">
        <f t="shared" si="8"/>
        <v>-31</v>
      </c>
      <c r="I45" s="190">
        <f t="shared" si="9"/>
        <v>-58</v>
      </c>
      <c r="J45" s="191">
        <f t="shared" si="10"/>
        <v>6</v>
      </c>
      <c r="K45" s="186"/>
    </row>
    <row r="46" spans="1:11" s="187" customFormat="1" ht="15" customHeight="1">
      <c r="A46" s="189" t="s">
        <v>585</v>
      </c>
      <c r="B46" s="190">
        <v>61</v>
      </c>
      <c r="C46" s="190">
        <v>38</v>
      </c>
      <c r="D46" s="190">
        <v>47</v>
      </c>
      <c r="E46" s="190">
        <v>80</v>
      </c>
      <c r="F46" s="190">
        <v>84</v>
      </c>
      <c r="G46" s="190">
        <v>89</v>
      </c>
      <c r="H46" s="190">
        <f t="shared" si="8"/>
        <v>-19</v>
      </c>
      <c r="I46" s="190">
        <f t="shared" si="9"/>
        <v>-46</v>
      </c>
      <c r="J46" s="191">
        <f t="shared" si="10"/>
        <v>-42</v>
      </c>
      <c r="K46" s="186"/>
    </row>
    <row r="47" spans="1:11" s="187" customFormat="1" ht="15" customHeight="1">
      <c r="A47" s="189" t="s">
        <v>586</v>
      </c>
      <c r="B47" s="190">
        <v>59</v>
      </c>
      <c r="C47" s="190">
        <v>54</v>
      </c>
      <c r="D47" s="190">
        <v>45</v>
      </c>
      <c r="E47" s="190">
        <v>105</v>
      </c>
      <c r="F47" s="190">
        <v>80</v>
      </c>
      <c r="G47" s="190">
        <v>80</v>
      </c>
      <c r="H47" s="190">
        <f t="shared" si="8"/>
        <v>-46</v>
      </c>
      <c r="I47" s="190">
        <f t="shared" si="9"/>
        <v>-26</v>
      </c>
      <c r="J47" s="191">
        <f t="shared" si="10"/>
        <v>-35</v>
      </c>
      <c r="K47" s="186"/>
    </row>
    <row r="48" spans="1:11" s="187" customFormat="1" ht="15" customHeight="1">
      <c r="A48" s="189" t="s">
        <v>587</v>
      </c>
      <c r="B48" s="190">
        <v>57</v>
      </c>
      <c r="C48" s="190">
        <v>65</v>
      </c>
      <c r="D48" s="190">
        <v>66</v>
      </c>
      <c r="E48" s="190">
        <v>82</v>
      </c>
      <c r="F48" s="190">
        <v>120</v>
      </c>
      <c r="G48" s="190">
        <v>112</v>
      </c>
      <c r="H48" s="190">
        <f t="shared" si="8"/>
        <v>-25</v>
      </c>
      <c r="I48" s="190">
        <f t="shared" si="9"/>
        <v>-55</v>
      </c>
      <c r="J48" s="191">
        <f t="shared" si="10"/>
        <v>-46</v>
      </c>
      <c r="K48" s="186"/>
    </row>
    <row r="49" spans="1:11" s="187" customFormat="1" ht="15" customHeight="1">
      <c r="A49" s="189" t="s">
        <v>588</v>
      </c>
      <c r="B49" s="190">
        <v>371</v>
      </c>
      <c r="C49" s="190">
        <v>402</v>
      </c>
      <c r="D49" s="190">
        <v>403</v>
      </c>
      <c r="E49" s="190">
        <v>455</v>
      </c>
      <c r="F49" s="190">
        <v>368</v>
      </c>
      <c r="G49" s="190">
        <v>451</v>
      </c>
      <c r="H49" s="190">
        <f t="shared" si="8"/>
        <v>-84</v>
      </c>
      <c r="I49" s="190">
        <f t="shared" si="9"/>
        <v>34</v>
      </c>
      <c r="J49" s="191">
        <f t="shared" si="10"/>
        <v>-48</v>
      </c>
      <c r="K49" s="186"/>
    </row>
    <row r="50" spans="1:11" s="187" customFormat="1" ht="15" customHeight="1">
      <c r="A50" s="189" t="s">
        <v>589</v>
      </c>
      <c r="B50" s="190">
        <v>294</v>
      </c>
      <c r="C50" s="190">
        <v>244</v>
      </c>
      <c r="D50" s="190">
        <v>264</v>
      </c>
      <c r="E50" s="190">
        <v>304</v>
      </c>
      <c r="F50" s="190">
        <v>330</v>
      </c>
      <c r="G50" s="190">
        <v>335</v>
      </c>
      <c r="H50" s="190">
        <f t="shared" si="8"/>
        <v>-10</v>
      </c>
      <c r="I50" s="190">
        <f t="shared" si="9"/>
        <v>-86</v>
      </c>
      <c r="J50" s="191">
        <f t="shared" si="10"/>
        <v>-71</v>
      </c>
      <c r="K50" s="186"/>
    </row>
    <row r="51" spans="1:11" s="187" customFormat="1" ht="15" customHeight="1">
      <c r="A51" s="189" t="s">
        <v>590</v>
      </c>
      <c r="B51" s="190">
        <v>97</v>
      </c>
      <c r="C51" s="190">
        <v>81</v>
      </c>
      <c r="D51" s="190">
        <v>86</v>
      </c>
      <c r="E51" s="190">
        <v>132</v>
      </c>
      <c r="F51" s="190">
        <v>105</v>
      </c>
      <c r="G51" s="190">
        <v>116</v>
      </c>
      <c r="H51" s="190">
        <f t="shared" si="8"/>
        <v>-35</v>
      </c>
      <c r="I51" s="190">
        <f t="shared" si="9"/>
        <v>-24</v>
      </c>
      <c r="J51" s="191">
        <f t="shared" si="10"/>
        <v>-30</v>
      </c>
      <c r="K51" s="186"/>
    </row>
    <row r="52" spans="1:11" s="187" customFormat="1" ht="15" customHeight="1">
      <c r="A52" s="189" t="s">
        <v>591</v>
      </c>
      <c r="B52" s="190">
        <v>211</v>
      </c>
      <c r="C52" s="190">
        <v>159</v>
      </c>
      <c r="D52" s="190">
        <v>187</v>
      </c>
      <c r="E52" s="190">
        <v>199</v>
      </c>
      <c r="F52" s="190">
        <v>216</v>
      </c>
      <c r="G52" s="190">
        <v>204</v>
      </c>
      <c r="H52" s="190">
        <f t="shared" si="8"/>
        <v>12</v>
      </c>
      <c r="I52" s="190">
        <f t="shared" si="9"/>
        <v>-57</v>
      </c>
      <c r="J52" s="191">
        <f t="shared" si="10"/>
        <v>-17</v>
      </c>
      <c r="K52" s="186"/>
    </row>
    <row r="53" spans="1:11" s="187" customFormat="1" ht="15" customHeight="1">
      <c r="A53" s="189" t="s">
        <v>592</v>
      </c>
      <c r="B53" s="190">
        <v>122</v>
      </c>
      <c r="C53" s="190">
        <v>120</v>
      </c>
      <c r="D53" s="190">
        <v>99</v>
      </c>
      <c r="E53" s="190">
        <v>163</v>
      </c>
      <c r="F53" s="190">
        <v>163</v>
      </c>
      <c r="G53" s="190">
        <v>157</v>
      </c>
      <c r="H53" s="190">
        <f t="shared" si="8"/>
        <v>-41</v>
      </c>
      <c r="I53" s="190">
        <f t="shared" si="9"/>
        <v>-43</v>
      </c>
      <c r="J53" s="191">
        <f t="shared" si="10"/>
        <v>-58</v>
      </c>
      <c r="K53" s="186"/>
    </row>
    <row r="54" spans="1:11" s="187" customFormat="1" ht="15" customHeight="1">
      <c r="A54" s="189" t="s">
        <v>612</v>
      </c>
      <c r="B54" s="190">
        <v>154</v>
      </c>
      <c r="C54" s="190">
        <v>202</v>
      </c>
      <c r="D54" s="190">
        <v>128</v>
      </c>
      <c r="E54" s="190">
        <v>122</v>
      </c>
      <c r="F54" s="190">
        <v>116</v>
      </c>
      <c r="G54" s="190">
        <v>133</v>
      </c>
      <c r="H54" s="190">
        <f t="shared" si="8"/>
        <v>32</v>
      </c>
      <c r="I54" s="190">
        <f t="shared" si="9"/>
        <v>86</v>
      </c>
      <c r="J54" s="191">
        <f t="shared" si="10"/>
        <v>-5</v>
      </c>
      <c r="K54" s="186"/>
    </row>
    <row r="55" spans="1:11" s="187" customFormat="1" ht="15" customHeight="1">
      <c r="A55" s="189" t="s">
        <v>613</v>
      </c>
      <c r="B55" s="193">
        <f>SUM(B56:B57)</f>
        <v>353</v>
      </c>
      <c r="C55" s="193">
        <v>390</v>
      </c>
      <c r="D55" s="190">
        <v>276</v>
      </c>
      <c r="E55" s="193">
        <f>SUM(E56:E57)</f>
        <v>417</v>
      </c>
      <c r="F55" s="193">
        <v>352</v>
      </c>
      <c r="G55" s="190">
        <v>350</v>
      </c>
      <c r="H55" s="193">
        <f t="shared" si="8"/>
        <v>-64</v>
      </c>
      <c r="I55" s="193">
        <f t="shared" si="9"/>
        <v>38</v>
      </c>
      <c r="J55" s="191">
        <f t="shared" si="10"/>
        <v>-74</v>
      </c>
      <c r="K55" s="186"/>
    </row>
    <row r="56" spans="1:11" s="187" customFormat="1" ht="15" customHeight="1">
      <c r="A56" s="194" t="s">
        <v>630</v>
      </c>
      <c r="B56" s="190">
        <v>72</v>
      </c>
      <c r="C56" s="190">
        <v>55</v>
      </c>
      <c r="D56" s="195" t="s">
        <v>623</v>
      </c>
      <c r="E56" s="190">
        <v>85</v>
      </c>
      <c r="F56" s="190">
        <v>74</v>
      </c>
      <c r="G56" s="195" t="s">
        <v>623</v>
      </c>
      <c r="H56" s="190">
        <f aca="true" t="shared" si="11" ref="H56:I58">B56-E56</f>
        <v>-13</v>
      </c>
      <c r="I56" s="190">
        <f t="shared" si="11"/>
        <v>-19</v>
      </c>
      <c r="J56" s="196" t="s">
        <v>623</v>
      </c>
      <c r="K56" s="186"/>
    </row>
    <row r="57" spans="1:11" s="187" customFormat="1" ht="15" customHeight="1">
      <c r="A57" s="194" t="s">
        <v>631</v>
      </c>
      <c r="B57" s="190">
        <v>281</v>
      </c>
      <c r="C57" s="190">
        <v>263</v>
      </c>
      <c r="D57" s="195" t="s">
        <v>623</v>
      </c>
      <c r="E57" s="190">
        <v>332</v>
      </c>
      <c r="F57" s="190">
        <v>233</v>
      </c>
      <c r="G57" s="195" t="s">
        <v>623</v>
      </c>
      <c r="H57" s="190">
        <f t="shared" si="11"/>
        <v>-51</v>
      </c>
      <c r="I57" s="190">
        <f t="shared" si="11"/>
        <v>30</v>
      </c>
      <c r="J57" s="196" t="s">
        <v>623</v>
      </c>
      <c r="K57" s="186"/>
    </row>
    <row r="58" spans="1:11" s="187" customFormat="1" ht="15" customHeight="1" thickBot="1">
      <c r="A58" s="198" t="s">
        <v>593</v>
      </c>
      <c r="B58" s="199">
        <v>158</v>
      </c>
      <c r="C58" s="199">
        <v>198</v>
      </c>
      <c r="D58" s="199">
        <v>173</v>
      </c>
      <c r="E58" s="199">
        <v>195</v>
      </c>
      <c r="F58" s="199">
        <v>208</v>
      </c>
      <c r="G58" s="199">
        <v>159</v>
      </c>
      <c r="H58" s="199">
        <f t="shared" si="11"/>
        <v>-37</v>
      </c>
      <c r="I58" s="199">
        <f t="shared" si="11"/>
        <v>-10</v>
      </c>
      <c r="J58" s="200">
        <f>D58-G58</f>
        <v>14</v>
      </c>
      <c r="K58" s="186"/>
    </row>
    <row r="59" spans="1:13" s="187" customFormat="1" ht="15" customHeight="1">
      <c r="A59" s="64" t="s">
        <v>1067</v>
      </c>
      <c r="B59" s="201"/>
      <c r="C59" s="192"/>
      <c r="D59" s="202"/>
      <c r="E59" s="202"/>
      <c r="F59" s="202"/>
      <c r="G59" s="51"/>
      <c r="H59" s="201"/>
      <c r="I59" s="201"/>
      <c r="J59" s="186"/>
      <c r="K59" s="192"/>
      <c r="L59" s="203"/>
      <c r="M59" s="203"/>
    </row>
    <row r="60" spans="1:11" s="187" customFormat="1" ht="15" customHeight="1">
      <c r="A60" s="186" t="s">
        <v>1068</v>
      </c>
      <c r="B60" s="186"/>
      <c r="C60" s="186"/>
      <c r="D60" s="186"/>
      <c r="E60" s="186"/>
      <c r="F60" s="186"/>
      <c r="G60" s="186"/>
      <c r="H60" s="186"/>
      <c r="I60" s="186"/>
      <c r="J60" s="186"/>
      <c r="K60" s="186"/>
    </row>
    <row r="61" spans="1:11" s="187" customFormat="1" ht="15" customHeight="1">
      <c r="A61" s="187" t="s">
        <v>803</v>
      </c>
      <c r="B61" s="186"/>
      <c r="C61" s="186"/>
      <c r="E61" s="186"/>
      <c r="F61" s="186"/>
      <c r="G61" s="186"/>
      <c r="H61" s="186"/>
      <c r="J61" s="186"/>
      <c r="K61" s="186"/>
    </row>
    <row r="62" spans="2:10" ht="12">
      <c r="B62" s="173"/>
      <c r="C62" s="173"/>
      <c r="E62" s="173"/>
      <c r="F62" s="173"/>
      <c r="G62" s="173"/>
      <c r="H62" s="173"/>
      <c r="J62" s="173"/>
    </row>
    <row r="63" spans="2:10" ht="12">
      <c r="B63" s="173"/>
      <c r="C63" s="173"/>
      <c r="E63" s="173"/>
      <c r="F63" s="173"/>
      <c r="G63" s="173"/>
      <c r="H63" s="173"/>
      <c r="J63" s="173"/>
    </row>
    <row r="64" ht="12">
      <c r="H64" s="173"/>
    </row>
    <row r="65" ht="12">
      <c r="H65" s="173"/>
    </row>
    <row r="66" ht="12">
      <c r="H66" s="173"/>
    </row>
    <row r="67" ht="12">
      <c r="H67" s="173"/>
    </row>
    <row r="68" ht="12">
      <c r="H68" s="173"/>
    </row>
    <row r="69" ht="12">
      <c r="H69" s="173"/>
    </row>
    <row r="70" ht="12">
      <c r="H70" s="173"/>
    </row>
    <row r="71" ht="12">
      <c r="H71" s="173"/>
    </row>
    <row r="72" ht="12">
      <c r="H72" s="173"/>
    </row>
    <row r="73" ht="12">
      <c r="H73" s="173"/>
    </row>
    <row r="74" ht="12">
      <c r="H74" s="173"/>
    </row>
    <row r="75" ht="12">
      <c r="H75" s="173"/>
    </row>
    <row r="76" ht="12">
      <c r="H76" s="173"/>
    </row>
    <row r="77" ht="12">
      <c r="H77" s="173"/>
    </row>
    <row r="78" ht="12">
      <c r="H78" s="173"/>
    </row>
    <row r="79" ht="12">
      <c r="H79" s="173"/>
    </row>
  </sheetData>
  <mergeCells count="4">
    <mergeCell ref="A3:A4"/>
    <mergeCell ref="B3:D3"/>
    <mergeCell ref="E3:G3"/>
    <mergeCell ref="H3:J3"/>
  </mergeCells>
  <printOptions/>
  <pageMargins left="0.7874015748031497" right="0.3937007874015748" top="0.7874015748031497" bottom="0.3937007874015748" header="0.3937007874015748" footer="0.5118110236220472"/>
  <pageSetup horizontalDpi="300" verticalDpi="300" orientation="portrait" paperSize="9" scale="88"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sheetPr codeName="Sheet8"/>
  <dimension ref="A2:M65"/>
  <sheetViews>
    <sheetView workbookViewId="0" topLeftCell="A1">
      <selection activeCell="A1" sqref="A1"/>
    </sheetView>
  </sheetViews>
  <sheetFormatPr defaultColWidth="9.00390625" defaultRowHeight="13.5"/>
  <cols>
    <col min="1" max="1" width="10.625" style="175" customWidth="1"/>
    <col min="2" max="10" width="9.625" style="175" customWidth="1"/>
    <col min="11" max="11" width="9.00390625" style="174" customWidth="1"/>
    <col min="12" max="16384" width="9.00390625" style="175" customWidth="1"/>
  </cols>
  <sheetData>
    <row r="1" ht="18" customHeight="1"/>
    <row r="2" spans="1:10" ht="15" customHeight="1" thickBot="1">
      <c r="A2" s="174" t="s">
        <v>1069</v>
      </c>
      <c r="I2" s="176"/>
      <c r="J2" s="176" t="s">
        <v>634</v>
      </c>
    </row>
    <row r="3" spans="1:11" s="178" customFormat="1" ht="15" customHeight="1" thickTop="1">
      <c r="A3" s="864" t="s">
        <v>599</v>
      </c>
      <c r="B3" s="866" t="s">
        <v>799</v>
      </c>
      <c r="C3" s="866"/>
      <c r="D3" s="866"/>
      <c r="E3" s="866" t="s">
        <v>307</v>
      </c>
      <c r="F3" s="866"/>
      <c r="G3" s="866"/>
      <c r="H3" s="866" t="s">
        <v>298</v>
      </c>
      <c r="I3" s="866"/>
      <c r="J3" s="867"/>
      <c r="K3" s="177"/>
    </row>
    <row r="4" spans="1:11" s="178" customFormat="1" ht="15" customHeight="1">
      <c r="A4" s="865"/>
      <c r="B4" s="179" t="s">
        <v>257</v>
      </c>
      <c r="C4" s="179" t="s">
        <v>299</v>
      </c>
      <c r="D4" s="179" t="s">
        <v>300</v>
      </c>
      <c r="E4" s="179" t="s">
        <v>257</v>
      </c>
      <c r="F4" s="179" t="s">
        <v>299</v>
      </c>
      <c r="G4" s="179" t="s">
        <v>300</v>
      </c>
      <c r="H4" s="179" t="s">
        <v>257</v>
      </c>
      <c r="I4" s="180" t="s">
        <v>299</v>
      </c>
      <c r="J4" s="180" t="s">
        <v>300</v>
      </c>
      <c r="K4" s="177"/>
    </row>
    <row r="5" spans="1:11" s="205" customFormat="1" ht="15" customHeight="1">
      <c r="A5" s="181" t="s">
        <v>301</v>
      </c>
      <c r="B5" s="182">
        <f aca="true" t="shared" si="0" ref="B5:J5">B6+B7</f>
        <v>19395</v>
      </c>
      <c r="C5" s="182">
        <f t="shared" si="0"/>
        <v>18805</v>
      </c>
      <c r="D5" s="182">
        <f t="shared" si="0"/>
        <v>17956</v>
      </c>
      <c r="E5" s="182">
        <f t="shared" si="0"/>
        <v>22880</v>
      </c>
      <c r="F5" s="182">
        <f t="shared" si="0"/>
        <v>22837</v>
      </c>
      <c r="G5" s="182">
        <f t="shared" si="0"/>
        <v>22797</v>
      </c>
      <c r="H5" s="182">
        <f t="shared" si="0"/>
        <v>-3485</v>
      </c>
      <c r="I5" s="182">
        <f t="shared" si="0"/>
        <v>-4032</v>
      </c>
      <c r="J5" s="188">
        <f t="shared" si="0"/>
        <v>-4841</v>
      </c>
      <c r="K5" s="204"/>
    </row>
    <row r="6" spans="1:11" s="205" customFormat="1" ht="22.5" customHeight="1">
      <c r="A6" s="44" t="s">
        <v>302</v>
      </c>
      <c r="B6" s="182">
        <f aca="true" t="shared" si="1" ref="B6:J6">SUM(B12:B14)+B21+SUM(B26:B34)</f>
        <v>17036</v>
      </c>
      <c r="C6" s="182">
        <f t="shared" si="1"/>
        <v>16360</v>
      </c>
      <c r="D6" s="182">
        <f t="shared" si="1"/>
        <v>15800</v>
      </c>
      <c r="E6" s="182">
        <f t="shared" si="1"/>
        <v>19658</v>
      </c>
      <c r="F6" s="182">
        <f t="shared" si="1"/>
        <v>19639</v>
      </c>
      <c r="G6" s="182">
        <f t="shared" si="1"/>
        <v>19647</v>
      </c>
      <c r="H6" s="182">
        <f t="shared" si="1"/>
        <v>-2622</v>
      </c>
      <c r="I6" s="182">
        <f t="shared" si="1"/>
        <v>-3279</v>
      </c>
      <c r="J6" s="188">
        <f t="shared" si="1"/>
        <v>-3847</v>
      </c>
      <c r="K6" s="204"/>
    </row>
    <row r="7" spans="1:11" s="205" customFormat="1" ht="15" customHeight="1">
      <c r="A7" s="44" t="s">
        <v>802</v>
      </c>
      <c r="B7" s="182">
        <f aca="true" t="shared" si="2" ref="B7:J7">SUM(B35:B55)+SUM(B58:B58)</f>
        <v>2359</v>
      </c>
      <c r="C7" s="182">
        <f t="shared" si="2"/>
        <v>2445</v>
      </c>
      <c r="D7" s="182">
        <f t="shared" si="2"/>
        <v>2156</v>
      </c>
      <c r="E7" s="182">
        <f t="shared" si="2"/>
        <v>3222</v>
      </c>
      <c r="F7" s="182">
        <f t="shared" si="2"/>
        <v>3198</v>
      </c>
      <c r="G7" s="182">
        <f t="shared" si="2"/>
        <v>3150</v>
      </c>
      <c r="H7" s="182">
        <f t="shared" si="2"/>
        <v>-863</v>
      </c>
      <c r="I7" s="182">
        <f t="shared" si="2"/>
        <v>-753</v>
      </c>
      <c r="J7" s="188">
        <f t="shared" si="2"/>
        <v>-994</v>
      </c>
      <c r="K7" s="204"/>
    </row>
    <row r="8" spans="1:11" s="205" customFormat="1" ht="22.5" customHeight="1">
      <c r="A8" s="44" t="s">
        <v>303</v>
      </c>
      <c r="B8" s="182">
        <f aca="true" t="shared" si="3" ref="B8:J8">B12+B27+B28+B29+B31+B32+B33+SUM(B35:B41)</f>
        <v>10276</v>
      </c>
      <c r="C8" s="182">
        <f t="shared" si="3"/>
        <v>10255</v>
      </c>
      <c r="D8" s="182">
        <f t="shared" si="3"/>
        <v>9494</v>
      </c>
      <c r="E8" s="182">
        <f t="shared" si="3"/>
        <v>11584</v>
      </c>
      <c r="F8" s="182">
        <f t="shared" si="3"/>
        <v>11313</v>
      </c>
      <c r="G8" s="182">
        <f t="shared" si="3"/>
        <v>11412</v>
      </c>
      <c r="H8" s="182">
        <f t="shared" si="3"/>
        <v>-1308</v>
      </c>
      <c r="I8" s="182">
        <f t="shared" si="3"/>
        <v>-1058</v>
      </c>
      <c r="J8" s="188">
        <f t="shared" si="3"/>
        <v>-1918</v>
      </c>
      <c r="K8" s="204"/>
    </row>
    <row r="9" spans="1:11" s="205" customFormat="1" ht="15" customHeight="1">
      <c r="A9" s="44" t="s">
        <v>304</v>
      </c>
      <c r="B9" s="182">
        <f aca="true" t="shared" si="4" ref="B9:J9">B26+SUM(B42:B48)</f>
        <v>1227</v>
      </c>
      <c r="C9" s="182">
        <f t="shared" si="4"/>
        <v>1093</v>
      </c>
      <c r="D9" s="182">
        <f t="shared" si="4"/>
        <v>1002</v>
      </c>
      <c r="E9" s="182">
        <f t="shared" si="4"/>
        <v>1445</v>
      </c>
      <c r="F9" s="182">
        <f t="shared" si="4"/>
        <v>1556</v>
      </c>
      <c r="G9" s="182">
        <f t="shared" si="4"/>
        <v>1364</v>
      </c>
      <c r="H9" s="182">
        <f t="shared" si="4"/>
        <v>-218</v>
      </c>
      <c r="I9" s="182">
        <f t="shared" si="4"/>
        <v>-463</v>
      </c>
      <c r="J9" s="188">
        <f t="shared" si="4"/>
        <v>-362</v>
      </c>
      <c r="K9" s="204"/>
    </row>
    <row r="10" spans="1:11" s="205" customFormat="1" ht="15" customHeight="1">
      <c r="A10" s="44" t="s">
        <v>305</v>
      </c>
      <c r="B10" s="182">
        <f aca="true" t="shared" si="5" ref="B10:J10">B13+B30+B34+SUM(B49:B53)</f>
        <v>3422</v>
      </c>
      <c r="C10" s="182">
        <f t="shared" si="5"/>
        <v>3173</v>
      </c>
      <c r="D10" s="182">
        <f t="shared" si="5"/>
        <v>3097</v>
      </c>
      <c r="E10" s="182">
        <f t="shared" si="5"/>
        <v>4408</v>
      </c>
      <c r="F10" s="182">
        <f t="shared" si="5"/>
        <v>4338</v>
      </c>
      <c r="G10" s="182">
        <f t="shared" si="5"/>
        <v>4302</v>
      </c>
      <c r="H10" s="182">
        <f t="shared" si="5"/>
        <v>-986</v>
      </c>
      <c r="I10" s="182">
        <f t="shared" si="5"/>
        <v>-1165</v>
      </c>
      <c r="J10" s="188">
        <f t="shared" si="5"/>
        <v>-1205</v>
      </c>
      <c r="K10" s="204"/>
    </row>
    <row r="11" spans="1:11" s="205" customFormat="1" ht="15" customHeight="1">
      <c r="A11" s="44" t="s">
        <v>306</v>
      </c>
      <c r="B11" s="182">
        <f aca="true" t="shared" si="6" ref="B11:J11">B14+B21+B54+B55+B58</f>
        <v>4470</v>
      </c>
      <c r="C11" s="182">
        <f t="shared" si="6"/>
        <v>4284</v>
      </c>
      <c r="D11" s="182">
        <f t="shared" si="6"/>
        <v>4363</v>
      </c>
      <c r="E11" s="182">
        <f t="shared" si="6"/>
        <v>5443</v>
      </c>
      <c r="F11" s="182">
        <f t="shared" si="6"/>
        <v>5630</v>
      </c>
      <c r="G11" s="182">
        <f t="shared" si="6"/>
        <v>5719</v>
      </c>
      <c r="H11" s="182">
        <f t="shared" si="6"/>
        <v>-973</v>
      </c>
      <c r="I11" s="182">
        <f t="shared" si="6"/>
        <v>-1346</v>
      </c>
      <c r="J11" s="188">
        <f t="shared" si="6"/>
        <v>-1356</v>
      </c>
      <c r="K11" s="204"/>
    </row>
    <row r="12" spans="1:11" s="187" customFormat="1" ht="22.5" customHeight="1">
      <c r="A12" s="189" t="s">
        <v>561</v>
      </c>
      <c r="B12" s="190">
        <v>6016</v>
      </c>
      <c r="C12" s="190">
        <v>6124</v>
      </c>
      <c r="D12" s="190">
        <v>5597</v>
      </c>
      <c r="E12" s="190">
        <v>6812</v>
      </c>
      <c r="F12" s="190">
        <v>6541</v>
      </c>
      <c r="G12" s="190">
        <v>6565</v>
      </c>
      <c r="H12" s="190">
        <f aca="true" t="shared" si="7" ref="H12:J14">B12-E12</f>
        <v>-796</v>
      </c>
      <c r="I12" s="190">
        <f t="shared" si="7"/>
        <v>-417</v>
      </c>
      <c r="J12" s="191">
        <f t="shared" si="7"/>
        <v>-968</v>
      </c>
      <c r="K12" s="186"/>
    </row>
    <row r="13" spans="1:11" s="187" customFormat="1" ht="15" customHeight="1">
      <c r="A13" s="189" t="s">
        <v>562</v>
      </c>
      <c r="B13" s="190">
        <v>1809</v>
      </c>
      <c r="C13" s="190">
        <v>1672</v>
      </c>
      <c r="D13" s="190">
        <v>1644</v>
      </c>
      <c r="E13" s="190">
        <v>2384</v>
      </c>
      <c r="F13" s="190">
        <v>2304</v>
      </c>
      <c r="G13" s="190">
        <v>2287</v>
      </c>
      <c r="H13" s="190">
        <f t="shared" si="7"/>
        <v>-575</v>
      </c>
      <c r="I13" s="190">
        <f t="shared" si="7"/>
        <v>-632</v>
      </c>
      <c r="J13" s="191">
        <f t="shared" si="7"/>
        <v>-643</v>
      </c>
      <c r="K13" s="186"/>
    </row>
    <row r="14" spans="1:11" s="187" customFormat="1" ht="15" customHeight="1">
      <c r="A14" s="189" t="s">
        <v>563</v>
      </c>
      <c r="B14" s="193">
        <f>SUM(B15:B20)</f>
        <v>2046</v>
      </c>
      <c r="C14" s="193">
        <f>SUM(C15:C20)</f>
        <v>2066</v>
      </c>
      <c r="D14" s="190">
        <v>2139</v>
      </c>
      <c r="E14" s="193">
        <f>SUM(E15:E20)</f>
        <v>2490</v>
      </c>
      <c r="F14" s="193">
        <f>SUM(F15:F20)</f>
        <v>2489</v>
      </c>
      <c r="G14" s="190">
        <v>2638</v>
      </c>
      <c r="H14" s="193">
        <f t="shared" si="7"/>
        <v>-444</v>
      </c>
      <c r="I14" s="193">
        <f t="shared" si="7"/>
        <v>-423</v>
      </c>
      <c r="J14" s="191">
        <f t="shared" si="7"/>
        <v>-499</v>
      </c>
      <c r="K14" s="186"/>
    </row>
    <row r="15" spans="1:11" s="187" customFormat="1" ht="15" customHeight="1">
      <c r="A15" s="194" t="s">
        <v>804</v>
      </c>
      <c r="B15" s="190">
        <v>1671</v>
      </c>
      <c r="C15" s="190">
        <v>1686</v>
      </c>
      <c r="D15" s="195" t="s">
        <v>623</v>
      </c>
      <c r="E15" s="190">
        <v>1936</v>
      </c>
      <c r="F15" s="190">
        <v>1980</v>
      </c>
      <c r="G15" s="195" t="s">
        <v>623</v>
      </c>
      <c r="H15" s="190">
        <f aca="true" t="shared" si="8" ref="H15:I20">B15-E15</f>
        <v>-265</v>
      </c>
      <c r="I15" s="190">
        <f t="shared" si="8"/>
        <v>-294</v>
      </c>
      <c r="J15" s="196" t="s">
        <v>623</v>
      </c>
      <c r="K15" s="186"/>
    </row>
    <row r="16" spans="1:11" s="187" customFormat="1" ht="15" customHeight="1">
      <c r="A16" s="194" t="s">
        <v>805</v>
      </c>
      <c r="B16" s="190">
        <v>91</v>
      </c>
      <c r="C16" s="190">
        <v>94</v>
      </c>
      <c r="D16" s="195" t="s">
        <v>623</v>
      </c>
      <c r="E16" s="190">
        <v>160</v>
      </c>
      <c r="F16" s="190">
        <v>147</v>
      </c>
      <c r="G16" s="195" t="s">
        <v>623</v>
      </c>
      <c r="H16" s="190">
        <f t="shared" si="8"/>
        <v>-69</v>
      </c>
      <c r="I16" s="190">
        <f t="shared" si="8"/>
        <v>-53</v>
      </c>
      <c r="J16" s="196" t="s">
        <v>623</v>
      </c>
      <c r="K16" s="186"/>
    </row>
    <row r="17" spans="1:11" s="187" customFormat="1" ht="15" customHeight="1">
      <c r="A17" s="194" t="s">
        <v>806</v>
      </c>
      <c r="B17" s="190">
        <v>114</v>
      </c>
      <c r="C17" s="190">
        <v>72</v>
      </c>
      <c r="D17" s="195" t="s">
        <v>623</v>
      </c>
      <c r="E17" s="190">
        <v>123</v>
      </c>
      <c r="F17" s="190">
        <v>93</v>
      </c>
      <c r="G17" s="195" t="s">
        <v>623</v>
      </c>
      <c r="H17" s="190">
        <f t="shared" si="8"/>
        <v>-9</v>
      </c>
      <c r="I17" s="190">
        <f t="shared" si="8"/>
        <v>-21</v>
      </c>
      <c r="J17" s="196" t="s">
        <v>623</v>
      </c>
      <c r="K17" s="186"/>
    </row>
    <row r="18" spans="1:11" s="187" customFormat="1" ht="15" customHeight="1">
      <c r="A18" s="194" t="s">
        <v>807</v>
      </c>
      <c r="B18" s="190">
        <v>61</v>
      </c>
      <c r="C18" s="190">
        <v>70</v>
      </c>
      <c r="D18" s="195" t="s">
        <v>623</v>
      </c>
      <c r="E18" s="190">
        <v>117</v>
      </c>
      <c r="F18" s="190">
        <v>94</v>
      </c>
      <c r="G18" s="195" t="s">
        <v>623</v>
      </c>
      <c r="H18" s="190">
        <f t="shared" si="8"/>
        <v>-56</v>
      </c>
      <c r="I18" s="190">
        <f t="shared" si="8"/>
        <v>-24</v>
      </c>
      <c r="J18" s="196" t="s">
        <v>623</v>
      </c>
      <c r="K18" s="186"/>
    </row>
    <row r="19" spans="1:11" s="187" customFormat="1" ht="15" customHeight="1">
      <c r="A19" s="194" t="s">
        <v>808</v>
      </c>
      <c r="B19" s="190">
        <v>28</v>
      </c>
      <c r="C19" s="190">
        <v>37</v>
      </c>
      <c r="D19" s="195" t="s">
        <v>623</v>
      </c>
      <c r="E19" s="190">
        <v>53</v>
      </c>
      <c r="F19" s="190">
        <v>53</v>
      </c>
      <c r="G19" s="195" t="s">
        <v>623</v>
      </c>
      <c r="H19" s="190">
        <f t="shared" si="8"/>
        <v>-25</v>
      </c>
      <c r="I19" s="190">
        <f t="shared" si="8"/>
        <v>-16</v>
      </c>
      <c r="J19" s="196" t="s">
        <v>623</v>
      </c>
      <c r="K19" s="186"/>
    </row>
    <row r="20" spans="1:11" s="187" customFormat="1" ht="15" customHeight="1">
      <c r="A20" s="194" t="s">
        <v>809</v>
      </c>
      <c r="B20" s="190">
        <v>81</v>
      </c>
      <c r="C20" s="190">
        <v>107</v>
      </c>
      <c r="D20" s="195" t="s">
        <v>623</v>
      </c>
      <c r="E20" s="190">
        <v>101</v>
      </c>
      <c r="F20" s="190">
        <v>122</v>
      </c>
      <c r="G20" s="195" t="s">
        <v>623</v>
      </c>
      <c r="H20" s="190">
        <f t="shared" si="8"/>
        <v>-20</v>
      </c>
      <c r="I20" s="190">
        <f t="shared" si="8"/>
        <v>-15</v>
      </c>
      <c r="J20" s="196" t="s">
        <v>623</v>
      </c>
      <c r="K20" s="186"/>
    </row>
    <row r="21" spans="1:11" s="187" customFormat="1" ht="15" customHeight="1">
      <c r="A21" s="189" t="s">
        <v>564</v>
      </c>
      <c r="B21" s="193">
        <f>SUM(B22:B25)</f>
        <v>1960</v>
      </c>
      <c r="C21" s="193">
        <f>SUM(C22:C25)</f>
        <v>1760</v>
      </c>
      <c r="D21" s="190">
        <v>1791</v>
      </c>
      <c r="E21" s="193">
        <f>SUM(E22:E25)</f>
        <v>2335</v>
      </c>
      <c r="F21" s="193">
        <f>SUM(F22:F25)</f>
        <v>2481</v>
      </c>
      <c r="G21" s="190">
        <v>2456</v>
      </c>
      <c r="H21" s="193">
        <f>SUM(H22:H25)</f>
        <v>-375</v>
      </c>
      <c r="I21" s="193">
        <f>SUM(I22:I25)</f>
        <v>-721</v>
      </c>
      <c r="J21" s="191">
        <f>D21-G21</f>
        <v>-665</v>
      </c>
      <c r="K21" s="186"/>
    </row>
    <row r="22" spans="1:11" s="187" customFormat="1" ht="15" customHeight="1">
      <c r="A22" s="194" t="s">
        <v>646</v>
      </c>
      <c r="B22" s="190">
        <v>1834</v>
      </c>
      <c r="C22" s="190">
        <v>1609</v>
      </c>
      <c r="D22" s="195" t="s">
        <v>623</v>
      </c>
      <c r="E22" s="190">
        <v>2120</v>
      </c>
      <c r="F22" s="190">
        <v>2243</v>
      </c>
      <c r="G22" s="195" t="s">
        <v>623</v>
      </c>
      <c r="H22" s="190">
        <f>B22-E22</f>
        <v>-286</v>
      </c>
      <c r="I22" s="190">
        <f>C22-F22</f>
        <v>-634</v>
      </c>
      <c r="J22" s="196" t="s">
        <v>623</v>
      </c>
      <c r="K22" s="186"/>
    </row>
    <row r="23" spans="1:11" s="187" customFormat="1" ht="15" customHeight="1">
      <c r="A23" s="194" t="s">
        <v>647</v>
      </c>
      <c r="B23" s="190">
        <v>53</v>
      </c>
      <c r="C23" s="190">
        <v>52</v>
      </c>
      <c r="D23" s="195" t="s">
        <v>623</v>
      </c>
      <c r="E23" s="190">
        <v>87</v>
      </c>
      <c r="F23" s="190">
        <v>109</v>
      </c>
      <c r="G23" s="195" t="s">
        <v>623</v>
      </c>
      <c r="H23" s="190">
        <v>-34</v>
      </c>
      <c r="I23" s="190">
        <v>-57</v>
      </c>
      <c r="J23" s="196" t="s">
        <v>623</v>
      </c>
      <c r="K23" s="186"/>
    </row>
    <row r="24" spans="1:11" s="187" customFormat="1" ht="15" customHeight="1">
      <c r="A24" s="194" t="s">
        <v>628</v>
      </c>
      <c r="B24" s="190">
        <v>30</v>
      </c>
      <c r="C24" s="190">
        <v>40</v>
      </c>
      <c r="D24" s="195" t="s">
        <v>623</v>
      </c>
      <c r="E24" s="190">
        <v>54</v>
      </c>
      <c r="F24" s="190">
        <v>60</v>
      </c>
      <c r="G24" s="195" t="s">
        <v>623</v>
      </c>
      <c r="H24" s="190">
        <v>-24</v>
      </c>
      <c r="I24" s="190">
        <v>-20</v>
      </c>
      <c r="J24" s="196" t="s">
        <v>623</v>
      </c>
      <c r="K24" s="186"/>
    </row>
    <row r="25" spans="1:11" s="187" customFormat="1" ht="15" customHeight="1">
      <c r="A25" s="197" t="s">
        <v>629</v>
      </c>
      <c r="B25" s="190">
        <v>43</v>
      </c>
      <c r="C25" s="190">
        <v>59</v>
      </c>
      <c r="D25" s="195" t="s">
        <v>623</v>
      </c>
      <c r="E25" s="190">
        <v>74</v>
      </c>
      <c r="F25" s="190">
        <v>69</v>
      </c>
      <c r="G25" s="195" t="s">
        <v>623</v>
      </c>
      <c r="H25" s="190">
        <v>-31</v>
      </c>
      <c r="I25" s="190">
        <v>-10</v>
      </c>
      <c r="J25" s="196" t="s">
        <v>623</v>
      </c>
      <c r="K25" s="186"/>
    </row>
    <row r="26" spans="1:11" s="187" customFormat="1" ht="15" customHeight="1">
      <c r="A26" s="189" t="s">
        <v>565</v>
      </c>
      <c r="B26" s="190">
        <v>792</v>
      </c>
      <c r="C26" s="190">
        <v>667</v>
      </c>
      <c r="D26" s="190">
        <v>603</v>
      </c>
      <c r="E26" s="190">
        <v>846</v>
      </c>
      <c r="F26" s="190">
        <v>956</v>
      </c>
      <c r="G26" s="190">
        <v>790</v>
      </c>
      <c r="H26" s="190">
        <f aca="true" t="shared" si="9" ref="H26:H55">B26-E26</f>
        <v>-54</v>
      </c>
      <c r="I26" s="190">
        <f aca="true" t="shared" si="10" ref="I26:I55">C26-F26</f>
        <v>-289</v>
      </c>
      <c r="J26" s="191">
        <f aca="true" t="shared" si="11" ref="J26:J55">D26-G26</f>
        <v>-187</v>
      </c>
      <c r="K26" s="186"/>
    </row>
    <row r="27" spans="1:11" s="187" customFormat="1" ht="15" customHeight="1">
      <c r="A27" s="189" t="s">
        <v>566</v>
      </c>
      <c r="B27" s="190">
        <v>598</v>
      </c>
      <c r="C27" s="190">
        <v>617</v>
      </c>
      <c r="D27" s="190">
        <v>486</v>
      </c>
      <c r="E27" s="190">
        <v>610</v>
      </c>
      <c r="F27" s="190">
        <v>661</v>
      </c>
      <c r="G27" s="190">
        <v>635</v>
      </c>
      <c r="H27" s="190">
        <f t="shared" si="9"/>
        <v>-12</v>
      </c>
      <c r="I27" s="190">
        <f t="shared" si="10"/>
        <v>-44</v>
      </c>
      <c r="J27" s="191">
        <f t="shared" si="11"/>
        <v>-149</v>
      </c>
      <c r="K27" s="186"/>
    </row>
    <row r="28" spans="1:11" s="187" customFormat="1" ht="15" customHeight="1">
      <c r="A28" s="189" t="s">
        <v>567</v>
      </c>
      <c r="B28" s="190">
        <v>369</v>
      </c>
      <c r="C28" s="190">
        <v>369</v>
      </c>
      <c r="D28" s="190">
        <v>288</v>
      </c>
      <c r="E28" s="190">
        <v>520</v>
      </c>
      <c r="F28" s="190">
        <v>436</v>
      </c>
      <c r="G28" s="190">
        <v>391</v>
      </c>
      <c r="H28" s="190">
        <f t="shared" si="9"/>
        <v>-151</v>
      </c>
      <c r="I28" s="190">
        <f t="shared" si="10"/>
        <v>-67</v>
      </c>
      <c r="J28" s="191">
        <f t="shared" si="11"/>
        <v>-103</v>
      </c>
      <c r="K28" s="186"/>
    </row>
    <row r="29" spans="1:11" s="187" customFormat="1" ht="15" customHeight="1">
      <c r="A29" s="189" t="s">
        <v>568</v>
      </c>
      <c r="B29" s="190">
        <v>299</v>
      </c>
      <c r="C29" s="190">
        <v>269</v>
      </c>
      <c r="D29" s="190">
        <v>254</v>
      </c>
      <c r="E29" s="190">
        <v>281</v>
      </c>
      <c r="F29" s="190">
        <v>335</v>
      </c>
      <c r="G29" s="190">
        <v>319</v>
      </c>
      <c r="H29" s="190">
        <f t="shared" si="9"/>
        <v>18</v>
      </c>
      <c r="I29" s="190">
        <f t="shared" si="10"/>
        <v>-66</v>
      </c>
      <c r="J29" s="191">
        <f t="shared" si="11"/>
        <v>-65</v>
      </c>
      <c r="K29" s="186"/>
    </row>
    <row r="30" spans="1:11" s="187" customFormat="1" ht="15" customHeight="1">
      <c r="A30" s="189" t="s">
        <v>569</v>
      </c>
      <c r="B30" s="190">
        <v>396</v>
      </c>
      <c r="C30" s="190">
        <v>322</v>
      </c>
      <c r="D30" s="190">
        <v>389</v>
      </c>
      <c r="E30" s="190">
        <v>474</v>
      </c>
      <c r="F30" s="190">
        <v>492</v>
      </c>
      <c r="G30" s="190">
        <v>454</v>
      </c>
      <c r="H30" s="190">
        <f t="shared" si="9"/>
        <v>-78</v>
      </c>
      <c r="I30" s="190">
        <f t="shared" si="10"/>
        <v>-170</v>
      </c>
      <c r="J30" s="191">
        <f t="shared" si="11"/>
        <v>-65</v>
      </c>
      <c r="K30" s="186"/>
    </row>
    <row r="31" spans="1:11" s="187" customFormat="1" ht="15" customHeight="1">
      <c r="A31" s="189" t="s">
        <v>570</v>
      </c>
      <c r="B31" s="190">
        <v>1022</v>
      </c>
      <c r="C31" s="190">
        <v>916</v>
      </c>
      <c r="D31" s="190">
        <v>1124</v>
      </c>
      <c r="E31" s="190">
        <v>1154</v>
      </c>
      <c r="F31" s="190">
        <v>1042</v>
      </c>
      <c r="G31" s="190">
        <v>1201</v>
      </c>
      <c r="H31" s="190">
        <f t="shared" si="9"/>
        <v>-132</v>
      </c>
      <c r="I31" s="190">
        <f t="shared" si="10"/>
        <v>-126</v>
      </c>
      <c r="J31" s="191">
        <f t="shared" si="11"/>
        <v>-77</v>
      </c>
      <c r="K31" s="186"/>
    </row>
    <row r="32" spans="1:11" s="187" customFormat="1" ht="15" customHeight="1">
      <c r="A32" s="189" t="s">
        <v>571</v>
      </c>
      <c r="B32" s="190">
        <v>1087</v>
      </c>
      <c r="C32" s="190">
        <v>989</v>
      </c>
      <c r="D32" s="190">
        <v>1006</v>
      </c>
      <c r="E32" s="190">
        <v>1044</v>
      </c>
      <c r="F32" s="190">
        <v>1197</v>
      </c>
      <c r="G32" s="190">
        <v>1165</v>
      </c>
      <c r="H32" s="190">
        <f t="shared" si="9"/>
        <v>43</v>
      </c>
      <c r="I32" s="190">
        <f t="shared" si="10"/>
        <v>-208</v>
      </c>
      <c r="J32" s="191">
        <f t="shared" si="11"/>
        <v>-159</v>
      </c>
      <c r="K32" s="186"/>
    </row>
    <row r="33" spans="1:11" s="187" customFormat="1" ht="15" customHeight="1">
      <c r="A33" s="189" t="s">
        <v>572</v>
      </c>
      <c r="B33" s="190">
        <v>209</v>
      </c>
      <c r="C33" s="190">
        <v>150</v>
      </c>
      <c r="D33" s="190">
        <v>147</v>
      </c>
      <c r="E33" s="190">
        <v>239</v>
      </c>
      <c r="F33" s="190">
        <v>214</v>
      </c>
      <c r="G33" s="190">
        <v>228</v>
      </c>
      <c r="H33" s="190">
        <f t="shared" si="9"/>
        <v>-30</v>
      </c>
      <c r="I33" s="190">
        <f t="shared" si="10"/>
        <v>-64</v>
      </c>
      <c r="J33" s="191">
        <f t="shared" si="11"/>
        <v>-81</v>
      </c>
      <c r="K33" s="186"/>
    </row>
    <row r="34" spans="1:11" s="187" customFormat="1" ht="15" customHeight="1">
      <c r="A34" s="189" t="s">
        <v>573</v>
      </c>
      <c r="B34" s="190">
        <v>433</v>
      </c>
      <c r="C34" s="190">
        <v>439</v>
      </c>
      <c r="D34" s="190">
        <v>332</v>
      </c>
      <c r="E34" s="190">
        <v>469</v>
      </c>
      <c r="F34" s="190">
        <v>491</v>
      </c>
      <c r="G34" s="190">
        <v>518</v>
      </c>
      <c r="H34" s="190">
        <f t="shared" si="9"/>
        <v>-36</v>
      </c>
      <c r="I34" s="190">
        <f t="shared" si="10"/>
        <v>-52</v>
      </c>
      <c r="J34" s="191">
        <f t="shared" si="11"/>
        <v>-186</v>
      </c>
      <c r="K34" s="186"/>
    </row>
    <row r="35" spans="1:11" s="187" customFormat="1" ht="15" customHeight="1">
      <c r="A35" s="189" t="s">
        <v>574</v>
      </c>
      <c r="B35" s="190">
        <v>135</v>
      </c>
      <c r="C35" s="190">
        <v>132</v>
      </c>
      <c r="D35" s="190">
        <v>99</v>
      </c>
      <c r="E35" s="190">
        <v>135</v>
      </c>
      <c r="F35" s="190">
        <v>145</v>
      </c>
      <c r="G35" s="190">
        <v>166</v>
      </c>
      <c r="H35" s="190">
        <f t="shared" si="9"/>
        <v>0</v>
      </c>
      <c r="I35" s="190">
        <f t="shared" si="10"/>
        <v>-13</v>
      </c>
      <c r="J35" s="191">
        <f t="shared" si="11"/>
        <v>-67</v>
      </c>
      <c r="K35" s="186"/>
    </row>
    <row r="36" spans="1:11" s="187" customFormat="1" ht="15" customHeight="1">
      <c r="A36" s="189" t="s">
        <v>575</v>
      </c>
      <c r="B36" s="190">
        <v>87</v>
      </c>
      <c r="C36" s="190">
        <v>112</v>
      </c>
      <c r="D36" s="190">
        <v>78</v>
      </c>
      <c r="E36" s="190">
        <v>117</v>
      </c>
      <c r="F36" s="190">
        <v>107</v>
      </c>
      <c r="G36" s="190">
        <v>111</v>
      </c>
      <c r="H36" s="190">
        <f t="shared" si="9"/>
        <v>-30</v>
      </c>
      <c r="I36" s="190">
        <f t="shared" si="10"/>
        <v>5</v>
      </c>
      <c r="J36" s="191">
        <f t="shared" si="11"/>
        <v>-33</v>
      </c>
      <c r="K36" s="186"/>
    </row>
    <row r="37" spans="1:11" s="187" customFormat="1" ht="15" customHeight="1">
      <c r="A37" s="189" t="s">
        <v>576</v>
      </c>
      <c r="B37" s="190">
        <v>170</v>
      </c>
      <c r="C37" s="190">
        <v>214</v>
      </c>
      <c r="D37" s="190">
        <v>180</v>
      </c>
      <c r="E37" s="190">
        <v>308</v>
      </c>
      <c r="F37" s="190">
        <v>255</v>
      </c>
      <c r="G37" s="190">
        <v>264</v>
      </c>
      <c r="H37" s="190">
        <f t="shared" si="9"/>
        <v>-138</v>
      </c>
      <c r="I37" s="190">
        <f t="shared" si="10"/>
        <v>-41</v>
      </c>
      <c r="J37" s="191">
        <f t="shared" si="11"/>
        <v>-84</v>
      </c>
      <c r="K37" s="186"/>
    </row>
    <row r="38" spans="1:11" s="187" customFormat="1" ht="15" customHeight="1">
      <c r="A38" s="189" t="s">
        <v>577</v>
      </c>
      <c r="B38" s="190">
        <v>37</v>
      </c>
      <c r="C38" s="190">
        <v>96</v>
      </c>
      <c r="D38" s="190">
        <v>57</v>
      </c>
      <c r="E38" s="190">
        <v>60</v>
      </c>
      <c r="F38" s="190">
        <v>71</v>
      </c>
      <c r="G38" s="190">
        <v>73</v>
      </c>
      <c r="H38" s="190">
        <f t="shared" si="9"/>
        <v>-23</v>
      </c>
      <c r="I38" s="190">
        <f t="shared" si="10"/>
        <v>25</v>
      </c>
      <c r="J38" s="191">
        <f t="shared" si="11"/>
        <v>-16</v>
      </c>
      <c r="K38" s="186"/>
    </row>
    <row r="39" spans="1:11" s="187" customFormat="1" ht="15" customHeight="1">
      <c r="A39" s="189" t="s">
        <v>578</v>
      </c>
      <c r="B39" s="190">
        <v>64</v>
      </c>
      <c r="C39" s="190">
        <v>75</v>
      </c>
      <c r="D39" s="190">
        <v>28</v>
      </c>
      <c r="E39" s="190">
        <v>84</v>
      </c>
      <c r="F39" s="190">
        <v>88</v>
      </c>
      <c r="G39" s="190">
        <v>79</v>
      </c>
      <c r="H39" s="190">
        <f t="shared" si="9"/>
        <v>-20</v>
      </c>
      <c r="I39" s="190">
        <f t="shared" si="10"/>
        <v>-13</v>
      </c>
      <c r="J39" s="191">
        <f t="shared" si="11"/>
        <v>-51</v>
      </c>
      <c r="K39" s="186"/>
    </row>
    <row r="40" spans="1:11" s="187" customFormat="1" ht="15" customHeight="1">
      <c r="A40" s="189" t="s">
        <v>579</v>
      </c>
      <c r="B40" s="190">
        <v>103</v>
      </c>
      <c r="C40" s="190">
        <v>128</v>
      </c>
      <c r="D40" s="190">
        <v>85</v>
      </c>
      <c r="E40" s="190">
        <v>132</v>
      </c>
      <c r="F40" s="190">
        <v>127</v>
      </c>
      <c r="G40" s="190">
        <v>127</v>
      </c>
      <c r="H40" s="190">
        <f t="shared" si="9"/>
        <v>-29</v>
      </c>
      <c r="I40" s="190">
        <f t="shared" si="10"/>
        <v>1</v>
      </c>
      <c r="J40" s="191">
        <f t="shared" si="11"/>
        <v>-42</v>
      </c>
      <c r="K40" s="186"/>
    </row>
    <row r="41" spans="1:11" s="187" customFormat="1" ht="15" customHeight="1">
      <c r="A41" s="189" t="s">
        <v>580</v>
      </c>
      <c r="B41" s="190">
        <v>80</v>
      </c>
      <c r="C41" s="190">
        <v>64</v>
      </c>
      <c r="D41" s="190">
        <v>65</v>
      </c>
      <c r="E41" s="190">
        <v>88</v>
      </c>
      <c r="F41" s="190">
        <v>94</v>
      </c>
      <c r="G41" s="190">
        <v>88</v>
      </c>
      <c r="H41" s="190">
        <f t="shared" si="9"/>
        <v>-8</v>
      </c>
      <c r="I41" s="190">
        <f t="shared" si="10"/>
        <v>-30</v>
      </c>
      <c r="J41" s="191">
        <f t="shared" si="11"/>
        <v>-23</v>
      </c>
      <c r="K41" s="186"/>
    </row>
    <row r="42" spans="1:11" s="187" customFormat="1" ht="15" customHeight="1">
      <c r="A42" s="189" t="s">
        <v>581</v>
      </c>
      <c r="B42" s="190">
        <v>59</v>
      </c>
      <c r="C42" s="190">
        <v>53</v>
      </c>
      <c r="D42" s="190">
        <v>70</v>
      </c>
      <c r="E42" s="190">
        <v>81</v>
      </c>
      <c r="F42" s="190">
        <v>74</v>
      </c>
      <c r="G42" s="190">
        <v>87</v>
      </c>
      <c r="H42" s="190">
        <f t="shared" si="9"/>
        <v>-22</v>
      </c>
      <c r="I42" s="190">
        <f t="shared" si="10"/>
        <v>-21</v>
      </c>
      <c r="J42" s="191">
        <f t="shared" si="11"/>
        <v>-17</v>
      </c>
      <c r="K42" s="186"/>
    </row>
    <row r="43" spans="1:11" s="187" customFormat="1" ht="15" customHeight="1">
      <c r="A43" s="189" t="s">
        <v>582</v>
      </c>
      <c r="B43" s="190">
        <v>98</v>
      </c>
      <c r="C43" s="190">
        <v>90</v>
      </c>
      <c r="D43" s="190">
        <v>95</v>
      </c>
      <c r="E43" s="190">
        <v>120</v>
      </c>
      <c r="F43" s="190">
        <v>144</v>
      </c>
      <c r="G43" s="190">
        <v>109</v>
      </c>
      <c r="H43" s="190">
        <f t="shared" si="9"/>
        <v>-22</v>
      </c>
      <c r="I43" s="190">
        <f t="shared" si="10"/>
        <v>-54</v>
      </c>
      <c r="J43" s="191">
        <f t="shared" si="11"/>
        <v>-14</v>
      </c>
      <c r="K43" s="186"/>
    </row>
    <row r="44" spans="1:11" s="187" customFormat="1" ht="15" customHeight="1">
      <c r="A44" s="189" t="s">
        <v>583</v>
      </c>
      <c r="B44" s="190">
        <v>63</v>
      </c>
      <c r="C44" s="190">
        <v>58</v>
      </c>
      <c r="D44" s="190">
        <v>48</v>
      </c>
      <c r="E44" s="190">
        <v>78</v>
      </c>
      <c r="F44" s="190">
        <v>71</v>
      </c>
      <c r="G44" s="190">
        <v>68</v>
      </c>
      <c r="H44" s="190">
        <f t="shared" si="9"/>
        <v>-15</v>
      </c>
      <c r="I44" s="190">
        <f t="shared" si="10"/>
        <v>-13</v>
      </c>
      <c r="J44" s="191">
        <f t="shared" si="11"/>
        <v>-20</v>
      </c>
      <c r="K44" s="186"/>
    </row>
    <row r="45" spans="1:11" s="187" customFormat="1" ht="15" customHeight="1">
      <c r="A45" s="189" t="s">
        <v>584</v>
      </c>
      <c r="B45" s="190">
        <v>113</v>
      </c>
      <c r="C45" s="190">
        <v>99</v>
      </c>
      <c r="D45" s="190">
        <v>78</v>
      </c>
      <c r="E45" s="190">
        <v>150</v>
      </c>
      <c r="F45" s="190">
        <v>148</v>
      </c>
      <c r="G45" s="190">
        <v>119</v>
      </c>
      <c r="H45" s="190">
        <f t="shared" si="9"/>
        <v>-37</v>
      </c>
      <c r="I45" s="190">
        <f t="shared" si="10"/>
        <v>-49</v>
      </c>
      <c r="J45" s="191">
        <f t="shared" si="11"/>
        <v>-41</v>
      </c>
      <c r="K45" s="186"/>
    </row>
    <row r="46" spans="1:11" s="187" customFormat="1" ht="15" customHeight="1">
      <c r="A46" s="189" t="s">
        <v>585</v>
      </c>
      <c r="B46" s="190">
        <v>29</v>
      </c>
      <c r="C46" s="190">
        <v>32</v>
      </c>
      <c r="D46" s="190">
        <v>24</v>
      </c>
      <c r="E46" s="190">
        <v>41</v>
      </c>
      <c r="F46" s="190">
        <v>37</v>
      </c>
      <c r="G46" s="190">
        <v>52</v>
      </c>
      <c r="H46" s="190">
        <f t="shared" si="9"/>
        <v>-12</v>
      </c>
      <c r="I46" s="190">
        <f t="shared" si="10"/>
        <v>-5</v>
      </c>
      <c r="J46" s="191">
        <f t="shared" si="11"/>
        <v>-28</v>
      </c>
      <c r="K46" s="186"/>
    </row>
    <row r="47" spans="1:11" s="187" customFormat="1" ht="15" customHeight="1">
      <c r="A47" s="189" t="s">
        <v>586</v>
      </c>
      <c r="B47" s="190">
        <v>36</v>
      </c>
      <c r="C47" s="190">
        <v>39</v>
      </c>
      <c r="D47" s="190">
        <v>29</v>
      </c>
      <c r="E47" s="190">
        <v>51</v>
      </c>
      <c r="F47" s="190">
        <v>58</v>
      </c>
      <c r="G47" s="190">
        <v>57</v>
      </c>
      <c r="H47" s="190">
        <f t="shared" si="9"/>
        <v>-15</v>
      </c>
      <c r="I47" s="190">
        <f t="shared" si="10"/>
        <v>-19</v>
      </c>
      <c r="J47" s="191">
        <f t="shared" si="11"/>
        <v>-28</v>
      </c>
      <c r="K47" s="186"/>
    </row>
    <row r="48" spans="1:11" s="187" customFormat="1" ht="15" customHeight="1">
      <c r="A48" s="189" t="s">
        <v>587</v>
      </c>
      <c r="B48" s="190">
        <v>37</v>
      </c>
      <c r="C48" s="190">
        <v>55</v>
      </c>
      <c r="D48" s="190">
        <v>55</v>
      </c>
      <c r="E48" s="190">
        <v>78</v>
      </c>
      <c r="F48" s="190">
        <v>68</v>
      </c>
      <c r="G48" s="190">
        <v>82</v>
      </c>
      <c r="H48" s="190">
        <f t="shared" si="9"/>
        <v>-41</v>
      </c>
      <c r="I48" s="190">
        <f t="shared" si="10"/>
        <v>-13</v>
      </c>
      <c r="J48" s="191">
        <f t="shared" si="11"/>
        <v>-27</v>
      </c>
      <c r="K48" s="186"/>
    </row>
    <row r="49" spans="1:11" s="187" customFormat="1" ht="15" customHeight="1">
      <c r="A49" s="189" t="s">
        <v>588</v>
      </c>
      <c r="B49" s="190">
        <v>277</v>
      </c>
      <c r="C49" s="190">
        <v>270</v>
      </c>
      <c r="D49" s="190">
        <v>290</v>
      </c>
      <c r="E49" s="190">
        <v>343</v>
      </c>
      <c r="F49" s="190">
        <v>343</v>
      </c>
      <c r="G49" s="190">
        <v>361</v>
      </c>
      <c r="H49" s="190">
        <f t="shared" si="9"/>
        <v>-66</v>
      </c>
      <c r="I49" s="190">
        <f t="shared" si="10"/>
        <v>-73</v>
      </c>
      <c r="J49" s="191">
        <f t="shared" si="11"/>
        <v>-71</v>
      </c>
      <c r="K49" s="186"/>
    </row>
    <row r="50" spans="1:11" s="187" customFormat="1" ht="15" customHeight="1">
      <c r="A50" s="189" t="s">
        <v>589</v>
      </c>
      <c r="B50" s="190">
        <v>164</v>
      </c>
      <c r="C50" s="190">
        <v>132</v>
      </c>
      <c r="D50" s="190">
        <v>138</v>
      </c>
      <c r="E50" s="190">
        <v>217</v>
      </c>
      <c r="F50" s="190">
        <v>195</v>
      </c>
      <c r="G50" s="190">
        <v>189</v>
      </c>
      <c r="H50" s="190">
        <f t="shared" si="9"/>
        <v>-53</v>
      </c>
      <c r="I50" s="190">
        <f t="shared" si="10"/>
        <v>-63</v>
      </c>
      <c r="J50" s="191">
        <f t="shared" si="11"/>
        <v>-51</v>
      </c>
      <c r="K50" s="186"/>
    </row>
    <row r="51" spans="1:11" s="187" customFormat="1" ht="15" customHeight="1">
      <c r="A51" s="189" t="s">
        <v>590</v>
      </c>
      <c r="B51" s="190">
        <v>147</v>
      </c>
      <c r="C51" s="190">
        <v>138</v>
      </c>
      <c r="D51" s="190">
        <v>135</v>
      </c>
      <c r="E51" s="190">
        <v>194</v>
      </c>
      <c r="F51" s="190">
        <v>233</v>
      </c>
      <c r="G51" s="190">
        <v>222</v>
      </c>
      <c r="H51" s="190">
        <f t="shared" si="9"/>
        <v>-47</v>
      </c>
      <c r="I51" s="190">
        <f t="shared" si="10"/>
        <v>-95</v>
      </c>
      <c r="J51" s="191">
        <f t="shared" si="11"/>
        <v>-87</v>
      </c>
      <c r="K51" s="186"/>
    </row>
    <row r="52" spans="1:11" s="187" customFormat="1" ht="15" customHeight="1">
      <c r="A52" s="189" t="s">
        <v>591</v>
      </c>
      <c r="B52" s="190">
        <v>131</v>
      </c>
      <c r="C52" s="190">
        <v>138</v>
      </c>
      <c r="D52" s="190">
        <v>120</v>
      </c>
      <c r="E52" s="190">
        <v>234</v>
      </c>
      <c r="F52" s="190">
        <v>191</v>
      </c>
      <c r="G52" s="190">
        <v>194</v>
      </c>
      <c r="H52" s="190">
        <f t="shared" si="9"/>
        <v>-103</v>
      </c>
      <c r="I52" s="190">
        <f t="shared" si="10"/>
        <v>-53</v>
      </c>
      <c r="J52" s="191">
        <f t="shared" si="11"/>
        <v>-74</v>
      </c>
      <c r="K52" s="186"/>
    </row>
    <row r="53" spans="1:11" s="187" customFormat="1" ht="15" customHeight="1">
      <c r="A53" s="189" t="s">
        <v>592</v>
      </c>
      <c r="B53" s="190">
        <v>65</v>
      </c>
      <c r="C53" s="190">
        <v>62</v>
      </c>
      <c r="D53" s="190">
        <v>49</v>
      </c>
      <c r="E53" s="190">
        <v>93</v>
      </c>
      <c r="F53" s="190">
        <v>89</v>
      </c>
      <c r="G53" s="190">
        <v>77</v>
      </c>
      <c r="H53" s="190">
        <f t="shared" si="9"/>
        <v>-28</v>
      </c>
      <c r="I53" s="190">
        <f t="shared" si="10"/>
        <v>-27</v>
      </c>
      <c r="J53" s="191">
        <f t="shared" si="11"/>
        <v>-28</v>
      </c>
      <c r="K53" s="186"/>
    </row>
    <row r="54" spans="1:11" s="187" customFormat="1" ht="15" customHeight="1">
      <c r="A54" s="189" t="s">
        <v>800</v>
      </c>
      <c r="B54" s="190">
        <v>78</v>
      </c>
      <c r="C54" s="190">
        <v>71</v>
      </c>
      <c r="D54" s="190">
        <v>70</v>
      </c>
      <c r="E54" s="190">
        <v>83</v>
      </c>
      <c r="F54" s="190">
        <v>93</v>
      </c>
      <c r="G54" s="190">
        <v>83</v>
      </c>
      <c r="H54" s="190">
        <f t="shared" si="9"/>
        <v>-5</v>
      </c>
      <c r="I54" s="190">
        <f t="shared" si="10"/>
        <v>-22</v>
      </c>
      <c r="J54" s="191">
        <f t="shared" si="11"/>
        <v>-13</v>
      </c>
      <c r="K54" s="186"/>
    </row>
    <row r="55" spans="1:11" s="187" customFormat="1" ht="15" customHeight="1">
      <c r="A55" s="189" t="s">
        <v>613</v>
      </c>
      <c r="B55" s="193">
        <f>SUM(B56:B57)</f>
        <v>244</v>
      </c>
      <c r="C55" s="193">
        <v>244</v>
      </c>
      <c r="D55" s="190">
        <v>231</v>
      </c>
      <c r="E55" s="193">
        <f>SUM(E56:E57)</f>
        <v>355</v>
      </c>
      <c r="F55" s="193">
        <v>328</v>
      </c>
      <c r="G55" s="190">
        <v>334</v>
      </c>
      <c r="H55" s="193">
        <f t="shared" si="9"/>
        <v>-111</v>
      </c>
      <c r="I55" s="193">
        <f t="shared" si="10"/>
        <v>-84</v>
      </c>
      <c r="J55" s="191">
        <f t="shared" si="11"/>
        <v>-103</v>
      </c>
      <c r="K55" s="186"/>
    </row>
    <row r="56" spans="1:11" s="187" customFormat="1" ht="15" customHeight="1">
      <c r="A56" s="194" t="s">
        <v>630</v>
      </c>
      <c r="B56" s="190">
        <v>39</v>
      </c>
      <c r="C56" s="190">
        <v>28</v>
      </c>
      <c r="D56" s="195" t="s">
        <v>623</v>
      </c>
      <c r="E56" s="190">
        <v>73</v>
      </c>
      <c r="F56" s="190">
        <v>47</v>
      </c>
      <c r="G56" s="195" t="s">
        <v>623</v>
      </c>
      <c r="H56" s="190">
        <f aca="true" t="shared" si="12" ref="H56:I58">B56-E56</f>
        <v>-34</v>
      </c>
      <c r="I56" s="190">
        <f t="shared" si="12"/>
        <v>-19</v>
      </c>
      <c r="J56" s="196" t="s">
        <v>623</v>
      </c>
      <c r="K56" s="186"/>
    </row>
    <row r="57" spans="1:11" s="187" customFormat="1" ht="15" customHeight="1">
      <c r="A57" s="194" t="s">
        <v>631</v>
      </c>
      <c r="B57" s="190">
        <v>205</v>
      </c>
      <c r="C57" s="190">
        <v>166</v>
      </c>
      <c r="D57" s="195" t="s">
        <v>623</v>
      </c>
      <c r="E57" s="190">
        <v>282</v>
      </c>
      <c r="F57" s="190">
        <v>220</v>
      </c>
      <c r="G57" s="195" t="s">
        <v>623</v>
      </c>
      <c r="H57" s="190">
        <f t="shared" si="12"/>
        <v>-77</v>
      </c>
      <c r="I57" s="190">
        <f t="shared" si="12"/>
        <v>-54</v>
      </c>
      <c r="J57" s="196" t="s">
        <v>623</v>
      </c>
      <c r="K57" s="186"/>
    </row>
    <row r="58" spans="1:11" s="187" customFormat="1" ht="15" customHeight="1" thickBot="1">
      <c r="A58" s="198" t="s">
        <v>593</v>
      </c>
      <c r="B58" s="199">
        <v>142</v>
      </c>
      <c r="C58" s="199">
        <v>143</v>
      </c>
      <c r="D58" s="199">
        <v>132</v>
      </c>
      <c r="E58" s="199">
        <v>180</v>
      </c>
      <c r="F58" s="199">
        <v>239</v>
      </c>
      <c r="G58" s="199">
        <v>208</v>
      </c>
      <c r="H58" s="199">
        <f t="shared" si="12"/>
        <v>-38</v>
      </c>
      <c r="I58" s="199">
        <f t="shared" si="12"/>
        <v>-96</v>
      </c>
      <c r="J58" s="200">
        <f>D58-G58</f>
        <v>-76</v>
      </c>
      <c r="K58" s="186"/>
    </row>
    <row r="59" spans="1:13" s="187" customFormat="1" ht="15" customHeight="1">
      <c r="A59" s="64" t="s">
        <v>1067</v>
      </c>
      <c r="B59" s="201"/>
      <c r="C59" s="192"/>
      <c r="D59" s="202"/>
      <c r="E59" s="202"/>
      <c r="F59" s="202"/>
      <c r="G59" s="51"/>
      <c r="H59" s="201"/>
      <c r="I59" s="201"/>
      <c r="J59" s="186"/>
      <c r="K59" s="192"/>
      <c r="L59" s="203"/>
      <c r="M59" s="203"/>
    </row>
    <row r="60" spans="1:11" s="187" customFormat="1" ht="15" customHeight="1">
      <c r="A60" s="186" t="s">
        <v>1068</v>
      </c>
      <c r="B60" s="186"/>
      <c r="C60" s="186"/>
      <c r="D60" s="186"/>
      <c r="E60" s="186"/>
      <c r="F60" s="186"/>
      <c r="G60" s="186"/>
      <c r="H60" s="186"/>
      <c r="I60" s="186"/>
      <c r="J60" s="186"/>
      <c r="K60" s="186"/>
    </row>
    <row r="61" spans="1:11" s="187" customFormat="1" ht="15" customHeight="1">
      <c r="A61" s="187" t="s">
        <v>803</v>
      </c>
      <c r="C61" s="186"/>
      <c r="D61" s="186"/>
      <c r="E61" s="186"/>
      <c r="F61" s="186"/>
      <c r="G61" s="186"/>
      <c r="H61" s="186"/>
      <c r="I61" s="186"/>
      <c r="K61" s="186"/>
    </row>
    <row r="62" spans="3:9" ht="12">
      <c r="C62" s="174"/>
      <c r="D62" s="174"/>
      <c r="E62" s="174"/>
      <c r="F62" s="174"/>
      <c r="G62" s="174"/>
      <c r="H62" s="174"/>
      <c r="I62" s="174"/>
    </row>
    <row r="63" spans="3:9" ht="12">
      <c r="C63" s="174"/>
      <c r="D63" s="174"/>
      <c r="E63" s="174"/>
      <c r="F63" s="174"/>
      <c r="G63" s="174"/>
      <c r="H63" s="174"/>
      <c r="I63" s="174"/>
    </row>
    <row r="64" ht="12">
      <c r="I64" s="174"/>
    </row>
    <row r="65" ht="12">
      <c r="I65" s="174"/>
    </row>
  </sheetData>
  <mergeCells count="4">
    <mergeCell ref="A3:A4"/>
    <mergeCell ref="B3:D3"/>
    <mergeCell ref="E3:G3"/>
    <mergeCell ref="H3:J3"/>
  </mergeCells>
  <printOptions/>
  <pageMargins left="0.7874015748031497" right="0.3937007874015748" top="0.7874015748031497" bottom="0.3937007874015748" header="0.3937007874015748" footer="0.5118110236220472"/>
  <pageSetup horizontalDpi="300" verticalDpi="300" orientation="portrait" paperSize="9" scale="88"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第２章　人口　（平成18年山形県統計年鑑）</dc:title>
  <dc:subject/>
  <dc:creator>山形県</dc:creator>
  <cp:keywords/>
  <dc:description/>
  <cp:lastModifiedBy>工藤　裕子</cp:lastModifiedBy>
  <cp:lastPrinted>2008-10-01T01:42:12Z</cp:lastPrinted>
  <dcterms:created xsi:type="dcterms:W3CDTF">2008-09-09T05:41:46Z</dcterms:created>
  <dcterms:modified xsi:type="dcterms:W3CDTF">2008-10-02T06:17:40Z</dcterms:modified>
  <cp:category/>
  <cp:version/>
  <cp:contentType/>
  <cp:contentStatus/>
</cp:coreProperties>
</file>