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2年度（R1決算数値）\報告\"/>
    </mc:Choice>
  </mc:AlternateContent>
  <xr:revisionPtr revIDLastSave="0" documentId="13_ncr:1_{1E56E8CB-11B6-4142-AC3B-1BAF337CEC6A}" xr6:coauthVersionLast="36" xr6:coauthVersionMax="36" xr10:uidLastSave="{00000000-0000-0000-0000-000000000000}"/>
  <workbookProtection workbookAlgorithmName="SHA-512" workbookHashValue="MtlX3O6u0gYkTroQGGIj9i9YNrEFJaxh7jKflBGdGmLF3SgiXqBC3YpPv+Y49qdZ1jjlM2oqNfNU+hfxAr6Hvg==" workbookSaltValue="1Ne8GMSIuMpQmGO/uizLdg=="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BB8" i="4" s="1"/>
  <c r="T6" i="5"/>
  <c r="S6" i="5"/>
  <c r="AL8" i="4" s="1"/>
  <c r="R6" i="5"/>
  <c r="Q6" i="5"/>
  <c r="W10" i="4" s="1"/>
  <c r="P6" i="5"/>
  <c r="O6" i="5"/>
  <c r="I10" i="4" s="1"/>
  <c r="N6" i="5"/>
  <c r="M6" i="5"/>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BB10" i="4"/>
  <c r="AD10" i="4"/>
  <c r="P10" i="4"/>
  <c r="B10" i="4"/>
  <c r="AT8" i="4"/>
  <c r="AD8" i="4"/>
  <c r="W8" i="4"/>
  <c r="P8" i="4"/>
  <c r="B6" i="4"/>
</calcChain>
</file>

<file path=xl/sharedStrings.xml><?xml version="1.0" encoding="utf-8"?>
<sst xmlns="http://schemas.openxmlformats.org/spreadsheetml/2006/main" count="231" uniqueCount="118">
  <si>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</si>
  <si>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</si>
  <si>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</si>
  <si>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</si>
  <si>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</si>
  <si>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</si>
  <si>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</si>
  <si>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</si>
  <si>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</si>
  <si>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</si>
  <si>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</si>
  <si>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</si>
  <si>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</si>
  <si>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</si>
  <si>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</si>
  <si>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</si>
  <si>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</si>
  <si>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</si>
  <si>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</si>
  <si>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</si>
  <si>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</si>
  <si>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</si>
  <si>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</si>
  <si>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</si>
  <si>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</si>
  <si>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</si>
  <si>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</si>
  <si>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</si>
  <si>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</si>
  <si>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</si>
  <si>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</si>
  <si>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</si>
  <si>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</si>
  <si>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</si>
  <si>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</si>
  <si>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</si>
  <si>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</si>
  <si>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</si>
  <si>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</si>
  <si>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</si>
  <si>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</si>
  <si>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</si>
  <si>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</si>
  <si>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</si>
  <si>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</si>
  <si>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</si>
  <si>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</si>
  <si>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</si>
  <si>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</si>
  <si>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</si>
  <si>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</si>
  <si>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</si>
  <si>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</si>
  <si>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</si>
  <si>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</si>
  <si>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</si>
  <si>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</si>
  <si>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</si>
  <si>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</si>
  <si>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</si>
  <si>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</si>
  <si>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</si>
  <si>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</si>
  <si>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</si>
  <si>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</si>
  <si>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</si>
  <si>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</si>
  <si>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</si>
  <si>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</si>
  <si>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</si>
  <si>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</si>
  <si>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</si>
  <si>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</si>
  <si>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</si>
  <si>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</si>
  <si>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</si>
  <si>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</si>
  <si>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</si>
  <si>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</si>
  <si>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</si>
  <si>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</si>
  <si>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</si>
  <si>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</si>
  <si>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</si>
  <si>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</si>
  <si>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</si>
  <si>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</si>
  <si>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</si>
  <si>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</si>
  <si>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</si>
  <si>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</si>
  <si>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</si>
  <si>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</si>
  <si>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</si>
  <si>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</si>
  <si>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</si>
  <si>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</si>
  <si>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</si>
  <si>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</si>
  <si>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特定環境保全公共下水道</t>
  </si>
  <si>
    <t>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</si>
  <si>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</si>
  <si>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</si>
  <si>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</si>
  <si>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</si>
  <si>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</si>
  <si>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</si>
  <si>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</si>
  <si>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</si>
  <si>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</si>
  <si>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</si>
  <si>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</si>
  <si>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</si>
  <si>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</si>
  <si>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</si>
  <si>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①経常収支比率は類似団体平均値よりもやや低くなっていますが100％を上回っており、使用料収入や一般会計からの繰入金等により維持管理費や企業債にかかる支払利息等の経費を賄えている状況となっています。
　②令和元年度も収益よりも費用が大きく欠損が発生している状況ですが、前年度と比べると改善しています。
　③市町村合併前に建設した資産に充てるために借り入れた企業債の償還額が大きいため、流動比率は100％を下回っていますが、前年度より高くなっています。
　④企業債の償還額が借入額よりも上回っているため企業債残高は減少していますが、使用料収入が減少しているため企業債残高対事業規模比率は前年度より高くなっています。
　⑤経費回収率は100%を超えており、汚水処理にかかる費用を使用料収入で賄えている状況です。
　⑥汚水処理原価は前年度に比べわずかに低くなっています。汚水処理費が減少している状況です。
　⑦市町村合併前に構築した施設をそのまま引き継いでいるため、施設が過大で実際の処理量に見合っていない状況となっています。
　⑧下水道が整備されて相当年数が経過しているため水洗化率は高い数値となっていますが、処理区域の拡大によって前年度より減少しています。</t>
    <rPh sb="21" eb="22">
      <t>ヒク</t>
    </rPh>
    <rPh sb="35" eb="36">
      <t>ウエ</t>
    </rPh>
    <rPh sb="102" eb="104">
      <t>レイワ</t>
    </rPh>
    <rPh sb="104" eb="106">
      <t>ガンネン</t>
    </rPh>
    <rPh sb="142" eb="144">
      <t>カイゼン</t>
    </rPh>
    <rPh sb="216" eb="217">
      <t>タカ</t>
    </rPh>
    <rPh sb="250" eb="252">
      <t>キギョウ</t>
    </rPh>
    <rPh sb="252" eb="253">
      <t>サイ</t>
    </rPh>
    <rPh sb="253" eb="255">
      <t>ザンダカ</t>
    </rPh>
    <rPh sb="256" eb="258">
      <t>ゲンショウ</t>
    </rPh>
    <rPh sb="265" eb="268">
      <t>シヨウリョウ</t>
    </rPh>
    <rPh sb="268" eb="270">
      <t>シュウニュウ</t>
    </rPh>
    <rPh sb="271" eb="273">
      <t>ゲンショウ</t>
    </rPh>
    <rPh sb="284" eb="285">
      <t>タイ</t>
    </rPh>
    <rPh sb="285" eb="287">
      <t>ジギョウ</t>
    </rPh>
    <rPh sb="287" eb="289">
      <t>キボ</t>
    </rPh>
    <rPh sb="289" eb="291">
      <t>ヒリツ</t>
    </rPh>
    <rPh sb="292" eb="295">
      <t>ゼンネンド</t>
    </rPh>
    <rPh sb="297" eb="298">
      <t>タカ</t>
    </rPh>
    <rPh sb="320" eb="321">
      <t>コ</t>
    </rPh>
    <rPh sb="373" eb="374">
      <t>ヒク</t>
    </rPh>
    <rPh sb="382" eb="384">
      <t>オスイ</t>
    </rPh>
    <rPh sb="384" eb="386">
      <t>ショリ</t>
    </rPh>
    <rPh sb="386" eb="387">
      <t>ヒ</t>
    </rPh>
    <rPh sb="388" eb="390">
      <t>ゲンショウ</t>
    </rPh>
    <rPh sb="394" eb="396">
      <t>ジョウキョウ</t>
    </rPh>
    <rPh sb="503" eb="505">
      <t>ショリ</t>
    </rPh>
    <rPh sb="505" eb="507">
      <t>クイキ</t>
    </rPh>
    <rPh sb="508" eb="510">
      <t>カクダイ</t>
    </rPh>
    <rPh sb="514" eb="517">
      <t>ゼンネンド</t>
    </rPh>
    <rPh sb="519" eb="521">
      <t>ゲンショウ</t>
    </rPh>
    <phoneticPr fontId="4"/>
  </si>
  <si>
    <t>　①有形固定資産減価償却率は、類似団体平均値よりも低い数値となっています。法適用になってから5年しか経っておらず、減価償却累計が類似団体よりも小さいことが理由となります。
　②令和元年度時点で法定耐用年数を超える管渠はありませんが、将来的には耐用年数に達することから、改築・更新時期を迎える管渠が増加することが考えられます。そのため、設備の回復・予防保全のための修繕や事業費の平準化を図り、計画的かつ効率的な維持修繕・改築更新に取り組んでいく必要があります。
　③管渠改善率は、類似団体の平均値よりも高い数値となっています。有形固定資産減価償却率と管渠改善率を見ても緊急な改築等の必要性は低いといえます。</t>
    <rPh sb="47" eb="48">
      <t>ネン</t>
    </rPh>
    <rPh sb="88" eb="90">
      <t>レイワ</t>
    </rPh>
    <phoneticPr fontId="4"/>
  </si>
  <si>
    <t>　下水道事業の収入において、一般会計からの基準外繰入金によって下水道事業全体で収支のバランスを取っているのが現状ですが、原則的に使用料収入のみで汚水処理にかかる経費を賄わなければいけないため、一般会計からの繰入を減らす努力が必要となります。
　また、これから施設の維持管理にかかる経費や改築費用の増加、人口減少による使用料収入の減少等が見込まれることを踏まえると、下水道事業サービスを持続的に提供していくには、安定した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
　平成27年度から下水道事業に地方公営企業法を適用したことにより、経営状態が今まで以上に明確になったため、持続可能な下水道事業を目指して取り組んでいきます。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</si>
</sst>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formatCode="#,##0.00;&quot;△&quot;#,##0.00">
                  <c:v>0</c:v>
                </c:pt>
                <c:pt idx="1">
                  <c:v>0.41</c:v>
                </c:pt>
                <c:pt idx="2">
                  <c:v>1.1399999999999999</c:v>
                </c:pt>
                <c:pt idx="3">
                  <c:v>2.0499999999999998</c:v>
                </c:pt>
                <c:pt idx="4">
                  <c:v>0.95</c:v>
                </c:pt>
              </c:numCache>
            </c:numRef>
          </c:val>
          <c:extLst>
            <c:ext xmlns:c16="http://schemas.microsoft.com/office/drawing/2014/chart" uri="{C3380CC4-5D6E-409C-BE32-E72D297353CC}">
              <c16:uniqueId val="{00000000-1645-4D39-9EAA-EE65A4E700E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0.04</c:v>
                </c:pt>
                <c:pt idx="2">
                  <c:v>0.15</c:v>
                </c:pt>
                <c:pt idx="3">
                  <c:v>0.06</c:v>
                </c:pt>
                <c:pt idx="4">
                  <c:v>0.04</c:v>
                </c:pt>
              </c:numCache>
            </c:numRef>
          </c:val>
          <c:smooth val="0"/>
          <c:extLst>
            <c:ext xmlns:c16="http://schemas.microsoft.com/office/drawing/2014/chart" uri="{C3380CC4-5D6E-409C-BE32-E72D297353CC}">
              <c16:uniqueId val="{00000001-1645-4D39-9EAA-EE65A4E700E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33.1</c:v>
                </c:pt>
                <c:pt idx="1">
                  <c:v>33.9</c:v>
                </c:pt>
                <c:pt idx="2">
                  <c:v>36.31</c:v>
                </c:pt>
                <c:pt idx="3">
                  <c:v>34.72</c:v>
                </c:pt>
                <c:pt idx="4">
                  <c:v>49.37</c:v>
                </c:pt>
              </c:numCache>
            </c:numRef>
          </c:val>
          <c:extLst>
            <c:ext xmlns:c16="http://schemas.microsoft.com/office/drawing/2014/chart" uri="{C3380CC4-5D6E-409C-BE32-E72D297353CC}">
              <c16:uniqueId val="{00000000-057F-4DA4-B758-D4446914BCC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39.25</c:v>
                </c:pt>
                <c:pt idx="1">
                  <c:v>43.18</c:v>
                </c:pt>
                <c:pt idx="2">
                  <c:v>42.38</c:v>
                </c:pt>
                <c:pt idx="3">
                  <c:v>46.17</c:v>
                </c:pt>
                <c:pt idx="4">
                  <c:v>45.68</c:v>
                </c:pt>
              </c:numCache>
            </c:numRef>
          </c:val>
          <c:smooth val="0"/>
          <c:extLst>
            <c:ext xmlns:c16="http://schemas.microsoft.com/office/drawing/2014/chart" uri="{C3380CC4-5D6E-409C-BE32-E72D297353CC}">
              <c16:uniqueId val="{00000001-057F-4DA4-B758-D4446914BCC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89.15</c:v>
                </c:pt>
                <c:pt idx="1">
                  <c:v>89.58</c:v>
                </c:pt>
                <c:pt idx="2">
                  <c:v>89.52</c:v>
                </c:pt>
                <c:pt idx="3">
                  <c:v>89.88</c:v>
                </c:pt>
                <c:pt idx="4">
                  <c:v>84.47</c:v>
                </c:pt>
              </c:numCache>
            </c:numRef>
          </c:val>
          <c:extLst>
            <c:ext xmlns:c16="http://schemas.microsoft.com/office/drawing/2014/chart" uri="{C3380CC4-5D6E-409C-BE32-E72D297353CC}">
              <c16:uniqueId val="{00000000-5D7A-4302-BCD1-1E6450A5A87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86.43</c:v>
                </c:pt>
                <c:pt idx="1">
                  <c:v>86.43</c:v>
                </c:pt>
                <c:pt idx="2">
                  <c:v>87.01</c:v>
                </c:pt>
                <c:pt idx="3">
                  <c:v>87.84</c:v>
                </c:pt>
                <c:pt idx="4">
                  <c:v>87.96</c:v>
                </c:pt>
              </c:numCache>
            </c:numRef>
          </c:val>
          <c:smooth val="0"/>
          <c:extLst>
            <c:ext xmlns:c16="http://schemas.microsoft.com/office/drawing/2014/chart" uri="{C3380CC4-5D6E-409C-BE32-E72D297353CC}">
              <c16:uniqueId val="{00000001-5D7A-4302-BCD1-1E6450A5A87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101.61</c:v>
                </c:pt>
                <c:pt idx="1">
                  <c:v>85.81</c:v>
                </c:pt>
                <c:pt idx="2">
                  <c:v>96.3</c:v>
                </c:pt>
                <c:pt idx="3">
                  <c:v>108.3</c:v>
                </c:pt>
                <c:pt idx="4">
                  <c:v>101.87</c:v>
                </c:pt>
              </c:numCache>
            </c:numRef>
          </c:val>
          <c:extLst>
            <c:ext xmlns:c16="http://schemas.microsoft.com/office/drawing/2014/chart" uri="{C3380CC4-5D6E-409C-BE32-E72D297353CC}">
              <c16:uniqueId val="{00000000-8C14-4A63-9170-606C25929329}"/>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99.07</c:v>
                </c:pt>
                <c:pt idx="1">
                  <c:v>101.17</c:v>
                </c:pt>
                <c:pt idx="2">
                  <c:v>103.61</c:v>
                </c:pt>
                <c:pt idx="3">
                  <c:v>102.95</c:v>
                </c:pt>
                <c:pt idx="4">
                  <c:v>103.34</c:v>
                </c:pt>
              </c:numCache>
            </c:numRef>
          </c:val>
          <c:smooth val="0"/>
          <c:extLst>
            <c:ext xmlns:c16="http://schemas.microsoft.com/office/drawing/2014/chart" uri="{C3380CC4-5D6E-409C-BE32-E72D297353CC}">
              <c16:uniqueId val="{00000001-8C14-4A63-9170-606C25929329}"/>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4.01</c:v>
                </c:pt>
                <c:pt idx="1">
                  <c:v>7.66</c:v>
                </c:pt>
                <c:pt idx="2">
                  <c:v>11.41</c:v>
                </c:pt>
                <c:pt idx="3">
                  <c:v>14.09</c:v>
                </c:pt>
                <c:pt idx="4">
                  <c:v>16.079999999999998</c:v>
                </c:pt>
              </c:numCache>
            </c:numRef>
          </c:val>
          <c:extLst>
            <c:ext xmlns:c16="http://schemas.microsoft.com/office/drawing/2014/chart" uri="{C3380CC4-5D6E-409C-BE32-E72D297353CC}">
              <c16:uniqueId val="{00000000-2B30-4319-8BB6-607967B56DD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25.07</c:v>
                </c:pt>
                <c:pt idx="1">
                  <c:v>28.48</c:v>
                </c:pt>
                <c:pt idx="2">
                  <c:v>28.59</c:v>
                </c:pt>
                <c:pt idx="3">
                  <c:v>26.56</c:v>
                </c:pt>
                <c:pt idx="4">
                  <c:v>27.82</c:v>
                </c:pt>
              </c:numCache>
            </c:numRef>
          </c:val>
          <c:smooth val="0"/>
          <c:extLst>
            <c:ext xmlns:c16="http://schemas.microsoft.com/office/drawing/2014/chart" uri="{C3380CC4-5D6E-409C-BE32-E72D297353CC}">
              <c16:uniqueId val="{00000001-2B30-4319-8BB6-607967B56DD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4618-4595-8105-B3A004BFCE4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4618-4595-8105-B3A004BFCE4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19.05</c:v>
                </c:pt>
                <c:pt idx="1">
                  <c:v>72.83</c:v>
                </c:pt>
                <c:pt idx="2">
                  <c:v>81.12</c:v>
                </c:pt>
                <c:pt idx="3">
                  <c:v>55.77</c:v>
                </c:pt>
                <c:pt idx="4">
                  <c:v>50.29</c:v>
                </c:pt>
              </c:numCache>
            </c:numRef>
          </c:val>
          <c:extLst>
            <c:ext xmlns:c16="http://schemas.microsoft.com/office/drawing/2014/chart" uri="{C3380CC4-5D6E-409C-BE32-E72D297353CC}">
              <c16:uniqueId val="{00000000-17A9-4DD7-990C-D16A4C4F81B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64.760000000000005</c:v>
                </c:pt>
                <c:pt idx="1">
                  <c:v>68.930000000000007</c:v>
                </c:pt>
                <c:pt idx="2">
                  <c:v>80.63</c:v>
                </c:pt>
                <c:pt idx="3">
                  <c:v>27.02</c:v>
                </c:pt>
                <c:pt idx="4">
                  <c:v>29.74</c:v>
                </c:pt>
              </c:numCache>
            </c:numRef>
          </c:val>
          <c:smooth val="0"/>
          <c:extLst>
            <c:ext xmlns:c16="http://schemas.microsoft.com/office/drawing/2014/chart" uri="{C3380CC4-5D6E-409C-BE32-E72D297353CC}">
              <c16:uniqueId val="{00000001-17A9-4DD7-990C-D16A4C4F81B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38.6</c:v>
                </c:pt>
                <c:pt idx="1">
                  <c:v>73.349999999999994</c:v>
                </c:pt>
                <c:pt idx="2">
                  <c:v>85.65</c:v>
                </c:pt>
                <c:pt idx="3">
                  <c:v>51.26</c:v>
                </c:pt>
                <c:pt idx="4">
                  <c:v>61.6</c:v>
                </c:pt>
              </c:numCache>
            </c:numRef>
          </c:val>
          <c:extLst>
            <c:ext xmlns:c16="http://schemas.microsoft.com/office/drawing/2014/chart" uri="{C3380CC4-5D6E-409C-BE32-E72D297353CC}">
              <c16:uniqueId val="{00000000-DC5B-4F76-B5A7-D9CD16DE383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88.18</c:v>
                </c:pt>
                <c:pt idx="1">
                  <c:v>70.42</c:v>
                </c:pt>
                <c:pt idx="2">
                  <c:v>70.92</c:v>
                </c:pt>
                <c:pt idx="3">
                  <c:v>60.67</c:v>
                </c:pt>
                <c:pt idx="4">
                  <c:v>53.44</c:v>
                </c:pt>
              </c:numCache>
            </c:numRef>
          </c:val>
          <c:smooth val="0"/>
          <c:extLst>
            <c:ext xmlns:c16="http://schemas.microsoft.com/office/drawing/2014/chart" uri="{C3380CC4-5D6E-409C-BE32-E72D297353CC}">
              <c16:uniqueId val="{00000001-DC5B-4F76-B5A7-D9CD16DE383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1787.04</c:v>
                </c:pt>
                <c:pt idx="1">
                  <c:v>1672.31</c:v>
                </c:pt>
                <c:pt idx="2">
                  <c:v>2051.86</c:v>
                </c:pt>
                <c:pt idx="3">
                  <c:v>2026.5</c:v>
                </c:pt>
                <c:pt idx="4">
                  <c:v>2039.75</c:v>
                </c:pt>
              </c:numCache>
            </c:numRef>
          </c:val>
          <c:extLst>
            <c:ext xmlns:c16="http://schemas.microsoft.com/office/drawing/2014/chart" uri="{C3380CC4-5D6E-409C-BE32-E72D297353CC}">
              <c16:uniqueId val="{00000000-85F8-4808-B768-74A447A2CD6D}"/>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1390.86</c:v>
                </c:pt>
                <c:pt idx="1">
                  <c:v>1467.94</c:v>
                </c:pt>
                <c:pt idx="2">
                  <c:v>1144.94</c:v>
                </c:pt>
                <c:pt idx="3">
                  <c:v>1252.71</c:v>
                </c:pt>
                <c:pt idx="4">
                  <c:v>1267.3900000000001</c:v>
                </c:pt>
              </c:numCache>
            </c:numRef>
          </c:val>
          <c:smooth val="0"/>
          <c:extLst>
            <c:ext xmlns:c16="http://schemas.microsoft.com/office/drawing/2014/chart" uri="{C3380CC4-5D6E-409C-BE32-E72D297353CC}">
              <c16:uniqueId val="{00000001-85F8-4808-B768-74A447A2CD6D}"/>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120.74</c:v>
                </c:pt>
                <c:pt idx="1">
                  <c:v>92.02</c:v>
                </c:pt>
                <c:pt idx="2">
                  <c:v>100</c:v>
                </c:pt>
                <c:pt idx="3">
                  <c:v>100</c:v>
                </c:pt>
                <c:pt idx="4">
                  <c:v>100.01</c:v>
                </c:pt>
              </c:numCache>
            </c:numRef>
          </c:val>
          <c:extLst>
            <c:ext xmlns:c16="http://schemas.microsoft.com/office/drawing/2014/chart" uri="{C3380CC4-5D6E-409C-BE32-E72D297353CC}">
              <c16:uniqueId val="{00000000-9675-4460-926D-8FBF1842C85A}"/>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76.849999999999994</c:v>
                </c:pt>
                <c:pt idx="1">
                  <c:v>83.3</c:v>
                </c:pt>
                <c:pt idx="2">
                  <c:v>88.16</c:v>
                </c:pt>
                <c:pt idx="3">
                  <c:v>87.03</c:v>
                </c:pt>
                <c:pt idx="4">
                  <c:v>84.3</c:v>
                </c:pt>
              </c:numCache>
            </c:numRef>
          </c:val>
          <c:smooth val="0"/>
          <c:extLst>
            <c:ext xmlns:c16="http://schemas.microsoft.com/office/drawing/2014/chart" uri="{C3380CC4-5D6E-409C-BE32-E72D297353CC}">
              <c16:uniqueId val="{00000001-9675-4460-926D-8FBF1842C85A}"/>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158.96</c:v>
                </c:pt>
                <c:pt idx="1">
                  <c:v>221.01</c:v>
                </c:pt>
                <c:pt idx="2">
                  <c:v>204.44</c:v>
                </c:pt>
                <c:pt idx="3">
                  <c:v>206.36</c:v>
                </c:pt>
                <c:pt idx="4">
                  <c:v>206.06</c:v>
                </c:pt>
              </c:numCache>
            </c:numRef>
          </c:val>
          <c:extLst>
            <c:ext xmlns:c16="http://schemas.microsoft.com/office/drawing/2014/chart" uri="{C3380CC4-5D6E-409C-BE32-E72D297353CC}">
              <c16:uniqueId val="{00000000-E10F-4BA7-B244-AF934C6F3C5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198.4</c:v>
                </c:pt>
                <c:pt idx="1">
                  <c:v>184.56</c:v>
                </c:pt>
                <c:pt idx="2">
                  <c:v>173.89</c:v>
                </c:pt>
                <c:pt idx="3">
                  <c:v>177.02</c:v>
                </c:pt>
                <c:pt idx="4">
                  <c:v>185.47</c:v>
                </c:pt>
              </c:numCache>
            </c:numRef>
          </c:val>
          <c:smooth val="0"/>
          <c:extLst>
            <c:ext xmlns:c16="http://schemas.microsoft.com/office/drawing/2014/chart" uri="{C3380CC4-5D6E-409C-BE32-E72D297353CC}">
              <c16:uniqueId val="{00000001-E10F-4BA7-B244-AF934C6F3C5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【76.63】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S1" zoomScale="75" zoomScaleNormal="7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山形県　鶴岡市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特定環境保全公共下水道</v>
      </c>
      <c r="Q8" s="78"/>
      <c r="R8" s="78"/>
      <c r="S8" s="78"/>
      <c r="T8" s="78"/>
      <c r="U8" s="78"/>
      <c r="V8" s="78"/>
      <c r="W8" s="78" t="str">
        <f>データ!L6</f>
        <v>D1</v>
      </c>
      <c r="X8" s="78"/>
      <c r="Y8" s="78"/>
      <c r="Z8" s="78"/>
      <c r="AA8" s="78"/>
      <c r="AB8" s="78"/>
      <c r="AC8" s="78"/>
      <c r="AD8" s="79" t="str">
        <f>データ!$M$6</f>
        <v>非設置</v>
      </c>
      <c r="AE8" s="79"/>
      <c r="AF8" s="79"/>
      <c r="AG8" s="79"/>
      <c r="AH8" s="79"/>
      <c r="AI8" s="79"/>
      <c r="AJ8" s="79"/>
      <c r="AK8" s="3"/>
      <c r="AL8" s="75">
        <f>データ!S6</f>
        <v>125500</v>
      </c>
      <c r="AM8" s="75"/>
      <c r="AN8" s="75"/>
      <c r="AO8" s="75"/>
      <c r="AP8" s="75"/>
      <c r="AQ8" s="75"/>
      <c r="AR8" s="75"/>
      <c r="AS8" s="75"/>
      <c r="AT8" s="74">
        <f>データ!T6</f>
        <v>1311.53</v>
      </c>
      <c r="AU8" s="74"/>
      <c r="AV8" s="74"/>
      <c r="AW8" s="74"/>
      <c r="AX8" s="74"/>
      <c r="AY8" s="74"/>
      <c r="AZ8" s="74"/>
      <c r="BA8" s="74"/>
      <c r="BB8" s="74">
        <f>データ!U6</f>
        <v>95.69</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61.64</v>
      </c>
      <c r="J10" s="74"/>
      <c r="K10" s="74"/>
      <c r="L10" s="74"/>
      <c r="M10" s="74"/>
      <c r="N10" s="74"/>
      <c r="O10" s="74"/>
      <c r="P10" s="74">
        <f>データ!P6</f>
        <v>5.52</v>
      </c>
      <c r="Q10" s="74"/>
      <c r="R10" s="74"/>
      <c r="S10" s="74"/>
      <c r="T10" s="74"/>
      <c r="U10" s="74"/>
      <c r="V10" s="74"/>
      <c r="W10" s="74">
        <f>データ!Q6</f>
        <v>85.39</v>
      </c>
      <c r="X10" s="74"/>
      <c r="Y10" s="74"/>
      <c r="Z10" s="74"/>
      <c r="AA10" s="74"/>
      <c r="AB10" s="74"/>
      <c r="AC10" s="74"/>
      <c r="AD10" s="75">
        <f>データ!R6</f>
        <v>3883</v>
      </c>
      <c r="AE10" s="75"/>
      <c r="AF10" s="75"/>
      <c r="AG10" s="75"/>
      <c r="AH10" s="75"/>
      <c r="AI10" s="75"/>
      <c r="AJ10" s="75"/>
      <c r="AK10" s="2"/>
      <c r="AL10" s="75">
        <f>データ!V6</f>
        <v>6885</v>
      </c>
      <c r="AM10" s="75"/>
      <c r="AN10" s="75"/>
      <c r="AO10" s="75"/>
      <c r="AP10" s="75"/>
      <c r="AQ10" s="75"/>
      <c r="AR10" s="75"/>
      <c r="AS10" s="75"/>
      <c r="AT10" s="74">
        <f>データ!W6</f>
        <v>3.62</v>
      </c>
      <c r="AU10" s="74"/>
      <c r="AV10" s="74"/>
      <c r="AW10" s="74"/>
      <c r="AX10" s="74"/>
      <c r="AY10" s="74"/>
      <c r="AZ10" s="74"/>
      <c r="BA10" s="74"/>
      <c r="BB10" s="74">
        <f>データ!X6</f>
        <v>1901.93</v>
      </c>
      <c r="BC10" s="74"/>
      <c r="BD10" s="74"/>
      <c r="BE10" s="74"/>
      <c r="BF10" s="74"/>
      <c r="BG10" s="74"/>
      <c r="BH10" s="74"/>
      <c r="BI10" s="74"/>
      <c r="BJ10" s="2"/>
      <c r="BK10" s="2"/>
      <c r="BL10" s="64" t="s">
        <v>22</v>
      </c>
      <c r="BM10" s="65"/>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24</v>
      </c>
      <c r="BM11" s="66"/>
      <c r="BN11" s="66"/>
      <c r="BO11" s="66"/>
      <c r="BP11" s="66"/>
      <c r="BQ11" s="66"/>
      <c r="BR11" s="66"/>
      <c r="BS11" s="66"/>
      <c r="BT11" s="66"/>
      <c r="BU11" s="66"/>
      <c r="BV11" s="66"/>
      <c r="BW11" s="66"/>
      <c r="BX11" s="66"/>
      <c r="BY11" s="66"/>
      <c r="BZ11" s="6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15">
      <c r="A14" s="2"/>
      <c r="B14" s="68" t="s">
        <v>25</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8" t="s">
        <v>117</v>
      </c>
      <c r="BM66" s="59"/>
      <c r="BN66" s="59"/>
      <c r="BO66" s="59"/>
      <c r="BP66" s="59"/>
      <c r="BQ66" s="59"/>
      <c r="BR66" s="59"/>
      <c r="BS66" s="59"/>
      <c r="BT66" s="59"/>
      <c r="BU66" s="59"/>
      <c r="BV66" s="59"/>
      <c r="BW66" s="59"/>
      <c r="BX66" s="59"/>
      <c r="BY66" s="59"/>
      <c r="BZ66" s="60"/>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8"/>
      <c r="BM67" s="59"/>
      <c r="BN67" s="59"/>
      <c r="BO67" s="59"/>
      <c r="BP67" s="59"/>
      <c r="BQ67" s="59"/>
      <c r="BR67" s="59"/>
      <c r="BS67" s="59"/>
      <c r="BT67" s="59"/>
      <c r="BU67" s="59"/>
      <c r="BV67" s="59"/>
      <c r="BW67" s="59"/>
      <c r="BX67" s="59"/>
      <c r="BY67" s="59"/>
      <c r="BZ67" s="60"/>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8"/>
      <c r="BM68" s="59"/>
      <c r="BN68" s="59"/>
      <c r="BO68" s="59"/>
      <c r="BP68" s="59"/>
      <c r="BQ68" s="59"/>
      <c r="BR68" s="59"/>
      <c r="BS68" s="59"/>
      <c r="BT68" s="59"/>
      <c r="BU68" s="59"/>
      <c r="BV68" s="59"/>
      <c r="BW68" s="59"/>
      <c r="BX68" s="59"/>
      <c r="BY68" s="59"/>
      <c r="BZ68" s="60"/>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8"/>
      <c r="BM69" s="59"/>
      <c r="BN69" s="59"/>
      <c r="BO69" s="59"/>
      <c r="BP69" s="59"/>
      <c r="BQ69" s="59"/>
      <c r="BR69" s="59"/>
      <c r="BS69" s="59"/>
      <c r="BT69" s="59"/>
      <c r="BU69" s="59"/>
      <c r="BV69" s="59"/>
      <c r="BW69" s="59"/>
      <c r="BX69" s="59"/>
      <c r="BY69" s="59"/>
      <c r="BZ69" s="60"/>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8"/>
      <c r="BM70" s="59"/>
      <c r="BN70" s="59"/>
      <c r="BO70" s="59"/>
      <c r="BP70" s="59"/>
      <c r="BQ70" s="59"/>
      <c r="BR70" s="59"/>
      <c r="BS70" s="59"/>
      <c r="BT70" s="59"/>
      <c r="BU70" s="59"/>
      <c r="BV70" s="59"/>
      <c r="BW70" s="59"/>
      <c r="BX70" s="59"/>
      <c r="BY70" s="59"/>
      <c r="BZ70" s="60"/>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8"/>
      <c r="BM71" s="59"/>
      <c r="BN71" s="59"/>
      <c r="BO71" s="59"/>
      <c r="BP71" s="59"/>
      <c r="BQ71" s="59"/>
      <c r="BR71" s="59"/>
      <c r="BS71" s="59"/>
      <c r="BT71" s="59"/>
      <c r="BU71" s="59"/>
      <c r="BV71" s="59"/>
      <c r="BW71" s="59"/>
      <c r="BX71" s="59"/>
      <c r="BY71" s="59"/>
      <c r="BZ71" s="60"/>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8"/>
      <c r="BM72" s="59"/>
      <c r="BN72" s="59"/>
      <c r="BO72" s="59"/>
      <c r="BP72" s="59"/>
      <c r="BQ72" s="59"/>
      <c r="BR72" s="59"/>
      <c r="BS72" s="59"/>
      <c r="BT72" s="59"/>
      <c r="BU72" s="59"/>
      <c r="BV72" s="59"/>
      <c r="BW72" s="59"/>
      <c r="BX72" s="59"/>
      <c r="BY72" s="59"/>
      <c r="BZ72" s="60"/>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8"/>
      <c r="BM73" s="59"/>
      <c r="BN73" s="59"/>
      <c r="BO73" s="59"/>
      <c r="BP73" s="59"/>
      <c r="BQ73" s="59"/>
      <c r="BR73" s="59"/>
      <c r="BS73" s="59"/>
      <c r="BT73" s="59"/>
      <c r="BU73" s="59"/>
      <c r="BV73" s="59"/>
      <c r="BW73" s="59"/>
      <c r="BX73" s="59"/>
      <c r="BY73" s="59"/>
      <c r="BZ73" s="60"/>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8"/>
      <c r="BM74" s="59"/>
      <c r="BN74" s="59"/>
      <c r="BO74" s="59"/>
      <c r="BP74" s="59"/>
      <c r="BQ74" s="59"/>
      <c r="BR74" s="59"/>
      <c r="BS74" s="59"/>
      <c r="BT74" s="59"/>
      <c r="BU74" s="59"/>
      <c r="BV74" s="59"/>
      <c r="BW74" s="59"/>
      <c r="BX74" s="59"/>
      <c r="BY74" s="59"/>
      <c r="BZ74" s="60"/>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8"/>
      <c r="BM75" s="59"/>
      <c r="BN75" s="59"/>
      <c r="BO75" s="59"/>
      <c r="BP75" s="59"/>
      <c r="BQ75" s="59"/>
      <c r="BR75" s="59"/>
      <c r="BS75" s="59"/>
      <c r="BT75" s="59"/>
      <c r="BU75" s="59"/>
      <c r="BV75" s="59"/>
      <c r="BW75" s="59"/>
      <c r="BX75" s="59"/>
      <c r="BY75" s="59"/>
      <c r="BZ75" s="60"/>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8"/>
      <c r="BM76" s="59"/>
      <c r="BN76" s="59"/>
      <c r="BO76" s="59"/>
      <c r="BP76" s="59"/>
      <c r="BQ76" s="59"/>
      <c r="BR76" s="59"/>
      <c r="BS76" s="59"/>
      <c r="BT76" s="59"/>
      <c r="BU76" s="59"/>
      <c r="BV76" s="59"/>
      <c r="BW76" s="59"/>
      <c r="BX76" s="59"/>
      <c r="BY76" s="59"/>
      <c r="BZ76" s="60"/>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8"/>
      <c r="BM77" s="59"/>
      <c r="BN77" s="59"/>
      <c r="BO77" s="59"/>
      <c r="BP77" s="59"/>
      <c r="BQ77" s="59"/>
      <c r="BR77" s="59"/>
      <c r="BS77" s="59"/>
      <c r="BT77" s="59"/>
      <c r="BU77" s="59"/>
      <c r="BV77" s="59"/>
      <c r="BW77" s="59"/>
      <c r="BX77" s="59"/>
      <c r="BY77" s="59"/>
      <c r="BZ77" s="60"/>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8"/>
      <c r="BM78" s="59"/>
      <c r="BN78" s="59"/>
      <c r="BO78" s="59"/>
      <c r="BP78" s="59"/>
      <c r="BQ78" s="59"/>
      <c r="BR78" s="59"/>
      <c r="BS78" s="59"/>
      <c r="BT78" s="59"/>
      <c r="BU78" s="59"/>
      <c r="BV78" s="59"/>
      <c r="BW78" s="59"/>
      <c r="BX78" s="59"/>
      <c r="BY78" s="59"/>
      <c r="BZ78" s="60"/>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8"/>
      <c r="BM79" s="59"/>
      <c r="BN79" s="59"/>
      <c r="BO79" s="59"/>
      <c r="BP79" s="59"/>
      <c r="BQ79" s="59"/>
      <c r="BR79" s="59"/>
      <c r="BS79" s="59"/>
      <c r="BT79" s="59"/>
      <c r="BU79" s="59"/>
      <c r="BV79" s="59"/>
      <c r="BW79" s="59"/>
      <c r="BX79" s="59"/>
      <c r="BY79" s="59"/>
      <c r="BZ79" s="60"/>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8"/>
      <c r="BM80" s="59"/>
      <c r="BN80" s="59"/>
      <c r="BO80" s="59"/>
      <c r="BP80" s="59"/>
      <c r="BQ80" s="59"/>
      <c r="BR80" s="59"/>
      <c r="BS80" s="59"/>
      <c r="BT80" s="59"/>
      <c r="BU80" s="59"/>
      <c r="BV80" s="59"/>
      <c r="BW80" s="59"/>
      <c r="BX80" s="59"/>
      <c r="BY80" s="59"/>
      <c r="BZ80" s="60"/>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8"/>
      <c r="BM81" s="59"/>
      <c r="BN81" s="59"/>
      <c r="BO81" s="59"/>
      <c r="BP81" s="59"/>
      <c r="BQ81" s="59"/>
      <c r="BR81" s="59"/>
      <c r="BS81" s="59"/>
      <c r="BT81" s="59"/>
      <c r="BU81" s="59"/>
      <c r="BV81" s="59"/>
      <c r="BW81" s="59"/>
      <c r="BX81" s="59"/>
      <c r="BY81" s="59"/>
      <c r="BZ81" s="6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61"/>
      <c r="BM82" s="62"/>
      <c r="BN82" s="62"/>
      <c r="BO82" s="62"/>
      <c r="BP82" s="62"/>
      <c r="BQ82" s="62"/>
      <c r="BR82" s="62"/>
      <c r="BS82" s="62"/>
      <c r="BT82" s="62"/>
      <c r="BU82" s="62"/>
      <c r="BV82" s="62"/>
      <c r="BW82" s="62"/>
      <c r="BX82" s="62"/>
      <c r="BY82" s="62"/>
      <c r="BZ82" s="63"/>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【102.87】</v>
      </c>
      <c r="F85" s="26" t="str">
        <f>データ!AT6</f>
        <v>【76.63】</v>
      </c>
      <c r="G85" s="26" t="str">
        <f>データ!BE6</f>
        <v>【49.61】</v>
      </c>
      <c r="H85" s="26" t="str">
        <f>データ!BP6</f>
        <v>【1,218.70】</v>
      </c>
      <c r="I85" s="26" t="str">
        <f>データ!CA6</f>
        <v>【74.17】</v>
      </c>
      <c r="J85" s="26" t="str">
        <f>データ!CL6</f>
        <v>【218.56】</v>
      </c>
      <c r="K85" s="26" t="str">
        <f>データ!CW6</f>
        <v>【42.86】</v>
      </c>
      <c r="L85" s="26" t="str">
        <f>データ!DH6</f>
        <v>【84.20】</v>
      </c>
      <c r="M85" s="26" t="str">
        <f>データ!DS6</f>
        <v>【25.37】</v>
      </c>
      <c r="N85" s="26" t="str">
        <f>データ!ED6</f>
        <v>【6.20】</v>
      </c>
      <c r="O85" s="26" t="str">
        <f>データ!EO6</f>
        <v>【0.28】</v>
      </c>
    </row>
  </sheetData>
  <sheetProtection algorithmName="SHA-512" hashValue="Gk3ymMBUsJwV5/gN9/o/h+IWYTJit+k+DDMyDlk7L4+tEW/bxsPzJX7+islqK7S2jQWDyKZiQkd9SI+NcRVqCg==" saltValue="ZOBk6wiSYvl9mX4ORmM9hg=="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62031</v>
      </c>
      <c r="D6" s="33">
        <f t="shared" si="3"/>
        <v>46</v>
      </c>
      <c r="E6" s="33">
        <f t="shared" si="3"/>
        <v>17</v>
      </c>
      <c r="F6" s="33">
        <f t="shared" si="3"/>
        <v>4</v>
      </c>
      <c r="G6" s="33">
        <f t="shared" si="3"/>
        <v>0</v>
      </c>
      <c r="H6" s="33" t="str">
        <f t="shared" si="3"/>
        <v>山形県　鶴岡市</v>
      </c>
      <c r="I6" s="33" t="str">
        <f t="shared" si="3"/>
        <v>法適用</v>
      </c>
      <c r="J6" s="33" t="str">
        <f t="shared" si="3"/>
        <v>下水道事業</v>
      </c>
      <c r="K6" s="33" t="str">
        <f t="shared" si="3"/>
        <v>特定環境保全公共下水道</v>
      </c>
      <c r="L6" s="33" t="str">
        <f t="shared" si="3"/>
        <v>D1</v>
      </c>
      <c r="M6" s="33" t="str">
        <f t="shared" si="3"/>
        <v>非設置</v>
      </c>
      <c r="N6" s="34" t="str">
        <f t="shared" si="3"/>
        <v>-</v>
      </c>
      <c r="O6" s="34">
        <f t="shared" si="3"/>
        <v>61.64</v>
      </c>
      <c r="P6" s="34">
        <f t="shared" si="3"/>
        <v>5.52</v>
      </c>
      <c r="Q6" s="34">
        <f t="shared" si="3"/>
        <v>85.39</v>
      </c>
      <c r="R6" s="34">
        <f t="shared" si="3"/>
        <v>3883</v>
      </c>
      <c r="S6" s="34">
        <f t="shared" si="3"/>
        <v>125500</v>
      </c>
      <c r="T6" s="34">
        <f t="shared" si="3"/>
        <v>1311.53</v>
      </c>
      <c r="U6" s="34">
        <f t="shared" si="3"/>
        <v>95.69</v>
      </c>
      <c r="V6" s="34">
        <f t="shared" si="3"/>
        <v>6885</v>
      </c>
      <c r="W6" s="34">
        <f t="shared" si="3"/>
        <v>3.62</v>
      </c>
      <c r="X6" s="34">
        <f t="shared" si="3"/>
        <v>1901.93</v>
      </c>
      <c r="Y6" s="35">
        <f>IF(Y7="",NA(),Y7)</f>
        <v>101.61</v>
      </c>
      <c r="Z6" s="35">
        <f t="shared" ref="Z6:AH6" si="4">IF(Z7="",NA(),Z7)</f>
        <v>85.81</v>
      </c>
      <c r="AA6" s="35">
        <f t="shared" si="4"/>
        <v>96.3</v>
      </c>
      <c r="AB6" s="35">
        <f t="shared" si="4"/>
        <v>108.3</v>
      </c>
      <c r="AC6" s="35">
        <f t="shared" si="4"/>
        <v>101.87</v>
      </c>
      <c r="AD6" s="35">
        <f t="shared" si="4"/>
        <v>99.07</v>
      </c>
      <c r="AE6" s="35">
        <f t="shared" si="4"/>
        <v>101.17</v>
      </c>
      <c r="AF6" s="35">
        <f t="shared" si="4"/>
        <v>103.61</v>
      </c>
      <c r="AG6" s="35">
        <f t="shared" si="4"/>
        <v>102.95</v>
      </c>
      <c r="AH6" s="35">
        <f t="shared" si="4"/>
        <v>103.34</v>
      </c>
      <c r="AI6" s="34" t="str">
        <f>IF(AI7="","",IF(AI7="-","【-】","【"&amp;SUBSTITUTE(TEXT(AI7,"#,##0.00"),"-","△")&amp;"】"))</f>
        <v>【102.87】</v>
      </c>
      <c r="AJ6" s="35">
        <f>IF(AJ7="",NA(),AJ7)</f>
        <v>19.05</v>
      </c>
      <c r="AK6" s="35">
        <f t="shared" ref="AK6:AS6" si="5">IF(AK7="",NA(),AK7)</f>
        <v>72.83</v>
      </c>
      <c r="AL6" s="35">
        <f t="shared" si="5"/>
        <v>81.12</v>
      </c>
      <c r="AM6" s="35">
        <f t="shared" si="5"/>
        <v>55.77</v>
      </c>
      <c r="AN6" s="35">
        <f t="shared" si="5"/>
        <v>50.29</v>
      </c>
      <c r="AO6" s="35">
        <f t="shared" si="5"/>
        <v>64.760000000000005</v>
      </c>
      <c r="AP6" s="35">
        <f t="shared" si="5"/>
        <v>68.930000000000007</v>
      </c>
      <c r="AQ6" s="35">
        <f t="shared" si="5"/>
        <v>80.63</v>
      </c>
      <c r="AR6" s="35">
        <f t="shared" si="5"/>
        <v>27.02</v>
      </c>
      <c r="AS6" s="35">
        <f t="shared" si="5"/>
        <v>29.74</v>
      </c>
      <c r="AT6" s="34" t="str">
        <f>IF(AT7="","",IF(AT7="-","【-】","【"&amp;SUBSTITUTE(TEXT(AT7,"#,##0.00"),"-","△")&amp;"】"))</f>
        <v>【76.63】</v>
      </c>
      <c r="AU6" s="35">
        <f>IF(AU7="",NA(),AU7)</f>
        <v>38.6</v>
      </c>
      <c r="AV6" s="35">
        <f t="shared" ref="AV6:BD6" si="6">IF(AV7="",NA(),AV7)</f>
        <v>73.349999999999994</v>
      </c>
      <c r="AW6" s="35">
        <f t="shared" si="6"/>
        <v>85.65</v>
      </c>
      <c r="AX6" s="35">
        <f t="shared" si="6"/>
        <v>51.26</v>
      </c>
      <c r="AY6" s="35">
        <f t="shared" si="6"/>
        <v>61.6</v>
      </c>
      <c r="AZ6" s="35">
        <f t="shared" si="6"/>
        <v>88.18</v>
      </c>
      <c r="BA6" s="35">
        <f t="shared" si="6"/>
        <v>70.42</v>
      </c>
      <c r="BB6" s="35">
        <f t="shared" si="6"/>
        <v>70.92</v>
      </c>
      <c r="BC6" s="35">
        <f t="shared" si="6"/>
        <v>60.67</v>
      </c>
      <c r="BD6" s="35">
        <f t="shared" si="6"/>
        <v>53.44</v>
      </c>
      <c r="BE6" s="34" t="str">
        <f>IF(BE7="","",IF(BE7="-","【-】","【"&amp;SUBSTITUTE(TEXT(BE7,"#,##0.00"),"-","△")&amp;"】"))</f>
        <v>【49.61】</v>
      </c>
      <c r="BF6" s="35">
        <f>IF(BF7="",NA(),BF7)</f>
        <v>1787.04</v>
      </c>
      <c r="BG6" s="35">
        <f t="shared" ref="BG6:BO6" si="7">IF(BG7="",NA(),BG7)</f>
        <v>1672.31</v>
      </c>
      <c r="BH6" s="35">
        <f t="shared" si="7"/>
        <v>2051.86</v>
      </c>
      <c r="BI6" s="35">
        <f t="shared" si="7"/>
        <v>2026.5</v>
      </c>
      <c r="BJ6" s="35">
        <f t="shared" si="7"/>
        <v>2039.75</v>
      </c>
      <c r="BK6" s="35">
        <f t="shared" si="7"/>
        <v>1390.86</v>
      </c>
      <c r="BL6" s="35">
        <f t="shared" si="7"/>
        <v>1467.94</v>
      </c>
      <c r="BM6" s="35">
        <f t="shared" si="7"/>
        <v>1144.94</v>
      </c>
      <c r="BN6" s="35">
        <f t="shared" si="7"/>
        <v>1252.71</v>
      </c>
      <c r="BO6" s="35">
        <f t="shared" si="7"/>
        <v>1267.3900000000001</v>
      </c>
      <c r="BP6" s="34" t="str">
        <f>IF(BP7="","",IF(BP7="-","【-】","【"&amp;SUBSTITUTE(TEXT(BP7,"#,##0.00"),"-","△")&amp;"】"))</f>
        <v>【1,218.70】</v>
      </c>
      <c r="BQ6" s="35">
        <f>IF(BQ7="",NA(),BQ7)</f>
        <v>120.74</v>
      </c>
      <c r="BR6" s="35">
        <f t="shared" ref="BR6:BZ6" si="8">IF(BR7="",NA(),BR7)</f>
        <v>92.02</v>
      </c>
      <c r="BS6" s="35">
        <f t="shared" si="8"/>
        <v>100</v>
      </c>
      <c r="BT6" s="35">
        <f t="shared" si="8"/>
        <v>100</v>
      </c>
      <c r="BU6" s="35">
        <f t="shared" si="8"/>
        <v>100.01</v>
      </c>
      <c r="BV6" s="35">
        <f t="shared" si="8"/>
        <v>76.849999999999994</v>
      </c>
      <c r="BW6" s="35">
        <f t="shared" si="8"/>
        <v>83.3</v>
      </c>
      <c r="BX6" s="35">
        <f t="shared" si="8"/>
        <v>88.16</v>
      </c>
      <c r="BY6" s="35">
        <f t="shared" si="8"/>
        <v>87.03</v>
      </c>
      <c r="BZ6" s="35">
        <f t="shared" si="8"/>
        <v>84.3</v>
      </c>
      <c r="CA6" s="34" t="str">
        <f>IF(CA7="","",IF(CA7="-","【-】","【"&amp;SUBSTITUTE(TEXT(CA7,"#,##0.00"),"-","△")&amp;"】"))</f>
        <v>【74.17】</v>
      </c>
      <c r="CB6" s="35">
        <f>IF(CB7="",NA(),CB7)</f>
        <v>158.96</v>
      </c>
      <c r="CC6" s="35">
        <f t="shared" ref="CC6:CK6" si="9">IF(CC7="",NA(),CC7)</f>
        <v>221.01</v>
      </c>
      <c r="CD6" s="35">
        <f t="shared" si="9"/>
        <v>204.44</v>
      </c>
      <c r="CE6" s="35">
        <f t="shared" si="9"/>
        <v>206.36</v>
      </c>
      <c r="CF6" s="35">
        <f t="shared" si="9"/>
        <v>206.06</v>
      </c>
      <c r="CG6" s="35">
        <f t="shared" si="9"/>
        <v>198.4</v>
      </c>
      <c r="CH6" s="35">
        <f t="shared" si="9"/>
        <v>184.56</v>
      </c>
      <c r="CI6" s="35">
        <f t="shared" si="9"/>
        <v>173.89</v>
      </c>
      <c r="CJ6" s="35">
        <f t="shared" si="9"/>
        <v>177.02</v>
      </c>
      <c r="CK6" s="35">
        <f t="shared" si="9"/>
        <v>185.47</v>
      </c>
      <c r="CL6" s="34" t="str">
        <f>IF(CL7="","",IF(CL7="-","【-】","【"&amp;SUBSTITUTE(TEXT(CL7,"#,##0.00"),"-","△")&amp;"】"))</f>
        <v>【218.56】</v>
      </c>
      <c r="CM6" s="35">
        <f>IF(CM7="",NA(),CM7)</f>
        <v>33.1</v>
      </c>
      <c r="CN6" s="35">
        <f t="shared" ref="CN6:CV6" si="10">IF(CN7="",NA(),CN7)</f>
        <v>33.9</v>
      </c>
      <c r="CO6" s="35">
        <f t="shared" si="10"/>
        <v>36.31</v>
      </c>
      <c r="CP6" s="35">
        <f t="shared" si="10"/>
        <v>34.72</v>
      </c>
      <c r="CQ6" s="35">
        <f t="shared" si="10"/>
        <v>49.37</v>
      </c>
      <c r="CR6" s="35">
        <f t="shared" si="10"/>
        <v>39.25</v>
      </c>
      <c r="CS6" s="35">
        <f t="shared" si="10"/>
        <v>43.18</v>
      </c>
      <c r="CT6" s="35">
        <f t="shared" si="10"/>
        <v>42.38</v>
      </c>
      <c r="CU6" s="35">
        <f t="shared" si="10"/>
        <v>46.17</v>
      </c>
      <c r="CV6" s="35">
        <f t="shared" si="10"/>
        <v>45.68</v>
      </c>
      <c r="CW6" s="34" t="str">
        <f>IF(CW7="","",IF(CW7="-","【-】","【"&amp;SUBSTITUTE(TEXT(CW7,"#,##0.00"),"-","△")&amp;"】"))</f>
        <v>【42.86】</v>
      </c>
      <c r="CX6" s="35">
        <f>IF(CX7="",NA(),CX7)</f>
        <v>89.15</v>
      </c>
      <c r="CY6" s="35">
        <f t="shared" ref="CY6:DG6" si="11">IF(CY7="",NA(),CY7)</f>
        <v>89.58</v>
      </c>
      <c r="CZ6" s="35">
        <f t="shared" si="11"/>
        <v>89.52</v>
      </c>
      <c r="DA6" s="35">
        <f t="shared" si="11"/>
        <v>89.88</v>
      </c>
      <c r="DB6" s="35">
        <f t="shared" si="11"/>
        <v>84.47</v>
      </c>
      <c r="DC6" s="35">
        <f t="shared" si="11"/>
        <v>86.43</v>
      </c>
      <c r="DD6" s="35">
        <f t="shared" si="11"/>
        <v>86.43</v>
      </c>
      <c r="DE6" s="35">
        <f t="shared" si="11"/>
        <v>87.01</v>
      </c>
      <c r="DF6" s="35">
        <f t="shared" si="11"/>
        <v>87.84</v>
      </c>
      <c r="DG6" s="35">
        <f t="shared" si="11"/>
        <v>87.96</v>
      </c>
      <c r="DH6" s="34" t="str">
        <f>IF(DH7="","",IF(DH7="-","【-】","【"&amp;SUBSTITUTE(TEXT(DH7,"#,##0.00"),"-","△")&amp;"】"))</f>
        <v>【84.20】</v>
      </c>
      <c r="DI6" s="35">
        <f>IF(DI7="",NA(),DI7)</f>
        <v>4.01</v>
      </c>
      <c r="DJ6" s="35">
        <f t="shared" ref="DJ6:DR6" si="12">IF(DJ7="",NA(),DJ7)</f>
        <v>7.66</v>
      </c>
      <c r="DK6" s="35">
        <f t="shared" si="12"/>
        <v>11.41</v>
      </c>
      <c r="DL6" s="35">
        <f t="shared" si="12"/>
        <v>14.09</v>
      </c>
      <c r="DM6" s="35">
        <f t="shared" si="12"/>
        <v>16.079999999999998</v>
      </c>
      <c r="DN6" s="35">
        <f t="shared" si="12"/>
        <v>25.07</v>
      </c>
      <c r="DO6" s="35">
        <f t="shared" si="12"/>
        <v>28.48</v>
      </c>
      <c r="DP6" s="35">
        <f t="shared" si="12"/>
        <v>28.59</v>
      </c>
      <c r="DQ6" s="35">
        <f t="shared" si="12"/>
        <v>26.56</v>
      </c>
      <c r="DR6" s="35">
        <f t="shared" si="12"/>
        <v>27.82</v>
      </c>
      <c r="DS6" s="34" t="str">
        <f>IF(DS7="","",IF(DS7="-","【-】","【"&amp;SUBSTITUTE(TEXT(DS7,"#,##0.00"),"-","△")&amp;"】"))</f>
        <v>【25.37】</v>
      </c>
      <c r="DT6" s="34">
        <f>IF(DT7="",NA(),DT7)</f>
        <v>0</v>
      </c>
      <c r="DU6" s="34">
        <f t="shared" ref="DU6:EC6" si="13">IF(DU7="",NA(),DU7)</f>
        <v>0</v>
      </c>
      <c r="DV6" s="34">
        <f t="shared" si="13"/>
        <v>0</v>
      </c>
      <c r="DW6" s="34">
        <f t="shared" si="13"/>
        <v>0</v>
      </c>
      <c r="DX6" s="34">
        <f t="shared" si="13"/>
        <v>0</v>
      </c>
      <c r="DY6" s="34">
        <f t="shared" si="13"/>
        <v>0</v>
      </c>
      <c r="DZ6" s="34">
        <f t="shared" si="13"/>
        <v>0</v>
      </c>
      <c r="EA6" s="34">
        <f t="shared" si="13"/>
        <v>0</v>
      </c>
      <c r="EB6" s="34">
        <f t="shared" si="13"/>
        <v>0</v>
      </c>
      <c r="EC6" s="34">
        <f t="shared" si="13"/>
        <v>0</v>
      </c>
      <c r="ED6" s="34" t="str">
        <f>IF(ED7="","",IF(ED7="-","【-】","【"&amp;SUBSTITUTE(TEXT(ED7,"#,##0.00"),"-","△")&amp;"】"))</f>
        <v>【6.20】</v>
      </c>
      <c r="EE6" s="34">
        <f>IF(EE7="",NA(),EE7)</f>
        <v>0</v>
      </c>
      <c r="EF6" s="35">
        <f t="shared" ref="EF6:EN6" si="14">IF(EF7="",NA(),EF7)</f>
        <v>0.41</v>
      </c>
      <c r="EG6" s="35">
        <f t="shared" si="14"/>
        <v>1.1399999999999999</v>
      </c>
      <c r="EH6" s="35">
        <f t="shared" si="14"/>
        <v>2.0499999999999998</v>
      </c>
      <c r="EI6" s="35">
        <f t="shared" si="14"/>
        <v>0.95</v>
      </c>
      <c r="EJ6" s="35">
        <f t="shared" si="14"/>
        <v>0.08</v>
      </c>
      <c r="EK6" s="35">
        <f t="shared" si="14"/>
        <v>0.04</v>
      </c>
      <c r="EL6" s="35">
        <f t="shared" si="14"/>
        <v>0.15</v>
      </c>
      <c r="EM6" s="35">
        <f t="shared" si="14"/>
        <v>0.06</v>
      </c>
      <c r="EN6" s="35">
        <f t="shared" si="14"/>
        <v>0.04</v>
      </c>
      <c r="EO6" s="34" t="str">
        <f>IF(EO7="","",IF(EO7="-","【-】","【"&amp;SUBSTITUTE(TEXT(EO7,"#,##0.00"),"-","△")&amp;"】"))</f>
        <v>【0.28】</v>
      </c>
    </row>
    <row r="7" spans="1:148" s="36" customFormat="1" x14ac:dyDescent="0.15">
      <c r="A7" s="28"/>
      <c r="B7" s="37">
        <v>2019</v>
      </c>
      <c r="C7" s="37">
        <v>62031</v>
      </c>
      <c r="D7" s="37">
        <v>46</v>
      </c>
      <c r="E7" s="37">
        <v>17</v>
      </c>
      <c r="F7" s="37">
        <v>4</v>
      </c>
      <c r="G7" s="37">
        <v>0</v>
      </c>
      <c r="H7" s="37" t="s">
        <v>96</v>
      </c>
      <c r="I7" s="37" t="s">
        <v>97</v>
      </c>
      <c r="J7" s="37" t="s">
        <v>98</v>
      </c>
      <c r="K7" s="37" t="s">
        <v>99</v>
      </c>
      <c r="L7" s="37" t="s">
        <v>100</v>
      </c>
      <c r="M7" s="37" t="s">
        <v>101</v>
      </c>
      <c r="N7" s="38" t="s">
        <v>102</v>
      </c>
      <c r="O7" s="38">
        <v>61.64</v>
      </c>
      <c r="P7" s="38">
        <v>5.52</v>
      </c>
      <c r="Q7" s="38">
        <v>85.39</v>
      </c>
      <c r="R7" s="38">
        <v>3883</v>
      </c>
      <c r="S7" s="38">
        <v>125500</v>
      </c>
      <c r="T7" s="38">
        <v>1311.53</v>
      </c>
      <c r="U7" s="38">
        <v>95.69</v>
      </c>
      <c r="V7" s="38">
        <v>6885</v>
      </c>
      <c r="W7" s="38">
        <v>3.62</v>
      </c>
      <c r="X7" s="38">
        <v>1901.93</v>
      </c>
      <c r="Y7" s="38">
        <v>101.61</v>
      </c>
      <c r="Z7" s="38">
        <v>85.81</v>
      </c>
      <c r="AA7" s="38">
        <v>96.3</v>
      </c>
      <c r="AB7" s="38">
        <v>108.3</v>
      </c>
      <c r="AC7" s="38">
        <v>101.87</v>
      </c>
      <c r="AD7" s="38">
        <v>99.07</v>
      </c>
      <c r="AE7" s="38">
        <v>101.17</v>
      </c>
      <c r="AF7" s="38">
        <v>103.61</v>
      </c>
      <c r="AG7" s="38">
        <v>102.95</v>
      </c>
      <c r="AH7" s="38">
        <v>103.34</v>
      </c>
      <c r="AI7" s="38">
        <v>102.87</v>
      </c>
      <c r="AJ7" s="38">
        <v>19.05</v>
      </c>
      <c r="AK7" s="38">
        <v>72.83</v>
      </c>
      <c r="AL7" s="38">
        <v>81.12</v>
      </c>
      <c r="AM7" s="38">
        <v>55.77</v>
      </c>
      <c r="AN7" s="38">
        <v>50.29</v>
      </c>
      <c r="AO7" s="38">
        <v>64.760000000000005</v>
      </c>
      <c r="AP7" s="38">
        <v>68.930000000000007</v>
      </c>
      <c r="AQ7" s="38">
        <v>80.63</v>
      </c>
      <c r="AR7" s="38">
        <v>27.02</v>
      </c>
      <c r="AS7" s="38">
        <v>29.74</v>
      </c>
      <c r="AT7" s="38">
        <v>76.63</v>
      </c>
      <c r="AU7" s="38">
        <v>38.6</v>
      </c>
      <c r="AV7" s="38">
        <v>73.349999999999994</v>
      </c>
      <c r="AW7" s="38">
        <v>85.65</v>
      </c>
      <c r="AX7" s="38">
        <v>51.26</v>
      </c>
      <c r="AY7" s="38">
        <v>61.6</v>
      </c>
      <c r="AZ7" s="38">
        <v>88.18</v>
      </c>
      <c r="BA7" s="38">
        <v>70.42</v>
      </c>
      <c r="BB7" s="38">
        <v>70.92</v>
      </c>
      <c r="BC7" s="38">
        <v>60.67</v>
      </c>
      <c r="BD7" s="38">
        <v>53.44</v>
      </c>
      <c r="BE7" s="38">
        <v>49.61</v>
      </c>
      <c r="BF7" s="38">
        <v>1787.04</v>
      </c>
      <c r="BG7" s="38">
        <v>1672.31</v>
      </c>
      <c r="BH7" s="38">
        <v>2051.86</v>
      </c>
      <c r="BI7" s="38">
        <v>2026.5</v>
      </c>
      <c r="BJ7" s="38">
        <v>2039.75</v>
      </c>
      <c r="BK7" s="38">
        <v>1390.86</v>
      </c>
      <c r="BL7" s="38">
        <v>1467.94</v>
      </c>
      <c r="BM7" s="38">
        <v>1144.94</v>
      </c>
      <c r="BN7" s="38">
        <v>1252.71</v>
      </c>
      <c r="BO7" s="38">
        <v>1267.3900000000001</v>
      </c>
      <c r="BP7" s="38">
        <v>1218.7</v>
      </c>
      <c r="BQ7" s="38">
        <v>120.74</v>
      </c>
      <c r="BR7" s="38">
        <v>92.02</v>
      </c>
      <c r="BS7" s="38">
        <v>100</v>
      </c>
      <c r="BT7" s="38">
        <v>100</v>
      </c>
      <c r="BU7" s="38">
        <v>100.01</v>
      </c>
      <c r="BV7" s="38">
        <v>76.849999999999994</v>
      </c>
      <c r="BW7" s="38">
        <v>83.3</v>
      </c>
      <c r="BX7" s="38">
        <v>88.16</v>
      </c>
      <c r="BY7" s="38">
        <v>87.03</v>
      </c>
      <c r="BZ7" s="38">
        <v>84.3</v>
      </c>
      <c r="CA7" s="38">
        <v>74.17</v>
      </c>
      <c r="CB7" s="38">
        <v>158.96</v>
      </c>
      <c r="CC7" s="38">
        <v>221.01</v>
      </c>
      <c r="CD7" s="38">
        <v>204.44</v>
      </c>
      <c r="CE7" s="38">
        <v>206.36</v>
      </c>
      <c r="CF7" s="38">
        <v>206.06</v>
      </c>
      <c r="CG7" s="38">
        <v>198.4</v>
      </c>
      <c r="CH7" s="38">
        <v>184.56</v>
      </c>
      <c r="CI7" s="38">
        <v>173.89</v>
      </c>
      <c r="CJ7" s="38">
        <v>177.02</v>
      </c>
      <c r="CK7" s="38">
        <v>185.47</v>
      </c>
      <c r="CL7" s="38">
        <v>218.56</v>
      </c>
      <c r="CM7" s="38">
        <v>33.1</v>
      </c>
      <c r="CN7" s="38">
        <v>33.9</v>
      </c>
      <c r="CO7" s="38">
        <v>36.31</v>
      </c>
      <c r="CP7" s="38">
        <v>34.72</v>
      </c>
      <c r="CQ7" s="38">
        <v>49.37</v>
      </c>
      <c r="CR7" s="38">
        <v>39.25</v>
      </c>
      <c r="CS7" s="38">
        <v>43.18</v>
      </c>
      <c r="CT7" s="38">
        <v>42.38</v>
      </c>
      <c r="CU7" s="38">
        <v>46.17</v>
      </c>
      <c r="CV7" s="38">
        <v>45.68</v>
      </c>
      <c r="CW7" s="38">
        <v>42.86</v>
      </c>
      <c r="CX7" s="38">
        <v>89.15</v>
      </c>
      <c r="CY7" s="38">
        <v>89.58</v>
      </c>
      <c r="CZ7" s="38">
        <v>89.52</v>
      </c>
      <c r="DA7" s="38">
        <v>89.88</v>
      </c>
      <c r="DB7" s="38">
        <v>84.47</v>
      </c>
      <c r="DC7" s="38">
        <v>86.43</v>
      </c>
      <c r="DD7" s="38">
        <v>86.43</v>
      </c>
      <c r="DE7" s="38">
        <v>87.01</v>
      </c>
      <c r="DF7" s="38">
        <v>87.84</v>
      </c>
      <c r="DG7" s="38">
        <v>87.96</v>
      </c>
      <c r="DH7" s="38">
        <v>84.2</v>
      </c>
      <c r="DI7" s="38">
        <v>4.01</v>
      </c>
      <c r="DJ7" s="38">
        <v>7.66</v>
      </c>
      <c r="DK7" s="38">
        <v>11.41</v>
      </c>
      <c r="DL7" s="38">
        <v>14.09</v>
      </c>
      <c r="DM7" s="38">
        <v>16.079999999999998</v>
      </c>
      <c r="DN7" s="38">
        <v>25.07</v>
      </c>
      <c r="DO7" s="38">
        <v>28.48</v>
      </c>
      <c r="DP7" s="38">
        <v>28.59</v>
      </c>
      <c r="DQ7" s="38">
        <v>26.56</v>
      </c>
      <c r="DR7" s="38">
        <v>27.82</v>
      </c>
      <c r="DS7" s="38">
        <v>25.37</v>
      </c>
      <c r="DT7" s="38">
        <v>0</v>
      </c>
      <c r="DU7" s="38">
        <v>0</v>
      </c>
      <c r="DV7" s="38">
        <v>0</v>
      </c>
      <c r="DW7" s="38">
        <v>0</v>
      </c>
      <c r="DX7" s="38">
        <v>0</v>
      </c>
      <c r="DY7" s="38">
        <v>0</v>
      </c>
      <c r="DZ7" s="38">
        <v>0</v>
      </c>
      <c r="EA7" s="38">
        <v>0</v>
      </c>
      <c r="EB7" s="38">
        <v>0</v>
      </c>
      <c r="EC7" s="38">
        <v>0</v>
      </c>
      <c r="ED7" s="38">
        <v>6.2</v>
      </c>
      <c r="EE7" s="38">
        <v>0</v>
      </c>
      <c r="EF7" s="38">
        <v>0.41</v>
      </c>
      <c r="EG7" s="38">
        <v>1.1399999999999999</v>
      </c>
      <c r="EH7" s="38">
        <v>2.0499999999999998</v>
      </c>
      <c r="EI7" s="38">
        <v>0.95</v>
      </c>
      <c r="EJ7" s="38">
        <v>0.08</v>
      </c>
      <c r="EK7" s="38">
        <v>0.04</v>
      </c>
      <c r="EL7" s="38">
        <v>0.15</v>
      </c>
      <c r="EM7" s="38">
        <v>0.06</v>
      </c>
      <c r="EN7" s="38">
        <v>0.04</v>
      </c>
      <c r="EO7" s="38">
        <v>0.28000000000000003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111</v>
      </c>
      <c r="D13" t="s">
        <v>111</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83069</cp:lastModifiedBy>
  <cp:lastPrinted>2021-01-21T07:49:02Z</cp:lastPrinted>
  <dcterms:created xsi:type="dcterms:W3CDTF">2020-12-04T02:31:54Z</dcterms:created>
  <dcterms:modified xsi:type="dcterms:W3CDTF">2021-01-26T00:12:42Z</dcterms:modified>
  <cp:category/>
</cp:coreProperties>
</file>