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192.168.64.140\共有\各グループ\財政\07財政関係\地方公営企業\地方公営企業関係\R02\36経営比較分析表の更新について\00提出用\"/>
    </mc:Choice>
  </mc:AlternateContent>
  <workbookProtection workbookAlgorithmName="SHA-512" workbookHashValue="+zh+/ubEMRUOgvdkaHAMeWCV3DEvMYKuk/BOduUN9aB9tdz5bDkaO6hMXOBvjQXkvO4bTinquRuY/g+G8vhjNA==" workbookSaltValue="+F9IDmyxCxKQKme757q37Q==" workbookSpinCount="100000" lockStructure="1"/>
  <bookViews>
    <workbookView xWindow="0" yWindow="0" windowWidth="20490" windowHeight="753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P10" i="4"/>
  <c r="I10" i="4"/>
  <c r="AT8" i="4"/>
  <c r="AL8" i="4"/>
  <c r="W8" i="4"/>
  <c r="P8" i="4"/>
  <c r="I8" i="4"/>
  <c r="B6" i="4"/>
</calcChain>
</file>

<file path=xl/sharedStrings.xml><?xml version="1.0" encoding="utf-8"?>
<sst xmlns="http://schemas.openxmlformats.org/spreadsheetml/2006/main" count="236" uniqueCount="121">
  <si>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</si>
  <si>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</si>
  <si>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</si>
  <si>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</si>
  <si>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</si>
  <si>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</si>
  <si>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</si>
  <si>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</si>
  <si>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</si>
  <si>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</si>
  <si>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</si>
  <si>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</si>
  <si>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</si>
  <si>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</si>
  <si>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</si>
  <si>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</si>
  <si>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</si>
  <si>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</si>
  <si>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</si>
  <si>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</si>
  <si>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</si>
  <si>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</si>
  <si>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</si>
  <si>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</si>
  <si>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</si>
  <si>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</si>
  <si>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</si>
  <si>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</si>
  <si>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</si>
  <si>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</si>
  <si>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</si>
  <si>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</si>
  <si>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</si>
  <si>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</si>
  <si>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</si>
  <si>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</si>
  <si>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</si>
  <si>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</si>
  <si>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</si>
  <si>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</si>
  <si>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</si>
  <si>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</si>
  <si>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</si>
  <si>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</si>
  <si>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</si>
  <si>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</si>
  <si>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</si>
  <si>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</si>
  <si>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</si>
  <si>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</si>
  <si>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</si>
  <si>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</si>
  <si>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</si>
  <si>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</si>
  <si>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</si>
  <si>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</si>
  <si>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</si>
  <si>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</si>
  <si>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</si>
  <si>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</si>
  <si>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</si>
  <si>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</si>
  <si>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</si>
  <si>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</si>
  <si>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</si>
  <si>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</si>
  <si>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</si>
  <si>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</si>
  <si>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</si>
  <si>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</si>
  <si>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</si>
  <si>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</si>
  <si>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</si>
  <si>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</si>
  <si>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</si>
  <si>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</si>
  <si>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</si>
  <si>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</si>
  <si>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</si>
  <si>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</si>
  <si>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</si>
  <si>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</si>
  <si>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</si>
  <si>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</si>
  <si>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</si>
  <si>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</si>
  <si>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</si>
  <si>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</si>
  <si>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</si>
  <si>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</si>
  <si>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</si>
  <si>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</si>
  <si>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</si>
  <si>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</si>
  <si>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</si>
  <si>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</si>
  <si>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</si>
  <si>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</si>
  <si>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大石田町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</si>
  <si>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</si>
  <si>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</si>
  <si>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</si>
  <si>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</si>
  <si>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</si>
  <si>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</si>
  <si>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</si>
  <si>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</si>
  <si>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</si>
  <si>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</si>
  <si>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</si>
  <si>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</si>
  <si>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</si>
  <si>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</si>
  <si>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</si>
  <si>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</si>
  <si>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</si>
  <si>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</si>
  <si>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</si>
  <si>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平成22年で町内6処理施設の整備が完了しているが、既に整備から30年以上経過している処理施設もあり、施設全体の改修が必要な時期となっている。
　今後、管路の布設替え等を含め施設設備の改修を行うことにより収益的収支比率の悪化が予想される。そのため、料金の見直し等の経営改善の取り組みが必要であり、施設設備の長寿命化計画を踏まえた経営対策を検討していかなければならない。</t>
    <rPh sb="1" eb="3">
      <t>ヘイセイ</t>
    </rPh>
    <rPh sb="5" eb="6">
      <t>ネン</t>
    </rPh>
    <rPh sb="7" eb="9">
      <t>チョウナイ</t>
    </rPh>
    <rPh sb="10" eb="12">
      <t>ショリ</t>
    </rPh>
    <rPh sb="12" eb="14">
      <t>シセツ</t>
    </rPh>
    <rPh sb="15" eb="17">
      <t>セイビ</t>
    </rPh>
    <rPh sb="18" eb="20">
      <t>カンリョウ</t>
    </rPh>
    <rPh sb="26" eb="27">
      <t>スデ</t>
    </rPh>
    <rPh sb="28" eb="30">
      <t>セイビ</t>
    </rPh>
    <rPh sb="34" eb="35">
      <t>ネン</t>
    </rPh>
    <rPh sb="35" eb="37">
      <t>イジョウ</t>
    </rPh>
    <rPh sb="37" eb="39">
      <t>ケイカ</t>
    </rPh>
    <rPh sb="43" eb="45">
      <t>ショリ</t>
    </rPh>
    <rPh sb="45" eb="47">
      <t>シセツ</t>
    </rPh>
    <rPh sb="51" eb="53">
      <t>シセツ</t>
    </rPh>
    <rPh sb="53" eb="55">
      <t>ゼンタイ</t>
    </rPh>
    <rPh sb="56" eb="58">
      <t>カイシュウ</t>
    </rPh>
    <rPh sb="59" eb="61">
      <t>ヒツヨウ</t>
    </rPh>
    <rPh sb="62" eb="64">
      <t>ジキ</t>
    </rPh>
    <rPh sb="73" eb="75">
      <t>コンゴ</t>
    </rPh>
    <rPh sb="76" eb="78">
      <t>カンロ</t>
    </rPh>
    <rPh sb="79" eb="81">
      <t>フセツ</t>
    </rPh>
    <rPh sb="81" eb="82">
      <t>ガ</t>
    </rPh>
    <rPh sb="83" eb="84">
      <t>トウ</t>
    </rPh>
    <rPh sb="85" eb="86">
      <t>フク</t>
    </rPh>
    <rPh sb="87" eb="89">
      <t>シセツ</t>
    </rPh>
    <rPh sb="89" eb="91">
      <t>セツビ</t>
    </rPh>
    <rPh sb="92" eb="94">
      <t>カイシュウ</t>
    </rPh>
    <rPh sb="95" eb="96">
      <t>オコナ</t>
    </rPh>
    <rPh sb="102" eb="105">
      <t>シュウエキテキ</t>
    </rPh>
    <rPh sb="105" eb="107">
      <t>シュウシ</t>
    </rPh>
    <rPh sb="107" eb="109">
      <t>ヒリツ</t>
    </rPh>
    <rPh sb="110" eb="112">
      <t>アッカ</t>
    </rPh>
    <rPh sb="113" eb="115">
      <t>ヨソウ</t>
    </rPh>
    <rPh sb="124" eb="126">
      <t>リョウキン</t>
    </rPh>
    <rPh sb="127" eb="129">
      <t>ミナオ</t>
    </rPh>
    <rPh sb="130" eb="131">
      <t>トウ</t>
    </rPh>
    <rPh sb="132" eb="134">
      <t>ケイエイ</t>
    </rPh>
    <rPh sb="134" eb="136">
      <t>カイゼン</t>
    </rPh>
    <rPh sb="137" eb="138">
      <t>ト</t>
    </rPh>
    <rPh sb="139" eb="140">
      <t>ク</t>
    </rPh>
    <rPh sb="142" eb="144">
      <t>ヒツヨウ</t>
    </rPh>
    <rPh sb="148" eb="150">
      <t>シセツ</t>
    </rPh>
    <rPh sb="150" eb="152">
      <t>セツビ</t>
    </rPh>
    <rPh sb="153" eb="157">
      <t>チョウジュミョウカ</t>
    </rPh>
    <rPh sb="157" eb="159">
      <t>ケイカク</t>
    </rPh>
    <rPh sb="160" eb="161">
      <t>フ</t>
    </rPh>
    <rPh sb="164" eb="166">
      <t>ケイエイ</t>
    </rPh>
    <rPh sb="166" eb="168">
      <t>タイサク</t>
    </rPh>
    <rPh sb="169" eb="171">
      <t>ケントウ</t>
    </rPh>
    <phoneticPr fontId="4"/>
  </si>
  <si>
    <t>　経費回収率以外の項目では、類似団体の平均値との比較で概ね良好な状況で推移しているように見える。
　経費回収率については、近年の施設設備の修繕・交換費用等の増加により、その財源を基金からの繰入金に依存しているため、数値が低下傾向にある。
　また、経営の健全化を図るうえで、加入率アップが必要であり、今後も引き続き加入率アップに向け、取り組んでいく。
　建設から20年が経過した施設等は、今後さらに機器設備の改修費が増加していくことが見込まれる。
　今後の大規模改修を見据え、令和2年度策定予定の長寿命化計画を踏まえた経営計画の検討が必要である。</t>
    <rPh sb="1" eb="3">
      <t>ケイヒ</t>
    </rPh>
    <rPh sb="3" eb="5">
      <t>カイシュウ</t>
    </rPh>
    <rPh sb="5" eb="6">
      <t>リツ</t>
    </rPh>
    <rPh sb="6" eb="8">
      <t>イガイ</t>
    </rPh>
    <rPh sb="9" eb="11">
      <t>コウモク</t>
    </rPh>
    <rPh sb="14" eb="16">
      <t>ルイジ</t>
    </rPh>
    <rPh sb="16" eb="18">
      <t>ダンタイ</t>
    </rPh>
    <rPh sb="19" eb="22">
      <t>ヘイキンチ</t>
    </rPh>
    <rPh sb="24" eb="26">
      <t>ヒカク</t>
    </rPh>
    <rPh sb="27" eb="28">
      <t>オオム</t>
    </rPh>
    <rPh sb="29" eb="31">
      <t>リョウコウ</t>
    </rPh>
    <rPh sb="32" eb="34">
      <t>ジョウキョウ</t>
    </rPh>
    <rPh sb="35" eb="37">
      <t>スイイ</t>
    </rPh>
    <rPh sb="44" eb="45">
      <t>ミ</t>
    </rPh>
    <rPh sb="50" eb="52">
      <t>ケイヒ</t>
    </rPh>
    <rPh sb="52" eb="54">
      <t>カイシュウ</t>
    </rPh>
    <rPh sb="54" eb="55">
      <t>リツ</t>
    </rPh>
    <rPh sb="61" eb="63">
      <t>キンネン</t>
    </rPh>
    <rPh sb="64" eb="66">
      <t>シセツ</t>
    </rPh>
    <rPh sb="66" eb="68">
      <t>セツビ</t>
    </rPh>
    <rPh sb="69" eb="71">
      <t>シュウゼン</t>
    </rPh>
    <rPh sb="72" eb="74">
      <t>コウカン</t>
    </rPh>
    <rPh sb="74" eb="76">
      <t>ヒヨウ</t>
    </rPh>
    <rPh sb="76" eb="77">
      <t>トウ</t>
    </rPh>
    <rPh sb="78" eb="80">
      <t>ゾウカ</t>
    </rPh>
    <rPh sb="86" eb="88">
      <t>ザイゲン</t>
    </rPh>
    <rPh sb="89" eb="91">
      <t>キキン</t>
    </rPh>
    <rPh sb="94" eb="96">
      <t>クリイレ</t>
    </rPh>
    <rPh sb="96" eb="97">
      <t>キン</t>
    </rPh>
    <rPh sb="98" eb="100">
      <t>イゾン</t>
    </rPh>
    <rPh sb="107" eb="109">
      <t>スウチ</t>
    </rPh>
    <rPh sb="110" eb="112">
      <t>テイカ</t>
    </rPh>
    <rPh sb="112" eb="114">
      <t>ケイコウ</t>
    </rPh>
    <rPh sb="123" eb="125">
      <t>ケイエイ</t>
    </rPh>
    <rPh sb="126" eb="129">
      <t>ケンゼンカ</t>
    </rPh>
    <rPh sb="130" eb="131">
      <t>ハカ</t>
    </rPh>
    <rPh sb="136" eb="138">
      <t>カニュウ</t>
    </rPh>
    <rPh sb="138" eb="139">
      <t>リツ</t>
    </rPh>
    <rPh sb="143" eb="145">
      <t>ヒツヨウ</t>
    </rPh>
    <rPh sb="149" eb="151">
      <t>コンゴ</t>
    </rPh>
    <rPh sb="152" eb="153">
      <t>ヒ</t>
    </rPh>
    <rPh sb="154" eb="155">
      <t>ツヅ</t>
    </rPh>
    <rPh sb="156" eb="158">
      <t>カニュウ</t>
    </rPh>
    <rPh sb="158" eb="159">
      <t>リツ</t>
    </rPh>
    <rPh sb="163" eb="164">
      <t>ム</t>
    </rPh>
    <rPh sb="166" eb="167">
      <t>ト</t>
    </rPh>
    <rPh sb="168" eb="169">
      <t>ク</t>
    </rPh>
    <rPh sb="176" eb="178">
      <t>ケンセツ</t>
    </rPh>
    <rPh sb="182" eb="183">
      <t>ネン</t>
    </rPh>
    <rPh sb="184" eb="186">
      <t>ケイカ</t>
    </rPh>
    <rPh sb="188" eb="190">
      <t>シセツ</t>
    </rPh>
    <rPh sb="190" eb="191">
      <t>トウ</t>
    </rPh>
    <rPh sb="193" eb="195">
      <t>コンゴ</t>
    </rPh>
    <rPh sb="198" eb="200">
      <t>キキ</t>
    </rPh>
    <rPh sb="200" eb="202">
      <t>セツビ</t>
    </rPh>
    <rPh sb="203" eb="205">
      <t>カイシュウ</t>
    </rPh>
    <rPh sb="205" eb="206">
      <t>ヒ</t>
    </rPh>
    <rPh sb="207" eb="209">
      <t>ゾウカ</t>
    </rPh>
    <rPh sb="216" eb="218">
      <t>ミコ</t>
    </rPh>
    <rPh sb="224" eb="226">
      <t>コンゴ</t>
    </rPh>
    <rPh sb="227" eb="230">
      <t>ダイキボ</t>
    </rPh>
    <rPh sb="230" eb="232">
      <t>カイシュウ</t>
    </rPh>
    <rPh sb="233" eb="235">
      <t>ミス</t>
    </rPh>
    <rPh sb="237" eb="239">
      <t>レイワ</t>
    </rPh>
    <rPh sb="240" eb="242">
      <t>ネンド</t>
    </rPh>
    <rPh sb="242" eb="244">
      <t>サクテイ</t>
    </rPh>
    <rPh sb="244" eb="246">
      <t>ヨテイ</t>
    </rPh>
    <rPh sb="247" eb="251">
      <t>チョウジュミョウカ</t>
    </rPh>
    <rPh sb="251" eb="253">
      <t>ケイカク</t>
    </rPh>
    <rPh sb="254" eb="255">
      <t>フ</t>
    </rPh>
    <rPh sb="258" eb="260">
      <t>ケイエイ</t>
    </rPh>
    <rPh sb="260" eb="262">
      <t>ケイカク</t>
    </rPh>
    <rPh sb="263" eb="265">
      <t>ケントウ</t>
    </rPh>
    <rPh sb="266" eb="268">
      <t>ヒツヨウ</t>
    </rPh>
    <phoneticPr fontId="4"/>
  </si>
  <si>
    <t>　昭和61年供用開始の施設については、平成13年度に機能強化対策工事により一部機器の改修を行っているが、管路及びその他施設については、改修に至っていない。
　令和2年度に機能診断等の結果に基づく長寿命化計画を策定予定であり、その計画を踏まえ老朽化対策を図っていく。</t>
    <rPh sb="1" eb="3">
      <t>ショウワ</t>
    </rPh>
    <rPh sb="5" eb="6">
      <t>ネン</t>
    </rPh>
    <rPh sb="6" eb="8">
      <t>キョウヨウ</t>
    </rPh>
    <rPh sb="8" eb="10">
      <t>カイシ</t>
    </rPh>
    <rPh sb="11" eb="13">
      <t>シセツ</t>
    </rPh>
    <rPh sb="19" eb="21">
      <t>ヘイセイ</t>
    </rPh>
    <rPh sb="23" eb="25">
      <t>ネンド</t>
    </rPh>
    <rPh sb="26" eb="28">
      <t>キノウ</t>
    </rPh>
    <rPh sb="28" eb="30">
      <t>キョウカ</t>
    </rPh>
    <rPh sb="30" eb="32">
      <t>タイサク</t>
    </rPh>
    <rPh sb="32" eb="34">
      <t>コウジ</t>
    </rPh>
    <rPh sb="37" eb="39">
      <t>イチブ</t>
    </rPh>
    <rPh sb="39" eb="41">
      <t>キキ</t>
    </rPh>
    <rPh sb="42" eb="44">
      <t>カイシュウ</t>
    </rPh>
    <rPh sb="45" eb="46">
      <t>オコナ</t>
    </rPh>
    <rPh sb="52" eb="54">
      <t>カンロ</t>
    </rPh>
    <rPh sb="54" eb="55">
      <t>オヨ</t>
    </rPh>
    <rPh sb="58" eb="59">
      <t>タ</t>
    </rPh>
    <rPh sb="59" eb="61">
      <t>シセツ</t>
    </rPh>
    <rPh sb="67" eb="69">
      <t>カイシュウ</t>
    </rPh>
    <rPh sb="70" eb="71">
      <t>イタ</t>
    </rPh>
    <rPh sb="79" eb="81">
      <t>レイワ</t>
    </rPh>
    <rPh sb="82" eb="84">
      <t>ネンド</t>
    </rPh>
    <rPh sb="85" eb="87">
      <t>キノウ</t>
    </rPh>
    <rPh sb="87" eb="89">
      <t>シンダン</t>
    </rPh>
    <rPh sb="89" eb="90">
      <t>トウ</t>
    </rPh>
    <rPh sb="91" eb="93">
      <t>ケッカ</t>
    </rPh>
    <rPh sb="94" eb="95">
      <t>モト</t>
    </rPh>
    <rPh sb="97" eb="101">
      <t>チョウジュミョウカ</t>
    </rPh>
    <rPh sb="101" eb="103">
      <t>ケイカク</t>
    </rPh>
    <rPh sb="104" eb="106">
      <t>サクテイ</t>
    </rPh>
    <rPh sb="106" eb="108">
      <t>ヨテイ</t>
    </rPh>
    <rPh sb="114" eb="116">
      <t>ケイカク</t>
    </rPh>
    <rPh sb="117" eb="118">
      <t>フ</t>
    </rPh>
    <rPh sb="120" eb="123">
      <t>ロウキュウカ</t>
    </rPh>
    <rPh sb="123" eb="125">
      <t>タイサク</t>
    </rPh>
    <rPh sb="126" eb="127">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</si>
</sst>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1DA-47AD-AE05-F6825B3A8C8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0.05</c:v>
                </c:pt>
                <c:pt idx="2">
                  <c:v>0.44</c:v>
                </c:pt>
                <c:pt idx="3">
                  <c:v>0.04</c:v>
                </c:pt>
                <c:pt idx="4">
                  <c:v>0.02</c:v>
                </c:pt>
              </c:numCache>
            </c:numRef>
          </c:val>
          <c:smooth val="0"/>
          <c:extLst>
            <c:ext xmlns:c16="http://schemas.microsoft.com/office/drawing/2014/chart" uri="{C3380CC4-5D6E-409C-BE32-E72D297353CC}">
              <c16:uniqueId val="{00000001-21DA-47AD-AE05-F6825B3A8C8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62.82</c:v>
                </c:pt>
                <c:pt idx="1">
                  <c:v>65.349999999999994</c:v>
                </c:pt>
                <c:pt idx="2">
                  <c:v>66.89</c:v>
                </c:pt>
                <c:pt idx="3">
                  <c:v>66.89</c:v>
                </c:pt>
                <c:pt idx="4">
                  <c:v>61.72</c:v>
                </c:pt>
              </c:numCache>
            </c:numRef>
          </c:val>
          <c:extLst>
            <c:ext xmlns:c16="http://schemas.microsoft.com/office/drawing/2014/chart" uri="{C3380CC4-5D6E-409C-BE32-E72D297353CC}">
              <c16:uniqueId val="{00000000-92EE-4AE0-97B7-3FA2FD9C4AC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56</c:v>
                </c:pt>
                <c:pt idx="2">
                  <c:v>56.01</c:v>
                </c:pt>
                <c:pt idx="3">
                  <c:v>56.72</c:v>
                </c:pt>
                <c:pt idx="4">
                  <c:v>54.06</c:v>
                </c:pt>
              </c:numCache>
            </c:numRef>
          </c:val>
          <c:smooth val="0"/>
          <c:extLst>
            <c:ext xmlns:c16="http://schemas.microsoft.com/office/drawing/2014/chart" uri="{C3380CC4-5D6E-409C-BE32-E72D297353CC}">
              <c16:uniqueId val="{00000001-92EE-4AE0-97B7-3FA2FD9C4AC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89.44</c:v>
                </c:pt>
                <c:pt idx="1">
                  <c:v>90.12</c:v>
                </c:pt>
                <c:pt idx="2">
                  <c:v>90.01</c:v>
                </c:pt>
                <c:pt idx="3">
                  <c:v>90.98</c:v>
                </c:pt>
                <c:pt idx="4">
                  <c:v>91.43</c:v>
                </c:pt>
              </c:numCache>
            </c:numRef>
          </c:val>
          <c:extLst>
            <c:ext xmlns:c16="http://schemas.microsoft.com/office/drawing/2014/chart" uri="{C3380CC4-5D6E-409C-BE32-E72D297353CC}">
              <c16:uniqueId val="{00000000-5D37-453D-BF4F-85F49B334B9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89.51</c:v>
                </c:pt>
                <c:pt idx="2">
                  <c:v>89.77</c:v>
                </c:pt>
                <c:pt idx="3">
                  <c:v>90.04</c:v>
                </c:pt>
                <c:pt idx="4">
                  <c:v>90.11</c:v>
                </c:pt>
              </c:numCache>
            </c:numRef>
          </c:val>
          <c:smooth val="0"/>
          <c:extLst>
            <c:ext xmlns:c16="http://schemas.microsoft.com/office/drawing/2014/chart" uri="{C3380CC4-5D6E-409C-BE32-E72D297353CC}">
              <c16:uniqueId val="{00000001-5D37-453D-BF4F-85F49B334B9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98.51</c:v>
                </c:pt>
                <c:pt idx="1">
                  <c:v>99.32</c:v>
                </c:pt>
                <c:pt idx="2">
                  <c:v>99.73</c:v>
                </c:pt>
                <c:pt idx="3">
                  <c:v>99.71</c:v>
                </c:pt>
                <c:pt idx="4">
                  <c:v>99.71</c:v>
                </c:pt>
              </c:numCache>
            </c:numRef>
          </c:val>
          <c:extLst>
            <c:ext xmlns:c16="http://schemas.microsoft.com/office/drawing/2014/chart" uri="{C3380CC4-5D6E-409C-BE32-E72D297353CC}">
              <c16:uniqueId val="{00000000-219B-42E1-92E4-26E8A49D4EE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9B-42E1-92E4-26E8A49D4EE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FD3-4C78-9FD9-C9E8A4BC0A3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D3-4C78-9FD9-C9E8A4BC0A3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1F-4F31-A2E6-54FC2468FFC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1F-4F31-A2E6-54FC2468FFC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024-4B6D-B9F3-1F5ADA811C9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024-4B6D-B9F3-1F5ADA811C9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F0D-4DE6-8775-6B1B755D002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F0D-4DE6-8775-6B1B755D002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799-4F24-BEC4-68A01614D0B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685.34</c:v>
                </c:pt>
                <c:pt idx="2">
                  <c:v>684.74</c:v>
                </c:pt>
                <c:pt idx="3">
                  <c:v>654.91999999999996</c:v>
                </c:pt>
                <c:pt idx="4">
                  <c:v>654.71</c:v>
                </c:pt>
              </c:numCache>
            </c:numRef>
          </c:val>
          <c:smooth val="0"/>
          <c:extLst>
            <c:ext xmlns:c16="http://schemas.microsoft.com/office/drawing/2014/chart" uri="{C3380CC4-5D6E-409C-BE32-E72D297353CC}">
              <c16:uniqueId val="{00000001-8799-4F24-BEC4-68A01614D0B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69.56</c:v>
                </c:pt>
                <c:pt idx="1">
                  <c:v>74.67</c:v>
                </c:pt>
                <c:pt idx="2">
                  <c:v>61.03</c:v>
                </c:pt>
                <c:pt idx="3">
                  <c:v>59.7</c:v>
                </c:pt>
                <c:pt idx="4">
                  <c:v>50.13</c:v>
                </c:pt>
              </c:numCache>
            </c:numRef>
          </c:val>
          <c:extLst>
            <c:ext xmlns:c16="http://schemas.microsoft.com/office/drawing/2014/chart" uri="{C3380CC4-5D6E-409C-BE32-E72D297353CC}">
              <c16:uniqueId val="{00000000-F3C4-40F3-9CB9-BE626CE1F65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59.83</c:v>
                </c:pt>
                <c:pt idx="2">
                  <c:v>65.33</c:v>
                </c:pt>
                <c:pt idx="3">
                  <c:v>65.39</c:v>
                </c:pt>
                <c:pt idx="4">
                  <c:v>65.37</c:v>
                </c:pt>
              </c:numCache>
            </c:numRef>
          </c:val>
          <c:smooth val="0"/>
          <c:extLst>
            <c:ext xmlns:c16="http://schemas.microsoft.com/office/drawing/2014/chart" uri="{C3380CC4-5D6E-409C-BE32-E72D297353CC}">
              <c16:uniqueId val="{00000001-F3C4-40F3-9CB9-BE626CE1F65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160.76</c:v>
                </c:pt>
                <c:pt idx="1">
                  <c:v>143.80000000000001</c:v>
                </c:pt>
                <c:pt idx="2">
                  <c:v>170.32</c:v>
                </c:pt>
                <c:pt idx="3">
                  <c:v>174.45</c:v>
                </c:pt>
                <c:pt idx="4">
                  <c:v>223.86</c:v>
                </c:pt>
              </c:numCache>
            </c:numRef>
          </c:val>
          <c:extLst>
            <c:ext xmlns:c16="http://schemas.microsoft.com/office/drawing/2014/chart" uri="{C3380CC4-5D6E-409C-BE32-E72D297353CC}">
              <c16:uniqueId val="{00000000-7810-4CE6-9F32-DDB352B81DC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246.66</c:v>
                </c:pt>
                <c:pt idx="2">
                  <c:v>227.43</c:v>
                </c:pt>
                <c:pt idx="3">
                  <c:v>230.88</c:v>
                </c:pt>
                <c:pt idx="4">
                  <c:v>228.99</c:v>
                </c:pt>
              </c:numCache>
            </c:numRef>
          </c:val>
          <c:smooth val="0"/>
          <c:extLst>
            <c:ext xmlns:c16="http://schemas.microsoft.com/office/drawing/2014/chart" uri="{C3380CC4-5D6E-409C-BE32-E72D297353CC}">
              <c16:uniqueId val="{00000001-7810-4CE6-9F32-DDB352B81DC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CD67" sqref="CD6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大石田町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非設置</v>
      </c>
      <c r="AE8" s="73"/>
      <c r="AF8" s="73"/>
      <c r="AG8" s="73"/>
      <c r="AH8" s="73"/>
      <c r="AI8" s="73"/>
      <c r="AJ8" s="73"/>
      <c r="AK8" s="3"/>
      <c r="AL8" s="69">
        <f>データ!S6</f>
        <v>6945</v>
      </c>
      <c r="AM8" s="69"/>
      <c r="AN8" s="69"/>
      <c r="AO8" s="69"/>
      <c r="AP8" s="69"/>
      <c r="AQ8" s="69"/>
      <c r="AR8" s="69"/>
      <c r="AS8" s="69"/>
      <c r="AT8" s="68">
        <f>データ!T6</f>
        <v>79.540000000000006</v>
      </c>
      <c r="AU8" s="68"/>
      <c r="AV8" s="68"/>
      <c r="AW8" s="68"/>
      <c r="AX8" s="68"/>
      <c r="AY8" s="68"/>
      <c r="AZ8" s="68"/>
      <c r="BA8" s="68"/>
      <c r="BB8" s="68">
        <f>データ!U6</f>
        <v>87.31</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27.67</v>
      </c>
      <c r="Q10" s="68"/>
      <c r="R10" s="68"/>
      <c r="S10" s="68"/>
      <c r="T10" s="68"/>
      <c r="U10" s="68"/>
      <c r="V10" s="68"/>
      <c r="W10" s="68">
        <f>データ!Q6</f>
        <v>100</v>
      </c>
      <c r="X10" s="68"/>
      <c r="Y10" s="68"/>
      <c r="Z10" s="68"/>
      <c r="AA10" s="68"/>
      <c r="AB10" s="68"/>
      <c r="AC10" s="68"/>
      <c r="AD10" s="69">
        <f>データ!R6</f>
        <v>3410</v>
      </c>
      <c r="AE10" s="69"/>
      <c r="AF10" s="69"/>
      <c r="AG10" s="69"/>
      <c r="AH10" s="69"/>
      <c r="AI10" s="69"/>
      <c r="AJ10" s="69"/>
      <c r="AK10" s="2"/>
      <c r="AL10" s="69">
        <f>データ!V6</f>
        <v>1901</v>
      </c>
      <c r="AM10" s="69"/>
      <c r="AN10" s="69"/>
      <c r="AO10" s="69"/>
      <c r="AP10" s="69"/>
      <c r="AQ10" s="69"/>
      <c r="AR10" s="69"/>
      <c r="AS10" s="69"/>
      <c r="AT10" s="68">
        <f>データ!W6</f>
        <v>1.58</v>
      </c>
      <c r="AU10" s="68"/>
      <c r="AV10" s="68"/>
      <c r="AW10" s="68"/>
      <c r="AX10" s="68"/>
      <c r="AY10" s="68"/>
      <c r="AZ10" s="68"/>
      <c r="BA10" s="68"/>
      <c r="BB10" s="68">
        <f>データ!X6</f>
        <v>1203.1600000000001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120</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43</v>
      </c>
      <c r="N86" s="26" t="s">
        <v>44</v>
      </c>
      <c r="O86" s="26" t="str">
        <f>データ!EO6</f>
        <v>【0.02】</v>
      </c>
    </row>
  </sheetData>
  <sheetProtection algorithmName="SHA-512" hashValue="SO5/oTSWHTt4C0UnC75c7EVAB5yl1zjEoz6ZMR2FGbDW/Kiwm+P4MLYJ4JnW+om8he7C7lNzmgBZW6JV4/O9bw==" saltValue="DtBhMNfL0s2VcK9bOfb/Z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63410</v>
      </c>
      <c r="D6" s="33">
        <f t="shared" si="3"/>
        <v>47</v>
      </c>
      <c r="E6" s="33">
        <f t="shared" si="3"/>
        <v>17</v>
      </c>
      <c r="F6" s="33">
        <f t="shared" si="3"/>
        <v>5</v>
      </c>
      <c r="G6" s="33">
        <f t="shared" si="3"/>
        <v>0</v>
      </c>
      <c r="H6" s="33" t="str">
        <f t="shared" si="3"/>
        <v>山形県　大石田町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27.67</v>
      </c>
      <c r="Q6" s="34">
        <f t="shared" si="3"/>
        <v>100</v>
      </c>
      <c r="R6" s="34">
        <f t="shared" si="3"/>
        <v>3410</v>
      </c>
      <c r="S6" s="34">
        <f t="shared" si="3"/>
        <v>6945</v>
      </c>
      <c r="T6" s="34">
        <f t="shared" si="3"/>
        <v>79.540000000000006</v>
      </c>
      <c r="U6" s="34">
        <f t="shared" si="3"/>
        <v>87.31</v>
      </c>
      <c r="V6" s="34">
        <f t="shared" si="3"/>
        <v>1901</v>
      </c>
      <c r="W6" s="34">
        <f t="shared" si="3"/>
        <v>1.58</v>
      </c>
      <c r="X6" s="34">
        <f t="shared" si="3"/>
        <v>1203.1600000000001</v>
      </c>
      <c r="Y6" s="35">
        <f>IF(Y7="",NA(),Y7)</f>
        <v>98.51</v>
      </c>
      <c r="Z6" s="35">
        <f t="shared" ref="Z6:AH6" si="4">IF(Z7="",NA(),Z7)</f>
        <v>99.32</v>
      </c>
      <c r="AA6" s="35">
        <f t="shared" si="4"/>
        <v>99.73</v>
      </c>
      <c r="AB6" s="35">
        <f t="shared" si="4"/>
        <v>99.71</v>
      </c>
      <c r="AC6" s="35">
        <f t="shared" si="4"/>
        <v>99.71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1081.8</v>
      </c>
      <c r="BL6" s="35">
        <f t="shared" si="7"/>
        <v>685.34</v>
      </c>
      <c r="BM6" s="35">
        <f t="shared" si="7"/>
        <v>684.74</v>
      </c>
      <c r="BN6" s="35">
        <f t="shared" si="7"/>
        <v>654.91999999999996</v>
      </c>
      <c r="BO6" s="35">
        <f t="shared" si="7"/>
        <v>654.71</v>
      </c>
      <c r="BP6" s="34" t="str">
        <f>IF(BP7="","",IF(BP7="-","【-】","【"&amp;SUBSTITUTE(TEXT(BP7,"#,##0.00"),"-","△")&amp;"】"))</f>
        <v>【765.47】</v>
      </c>
      <c r="BQ6" s="35">
        <f>IF(BQ7="",NA(),BQ7)</f>
        <v>69.56</v>
      </c>
      <c r="BR6" s="35">
        <f t="shared" ref="BR6:BZ6" si="8">IF(BR7="",NA(),BR7)</f>
        <v>74.67</v>
      </c>
      <c r="BS6" s="35">
        <f t="shared" si="8"/>
        <v>61.03</v>
      </c>
      <c r="BT6" s="35">
        <f t="shared" si="8"/>
        <v>59.7</v>
      </c>
      <c r="BU6" s="35">
        <f t="shared" si="8"/>
        <v>50.13</v>
      </c>
      <c r="BV6" s="35">
        <f t="shared" si="8"/>
        <v>52.19</v>
      </c>
      <c r="BW6" s="35">
        <f t="shared" si="8"/>
        <v>59.83</v>
      </c>
      <c r="BX6" s="35">
        <f t="shared" si="8"/>
        <v>65.33</v>
      </c>
      <c r="BY6" s="35">
        <f t="shared" si="8"/>
        <v>65.39</v>
      </c>
      <c r="BZ6" s="35">
        <f t="shared" si="8"/>
        <v>65.37</v>
      </c>
      <c r="CA6" s="34" t="str">
        <f>IF(CA7="","",IF(CA7="-","【-】","【"&amp;SUBSTITUTE(TEXT(CA7,"#,##0.00"),"-","△")&amp;"】"))</f>
        <v>【59.59】</v>
      </c>
      <c r="CB6" s="35">
        <f>IF(CB7="",NA(),CB7)</f>
        <v>160.76</v>
      </c>
      <c r="CC6" s="35">
        <f t="shared" ref="CC6:CK6" si="9">IF(CC7="",NA(),CC7)</f>
        <v>143.80000000000001</v>
      </c>
      <c r="CD6" s="35">
        <f t="shared" si="9"/>
        <v>170.32</v>
      </c>
      <c r="CE6" s="35">
        <f t="shared" si="9"/>
        <v>174.45</v>
      </c>
      <c r="CF6" s="35">
        <f t="shared" si="9"/>
        <v>223.86</v>
      </c>
      <c r="CG6" s="35">
        <f t="shared" si="9"/>
        <v>296.14</v>
      </c>
      <c r="CH6" s="35">
        <f t="shared" si="9"/>
        <v>246.66</v>
      </c>
      <c r="CI6" s="35">
        <f t="shared" si="9"/>
        <v>227.43</v>
      </c>
      <c r="CJ6" s="35">
        <f t="shared" si="9"/>
        <v>230.88</v>
      </c>
      <c r="CK6" s="35">
        <f t="shared" si="9"/>
        <v>228.99</v>
      </c>
      <c r="CL6" s="34" t="str">
        <f>IF(CL7="","",IF(CL7="-","【-】","【"&amp;SUBSTITUTE(TEXT(CL7,"#,##0.00"),"-","△")&amp;"】"))</f>
        <v>【257.86】</v>
      </c>
      <c r="CM6" s="35">
        <f>IF(CM7="",NA(),CM7)</f>
        <v>62.82</v>
      </c>
      <c r="CN6" s="35">
        <f t="shared" ref="CN6:CV6" si="10">IF(CN7="",NA(),CN7)</f>
        <v>65.349999999999994</v>
      </c>
      <c r="CO6" s="35">
        <f t="shared" si="10"/>
        <v>66.89</v>
      </c>
      <c r="CP6" s="35">
        <f t="shared" si="10"/>
        <v>66.89</v>
      </c>
      <c r="CQ6" s="35">
        <f t="shared" si="10"/>
        <v>61.72</v>
      </c>
      <c r="CR6" s="35">
        <f t="shared" si="10"/>
        <v>52.31</v>
      </c>
      <c r="CS6" s="35">
        <f t="shared" si="10"/>
        <v>56</v>
      </c>
      <c r="CT6" s="35">
        <f t="shared" si="10"/>
        <v>56.01</v>
      </c>
      <c r="CU6" s="35">
        <f t="shared" si="10"/>
        <v>56.72</v>
      </c>
      <c r="CV6" s="35">
        <f t="shared" si="10"/>
        <v>54.06</v>
      </c>
      <c r="CW6" s="34" t="str">
        <f>IF(CW7="","",IF(CW7="-","【-】","【"&amp;SUBSTITUTE(TEXT(CW7,"#,##0.00"),"-","△")&amp;"】"))</f>
        <v>【51.30】</v>
      </c>
      <c r="CX6" s="35">
        <f>IF(CX7="",NA(),CX7)</f>
        <v>89.44</v>
      </c>
      <c r="CY6" s="35">
        <f t="shared" ref="CY6:DG6" si="11">IF(CY7="",NA(),CY7)</f>
        <v>90.12</v>
      </c>
      <c r="CZ6" s="35">
        <f t="shared" si="11"/>
        <v>90.01</v>
      </c>
      <c r="DA6" s="35">
        <f t="shared" si="11"/>
        <v>90.98</v>
      </c>
      <c r="DB6" s="35">
        <f t="shared" si="11"/>
        <v>91.43</v>
      </c>
      <c r="DC6" s="35">
        <f t="shared" si="11"/>
        <v>84.32</v>
      </c>
      <c r="DD6" s="35">
        <f t="shared" si="11"/>
        <v>89.51</v>
      </c>
      <c r="DE6" s="35">
        <f t="shared" si="11"/>
        <v>89.77</v>
      </c>
      <c r="DF6" s="35">
        <f t="shared" si="11"/>
        <v>90.04</v>
      </c>
      <c r="DG6" s="35">
        <f t="shared" si="11"/>
        <v>90.11</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0.05</v>
      </c>
      <c r="EL6" s="35">
        <f t="shared" si="14"/>
        <v>0.44</v>
      </c>
      <c r="EM6" s="35">
        <f t="shared" si="14"/>
        <v>0.04</v>
      </c>
      <c r="EN6" s="35">
        <f t="shared" si="14"/>
        <v>0.02</v>
      </c>
      <c r="EO6" s="34" t="str">
        <f>IF(EO7="","",IF(EO7="-","【-】","【"&amp;SUBSTITUTE(TEXT(EO7,"#,##0.00"),"-","△")&amp;"】"))</f>
        <v>【0.02】</v>
      </c>
    </row>
    <row r="7" spans="1:145" s="36" customFormat="1" x14ac:dyDescent="0.15">
      <c r="A7" s="28"/>
      <c r="B7" s="37">
        <v>2019</v>
      </c>
      <c r="C7" s="37">
        <v>63410</v>
      </c>
      <c r="D7" s="37">
        <v>47</v>
      </c>
      <c r="E7" s="37">
        <v>17</v>
      </c>
      <c r="F7" s="37">
        <v>5</v>
      </c>
      <c r="G7" s="37">
        <v>0</v>
      </c>
      <c r="H7" s="37" t="s">
        <v>98</v>
      </c>
      <c r="I7" s="37" t="s">
        <v>99</v>
      </c>
      <c r="J7" s="37" t="s">
        <v>100</v>
      </c>
      <c r="K7" s="37" t="s">
        <v>101</v>
      </c>
      <c r="L7" s="37" t="s">
        <v>102</v>
      </c>
      <c r="M7" s="37" t="s">
        <v>103</v>
      </c>
      <c r="N7" s="38" t="s">
        <v>104</v>
      </c>
      <c r="O7" s="38" t="s">
        <v>105</v>
      </c>
      <c r="P7" s="38">
        <v>27.67</v>
      </c>
      <c r="Q7" s="38">
        <v>100</v>
      </c>
      <c r="R7" s="38">
        <v>3410</v>
      </c>
      <c r="S7" s="38">
        <v>6945</v>
      </c>
      <c r="T7" s="38">
        <v>79.540000000000006</v>
      </c>
      <c r="U7" s="38">
        <v>87.31</v>
      </c>
      <c r="V7" s="38">
        <v>1901</v>
      </c>
      <c r="W7" s="38">
        <v>1.58</v>
      </c>
      <c r="X7" s="38">
        <v>1203.1600000000001</v>
      </c>
      <c r="Y7" s="38">
        <v>98.51</v>
      </c>
      <c r="Z7" s="38">
        <v>99.32</v>
      </c>
      <c r="AA7" s="38">
        <v>99.73</v>
      </c>
      <c r="AB7" s="38">
        <v>99.71</v>
      </c>
      <c r="AC7" s="38">
        <v>99.71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1081.8</v>
      </c>
      <c r="BL7" s="38">
        <v>685.34</v>
      </c>
      <c r="BM7" s="38">
        <v>684.74</v>
      </c>
      <c r="BN7" s="38">
        <v>654.91999999999996</v>
      </c>
      <c r="BO7" s="38">
        <v>654.71</v>
      </c>
      <c r="BP7" s="38">
        <v>765.47</v>
      </c>
      <c r="BQ7" s="38">
        <v>69.56</v>
      </c>
      <c r="BR7" s="38">
        <v>74.67</v>
      </c>
      <c r="BS7" s="38">
        <v>61.03</v>
      </c>
      <c r="BT7" s="38">
        <v>59.7</v>
      </c>
      <c r="BU7" s="38">
        <v>50.13</v>
      </c>
      <c r="BV7" s="38">
        <v>52.19</v>
      </c>
      <c r="BW7" s="38">
        <v>59.83</v>
      </c>
      <c r="BX7" s="38">
        <v>65.33</v>
      </c>
      <c r="BY7" s="38">
        <v>65.39</v>
      </c>
      <c r="BZ7" s="38">
        <v>65.37</v>
      </c>
      <c r="CA7" s="38">
        <v>59.59</v>
      </c>
      <c r="CB7" s="38">
        <v>160.76</v>
      </c>
      <c r="CC7" s="38">
        <v>143.80000000000001</v>
      </c>
      <c r="CD7" s="38">
        <v>170.32</v>
      </c>
      <c r="CE7" s="38">
        <v>174.45</v>
      </c>
      <c r="CF7" s="38">
        <v>223.86</v>
      </c>
      <c r="CG7" s="38">
        <v>296.14</v>
      </c>
      <c r="CH7" s="38">
        <v>246.66</v>
      </c>
      <c r="CI7" s="38">
        <v>227.43</v>
      </c>
      <c r="CJ7" s="38">
        <v>230.88</v>
      </c>
      <c r="CK7" s="38">
        <v>228.99</v>
      </c>
      <c r="CL7" s="38">
        <v>257.86</v>
      </c>
      <c r="CM7" s="38">
        <v>62.82</v>
      </c>
      <c r="CN7" s="38">
        <v>65.349999999999994</v>
      </c>
      <c r="CO7" s="38">
        <v>66.89</v>
      </c>
      <c r="CP7" s="38">
        <v>66.89</v>
      </c>
      <c r="CQ7" s="38">
        <v>61.72</v>
      </c>
      <c r="CR7" s="38">
        <v>52.31</v>
      </c>
      <c r="CS7" s="38">
        <v>56</v>
      </c>
      <c r="CT7" s="38">
        <v>56.01</v>
      </c>
      <c r="CU7" s="38">
        <v>56.72</v>
      </c>
      <c r="CV7" s="38">
        <v>54.06</v>
      </c>
      <c r="CW7" s="38">
        <v>51.3</v>
      </c>
      <c r="CX7" s="38">
        <v>89.44</v>
      </c>
      <c r="CY7" s="38">
        <v>90.12</v>
      </c>
      <c r="CZ7" s="38">
        <v>90.01</v>
      </c>
      <c r="DA7" s="38">
        <v>90.98</v>
      </c>
      <c r="DB7" s="38">
        <v>91.43</v>
      </c>
      <c r="DC7" s="38">
        <v>84.32</v>
      </c>
      <c r="DD7" s="38">
        <v>89.51</v>
      </c>
      <c r="DE7" s="38">
        <v>89.77</v>
      </c>
      <c r="DF7" s="38">
        <v>90.04</v>
      </c>
      <c r="DG7" s="38">
        <v>90.11</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0.05</v>
      </c>
      <c r="EL7" s="38">
        <v>0.44</v>
      </c>
      <c r="EM7" s="38">
        <v>0.04</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115</v>
      </c>
      <c r="E13" t="s">
        <v>114</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2021-01-25T05:36:32Z</cp:lastPrinted>
  <dcterms:created xsi:type="dcterms:W3CDTF">2020-12-04T03:00:27Z</dcterms:created>
  <dcterms:modified xsi:type="dcterms:W3CDTF">2021-01-25T05:36:36Z</dcterms:modified>
  <cp:category/>
</cp:coreProperties>
</file>