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3751\Desktop\【経営比較分析表】2019_063649_46_010\【経営比較分析表】2019_063649_46_010\"/>
    </mc:Choice>
  </mc:AlternateContent>
  <xr:revisionPtr revIDLastSave="0" documentId="13_ncr:1_{A8A4C7CB-422C-4E81-8E89-AE7C1FDBD702}" xr6:coauthVersionLast="36" xr6:coauthVersionMax="36" xr10:uidLastSave="{00000000-0000-0000-0000-000000000000}"/>
  <workbookProtection workbookAlgorithmName="SHA-512" workbookHashValue="07owJ0hH/7Y35nA5hQnEQ+yB0yTqXCWhvXew1Xia3IHtZqiP5zGkNX5/wtCpyzMGDmVHkvN2EwBeQUlsR1kdnw==" workbookSaltValue="VKFC0DhiCGTBfldePmipEQ==" workbookSpinCount="100000" lockStructure="1"/>
  <bookViews>
    <workbookView xWindow="0" yWindow="0" windowWidth="23040" windowHeight="89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P6" i="5"/>
  <c r="P10" i="4" s="1"/>
  <c r="O6" i="5"/>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W10" i="4"/>
  <c r="I10" i="4"/>
  <c r="B10" i="4"/>
  <c r="BB8" i="4"/>
  <c r="AT8" i="4"/>
  <c r="AD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<sst xmlns="http://schemas.openxmlformats.org/spreadsheetml/2006/main" count="228" uniqueCount="114">
  <si>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</si>
  <si>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</si>
  <si>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</si>
  <si>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</si>
  <si>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</si>
  <si>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</si>
  <si>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</si>
  <si>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</si>
  <si>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</si>
  <si>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</si>
  <si>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</si>
  <si>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</si>
  <si>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</si>
  <si>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</si>
  <si>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</si>
  <si>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</si>
  <si>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</si>
  <si>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</si>
  <si>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</si>
  <si>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</si>
  <si>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</si>
  <si>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</si>
  <si>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</si>
  <si>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</si>
  <si>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</si>
  <si>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</si>
  <si>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</si>
  <si>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</si>
  <si>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</si>
  <si>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</si>
  <si>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</si>
  <si>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</si>
  <si>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</si>
  <si>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</si>
  <si>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</si>
  <si>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</si>
  <si>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</si>
  <si>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</si>
  <si>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</si>
  <si>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</si>
  <si>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</si>
  <si>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</si>
  <si>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</si>
  <si>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</si>
  <si>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</si>
  <si>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</si>
  <si>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</si>
  <si>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</si>
  <si>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</si>
  <si>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</si>
  <si>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</si>
  <si>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</si>
  <si>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</si>
  <si>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</si>
  <si>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</si>
  <si>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</si>
  <si>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</si>
  <si>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</si>
  <si>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</si>
  <si>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</si>
  <si>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</si>
  <si>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</si>
  <si>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</si>
  <si>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</si>
  <si>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</si>
  <si>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</si>
  <si>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</si>
  <si>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</si>
  <si>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</si>
  <si>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</si>
  <si>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</si>
  <si>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</si>
  <si>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</si>
  <si>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</si>
  <si>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</si>
  <si>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</si>
  <si>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</si>
  <si>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</si>
  <si>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</si>
  <si>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</si>
  <si>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</si>
  <si>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</si>
  <si>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</si>
  <si>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</si>
  <si>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</si>
  <si>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</si>
  <si>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</si>
  <si>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</si>
  <si>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</si>
  <si>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</si>
  <si>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</si>
  <si>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</si>
  <si>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</si>
  <si>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真室川町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</si>
  <si>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</si>
  <si>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</si>
  <si>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</si>
  <si>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</si>
  <si>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</si>
  <si>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</si>
  <si>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</si>
  <si>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</si>
  <si>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</si>
  <si>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</si>
  <si>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</si>
  <si>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</si>
  <si>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</si>
  <si>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</si>
  <si>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</si>
  <si>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</si>
  <si>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</si>
  <si>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・有形固定資産減価償却率、管路経年化率が年々増加しているが、昭和50年代後半の拡張工事により取得した資産が順次耐用年数を迎え、今後も増加していくことが見込まれる。
・老朽管の更新について、国庫補助事業等を活用し管路の更新を進めているが、基幹管路のみが補助対象となっており、管路の更新財源の確保が難しい状況にある。過去の拡張工事等による減価償却費の割合が大きいため、内部留保資金を活用しながら計画的に更新を行っていく必要がある。</t>
    <phoneticPr fontId="4"/>
  </si>
  <si>
    <t>・当町の地理的な特徴から、人口密度が低く山間部に集落が点在しているため、管路延長も長く、複数の自己水源により給水している。今後は給水人口の減少に伴う水需要の減少を勘案し、施設の統廃合やスペックダウン、近隣市町村との広域連携等により、経営の効率化を図っていく必要がある。</t>
    <phoneticPr fontId="4"/>
  </si>
  <si>
    <t>・経常収支比率は100％を超えているが、料金回収率は低く、基準内の繰入れではあるものの、一般会計からの繰入れにより収支を保っている状況にある。
・企業債残高対給水収益比率については、ピークを越え減少傾向にあるが、過去の拡張工事や簡易水道との統合整備工事等に充てた企業債の残高が大きいため、他類似団体よりも高い水準にある。
・自己水源の浄水設備の維持管理に費用がかかるため、給水原価が他団体より高く、料金回収率も低くなっている。
・施設利用率について、水道事業全体では6割を超えているが、3割程度の給水エリアもあるため、今後の給水人口の減少等も勘案しながら施設の統廃合などにより効率化を検討していく必要がある。
・有収率はH30年度の68.92％から3.92ポイント改善し、72.84%となった。引き続き漏水調査や老朽管の更新により有収率の向上に努めていく。</t>
    <rPh sb="332" eb="334">
      <t>カイゼン</t>
    </rPh>
    <rPh sb="347" eb="348">
      <t>ヒ</t>
    </rPh>
    <rPh sb="349" eb="350">
      <t>ツヅ</t>
    </rPh>
    <rPh sb="351" eb="353">
      <t>ロウスイ</t>
    </rPh>
    <rPh sb="353" eb="355">
      <t>チョウサ</t>
    </rPh>
    <rPh sb="356" eb="358">
      <t>ロウキュウ</t>
    </rPh>
    <rPh sb="358" eb="359">
      <t>カン</t>
    </rPh>
    <rPh sb="360" eb="362">
      <t>コウシン</t>
    </rPh>
    <rPh sb="365" eb="368">
      <t>ユウシュウリツ</t>
    </rPh>
    <rPh sb="369" eb="371">
      <t>コウジョウ</t>
    </rPh>
    <rPh sb="372" eb="37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</si>
</sst>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0.08</c:v>
                </c:pt>
                <c:pt idx="2">
                  <c:v>0.53</c:v>
                </c:pt>
                <c:pt idx="3">
                  <c:v>0.76</c:v>
                </c:pt>
                <c:pt idx="4">
                  <c:v>0.53</c:v>
                </c:pt>
              </c:numCache>
            </c:numRef>
          </c:val>
          <c:extLst>
            <c:ext xmlns:c16="http://schemas.microsoft.com/office/drawing/2014/chart" uri="{C3380CC4-5D6E-409C-BE32-E72D297353CC}">
              <c16:uniqueId val="{00000000-CA1E-418B-8B24-956BB7286E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CA1E-418B-8B24-956BB7286E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36.31</c:v>
                </c:pt>
                <c:pt idx="1">
                  <c:v>58.32</c:v>
                </c:pt>
                <c:pt idx="2">
                  <c:v>61.19</c:v>
                </c:pt>
                <c:pt idx="3">
                  <c:v>63.02</c:v>
                </c:pt>
                <c:pt idx="4">
                  <c:v>58.83</c:v>
                </c:pt>
              </c:numCache>
            </c:numRef>
          </c:val>
          <c:extLst>
            <c:ext xmlns:c16="http://schemas.microsoft.com/office/drawing/2014/chart" uri="{C3380CC4-5D6E-409C-BE32-E72D297353CC}">
              <c16:uniqueId val="{00000000-FE40-4F62-88DC-1B3E2D883E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FE40-4F62-88DC-1B3E2D883E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82.77</c:v>
                </c:pt>
                <c:pt idx="1">
                  <c:v>75.64</c:v>
                </c:pt>
                <c:pt idx="2">
                  <c:v>70.06</c:v>
                </c:pt>
                <c:pt idx="3">
                  <c:v>68.92</c:v>
                </c:pt>
                <c:pt idx="4">
                  <c:v>72.84</c:v>
                </c:pt>
              </c:numCache>
            </c:numRef>
          </c:val>
          <c:extLst>
            <c:ext xmlns:c16="http://schemas.microsoft.com/office/drawing/2014/chart" uri="{C3380CC4-5D6E-409C-BE32-E72D297353CC}">
              <c16:uniqueId val="{00000000-C92E-4AB2-9C35-27EA7111FB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C92E-4AB2-9C35-27EA7111FB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106.17</c:v>
                </c:pt>
                <c:pt idx="1">
                  <c:v>100.62</c:v>
                </c:pt>
                <c:pt idx="2">
                  <c:v>100.66</c:v>
                </c:pt>
                <c:pt idx="3">
                  <c:v>100.02</c:v>
                </c:pt>
                <c:pt idx="4">
                  <c:v>101.03</c:v>
                </c:pt>
              </c:numCache>
            </c:numRef>
          </c:val>
          <c:extLst>
            <c:ext xmlns:c16="http://schemas.microsoft.com/office/drawing/2014/chart" uri="{C3380CC4-5D6E-409C-BE32-E72D297353CC}">
              <c16:uniqueId val="{00000000-2D69-40BA-8663-2DBFBB410D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2D69-40BA-8663-2DBFBB410D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41.5</c:v>
                </c:pt>
                <c:pt idx="1">
                  <c:v>47.65</c:v>
                </c:pt>
                <c:pt idx="2">
                  <c:v>49.81</c:v>
                </c:pt>
                <c:pt idx="3">
                  <c:v>51.47</c:v>
                </c:pt>
                <c:pt idx="4">
                  <c:v>53.45</c:v>
                </c:pt>
              </c:numCache>
            </c:numRef>
          </c:val>
          <c:extLst>
            <c:ext xmlns:c16="http://schemas.microsoft.com/office/drawing/2014/chart" uri="{C3380CC4-5D6E-409C-BE32-E72D297353CC}">
              <c16:uniqueId val="{00000000-8593-440E-8C78-73CC29DA7A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8593-440E-8C78-73CC29DA7A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0.74</c:v>
                </c:pt>
                <c:pt idx="2">
                  <c:v>0.73</c:v>
                </c:pt>
                <c:pt idx="3">
                  <c:v>5.91</c:v>
                </c:pt>
                <c:pt idx="4">
                  <c:v>7.34</c:v>
                </c:pt>
              </c:numCache>
            </c:numRef>
          </c:val>
          <c:extLst>
            <c:ext xmlns:c16="http://schemas.microsoft.com/office/drawing/2014/chart" uri="{C3380CC4-5D6E-409C-BE32-E72D297353CC}">
              <c16:uniqueId val="{00000000-5BC9-43AF-836A-DD7D1969EE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5BC9-43AF-836A-DD7D1969EE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16.829999999999998</c:v>
                </c:pt>
                <c:pt idx="4">
                  <c:v>0</c:v>
                </c:pt>
              </c:numCache>
            </c:numRef>
          </c:val>
          <c:extLst>
            <c:ext xmlns:c16="http://schemas.microsoft.com/office/drawing/2014/chart" uri="{C3380CC4-5D6E-409C-BE32-E72D297353CC}">
              <c16:uniqueId val="{00000000-7C47-41F9-938C-8CE37D0ED1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7C47-41F9-938C-8CE37D0ED1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1281.51</c:v>
                </c:pt>
                <c:pt idx="1">
                  <c:v>150.16999999999999</c:v>
                </c:pt>
                <c:pt idx="2">
                  <c:v>166.47</c:v>
                </c:pt>
                <c:pt idx="3">
                  <c:v>126.91</c:v>
                </c:pt>
                <c:pt idx="4">
                  <c:v>146.71</c:v>
                </c:pt>
              </c:numCache>
            </c:numRef>
          </c:val>
          <c:extLst>
            <c:ext xmlns:c16="http://schemas.microsoft.com/office/drawing/2014/chart" uri="{C3380CC4-5D6E-409C-BE32-E72D297353CC}">
              <c16:uniqueId val="{00000000-BA94-4A68-98CF-AB6FF6B9C8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BA94-4A68-98CF-AB6FF6B9C8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777.05</c:v>
                </c:pt>
                <c:pt idx="1">
                  <c:v>838.69</c:v>
                </c:pt>
                <c:pt idx="2">
                  <c:v>811.27</c:v>
                </c:pt>
                <c:pt idx="3">
                  <c:v>747.51</c:v>
                </c:pt>
                <c:pt idx="4">
                  <c:v>723.4</c:v>
                </c:pt>
              </c:numCache>
            </c:numRef>
          </c:val>
          <c:extLst>
            <c:ext xmlns:c16="http://schemas.microsoft.com/office/drawing/2014/chart" uri="{C3380CC4-5D6E-409C-BE32-E72D297353CC}">
              <c16:uniqueId val="{00000000-3328-4845-B6F6-8D60F1BE2E5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3328-4845-B6F6-8D60F1BE2E5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66.36</c:v>
                </c:pt>
                <c:pt idx="1">
                  <c:v>66.819999999999993</c:v>
                </c:pt>
                <c:pt idx="2">
                  <c:v>57.3</c:v>
                </c:pt>
                <c:pt idx="3">
                  <c:v>55.95</c:v>
                </c:pt>
                <c:pt idx="4">
                  <c:v>57.2</c:v>
                </c:pt>
              </c:numCache>
            </c:numRef>
          </c:val>
          <c:extLst>
            <c:ext xmlns:c16="http://schemas.microsoft.com/office/drawing/2014/chart" uri="{C3380CC4-5D6E-409C-BE32-E72D297353CC}">
              <c16:uniqueId val="{00000000-C3AC-47F7-92BE-53C1215B7E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C3AC-47F7-92BE-53C1215B7E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450.07</c:v>
                </c:pt>
                <c:pt idx="1">
                  <c:v>438.09</c:v>
                </c:pt>
                <c:pt idx="2">
                  <c:v>508.36</c:v>
                </c:pt>
                <c:pt idx="3">
                  <c:v>518.13</c:v>
                </c:pt>
                <c:pt idx="4">
                  <c:v>488.83</c:v>
                </c:pt>
              </c:numCache>
            </c:numRef>
          </c:val>
          <c:extLst>
            <c:ext xmlns:c16="http://schemas.microsoft.com/office/drawing/2014/chart" uri="{C3380CC4-5D6E-409C-BE32-E72D297353CC}">
              <c16:uniqueId val="{00000000-7217-44C2-A3EA-C67046FB23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7217-44C2-A3EA-C67046FB23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6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山形県　真室川町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7528</v>
      </c>
      <c r="AM8" s="71"/>
      <c r="AN8" s="71"/>
      <c r="AO8" s="71"/>
      <c r="AP8" s="71"/>
      <c r="AQ8" s="71"/>
      <c r="AR8" s="71"/>
      <c r="AS8" s="71"/>
      <c r="AT8" s="67">
        <f>データ!$S$6</f>
        <v>374.22</v>
      </c>
      <c r="AU8" s="68"/>
      <c r="AV8" s="68"/>
      <c r="AW8" s="68"/>
      <c r="AX8" s="68"/>
      <c r="AY8" s="68"/>
      <c r="AZ8" s="68"/>
      <c r="BA8" s="68"/>
      <c r="BB8" s="70">
        <f>データ!$T$6</f>
        <v>20.12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64.84</v>
      </c>
      <c r="J10" s="68"/>
      <c r="K10" s="68"/>
      <c r="L10" s="68"/>
      <c r="M10" s="68"/>
      <c r="N10" s="68"/>
      <c r="O10" s="69"/>
      <c r="P10" s="70">
        <f>データ!$P$6</f>
        <v>94.83</v>
      </c>
      <c r="Q10" s="70"/>
      <c r="R10" s="70"/>
      <c r="S10" s="70"/>
      <c r="T10" s="70"/>
      <c r="U10" s="70"/>
      <c r="V10" s="70"/>
      <c r="W10" s="71">
        <f>データ!$Q$6</f>
        <v>5225</v>
      </c>
      <c r="X10" s="71"/>
      <c r="Y10" s="71"/>
      <c r="Z10" s="71"/>
      <c r="AA10" s="71"/>
      <c r="AB10" s="71"/>
      <c r="AC10" s="71"/>
      <c r="AD10" s="2"/>
      <c r="AE10" s="2"/>
      <c r="AF10" s="2"/>
      <c r="AG10" s="2"/>
      <c r="AH10" s="4"/>
      <c r="AI10" s="4"/>
      <c r="AJ10" s="4"/>
      <c r="AK10" s="4"/>
      <c r="AL10" s="71">
        <f>データ!$U$6</f>
        <v>7084</v>
      </c>
      <c r="AM10" s="71"/>
      <c r="AN10" s="71"/>
      <c r="AO10" s="71"/>
      <c r="AP10" s="71"/>
      <c r="AQ10" s="71"/>
      <c r="AR10" s="71"/>
      <c r="AS10" s="71"/>
      <c r="AT10" s="67">
        <f>データ!$V$6</f>
        <v>42.1</v>
      </c>
      <c r="AU10" s="68"/>
      <c r="AV10" s="68"/>
      <c r="AW10" s="68"/>
      <c r="AX10" s="68"/>
      <c r="AY10" s="68"/>
      <c r="AZ10" s="68"/>
      <c r="BA10" s="68"/>
      <c r="BB10" s="70">
        <f>データ!$W$6</f>
        <v>168.27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ExLcniMOy2UvhXWsyq8XKEGtutc2pERKknBJ64mt27gipIt+eMlx+nm0NYB70+f7gyU/9FUUlniTRCl6h/zdg==" saltValue="/290VIYBRtYpu4VhEItU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63649</v>
      </c>
      <c r="D6" s="34">
        <f t="shared" si="3"/>
        <v>46</v>
      </c>
      <c r="E6" s="34">
        <f t="shared" si="3"/>
        <v>1</v>
      </c>
      <c r="F6" s="34">
        <f t="shared" si="3"/>
        <v>0</v>
      </c>
      <c r="G6" s="34">
        <f t="shared" si="3"/>
        <v>1</v>
      </c>
      <c r="H6" s="34" t="str">
        <f t="shared" si="3"/>
        <v>山形県　真室川町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64.84</v>
      </c>
      <c r="P6" s="35">
        <f t="shared" si="3"/>
        <v>94.83</v>
      </c>
      <c r="Q6" s="35">
        <f t="shared" si="3"/>
        <v>5225</v>
      </c>
      <c r="R6" s="35">
        <f t="shared" si="3"/>
        <v>7528</v>
      </c>
      <c r="S6" s="35">
        <f t="shared" si="3"/>
        <v>374.22</v>
      </c>
      <c r="T6" s="35">
        <f t="shared" si="3"/>
        <v>20.12</v>
      </c>
      <c r="U6" s="35">
        <f t="shared" si="3"/>
        <v>7084</v>
      </c>
      <c r="V6" s="35">
        <f t="shared" si="3"/>
        <v>42.1</v>
      </c>
      <c r="W6" s="35">
        <f t="shared" si="3"/>
        <v>168.27</v>
      </c>
      <c r="X6" s="36">
        <f>IF(X7="",NA(),X7)</f>
        <v>106.17</v>
      </c>
      <c r="Y6" s="36">
        <f t="shared" ref="Y6:AG6" si="4">IF(Y7="",NA(),Y7)</f>
        <v>100.62</v>
      </c>
      <c r="Z6" s="36">
        <f t="shared" si="4"/>
        <v>100.66</v>
      </c>
      <c r="AA6" s="36">
        <f t="shared" si="4"/>
        <v>100.02</v>
      </c>
      <c r="AB6" s="36">
        <f t="shared" si="4"/>
        <v>101.03</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6">
        <f t="shared" si="5"/>
        <v>16.829999999999998</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1281.51</v>
      </c>
      <c r="AU6" s="36">
        <f t="shared" ref="AU6:BC6" si="6">IF(AU7="",NA(),AU7)</f>
        <v>150.16999999999999</v>
      </c>
      <c r="AV6" s="36">
        <f t="shared" si="6"/>
        <v>166.47</v>
      </c>
      <c r="AW6" s="36">
        <f t="shared" si="6"/>
        <v>126.91</v>
      </c>
      <c r="AX6" s="36">
        <f t="shared" si="6"/>
        <v>146.71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777.05</v>
      </c>
      <c r="BF6" s="36">
        <f t="shared" ref="BF6:BN6" si="7">IF(BF7="",NA(),BF7)</f>
        <v>838.69</v>
      </c>
      <c r="BG6" s="36">
        <f t="shared" si="7"/>
        <v>811.27</v>
      </c>
      <c r="BH6" s="36">
        <f t="shared" si="7"/>
        <v>747.51</v>
      </c>
      <c r="BI6" s="36">
        <f t="shared" si="7"/>
        <v>723.4</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66.36</v>
      </c>
      <c r="BQ6" s="36">
        <f t="shared" ref="BQ6:BY6" si="8">IF(BQ7="",NA(),BQ7)</f>
        <v>66.819999999999993</v>
      </c>
      <c r="BR6" s="36">
        <f t="shared" si="8"/>
        <v>57.3</v>
      </c>
      <c r="BS6" s="36">
        <f t="shared" si="8"/>
        <v>55.95</v>
      </c>
      <c r="BT6" s="36">
        <f t="shared" si="8"/>
        <v>57.2</v>
      </c>
      <c r="BU6" s="36">
        <f t="shared" si="8"/>
        <v>92.76</v>
      </c>
      <c r="BV6" s="36">
        <f t="shared" si="8"/>
        <v>93.28</v>
      </c>
      <c r="BW6" s="36">
        <f t="shared" si="8"/>
        <v>87.51</v>
      </c>
      <c r="BX6" s="36">
        <f t="shared" si="8"/>
        <v>84.77</v>
      </c>
      <c r="BY6" s="36">
        <f t="shared" si="8"/>
        <v>87.11</v>
      </c>
      <c r="BZ6" s="35" t="str">
        <f>IF(BZ7="","",IF(BZ7="-","【-】","【"&amp;SUBSTITUTE(TEXT(BZ7,"#,##0.00"),"-","△")&amp;"】"))</f>
        <v>【103.24】</v>
      </c>
      <c r="CA6" s="36">
        <f>IF(CA7="",NA(),CA7)</f>
        <v>450.07</v>
      </c>
      <c r="CB6" s="36">
        <f t="shared" ref="CB6:CJ6" si="9">IF(CB7="",NA(),CB7)</f>
        <v>438.09</v>
      </c>
      <c r="CC6" s="36">
        <f t="shared" si="9"/>
        <v>508.36</v>
      </c>
      <c r="CD6" s="36">
        <f t="shared" si="9"/>
        <v>518.13</v>
      </c>
      <c r="CE6" s="36">
        <f t="shared" si="9"/>
        <v>488.83</v>
      </c>
      <c r="CF6" s="36">
        <f t="shared" si="9"/>
        <v>208.67</v>
      </c>
      <c r="CG6" s="36">
        <f t="shared" si="9"/>
        <v>208.29</v>
      </c>
      <c r="CH6" s="36">
        <f t="shared" si="9"/>
        <v>218.42</v>
      </c>
      <c r="CI6" s="36">
        <f t="shared" si="9"/>
        <v>227.27</v>
      </c>
      <c r="CJ6" s="36">
        <f t="shared" si="9"/>
        <v>223.98</v>
      </c>
      <c r="CK6" s="35" t="str">
        <f>IF(CK7="","",IF(CK7="-","【-】","【"&amp;SUBSTITUTE(TEXT(CK7,"#,##0.00"),"-","△")&amp;"】"))</f>
        <v>【168.38】</v>
      </c>
      <c r="CL6" s="36">
        <f>IF(CL7="",NA(),CL7)</f>
        <v>36.31</v>
      </c>
      <c r="CM6" s="36">
        <f t="shared" ref="CM6:CU6" si="10">IF(CM7="",NA(),CM7)</f>
        <v>58.32</v>
      </c>
      <c r="CN6" s="36">
        <f t="shared" si="10"/>
        <v>61.19</v>
      </c>
      <c r="CO6" s="36">
        <f t="shared" si="10"/>
        <v>63.02</v>
      </c>
      <c r="CP6" s="36">
        <f t="shared" si="10"/>
        <v>58.83</v>
      </c>
      <c r="CQ6" s="36">
        <f t="shared" si="10"/>
        <v>49.08</v>
      </c>
      <c r="CR6" s="36">
        <f t="shared" si="10"/>
        <v>49.32</v>
      </c>
      <c r="CS6" s="36">
        <f t="shared" si="10"/>
        <v>50.24</v>
      </c>
      <c r="CT6" s="36">
        <f t="shared" si="10"/>
        <v>50.29</v>
      </c>
      <c r="CU6" s="36">
        <f t="shared" si="10"/>
        <v>49.64</v>
      </c>
      <c r="CV6" s="35" t="str">
        <f>IF(CV7="","",IF(CV7="-","【-】","【"&amp;SUBSTITUTE(TEXT(CV7,"#,##0.00"),"-","△")&amp;"】"))</f>
        <v>【60.00】</v>
      </c>
      <c r="CW6" s="36">
        <f>IF(CW7="",NA(),CW7)</f>
        <v>82.77</v>
      </c>
      <c r="CX6" s="36">
        <f t="shared" ref="CX6:DF6" si="11">IF(CX7="",NA(),CX7)</f>
        <v>75.64</v>
      </c>
      <c r="CY6" s="36">
        <f t="shared" si="11"/>
        <v>70.06</v>
      </c>
      <c r="CZ6" s="36">
        <f t="shared" si="11"/>
        <v>68.92</v>
      </c>
      <c r="DA6" s="36">
        <f t="shared" si="11"/>
        <v>72.84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41.5</v>
      </c>
      <c r="DI6" s="36">
        <f t="shared" ref="DI6:DQ6" si="12">IF(DI7="",NA(),DI7)</f>
        <v>47.65</v>
      </c>
      <c r="DJ6" s="36">
        <f t="shared" si="12"/>
        <v>49.81</v>
      </c>
      <c r="DK6" s="36">
        <f t="shared" si="12"/>
        <v>51.47</v>
      </c>
      <c r="DL6" s="36">
        <f t="shared" si="12"/>
        <v>53.45</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6">
        <f t="shared" ref="DT6:EB6" si="13">IF(DT7="",NA(),DT7)</f>
        <v>0.74</v>
      </c>
      <c r="DU6" s="36">
        <f t="shared" si="13"/>
        <v>0.73</v>
      </c>
      <c r="DV6" s="36">
        <f t="shared" si="13"/>
        <v>5.91</v>
      </c>
      <c r="DW6" s="36">
        <f t="shared" si="13"/>
        <v>7.34</v>
      </c>
      <c r="DX6" s="36">
        <f t="shared" si="13"/>
        <v>11.16</v>
      </c>
      <c r="DY6" s="36">
        <f t="shared" si="13"/>
        <v>12.43</v>
      </c>
      <c r="DZ6" s="36">
        <f t="shared" si="13"/>
        <v>13.58</v>
      </c>
      <c r="EA6" s="36">
        <f t="shared" si="13"/>
        <v>14.13</v>
      </c>
      <c r="EB6" s="36">
        <f t="shared" si="13"/>
        <v>16.77</v>
      </c>
      <c r="EC6" s="35" t="str">
        <f>IF(EC7="","",IF(EC7="-","【-】","【"&amp;SUBSTITUTE(TEXT(EC7,"#,##0.00"),"-","△")&amp;"】"))</f>
        <v>【19.44】</v>
      </c>
      <c r="ED6" s="36">
        <f>IF(ED7="",NA(),ED7)</f>
        <v>0.44</v>
      </c>
      <c r="EE6" s="36">
        <f t="shared" ref="EE6:EM6" si="14">IF(EE7="",NA(),EE7)</f>
        <v>0.08</v>
      </c>
      <c r="EF6" s="36">
        <f t="shared" si="14"/>
        <v>0.53</v>
      </c>
      <c r="EG6" s="36">
        <f t="shared" si="14"/>
        <v>0.76</v>
      </c>
      <c r="EH6" s="36">
        <f t="shared" si="14"/>
        <v>0.53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63649</v>
      </c>
      <c r="D7" s="38">
        <v>46</v>
      </c>
      <c r="E7" s="38">
        <v>1</v>
      </c>
      <c r="F7" s="38">
        <v>0</v>
      </c>
      <c r="G7" s="38">
        <v>1</v>
      </c>
      <c r="H7" s="38" t="s">
        <v>93</v>
      </c>
      <c r="I7" s="38" t="s">
        <v>94</v>
      </c>
      <c r="J7" s="38" t="s">
        <v>95</v>
      </c>
      <c r="K7" s="38" t="s">
        <v>96</v>
      </c>
      <c r="L7" s="38" t="s">
        <v>97</v>
      </c>
      <c r="M7" s="38" t="s">
        <v>98</v>
      </c>
      <c r="N7" s="39" t="s">
        <v>99</v>
      </c>
      <c r="O7" s="39">
        <v>64.84</v>
      </c>
      <c r="P7" s="39">
        <v>94.83</v>
      </c>
      <c r="Q7" s="39">
        <v>5225</v>
      </c>
      <c r="R7" s="39">
        <v>7528</v>
      </c>
      <c r="S7" s="39">
        <v>374.22</v>
      </c>
      <c r="T7" s="39">
        <v>20.12</v>
      </c>
      <c r="U7" s="39">
        <v>7084</v>
      </c>
      <c r="V7" s="39">
        <v>42.1</v>
      </c>
      <c r="W7" s="39">
        <v>168.27</v>
      </c>
      <c r="X7" s="39">
        <v>106.17</v>
      </c>
      <c r="Y7" s="39">
        <v>100.62</v>
      </c>
      <c r="Z7" s="39">
        <v>100.66</v>
      </c>
      <c r="AA7" s="39">
        <v>100.02</v>
      </c>
      <c r="AB7" s="39">
        <v>101.03</v>
      </c>
      <c r="AC7" s="39">
        <v>106.62</v>
      </c>
      <c r="AD7" s="39">
        <v>107.95</v>
      </c>
      <c r="AE7" s="39">
        <v>104.47</v>
      </c>
      <c r="AF7" s="39">
        <v>103.81</v>
      </c>
      <c r="AG7" s="39">
        <v>104.35</v>
      </c>
      <c r="AH7" s="39">
        <v>112.01</v>
      </c>
      <c r="AI7" s="39">
        <v>0</v>
      </c>
      <c r="AJ7" s="39">
        <v>0</v>
      </c>
      <c r="AK7" s="39">
        <v>0</v>
      </c>
      <c r="AL7" s="39">
        <v>16.829999999999998</v>
      </c>
      <c r="AM7" s="39">
        <v>0</v>
      </c>
      <c r="AN7" s="39">
        <v>12.59</v>
      </c>
      <c r="AO7" s="39">
        <v>12.44</v>
      </c>
      <c r="AP7" s="39">
        <v>16.399999999999999</v>
      </c>
      <c r="AQ7" s="39">
        <v>25.66</v>
      </c>
      <c r="AR7" s="39">
        <v>21.69</v>
      </c>
      <c r="AS7" s="39">
        <v>1.08</v>
      </c>
      <c r="AT7" s="39">
        <v>1281.51</v>
      </c>
      <c r="AU7" s="39">
        <v>150.16999999999999</v>
      </c>
      <c r="AV7" s="39">
        <v>166.47</v>
      </c>
      <c r="AW7" s="39">
        <v>126.91</v>
      </c>
      <c r="AX7" s="39">
        <v>146.71</v>
      </c>
      <c r="AY7" s="39">
        <v>416.14</v>
      </c>
      <c r="AZ7" s="39">
        <v>371.89</v>
      </c>
      <c r="BA7" s="39">
        <v>293.23</v>
      </c>
      <c r="BB7" s="39">
        <v>300.14</v>
      </c>
      <c r="BC7" s="39">
        <v>301.04000000000002</v>
      </c>
      <c r="BD7" s="39">
        <v>264.97000000000003</v>
      </c>
      <c r="BE7" s="39">
        <v>777.05</v>
      </c>
      <c r="BF7" s="39">
        <v>838.69</v>
      </c>
      <c r="BG7" s="39">
        <v>811.27</v>
      </c>
      <c r="BH7" s="39">
        <v>747.51</v>
      </c>
      <c r="BI7" s="39">
        <v>723.4</v>
      </c>
      <c r="BJ7" s="39">
        <v>487.22</v>
      </c>
      <c r="BK7" s="39">
        <v>483.11</v>
      </c>
      <c r="BL7" s="39">
        <v>542.29999999999995</v>
      </c>
      <c r="BM7" s="39">
        <v>566.65</v>
      </c>
      <c r="BN7" s="39">
        <v>551.62</v>
      </c>
      <c r="BO7" s="39">
        <v>266.61</v>
      </c>
      <c r="BP7" s="39">
        <v>66.36</v>
      </c>
      <c r="BQ7" s="39">
        <v>66.819999999999993</v>
      </c>
      <c r="BR7" s="39">
        <v>57.3</v>
      </c>
      <c r="BS7" s="39">
        <v>55.95</v>
      </c>
      <c r="BT7" s="39">
        <v>57.2</v>
      </c>
      <c r="BU7" s="39">
        <v>92.76</v>
      </c>
      <c r="BV7" s="39">
        <v>93.28</v>
      </c>
      <c r="BW7" s="39">
        <v>87.51</v>
      </c>
      <c r="BX7" s="39">
        <v>84.77</v>
      </c>
      <c r="BY7" s="39">
        <v>87.11</v>
      </c>
      <c r="BZ7" s="39">
        <v>103.24</v>
      </c>
      <c r="CA7" s="39">
        <v>450.07</v>
      </c>
      <c r="CB7" s="39">
        <v>438.09</v>
      </c>
      <c r="CC7" s="39">
        <v>508.36</v>
      </c>
      <c r="CD7" s="39">
        <v>518.13</v>
      </c>
      <c r="CE7" s="39">
        <v>488.83</v>
      </c>
      <c r="CF7" s="39">
        <v>208.67</v>
      </c>
      <c r="CG7" s="39">
        <v>208.29</v>
      </c>
      <c r="CH7" s="39">
        <v>218.42</v>
      </c>
      <c r="CI7" s="39">
        <v>227.27</v>
      </c>
      <c r="CJ7" s="39">
        <v>223.98</v>
      </c>
      <c r="CK7" s="39">
        <v>168.38</v>
      </c>
      <c r="CL7" s="39">
        <v>36.31</v>
      </c>
      <c r="CM7" s="39">
        <v>58.32</v>
      </c>
      <c r="CN7" s="39">
        <v>61.19</v>
      </c>
      <c r="CO7" s="39">
        <v>63.02</v>
      </c>
      <c r="CP7" s="39">
        <v>58.83</v>
      </c>
      <c r="CQ7" s="39">
        <v>49.08</v>
      </c>
      <c r="CR7" s="39">
        <v>49.32</v>
      </c>
      <c r="CS7" s="39">
        <v>50.24</v>
      </c>
      <c r="CT7" s="39">
        <v>50.29</v>
      </c>
      <c r="CU7" s="39">
        <v>49.64</v>
      </c>
      <c r="CV7" s="39">
        <v>60</v>
      </c>
      <c r="CW7" s="39">
        <v>82.77</v>
      </c>
      <c r="CX7" s="39">
        <v>75.64</v>
      </c>
      <c r="CY7" s="39">
        <v>70.06</v>
      </c>
      <c r="CZ7" s="39">
        <v>68.92</v>
      </c>
      <c r="DA7" s="39">
        <v>72.84</v>
      </c>
      <c r="DB7" s="39">
        <v>79.3</v>
      </c>
      <c r="DC7" s="39">
        <v>79.34</v>
      </c>
      <c r="DD7" s="39">
        <v>78.650000000000006</v>
      </c>
      <c r="DE7" s="39">
        <v>77.73</v>
      </c>
      <c r="DF7" s="39">
        <v>78.09</v>
      </c>
      <c r="DG7" s="39">
        <v>89.8</v>
      </c>
      <c r="DH7" s="39">
        <v>41.5</v>
      </c>
      <c r="DI7" s="39">
        <v>47.65</v>
      </c>
      <c r="DJ7" s="39">
        <v>49.81</v>
      </c>
      <c r="DK7" s="39">
        <v>51.47</v>
      </c>
      <c r="DL7" s="39">
        <v>53.45</v>
      </c>
      <c r="DM7" s="39">
        <v>47.44</v>
      </c>
      <c r="DN7" s="39">
        <v>48.3</v>
      </c>
      <c r="DO7" s="39">
        <v>45.14</v>
      </c>
      <c r="DP7" s="39">
        <v>45.85</v>
      </c>
      <c r="DQ7" s="39">
        <v>47.31</v>
      </c>
      <c r="DR7" s="39">
        <v>49.59</v>
      </c>
      <c r="DS7" s="39">
        <v>0</v>
      </c>
      <c r="DT7" s="39">
        <v>0.74</v>
      </c>
      <c r="DU7" s="39">
        <v>0.73</v>
      </c>
      <c r="DV7" s="39">
        <v>5.91</v>
      </c>
      <c r="DW7" s="39">
        <v>7.34</v>
      </c>
      <c r="DX7" s="39">
        <v>11.16</v>
      </c>
      <c r="DY7" s="39">
        <v>12.43</v>
      </c>
      <c r="DZ7" s="39">
        <v>13.58</v>
      </c>
      <c r="EA7" s="39">
        <v>14.13</v>
      </c>
      <c r="EB7" s="39">
        <v>16.77</v>
      </c>
      <c r="EC7" s="39">
        <v>19.440000000000001</v>
      </c>
      <c r="ED7" s="39">
        <v>0.44</v>
      </c>
      <c r="EE7" s="39">
        <v>0.08</v>
      </c>
      <c r="EF7" s="39">
        <v>0.53</v>
      </c>
      <c r="EG7" s="39">
        <v>0.76</v>
      </c>
      <c r="EH7" s="39">
        <v>0.53</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栗田　昇平</cp:lastModifiedBy>
  <cp:lastPrinted>2021-01-20T08:34:32Z</cp:lastPrinted>
  <dcterms:created xsi:type="dcterms:W3CDTF">2020-12-04T02:03:59Z</dcterms:created>
  <dcterms:modified xsi:type="dcterms:W3CDTF">2021-01-20T08:34:36Z</dcterms:modified>
  <cp:category/>
</cp:coreProperties>
</file>