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6401u3\scan\総務課\030114_公営企業に係る「経営比較分析表」（R01年度決算）の分析等について（依頼）\簡水\"/>
    </mc:Choice>
  </mc:AlternateContent>
  <workbookProtection workbookAlgorithmName="SHA-512" workbookHashValue="wZqXVjfLexhM2BU2rnVSm/v4MNh4h0l0n620MOd+8V+u8s1uCyOPUqmqpPtjBMmEY1sjrtKDXQBQOEkvKzviRQ==" workbookSaltValue="L6hijKeBUSgV9AXun1ZnqQ=="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<sst xmlns="http://schemas.openxmlformats.org/spreadsheetml/2006/main" count="233" uniqueCount="115">
  <si>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</si>
  <si>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</si>
  <si>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</si>
  <si>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</si>
  <si>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</si>
  <si>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</si>
  <si>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</si>
  <si>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</si>
  <si>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</si>
  <si>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</si>
  <si>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</si>
  <si>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</si>
  <si>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</si>
  <si>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</si>
  <si>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</si>
  <si>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</si>
  <si>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</si>
  <si>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</si>
  <si>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</si>
  <si>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</si>
  <si>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</si>
  <si>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</si>
  <si>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</si>
  <si>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</si>
  <si>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</si>
  <si>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</si>
  <si>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</si>
  <si>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</si>
  <si>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</si>
  <si>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</si>
  <si>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</si>
  <si>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</si>
  <si>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</si>
  <si>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</si>
  <si>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</si>
  <si>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</si>
  <si>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</si>
  <si>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</si>
  <si>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</si>
  <si>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</si>
  <si>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</si>
  <si>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</si>
  <si>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</si>
  <si>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</si>
  <si>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</si>
  <si>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</si>
  <si>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</si>
  <si>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</si>
  <si>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</si>
  <si>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</si>
  <si>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</si>
  <si>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</si>
  <si>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</si>
  <si>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</si>
  <si>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</si>
  <si>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</si>
  <si>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</si>
  <si>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</si>
  <si>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</si>
  <si>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</si>
  <si>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</si>
  <si>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</si>
  <si>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</si>
  <si>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</si>
  <si>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</si>
  <si>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</si>
  <si>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</si>
  <si>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</si>
  <si>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</si>
  <si>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</si>
  <si>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</si>
  <si>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</si>
  <si>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</si>
  <si>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</si>
  <si>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</si>
  <si>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</si>
  <si>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</si>
  <si>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</si>
  <si>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</si>
  <si>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</si>
  <si>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</si>
  <si>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</si>
  <si>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</si>
  <si>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</si>
  <si>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</si>
  <si>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</si>
  <si>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</si>
  <si>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</si>
  <si>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</si>
  <si>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</si>
  <si>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</si>
  <si>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</si>
  <si>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</si>
  <si>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</si>
  <si>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小国町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</si>
  <si>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</si>
  <si>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</si>
  <si>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</si>
  <si>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</si>
  <si>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</si>
  <si>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</si>
  <si>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</si>
  <si>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</si>
  <si>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</si>
  <si>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</si>
  <si>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</si>
  <si>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</si>
  <si>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</si>
  <si>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</si>
  <si>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</si>
  <si>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</si>
  <si>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</si>
  <si>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t>〈収益の分析〉
　収益的収支比率は施設維持管理に係る突発的な修</t>
    </r>
    <r>
      <rPr>
        <sz val="11"/>
        <rFont val="ＭＳ ゴシック"/>
        <family val="3"/>
        <charset val="128"/>
      </rPr>
      <t>繕の多寡により変動する。令和元年度は、料金収入が微減したものの、大きな修繕工事がなかったため支出が抑えられ、収益的収支比率の向上につながった。</t>
    </r>
    <r>
      <rPr>
        <sz val="11"/>
        <color theme="1"/>
        <rFont val="ＭＳ ゴシック"/>
        <family val="3"/>
        <charset val="128"/>
      </rPr>
      <t>また、料金回収率は平均を大幅に上回り、給水原価が平均値を大幅に下回っていることから、整備に係る費用回収は図られている。有収率をみても85.4％と高い収益率がある。
〈企業債残高の分析〉
　平成11年度以降企業債の借入が無く、企業債残高対給水収益比率は年々低くなっているが、平成29年度に施設更新費用の借入を行ったため、令和4年度から増加が見込まれる。今後は計画的な施設更新が必要である。
〈施設利用率の分析〉
　計画当初の給水人口は1,720人であったが、現在の給水人口は736人と、当初計画から大幅に減少し、施設利用率の著しい減少の要因と考えられる。今後は現在の給水人口に見合った規模縮小や上水道との統合を検討する必要がある。
〈経営の健全性・効率性について〉
　令和元年度の経営状況は、整備に係る費用回収は図られており、収益的収支比率も安定している。しかし、今後は老朽化や耐用年数経過の設備への更新投資に備え、給水収益向上のため料金回収率をさらに上げるための経営努力及び料金改定の検討が必要である。</t>
    </r>
    <rPh sb="43" eb="45">
      <t>レイワ</t>
    </rPh>
    <rPh sb="45" eb="46">
      <t>ガン</t>
    </rPh>
    <rPh sb="50" eb="52">
      <t>リョウキン</t>
    </rPh>
    <rPh sb="52" eb="54">
      <t>シュウニュウ</t>
    </rPh>
    <rPh sb="55" eb="57">
      <t>ビゲン</t>
    </rPh>
    <rPh sb="63" eb="64">
      <t>オオ</t>
    </rPh>
    <rPh sb="66" eb="68">
      <t>シュウゼン</t>
    </rPh>
    <rPh sb="68" eb="70">
      <t>コウジ</t>
    </rPh>
    <rPh sb="77" eb="79">
      <t>シシュツ</t>
    </rPh>
    <rPh sb="80" eb="81">
      <t>オサ</t>
    </rPh>
    <rPh sb="85" eb="88">
      <t>シュウエキテキ</t>
    </rPh>
    <rPh sb="88" eb="90">
      <t>シュウシ</t>
    </rPh>
    <rPh sb="90" eb="92">
      <t>ヒリツ</t>
    </rPh>
    <rPh sb="93" eb="95">
      <t>コウジョウ</t>
    </rPh>
    <rPh sb="249" eb="251">
      <t>ヒヨウ</t>
    </rPh>
    <rPh sb="261" eb="263">
      <t>レイワ</t>
    </rPh>
    <rPh sb="264" eb="266">
      <t>ネンド</t>
    </rPh>
    <rPh sb="435" eb="437">
      <t>レイワ</t>
    </rPh>
    <rPh sb="437" eb="438">
      <t>ガン</t>
    </rPh>
    <phoneticPr fontId="4"/>
  </si>
  <si>
    <t>　平成29年度以降管路更新工事は行っておらず、漏水修繕や故障機器の修繕等、現状維持が主となっている。平均値と比較して更新ペースが遅く、管路更新率も1％に満たない。
　7つある簡易水道のうち4つで法定耐用年数を過ぎている状況を踏まえると、計画的な設備更新が必要である。</t>
    <rPh sb="9" eb="11">
      <t>カンロ</t>
    </rPh>
    <rPh sb="13" eb="15">
      <t>コウジ</t>
    </rPh>
    <rPh sb="16" eb="17">
      <t>オコナ</t>
    </rPh>
    <rPh sb="23" eb="25">
      <t>ロウスイ</t>
    </rPh>
    <rPh sb="25" eb="27">
      <t>シュウゼン</t>
    </rPh>
    <rPh sb="28" eb="30">
      <t>コショウ</t>
    </rPh>
    <rPh sb="30" eb="32">
      <t>キキ</t>
    </rPh>
    <rPh sb="33" eb="35">
      <t>シュウゼン</t>
    </rPh>
    <rPh sb="35" eb="36">
      <t>トウ</t>
    </rPh>
    <rPh sb="37" eb="39">
      <t>ゲンジョウ</t>
    </rPh>
    <rPh sb="39" eb="41">
      <t>イジ</t>
    </rPh>
    <rPh sb="42" eb="43">
      <t>シュ</t>
    </rPh>
    <phoneticPr fontId="4"/>
  </si>
  <si>
    <t>　現在の経営は、現状維持という面では健全・効率的な経営といえるが、将来的な老朽化を考慮すれば、法定耐用年数を超えたものを更新していくため計画的に更新投資していく必要がある。その経費を賄うため、今後より一層の未収金対策、料金回収率の向上及び料金改定の検討が必要である。
　令和6年までに、公営企業会計に移行することで、より経済性を発揮し、将来にわたり持続可能な事業展開を目指す。</t>
    <rPh sb="135" eb="137">
      <t>レイワ</t>
    </rPh>
    <rPh sb="138" eb="139">
      <t>ネン</t>
    </rPh>
    <rPh sb="143" eb="145">
      <t>コウエイ</t>
    </rPh>
    <rPh sb="145" eb="147">
      <t>キギョウ</t>
    </rPh>
    <rPh sb="147" eb="149">
      <t>カイケイ</t>
    </rPh>
    <rPh sb="150" eb="152">
      <t>イコウ</t>
    </rPh>
    <rPh sb="160" eb="163">
      <t>ケイザイセイ</t>
    </rPh>
    <rPh sb="164" eb="166">
      <t>ハッキ</t>
    </rPh>
    <rPh sb="168" eb="170">
      <t>ショウライ</t>
    </rPh>
    <rPh sb="174" eb="176">
      <t>ジゾク</t>
    </rPh>
    <rPh sb="176" eb="178">
      <t>カノウ</t>
    </rPh>
    <rPh sb="179" eb="181">
      <t>ジギョウ</t>
    </rPh>
    <rPh sb="181" eb="183">
      <t>テンカイ</t>
    </rPh>
    <rPh sb="184" eb="186">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</si>
</sst>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formatCode="#,##0.00;&quot;△&quot;#,##0.00;&quot;-&quot;">
                  <c:v>0.59</c:v>
                </c:pt>
                <c:pt idx="3">
                  <c:v>0</c:v>
                </c:pt>
                <c:pt idx="4">
                  <c:v>0</c:v>
                </c:pt>
              </c:numCache>
            </c:numRef>
          </c:val>
          <c:extLst>
            <c:ext xmlns:c16="http://schemas.microsoft.com/office/drawing/2014/chart" uri="{C3380CC4-5D6E-409C-BE32-E72D297353CC}">
              <c16:uniqueId val="{00000000-19C6-47C4-9CEC-463BDFD917E8}"/>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0.78</c:v>
                </c:pt>
                <c:pt idx="2">
                  <c:v>0.56999999999999995</c:v>
                </c:pt>
                <c:pt idx="3">
                  <c:v>0.62</c:v>
                </c:pt>
                <c:pt idx="4">
                  <c:v>0.39</c:v>
                </c:pt>
              </c:numCache>
            </c:numRef>
          </c:val>
          <c:smooth val="0"/>
          <c:extLst>
            <c:ext xmlns:c16="http://schemas.microsoft.com/office/drawing/2014/chart" uri="{C3380CC4-5D6E-409C-BE32-E72D297353CC}">
              <c16:uniqueId val="{00000001-19C6-47C4-9CEC-463BDFD917E8}"/>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49.21</c:v>
                </c:pt>
                <c:pt idx="1">
                  <c:v>46.88</c:v>
                </c:pt>
                <c:pt idx="2">
                  <c:v>50.82</c:v>
                </c:pt>
                <c:pt idx="3">
                  <c:v>55.3</c:v>
                </c:pt>
                <c:pt idx="4">
                  <c:v>50.31</c:v>
                </c:pt>
              </c:numCache>
            </c:numRef>
          </c:val>
          <c:extLst>
            <c:ext xmlns:c16="http://schemas.microsoft.com/office/drawing/2014/chart" uri="{C3380CC4-5D6E-409C-BE32-E72D297353CC}">
              <c16:uniqueId val="{00000000-D393-4A1B-9152-36D84CE93283}"/>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48.7</c:v>
                </c:pt>
                <c:pt idx="1">
                  <c:v>46.9</c:v>
                </c:pt>
                <c:pt idx="2">
                  <c:v>47.95</c:v>
                </c:pt>
                <c:pt idx="3">
                  <c:v>48.26</c:v>
                </c:pt>
                <c:pt idx="4">
                  <c:v>48.01</c:v>
                </c:pt>
              </c:numCache>
            </c:numRef>
          </c:val>
          <c:smooth val="0"/>
          <c:extLst>
            <c:ext xmlns:c16="http://schemas.microsoft.com/office/drawing/2014/chart" uri="{C3380CC4-5D6E-409C-BE32-E72D297353CC}">
              <c16:uniqueId val="{00000001-D393-4A1B-9152-36D84CE93283}"/>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88.88</c:v>
                </c:pt>
                <c:pt idx="1">
                  <c:v>87.67</c:v>
                </c:pt>
                <c:pt idx="2">
                  <c:v>86.86</c:v>
                </c:pt>
                <c:pt idx="3">
                  <c:v>86.19</c:v>
                </c:pt>
                <c:pt idx="4">
                  <c:v>85.43</c:v>
                </c:pt>
              </c:numCache>
            </c:numRef>
          </c:val>
          <c:extLst>
            <c:ext xmlns:c16="http://schemas.microsoft.com/office/drawing/2014/chart" uri="{C3380CC4-5D6E-409C-BE32-E72D297353CC}">
              <c16:uniqueId val="{00000000-97D6-49F9-819B-C24F094BF7BD}"/>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74.959999999999994</c:v>
                </c:pt>
                <c:pt idx="1">
                  <c:v>74.63</c:v>
                </c:pt>
                <c:pt idx="2">
                  <c:v>74.900000000000006</c:v>
                </c:pt>
                <c:pt idx="3">
                  <c:v>72.72</c:v>
                </c:pt>
                <c:pt idx="4">
                  <c:v>72.75</c:v>
                </c:pt>
              </c:numCache>
            </c:numRef>
          </c:val>
          <c:smooth val="0"/>
          <c:extLst>
            <c:ext xmlns:c16="http://schemas.microsoft.com/office/drawing/2014/chart" uri="{C3380CC4-5D6E-409C-BE32-E72D297353CC}">
              <c16:uniqueId val="{00000001-97D6-49F9-819B-C24F094BF7BD}"/>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74.36</c:v>
                </c:pt>
                <c:pt idx="1">
                  <c:v>82.93</c:v>
                </c:pt>
                <c:pt idx="2">
                  <c:v>87.07</c:v>
                </c:pt>
                <c:pt idx="3">
                  <c:v>79.349999999999994</c:v>
                </c:pt>
                <c:pt idx="4">
                  <c:v>85.4</c:v>
                </c:pt>
              </c:numCache>
            </c:numRef>
          </c:val>
          <c:extLst>
            <c:ext xmlns:c16="http://schemas.microsoft.com/office/drawing/2014/chart" uri="{C3380CC4-5D6E-409C-BE32-E72D297353CC}">
              <c16:uniqueId val="{00000000-868B-40EE-9AC4-1AFBBE308CB0}"/>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72.03</c:v>
                </c:pt>
                <c:pt idx="1">
                  <c:v>72.11</c:v>
                </c:pt>
                <c:pt idx="2">
                  <c:v>74.05</c:v>
                </c:pt>
                <c:pt idx="3">
                  <c:v>73.25</c:v>
                </c:pt>
                <c:pt idx="4">
                  <c:v>75.06</c:v>
                </c:pt>
              </c:numCache>
            </c:numRef>
          </c:val>
          <c:smooth val="0"/>
          <c:extLst>
            <c:ext xmlns:c16="http://schemas.microsoft.com/office/drawing/2014/chart" uri="{C3380CC4-5D6E-409C-BE32-E72D297353CC}">
              <c16:uniqueId val="{00000001-868B-40EE-9AC4-1AFBBE308CB0}"/>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85F-4133-8D29-547AE1DF41DB}"/>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5F-4133-8D29-547AE1DF41DB}"/>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835-43EB-9AB1-15F05432C64E}"/>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35-43EB-9AB1-15F05432C64E}"/>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1E3-428E-BFD6-5652CC2BC29F}"/>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E3-428E-BFD6-5652CC2BC29F}"/>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764-4BD8-94AB-552F64F68976}"/>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64-4BD8-94AB-552F64F68976}"/>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1003.49</c:v>
                </c:pt>
                <c:pt idx="1">
                  <c:v>990.25</c:v>
                </c:pt>
                <c:pt idx="2">
                  <c:v>900.07</c:v>
                </c:pt>
                <c:pt idx="3">
                  <c:v>769.29</c:v>
                </c:pt>
                <c:pt idx="4">
                  <c:v>721.22</c:v>
                </c:pt>
              </c:numCache>
            </c:numRef>
          </c:val>
          <c:extLst>
            <c:ext xmlns:c16="http://schemas.microsoft.com/office/drawing/2014/chart" uri="{C3380CC4-5D6E-409C-BE32-E72D297353CC}">
              <c16:uniqueId val="{00000000-4E00-4F38-AA34-37D12979B5BB}"/>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1510.14</c:v>
                </c:pt>
                <c:pt idx="1">
                  <c:v>1595.62</c:v>
                </c:pt>
                <c:pt idx="2">
                  <c:v>1302.33</c:v>
                </c:pt>
                <c:pt idx="3">
                  <c:v>1274.21</c:v>
                </c:pt>
                <c:pt idx="4">
                  <c:v>1183.92</c:v>
                </c:pt>
              </c:numCache>
            </c:numRef>
          </c:val>
          <c:smooth val="0"/>
          <c:extLst>
            <c:ext xmlns:c16="http://schemas.microsoft.com/office/drawing/2014/chart" uri="{C3380CC4-5D6E-409C-BE32-E72D297353CC}">
              <c16:uniqueId val="{00000001-4E00-4F38-AA34-37D12979B5BB}"/>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62.29</c:v>
                </c:pt>
                <c:pt idx="1">
                  <c:v>69.56</c:v>
                </c:pt>
                <c:pt idx="2">
                  <c:v>74.430000000000007</c:v>
                </c:pt>
                <c:pt idx="3">
                  <c:v>69.260000000000005</c:v>
                </c:pt>
                <c:pt idx="4">
                  <c:v>75.02</c:v>
                </c:pt>
              </c:numCache>
            </c:numRef>
          </c:val>
          <c:extLst>
            <c:ext xmlns:c16="http://schemas.microsoft.com/office/drawing/2014/chart" uri="{C3380CC4-5D6E-409C-BE32-E72D297353CC}">
              <c16:uniqueId val="{00000000-A82A-4423-B44E-2A86D3243903}"/>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22.67</c:v>
                </c:pt>
                <c:pt idx="1">
                  <c:v>37.92</c:v>
                </c:pt>
                <c:pt idx="2">
                  <c:v>40.89</c:v>
                </c:pt>
                <c:pt idx="3">
                  <c:v>41.25</c:v>
                </c:pt>
                <c:pt idx="4">
                  <c:v>42.5</c:v>
                </c:pt>
              </c:numCache>
            </c:numRef>
          </c:val>
          <c:smooth val="0"/>
          <c:extLst>
            <c:ext xmlns:c16="http://schemas.microsoft.com/office/drawing/2014/chart" uri="{C3380CC4-5D6E-409C-BE32-E72D297353CC}">
              <c16:uniqueId val="{00000001-A82A-4423-B44E-2A86D3243903}"/>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237.72</c:v>
                </c:pt>
                <c:pt idx="1">
                  <c:v>215.27</c:v>
                </c:pt>
                <c:pt idx="2">
                  <c:v>198.86</c:v>
                </c:pt>
                <c:pt idx="3">
                  <c:v>214.29</c:v>
                </c:pt>
                <c:pt idx="4">
                  <c:v>214.11</c:v>
                </c:pt>
              </c:numCache>
            </c:numRef>
          </c:val>
          <c:extLst>
            <c:ext xmlns:c16="http://schemas.microsoft.com/office/drawing/2014/chart" uri="{C3380CC4-5D6E-409C-BE32-E72D297353CC}">
              <c16:uniqueId val="{00000000-6683-4489-A309-76E7EDFAF522}"/>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789.62</c:v>
                </c:pt>
                <c:pt idx="1">
                  <c:v>423.18</c:v>
                </c:pt>
                <c:pt idx="2">
                  <c:v>383.2</c:v>
                </c:pt>
                <c:pt idx="3">
                  <c:v>383.25</c:v>
                </c:pt>
                <c:pt idx="4">
                  <c:v>377.72</c:v>
                </c:pt>
              </c:numCache>
            </c:numRef>
          </c:val>
          <c:smooth val="0"/>
          <c:extLst>
            <c:ext xmlns:c16="http://schemas.microsoft.com/office/drawing/2014/chart" uri="{C3380CC4-5D6E-409C-BE32-E72D297353CC}">
              <c16:uniqueId val="{00000001-6683-4489-A309-76E7EDFAF522}"/>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1" zoomScale="80" zoomScaleNormal="8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山形県　小国町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3" t="str">
        <f>データ!$M$6</f>
        <v>非設置</v>
      </c>
      <c r="AE8" s="73"/>
      <c r="AF8" s="73"/>
      <c r="AG8" s="73"/>
      <c r="AH8" s="73"/>
      <c r="AI8" s="73"/>
      <c r="AJ8" s="73"/>
      <c r="AK8" s="2"/>
      <c r="AL8" s="67">
        <f>データ!$R$6</f>
        <v>7399</v>
      </c>
      <c r="AM8" s="67"/>
      <c r="AN8" s="67"/>
      <c r="AO8" s="67"/>
      <c r="AP8" s="67"/>
      <c r="AQ8" s="67"/>
      <c r="AR8" s="67"/>
      <c r="AS8" s="67"/>
      <c r="AT8" s="66">
        <f>データ!$S$6</f>
        <v>737.56</v>
      </c>
      <c r="AU8" s="66"/>
      <c r="AV8" s="66"/>
      <c r="AW8" s="66"/>
      <c r="AX8" s="66"/>
      <c r="AY8" s="66"/>
      <c r="AZ8" s="66"/>
      <c r="BA8" s="66"/>
      <c r="BB8" s="66">
        <f>データ!$T$6</f>
        <v>10.029999999999999</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10.08</v>
      </c>
      <c r="Q10" s="66"/>
      <c r="R10" s="66"/>
      <c r="S10" s="66"/>
      <c r="T10" s="66"/>
      <c r="U10" s="66"/>
      <c r="V10" s="66"/>
      <c r="W10" s="67">
        <f>データ!$Q$6</f>
        <v>3388</v>
      </c>
      <c r="X10" s="67"/>
      <c r="Y10" s="67"/>
      <c r="Z10" s="67"/>
      <c r="AA10" s="67"/>
      <c r="AB10" s="67"/>
      <c r="AC10" s="67"/>
      <c r="AD10" s="2"/>
      <c r="AE10" s="2"/>
      <c r="AF10" s="2"/>
      <c r="AG10" s="2"/>
      <c r="AH10" s="2"/>
      <c r="AI10" s="2"/>
      <c r="AJ10" s="2"/>
      <c r="AK10" s="2"/>
      <c r="AL10" s="67">
        <f>データ!$U$6</f>
        <v>736</v>
      </c>
      <c r="AM10" s="67"/>
      <c r="AN10" s="67"/>
      <c r="AO10" s="67"/>
      <c r="AP10" s="67"/>
      <c r="AQ10" s="67"/>
      <c r="AR10" s="67"/>
      <c r="AS10" s="67"/>
      <c r="AT10" s="66">
        <f>データ!$V$6</f>
        <v>1.8</v>
      </c>
      <c r="AU10" s="66"/>
      <c r="AV10" s="66"/>
      <c r="AW10" s="66"/>
      <c r="AX10" s="66"/>
      <c r="AY10" s="66"/>
      <c r="AZ10" s="66"/>
      <c r="BA10" s="66"/>
      <c r="BB10" s="66">
        <f>データ!$W$6</f>
        <v>408.89</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112</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113</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114</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41</v>
      </c>
      <c r="N85" s="27" t="s">
        <v>41</v>
      </c>
      <c r="O85" s="27" t="str">
        <f>データ!EN6</f>
        <v>【0.56】</v>
      </c>
    </row>
  </sheetData>
  <sheetProtection algorithmName="SHA-512" hashValue="UY8nbLOUxz+3k/W/6V9V/1pIzKM3i35YogCR5L22XPXFRpmkxXn0VGicbklZrYVsrLWAO4FYhorNLVRJaf5sAg==" saltValue="bUwzkEcLpafFG6FQw2aUp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27</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53</v>
      </c>
      <c r="B4" s="31"/>
      <c r="C4" s="31"/>
      <c r="D4" s="31"/>
      <c r="E4" s="31"/>
      <c r="F4" s="31"/>
      <c r="G4" s="31"/>
      <c r="H4" s="80"/>
      <c r="I4" s="81"/>
      <c r="J4" s="81"/>
      <c r="K4" s="81"/>
      <c r="L4" s="81"/>
      <c r="M4" s="81"/>
      <c r="N4" s="81"/>
      <c r="O4" s="81"/>
      <c r="P4" s="81"/>
      <c r="Q4" s="81"/>
      <c r="R4" s="81"/>
      <c r="S4" s="81"/>
      <c r="T4" s="81"/>
      <c r="U4" s="81"/>
      <c r="V4" s="81"/>
      <c r="W4" s="82"/>
      <c r="X4" s="76" t="s">
        <v>54</v>
      </c>
      <c r="Y4" s="76"/>
      <c r="Z4" s="76"/>
      <c r="AA4" s="76"/>
      <c r="AB4" s="76"/>
      <c r="AC4" s="76"/>
      <c r="AD4" s="76"/>
      <c r="AE4" s="76"/>
      <c r="AF4" s="76"/>
      <c r="AG4" s="76"/>
      <c r="AH4" s="76"/>
      <c r="AI4" s="76" t="s">
        <v>55</v>
      </c>
      <c r="AJ4" s="76"/>
      <c r="AK4" s="76"/>
      <c r="AL4" s="76"/>
      <c r="AM4" s="76"/>
      <c r="AN4" s="76"/>
      <c r="AO4" s="76"/>
      <c r="AP4" s="76"/>
      <c r="AQ4" s="76"/>
      <c r="AR4" s="76"/>
      <c r="AS4" s="76"/>
      <c r="AT4" s="76" t="s">
        <v>56</v>
      </c>
      <c r="AU4" s="76"/>
      <c r="AV4" s="76"/>
      <c r="AW4" s="76"/>
      <c r="AX4" s="76"/>
      <c r="AY4" s="76"/>
      <c r="AZ4" s="76"/>
      <c r="BA4" s="76"/>
      <c r="BB4" s="76"/>
      <c r="BC4" s="76"/>
      <c r="BD4" s="76"/>
      <c r="BE4" s="76" t="s">
        <v>57</v>
      </c>
      <c r="BF4" s="76"/>
      <c r="BG4" s="76"/>
      <c r="BH4" s="76"/>
      <c r="BI4" s="76"/>
      <c r="BJ4" s="76"/>
      <c r="BK4" s="76"/>
      <c r="BL4" s="76"/>
      <c r="BM4" s="76"/>
      <c r="BN4" s="76"/>
      <c r="BO4" s="76"/>
      <c r="BP4" s="76" t="s">
        <v>58</v>
      </c>
      <c r="BQ4" s="76"/>
      <c r="BR4" s="76"/>
      <c r="BS4" s="76"/>
      <c r="BT4" s="76"/>
      <c r="BU4" s="76"/>
      <c r="BV4" s="76"/>
      <c r="BW4" s="76"/>
      <c r="BX4" s="76"/>
      <c r="BY4" s="76"/>
      <c r="BZ4" s="76"/>
      <c r="CA4" s="76" t="s">
        <v>59</v>
      </c>
      <c r="CB4" s="76"/>
      <c r="CC4" s="76"/>
      <c r="CD4" s="76"/>
      <c r="CE4" s="76"/>
      <c r="CF4" s="76"/>
      <c r="CG4" s="76"/>
      <c r="CH4" s="76"/>
      <c r="CI4" s="76"/>
      <c r="CJ4" s="76"/>
      <c r="CK4" s="76"/>
      <c r="CL4" s="76" t="s">
        <v>60</v>
      </c>
      <c r="CM4" s="76"/>
      <c r="CN4" s="76"/>
      <c r="CO4" s="76"/>
      <c r="CP4" s="76"/>
      <c r="CQ4" s="76"/>
      <c r="CR4" s="76"/>
      <c r="CS4" s="76"/>
      <c r="CT4" s="76"/>
      <c r="CU4" s="76"/>
      <c r="CV4" s="76"/>
      <c r="CW4" s="76" t="s">
        <v>61</v>
      </c>
      <c r="CX4" s="76"/>
      <c r="CY4" s="76"/>
      <c r="CZ4" s="76"/>
      <c r="DA4" s="76"/>
      <c r="DB4" s="76"/>
      <c r="DC4" s="76"/>
      <c r="DD4" s="76"/>
      <c r="DE4" s="76"/>
      <c r="DF4" s="76"/>
      <c r="DG4" s="76"/>
      <c r="DH4" s="76" t="s">
        <v>62</v>
      </c>
      <c r="DI4" s="76"/>
      <c r="DJ4" s="76"/>
      <c r="DK4" s="76"/>
      <c r="DL4" s="76"/>
      <c r="DM4" s="76"/>
      <c r="DN4" s="76"/>
      <c r="DO4" s="76"/>
      <c r="DP4" s="76"/>
      <c r="DQ4" s="76"/>
      <c r="DR4" s="76"/>
      <c r="DS4" s="76" t="s">
        <v>63</v>
      </c>
      <c r="DT4" s="76"/>
      <c r="DU4" s="76"/>
      <c r="DV4" s="76"/>
      <c r="DW4" s="76"/>
      <c r="DX4" s="76"/>
      <c r="DY4" s="76"/>
      <c r="DZ4" s="76"/>
      <c r="EA4" s="76"/>
      <c r="EB4" s="76"/>
      <c r="EC4" s="76"/>
      <c r="ED4" s="76" t="s">
        <v>64</v>
      </c>
      <c r="EE4" s="76"/>
      <c r="EF4" s="76"/>
      <c r="EG4" s="76"/>
      <c r="EH4" s="76"/>
      <c r="EI4" s="76"/>
      <c r="EJ4" s="76"/>
      <c r="EK4" s="76"/>
      <c r="EL4" s="76"/>
      <c r="EM4" s="76"/>
      <c r="EN4" s="76"/>
    </row>
    <row r="5" spans="1:144" x14ac:dyDescent="0.15">
      <c r="A5" s="29" t="s">
        <v>65</v>
      </c>
      <c r="B5" s="32"/>
      <c r="C5" s="32"/>
      <c r="D5" s="32"/>
      <c r="E5" s="32"/>
      <c r="F5" s="32"/>
      <c r="G5" s="32"/>
      <c r="H5" s="33" t="s">
        <v>66</v>
      </c>
      <c r="I5" s="33" t="s">
        <v>67</v>
      </c>
      <c r="J5" s="33" t="s">
        <v>68</v>
      </c>
      <c r="K5" s="33" t="s">
        <v>69</v>
      </c>
      <c r="L5" s="33" t="s">
        <v>70</v>
      </c>
      <c r="M5" s="33" t="s">
        <v>71</v>
      </c>
      <c r="N5" s="33" t="s">
        <v>72</v>
      </c>
      <c r="O5" s="33" t="s">
        <v>73</v>
      </c>
      <c r="P5" s="33" t="s">
        <v>74</v>
      </c>
      <c r="Q5" s="33" t="s">
        <v>75</v>
      </c>
      <c r="R5" s="33" t="s">
        <v>76</v>
      </c>
      <c r="S5" s="33" t="s">
        <v>77</v>
      </c>
      <c r="T5" s="33" t="s">
        <v>78</v>
      </c>
      <c r="U5" s="33" t="s">
        <v>79</v>
      </c>
      <c r="V5" s="33" t="s">
        <v>80</v>
      </c>
      <c r="W5" s="33" t="s">
        <v>81</v>
      </c>
      <c r="X5" s="33" t="s">
        <v>82</v>
      </c>
      <c r="Y5" s="33" t="s">
        <v>83</v>
      </c>
      <c r="Z5" s="33" t="s">
        <v>84</v>
      </c>
      <c r="AA5" s="33" t="s">
        <v>85</v>
      </c>
      <c r="AB5" s="33" t="s">
        <v>86</v>
      </c>
      <c r="AC5" s="33" t="s">
        <v>87</v>
      </c>
      <c r="AD5" s="33" t="s">
        <v>88</v>
      </c>
      <c r="AE5" s="33" t="s">
        <v>89</v>
      </c>
      <c r="AF5" s="33" t="s">
        <v>90</v>
      </c>
      <c r="AG5" s="33" t="s">
        <v>91</v>
      </c>
      <c r="AH5" s="33" t="s">
        <v>29</v>
      </c>
      <c r="AI5" s="33" t="s">
        <v>82</v>
      </c>
      <c r="AJ5" s="33" t="s">
        <v>83</v>
      </c>
      <c r="AK5" s="33" t="s">
        <v>84</v>
      </c>
      <c r="AL5" s="33" t="s">
        <v>85</v>
      </c>
      <c r="AM5" s="33" t="s">
        <v>86</v>
      </c>
      <c r="AN5" s="33" t="s">
        <v>87</v>
      </c>
      <c r="AO5" s="33" t="s">
        <v>88</v>
      </c>
      <c r="AP5" s="33" t="s">
        <v>89</v>
      </c>
      <c r="AQ5" s="33" t="s">
        <v>90</v>
      </c>
      <c r="AR5" s="33" t="s">
        <v>91</v>
      </c>
      <c r="AS5" s="33" t="s">
        <v>92</v>
      </c>
      <c r="AT5" s="33" t="s">
        <v>82</v>
      </c>
      <c r="AU5" s="33" t="s">
        <v>83</v>
      </c>
      <c r="AV5" s="33" t="s">
        <v>84</v>
      </c>
      <c r="AW5" s="33" t="s">
        <v>85</v>
      </c>
      <c r="AX5" s="33" t="s">
        <v>86</v>
      </c>
      <c r="AY5" s="33" t="s">
        <v>87</v>
      </c>
      <c r="AZ5" s="33" t="s">
        <v>88</v>
      </c>
      <c r="BA5" s="33" t="s">
        <v>89</v>
      </c>
      <c r="BB5" s="33" t="s">
        <v>90</v>
      </c>
      <c r="BC5" s="33" t="s">
        <v>91</v>
      </c>
      <c r="BD5" s="33" t="s">
        <v>92</v>
      </c>
      <c r="BE5" s="33" t="s">
        <v>82</v>
      </c>
      <c r="BF5" s="33" t="s">
        <v>83</v>
      </c>
      <c r="BG5" s="33" t="s">
        <v>84</v>
      </c>
      <c r="BH5" s="33" t="s">
        <v>85</v>
      </c>
      <c r="BI5" s="33" t="s">
        <v>86</v>
      </c>
      <c r="BJ5" s="33" t="s">
        <v>87</v>
      </c>
      <c r="BK5" s="33" t="s">
        <v>88</v>
      </c>
      <c r="BL5" s="33" t="s">
        <v>89</v>
      </c>
      <c r="BM5" s="33" t="s">
        <v>90</v>
      </c>
      <c r="BN5" s="33" t="s">
        <v>91</v>
      </c>
      <c r="BO5" s="33" t="s">
        <v>92</v>
      </c>
      <c r="BP5" s="33" t="s">
        <v>82</v>
      </c>
      <c r="BQ5" s="33" t="s">
        <v>83</v>
      </c>
      <c r="BR5" s="33" t="s">
        <v>84</v>
      </c>
      <c r="BS5" s="33" t="s">
        <v>85</v>
      </c>
      <c r="BT5" s="33" t="s">
        <v>86</v>
      </c>
      <c r="BU5" s="33" t="s">
        <v>87</v>
      </c>
      <c r="BV5" s="33" t="s">
        <v>88</v>
      </c>
      <c r="BW5" s="33" t="s">
        <v>89</v>
      </c>
      <c r="BX5" s="33" t="s">
        <v>90</v>
      </c>
      <c r="BY5" s="33" t="s">
        <v>91</v>
      </c>
      <c r="BZ5" s="33" t="s">
        <v>92</v>
      </c>
      <c r="CA5" s="33" t="s">
        <v>82</v>
      </c>
      <c r="CB5" s="33" t="s">
        <v>83</v>
      </c>
      <c r="CC5" s="33" t="s">
        <v>84</v>
      </c>
      <c r="CD5" s="33" t="s">
        <v>85</v>
      </c>
      <c r="CE5" s="33" t="s">
        <v>86</v>
      </c>
      <c r="CF5" s="33" t="s">
        <v>87</v>
      </c>
      <c r="CG5" s="33" t="s">
        <v>88</v>
      </c>
      <c r="CH5" s="33" t="s">
        <v>89</v>
      </c>
      <c r="CI5" s="33" t="s">
        <v>90</v>
      </c>
      <c r="CJ5" s="33" t="s">
        <v>91</v>
      </c>
      <c r="CK5" s="33" t="s">
        <v>92</v>
      </c>
      <c r="CL5" s="33" t="s">
        <v>82</v>
      </c>
      <c r="CM5" s="33" t="s">
        <v>83</v>
      </c>
      <c r="CN5" s="33" t="s">
        <v>84</v>
      </c>
      <c r="CO5" s="33" t="s">
        <v>85</v>
      </c>
      <c r="CP5" s="33" t="s">
        <v>86</v>
      </c>
      <c r="CQ5" s="33" t="s">
        <v>87</v>
      </c>
      <c r="CR5" s="33" t="s">
        <v>88</v>
      </c>
      <c r="CS5" s="33" t="s">
        <v>89</v>
      </c>
      <c r="CT5" s="33" t="s">
        <v>90</v>
      </c>
      <c r="CU5" s="33" t="s">
        <v>91</v>
      </c>
      <c r="CV5" s="33" t="s">
        <v>92</v>
      </c>
      <c r="CW5" s="33" t="s">
        <v>82</v>
      </c>
      <c r="CX5" s="33" t="s">
        <v>83</v>
      </c>
      <c r="CY5" s="33" t="s">
        <v>84</v>
      </c>
      <c r="CZ5" s="33" t="s">
        <v>85</v>
      </c>
      <c r="DA5" s="33" t="s">
        <v>86</v>
      </c>
      <c r="DB5" s="33" t="s">
        <v>87</v>
      </c>
      <c r="DC5" s="33" t="s">
        <v>88</v>
      </c>
      <c r="DD5" s="33" t="s">
        <v>89</v>
      </c>
      <c r="DE5" s="33" t="s">
        <v>90</v>
      </c>
      <c r="DF5" s="33" t="s">
        <v>91</v>
      </c>
      <c r="DG5" s="33" t="s">
        <v>92</v>
      </c>
      <c r="DH5" s="33" t="s">
        <v>82</v>
      </c>
      <c r="DI5" s="33" t="s">
        <v>83</v>
      </c>
      <c r="DJ5" s="33" t="s">
        <v>84</v>
      </c>
      <c r="DK5" s="33" t="s">
        <v>85</v>
      </c>
      <c r="DL5" s="33" t="s">
        <v>86</v>
      </c>
      <c r="DM5" s="33" t="s">
        <v>87</v>
      </c>
      <c r="DN5" s="33" t="s">
        <v>88</v>
      </c>
      <c r="DO5" s="33" t="s">
        <v>89</v>
      </c>
      <c r="DP5" s="33" t="s">
        <v>90</v>
      </c>
      <c r="DQ5" s="33" t="s">
        <v>91</v>
      </c>
      <c r="DR5" s="33" t="s">
        <v>92</v>
      </c>
      <c r="DS5" s="33" t="s">
        <v>82</v>
      </c>
      <c r="DT5" s="33" t="s">
        <v>83</v>
      </c>
      <c r="DU5" s="33" t="s">
        <v>84</v>
      </c>
      <c r="DV5" s="33" t="s">
        <v>85</v>
      </c>
      <c r="DW5" s="33" t="s">
        <v>86</v>
      </c>
      <c r="DX5" s="33" t="s">
        <v>87</v>
      </c>
      <c r="DY5" s="33" t="s">
        <v>88</v>
      </c>
      <c r="DZ5" s="33" t="s">
        <v>89</v>
      </c>
      <c r="EA5" s="33" t="s">
        <v>90</v>
      </c>
      <c r="EB5" s="33" t="s">
        <v>91</v>
      </c>
      <c r="EC5" s="33" t="s">
        <v>92</v>
      </c>
      <c r="ED5" s="33" t="s">
        <v>82</v>
      </c>
      <c r="EE5" s="33" t="s">
        <v>83</v>
      </c>
      <c r="EF5" s="33" t="s">
        <v>84</v>
      </c>
      <c r="EG5" s="33" t="s">
        <v>85</v>
      </c>
      <c r="EH5" s="33" t="s">
        <v>86</v>
      </c>
      <c r="EI5" s="33" t="s">
        <v>87</v>
      </c>
      <c r="EJ5" s="33" t="s">
        <v>88</v>
      </c>
      <c r="EK5" s="33" t="s">
        <v>89</v>
      </c>
      <c r="EL5" s="33" t="s">
        <v>90</v>
      </c>
      <c r="EM5" s="33" t="s">
        <v>91</v>
      </c>
      <c r="EN5" s="33" t="s">
        <v>92</v>
      </c>
    </row>
    <row r="6" spans="1:144" s="37" customFormat="1" x14ac:dyDescent="0.15">
      <c r="A6" s="29" t="s">
        <v>93</v>
      </c>
      <c r="B6" s="34">
        <f>B7</f>
        <v>2019</v>
      </c>
      <c r="C6" s="34">
        <f t="shared" ref="C6:W6" si="3">C7</f>
        <v>64017</v>
      </c>
      <c r="D6" s="34">
        <f t="shared" si="3"/>
        <v>47</v>
      </c>
      <c r="E6" s="34">
        <f t="shared" si="3"/>
        <v>1</v>
      </c>
      <c r="F6" s="34">
        <f t="shared" si="3"/>
        <v>0</v>
      </c>
      <c r="G6" s="34">
        <f t="shared" si="3"/>
        <v>0</v>
      </c>
      <c r="H6" s="34" t="str">
        <f t="shared" si="3"/>
        <v>山形県　小国町</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10.08</v>
      </c>
      <c r="Q6" s="35">
        <f t="shared" si="3"/>
        <v>3388</v>
      </c>
      <c r="R6" s="35">
        <f t="shared" si="3"/>
        <v>7399</v>
      </c>
      <c r="S6" s="35">
        <f t="shared" si="3"/>
        <v>737.56</v>
      </c>
      <c r="T6" s="35">
        <f t="shared" si="3"/>
        <v>10.029999999999999</v>
      </c>
      <c r="U6" s="35">
        <f t="shared" si="3"/>
        <v>736</v>
      </c>
      <c r="V6" s="35">
        <f t="shared" si="3"/>
        <v>1.8</v>
      </c>
      <c r="W6" s="35">
        <f t="shared" si="3"/>
        <v>408.89</v>
      </c>
      <c r="X6" s="36">
        <f>IF(X7="",NA(),X7)</f>
        <v>74.36</v>
      </c>
      <c r="Y6" s="36">
        <f t="shared" ref="Y6:AG6" si="4">IF(Y7="",NA(),Y7)</f>
        <v>82.93</v>
      </c>
      <c r="Z6" s="36">
        <f t="shared" si="4"/>
        <v>87.07</v>
      </c>
      <c r="AA6" s="36">
        <f t="shared" si="4"/>
        <v>79.349999999999994</v>
      </c>
      <c r="AB6" s="36">
        <f t="shared" si="4"/>
        <v>85.4</v>
      </c>
      <c r="AC6" s="36">
        <f t="shared" si="4"/>
        <v>72.03</v>
      </c>
      <c r="AD6" s="36">
        <f t="shared" si="4"/>
        <v>72.11</v>
      </c>
      <c r="AE6" s="36">
        <f t="shared" si="4"/>
        <v>74.05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1003.49</v>
      </c>
      <c r="BF6" s="36">
        <f t="shared" ref="BF6:BN6" si="7">IF(BF7="",NA(),BF7)</f>
        <v>990.25</v>
      </c>
      <c r="BG6" s="36">
        <f t="shared" si="7"/>
        <v>900.07</v>
      </c>
      <c r="BH6" s="36">
        <f t="shared" si="7"/>
        <v>769.29</v>
      </c>
      <c r="BI6" s="36">
        <f t="shared" si="7"/>
        <v>721.22</v>
      </c>
      <c r="BJ6" s="36">
        <f t="shared" si="7"/>
        <v>1510.14</v>
      </c>
      <c r="BK6" s="36">
        <f t="shared" si="7"/>
        <v>1595.62</v>
      </c>
      <c r="BL6" s="36">
        <f t="shared" si="7"/>
        <v>1302.33</v>
      </c>
      <c r="BM6" s="36">
        <f t="shared" si="7"/>
        <v>1274.21</v>
      </c>
      <c r="BN6" s="36">
        <f t="shared" si="7"/>
        <v>1183.92</v>
      </c>
      <c r="BO6" s="35" t="str">
        <f>IF(BO7="","",IF(BO7="-","【-】","【"&amp;SUBSTITUTE(TEXT(BO7,"#,##0.00"),"-","△")&amp;"】"))</f>
        <v>【1,084.05】</v>
      </c>
      <c r="BP6" s="36">
        <f>IF(BP7="",NA(),BP7)</f>
        <v>62.29</v>
      </c>
      <c r="BQ6" s="36">
        <f t="shared" ref="BQ6:BY6" si="8">IF(BQ7="",NA(),BQ7)</f>
        <v>69.56</v>
      </c>
      <c r="BR6" s="36">
        <f t="shared" si="8"/>
        <v>74.430000000000007</v>
      </c>
      <c r="BS6" s="36">
        <f t="shared" si="8"/>
        <v>69.260000000000005</v>
      </c>
      <c r="BT6" s="36">
        <f t="shared" si="8"/>
        <v>75.02</v>
      </c>
      <c r="BU6" s="36">
        <f t="shared" si="8"/>
        <v>22.67</v>
      </c>
      <c r="BV6" s="36">
        <f t="shared" si="8"/>
        <v>37.92</v>
      </c>
      <c r="BW6" s="36">
        <f t="shared" si="8"/>
        <v>40.89</v>
      </c>
      <c r="BX6" s="36">
        <f t="shared" si="8"/>
        <v>41.25</v>
      </c>
      <c r="BY6" s="36">
        <f t="shared" si="8"/>
        <v>42.5</v>
      </c>
      <c r="BZ6" s="35" t="str">
        <f>IF(BZ7="","",IF(BZ7="-","【-】","【"&amp;SUBSTITUTE(TEXT(BZ7,"#,##0.00"),"-","△")&amp;"】"))</f>
        <v>【53.46】</v>
      </c>
      <c r="CA6" s="36">
        <f>IF(CA7="",NA(),CA7)</f>
        <v>237.72</v>
      </c>
      <c r="CB6" s="36">
        <f t="shared" ref="CB6:CJ6" si="9">IF(CB7="",NA(),CB7)</f>
        <v>215.27</v>
      </c>
      <c r="CC6" s="36">
        <f t="shared" si="9"/>
        <v>198.86</v>
      </c>
      <c r="CD6" s="36">
        <f t="shared" si="9"/>
        <v>214.29</v>
      </c>
      <c r="CE6" s="36">
        <f t="shared" si="9"/>
        <v>214.11</v>
      </c>
      <c r="CF6" s="36">
        <f t="shared" si="9"/>
        <v>789.62</v>
      </c>
      <c r="CG6" s="36">
        <f t="shared" si="9"/>
        <v>423.18</v>
      </c>
      <c r="CH6" s="36">
        <f t="shared" si="9"/>
        <v>383.2</v>
      </c>
      <c r="CI6" s="36">
        <f t="shared" si="9"/>
        <v>383.25</v>
      </c>
      <c r="CJ6" s="36">
        <f t="shared" si="9"/>
        <v>377.72</v>
      </c>
      <c r="CK6" s="35" t="str">
        <f>IF(CK7="","",IF(CK7="-","【-】","【"&amp;SUBSTITUTE(TEXT(CK7,"#,##0.00"),"-","△")&amp;"】"))</f>
        <v>【300.47】</v>
      </c>
      <c r="CL6" s="36">
        <f>IF(CL7="",NA(),CL7)</f>
        <v>49.21</v>
      </c>
      <c r="CM6" s="36">
        <f t="shared" ref="CM6:CU6" si="10">IF(CM7="",NA(),CM7)</f>
        <v>46.88</v>
      </c>
      <c r="CN6" s="36">
        <f t="shared" si="10"/>
        <v>50.82</v>
      </c>
      <c r="CO6" s="36">
        <f t="shared" si="10"/>
        <v>55.3</v>
      </c>
      <c r="CP6" s="36">
        <f t="shared" si="10"/>
        <v>50.31</v>
      </c>
      <c r="CQ6" s="36">
        <f t="shared" si="10"/>
        <v>48.7</v>
      </c>
      <c r="CR6" s="36">
        <f t="shared" si="10"/>
        <v>46.9</v>
      </c>
      <c r="CS6" s="36">
        <f t="shared" si="10"/>
        <v>47.95</v>
      </c>
      <c r="CT6" s="36">
        <f t="shared" si="10"/>
        <v>48.26</v>
      </c>
      <c r="CU6" s="36">
        <f t="shared" si="10"/>
        <v>48.01</v>
      </c>
      <c r="CV6" s="35" t="str">
        <f>IF(CV7="","",IF(CV7="-","【-】","【"&amp;SUBSTITUTE(TEXT(CV7,"#,##0.00"),"-","△")&amp;"】"))</f>
        <v>【54.90】</v>
      </c>
      <c r="CW6" s="36">
        <f>IF(CW7="",NA(),CW7)</f>
        <v>88.88</v>
      </c>
      <c r="CX6" s="36">
        <f t="shared" ref="CX6:DF6" si="11">IF(CX7="",NA(),CX7)</f>
        <v>87.67</v>
      </c>
      <c r="CY6" s="36">
        <f t="shared" si="11"/>
        <v>86.86</v>
      </c>
      <c r="CZ6" s="36">
        <f t="shared" si="11"/>
        <v>86.19</v>
      </c>
      <c r="DA6" s="36">
        <f t="shared" si="11"/>
        <v>85.43</v>
      </c>
      <c r="DB6" s="36">
        <f t="shared" si="11"/>
        <v>74.959999999999994</v>
      </c>
      <c r="DC6" s="36">
        <f t="shared" si="11"/>
        <v>74.63</v>
      </c>
      <c r="DD6" s="36">
        <f t="shared" si="11"/>
        <v>74.900000000000006</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6">
        <f t="shared" si="14"/>
        <v>0.59</v>
      </c>
      <c r="EG6" s="35">
        <f t="shared" si="14"/>
        <v>0</v>
      </c>
      <c r="EH6" s="35">
        <f t="shared" si="14"/>
        <v>0</v>
      </c>
      <c r="EI6" s="36">
        <f t="shared" si="14"/>
        <v>1.26</v>
      </c>
      <c r="EJ6" s="36">
        <f t="shared" si="14"/>
        <v>0.78</v>
      </c>
      <c r="EK6" s="36">
        <f t="shared" si="14"/>
        <v>0.56999999999999995</v>
      </c>
      <c r="EL6" s="36">
        <f t="shared" si="14"/>
        <v>0.62</v>
      </c>
      <c r="EM6" s="36">
        <f t="shared" si="14"/>
        <v>0.39</v>
      </c>
      <c r="EN6" s="35" t="str">
        <f>IF(EN7="","",IF(EN7="-","【-】","【"&amp;SUBSTITUTE(TEXT(EN7,"#,##0.00"),"-","△")&amp;"】"))</f>
        <v>【0.56】</v>
      </c>
    </row>
    <row r="7" spans="1:144" s="37" customFormat="1" x14ac:dyDescent="0.15">
      <c r="A7" s="29"/>
      <c r="B7" s="38">
        <v>2019</v>
      </c>
      <c r="C7" s="38">
        <v>64017</v>
      </c>
      <c r="D7" s="38">
        <v>47</v>
      </c>
      <c r="E7" s="38">
        <v>1</v>
      </c>
      <c r="F7" s="38">
        <v>0</v>
      </c>
      <c r="G7" s="38">
        <v>0</v>
      </c>
      <c r="H7" s="38" t="s">
        <v>94</v>
      </c>
      <c r="I7" s="38" t="s">
        <v>95</v>
      </c>
      <c r="J7" s="38" t="s">
        <v>96</v>
      </c>
      <c r="K7" s="38" t="s">
        <v>97</v>
      </c>
      <c r="L7" s="38" t="s">
        <v>98</v>
      </c>
      <c r="M7" s="38" t="s">
        <v>99</v>
      </c>
      <c r="N7" s="39" t="s">
        <v>100</v>
      </c>
      <c r="O7" s="39" t="s">
        <v>101</v>
      </c>
      <c r="P7" s="39">
        <v>10.08</v>
      </c>
      <c r="Q7" s="39">
        <v>3388</v>
      </c>
      <c r="R7" s="39">
        <v>7399</v>
      </c>
      <c r="S7" s="39">
        <v>737.56</v>
      </c>
      <c r="T7" s="39">
        <v>10.029999999999999</v>
      </c>
      <c r="U7" s="39">
        <v>736</v>
      </c>
      <c r="V7" s="39">
        <v>1.8</v>
      </c>
      <c r="W7" s="39">
        <v>408.89</v>
      </c>
      <c r="X7" s="39">
        <v>74.36</v>
      </c>
      <c r="Y7" s="39">
        <v>82.93</v>
      </c>
      <c r="Z7" s="39">
        <v>87.07</v>
      </c>
      <c r="AA7" s="39">
        <v>79.349999999999994</v>
      </c>
      <c r="AB7" s="39">
        <v>85.4</v>
      </c>
      <c r="AC7" s="39">
        <v>72.03</v>
      </c>
      <c r="AD7" s="39">
        <v>72.11</v>
      </c>
      <c r="AE7" s="39">
        <v>74.05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1003.49</v>
      </c>
      <c r="BF7" s="39">
        <v>990.25</v>
      </c>
      <c r="BG7" s="39">
        <v>900.07</v>
      </c>
      <c r="BH7" s="39">
        <v>769.29</v>
      </c>
      <c r="BI7" s="39">
        <v>721.22</v>
      </c>
      <c r="BJ7" s="39">
        <v>1510.14</v>
      </c>
      <c r="BK7" s="39">
        <v>1595.62</v>
      </c>
      <c r="BL7" s="39">
        <v>1302.33</v>
      </c>
      <c r="BM7" s="39">
        <v>1274.21</v>
      </c>
      <c r="BN7" s="39">
        <v>1183.92</v>
      </c>
      <c r="BO7" s="39">
        <v>1084.05</v>
      </c>
      <c r="BP7" s="39">
        <v>62.29</v>
      </c>
      <c r="BQ7" s="39">
        <v>69.56</v>
      </c>
      <c r="BR7" s="39">
        <v>74.430000000000007</v>
      </c>
      <c r="BS7" s="39">
        <v>69.260000000000005</v>
      </c>
      <c r="BT7" s="39">
        <v>75.02</v>
      </c>
      <c r="BU7" s="39">
        <v>22.67</v>
      </c>
      <c r="BV7" s="39">
        <v>37.92</v>
      </c>
      <c r="BW7" s="39">
        <v>40.89</v>
      </c>
      <c r="BX7" s="39">
        <v>41.25</v>
      </c>
      <c r="BY7" s="39">
        <v>42.5</v>
      </c>
      <c r="BZ7" s="39">
        <v>53.46</v>
      </c>
      <c r="CA7" s="39">
        <v>237.72</v>
      </c>
      <c r="CB7" s="39">
        <v>215.27</v>
      </c>
      <c r="CC7" s="39">
        <v>198.86</v>
      </c>
      <c r="CD7" s="39">
        <v>214.29</v>
      </c>
      <c r="CE7" s="39">
        <v>214.11</v>
      </c>
      <c r="CF7" s="39">
        <v>789.62</v>
      </c>
      <c r="CG7" s="39">
        <v>423.18</v>
      </c>
      <c r="CH7" s="39">
        <v>383.2</v>
      </c>
      <c r="CI7" s="39">
        <v>383.25</v>
      </c>
      <c r="CJ7" s="39">
        <v>377.72</v>
      </c>
      <c r="CK7" s="39">
        <v>300.47000000000003</v>
      </c>
      <c r="CL7" s="39">
        <v>49.21</v>
      </c>
      <c r="CM7" s="39">
        <v>46.88</v>
      </c>
      <c r="CN7" s="39">
        <v>50.82</v>
      </c>
      <c r="CO7" s="39">
        <v>55.3</v>
      </c>
      <c r="CP7" s="39">
        <v>50.31</v>
      </c>
      <c r="CQ7" s="39">
        <v>48.7</v>
      </c>
      <c r="CR7" s="39">
        <v>46.9</v>
      </c>
      <c r="CS7" s="39">
        <v>47.95</v>
      </c>
      <c r="CT7" s="39">
        <v>48.26</v>
      </c>
      <c r="CU7" s="39">
        <v>48.01</v>
      </c>
      <c r="CV7" s="39">
        <v>54.9</v>
      </c>
      <c r="CW7" s="39">
        <v>88.88</v>
      </c>
      <c r="CX7" s="39">
        <v>87.67</v>
      </c>
      <c r="CY7" s="39">
        <v>86.86</v>
      </c>
      <c r="CZ7" s="39">
        <v>86.19</v>
      </c>
      <c r="DA7" s="39">
        <v>85.43</v>
      </c>
      <c r="DB7" s="39">
        <v>74.959999999999994</v>
      </c>
      <c r="DC7" s="39">
        <v>74.63</v>
      </c>
      <c r="DD7" s="39">
        <v>74.900000000000006</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0.59</v>
      </c>
      <c r="EG7" s="39">
        <v>0</v>
      </c>
      <c r="EH7" s="39">
        <v>0</v>
      </c>
      <c r="EI7" s="39">
        <v>1.26</v>
      </c>
      <c r="EJ7" s="39">
        <v>0.78</v>
      </c>
      <c r="EK7" s="39">
        <v>0.56999999999999995</v>
      </c>
      <c r="EL7" s="39">
        <v>0.62</v>
      </c>
      <c r="EM7" s="39">
        <v>0.39</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102</v>
      </c>
      <c r="C9" s="41" t="s">
        <v>103</v>
      </c>
      <c r="D9" s="41" t="s">
        <v>104</v>
      </c>
      <c r="E9" s="41" t="s">
        <v>105</v>
      </c>
      <c r="F9" s="41" t="s">
        <v>106</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107</v>
      </c>
    </row>
    <row r="12" spans="1:144" x14ac:dyDescent="0.15">
      <c r="B12">
        <v>1</v>
      </c>
      <c r="C12">
        <v>1</v>
      </c>
      <c r="D12">
        <v>1</v>
      </c>
      <c r="E12">
        <v>1</v>
      </c>
      <c r="F12">
        <v>1</v>
      </c>
      <c r="G12" t="s">
        <v>108</v>
      </c>
    </row>
    <row r="13" spans="1:144" x14ac:dyDescent="0.15">
      <c r="B13" t="s">
        <v>109</v>
      </c>
      <c r="C13" t="s">
        <v>109</v>
      </c>
      <c r="D13" t="s">
        <v>109</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cp:lastModifiedBy>
  <dcterms:created xsi:type="dcterms:W3CDTF">2020-12-04T02:19:09Z</dcterms:created>
  <dcterms:modified xsi:type="dcterms:W3CDTF">2021-01-19T23:49:03Z</dcterms:modified>
  <cp:category/>
</cp:coreProperties>
</file>