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YG132PC021U\Desktop\通知等\【経営比較分析表】2019_062014_47_140\"/>
    </mc:Choice>
  </mc:AlternateContent>
  <xr:revisionPtr revIDLastSave="0" documentId="13_ncr:1_{B54D2E20-49E7-4633-8223-69BE629F36BD}" xr6:coauthVersionLast="36" xr6:coauthVersionMax="36" xr10:uidLastSave="{00000000-0000-0000-0000-000000000000}"/>
  <workbookProtection workbookAlgorithmName="SHA-512" workbookHashValue="V//2RiZfnio1rJFcdfz5e0+nG0shapG0DK/pGYVtgdudqJZdQmDqOQWJlP4Ta7y+rVSCYVUH9OrH9OHIGGisWg==" workbookSaltValue="oUVkIbn2xMv8Tb2CZ4Fa8g==" workbookSpinCount="100000" lockStructure="1"/>
  <bookViews>
    <workbookView xWindow="0" yWindow="0" windowWidth="15360" windowHeight="7632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51" i="4"/>
  <c r="BG30" i="4"/>
  <c r="AV76" i="4"/>
  <c r="KO51" i="4"/>
  <c r="LE76" i="4"/>
  <c r="FX51" i="4"/>
  <c r="KO30" i="4"/>
  <c r="HP76" i="4"/>
  <c r="FX30" i="4"/>
  <c r="KP76" i="4"/>
  <c r="HA76" i="4"/>
  <c r="AN51" i="4"/>
  <c r="FE30" i="4"/>
  <c r="AN30" i="4"/>
  <c r="JV30" i="4"/>
  <c r="AG76" i="4"/>
  <c r="JV51" i="4"/>
  <c r="FE51" i="4"/>
  <c r="KA76" i="4"/>
  <c r="EL51" i="4"/>
  <c r="JC30" i="4"/>
  <c r="GL76" i="4"/>
  <c r="U51" i="4"/>
  <c r="EL30" i="4"/>
  <c r="JC51" i="4"/>
  <c r="U30" i="4"/>
  <c r="R76" i="4"/>
</calcChain>
</file>

<file path=xl/sharedStrings.xml><?xml version="1.0" encoding="utf-8"?>
<sst xmlns="http://schemas.openxmlformats.org/spreadsheetml/2006/main" count="278" uniqueCount="126">
  <si>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</si>
  <si>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</si>
  <si>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</si>
  <si>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</si>
  <si>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</si>
  <si>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</si>
  <si>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</si>
  <si>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</si>
  <si>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</si>
  <si>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</si>
  <si>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</si>
  <si>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</si>
  <si>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</si>
  <si>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</si>
  <si>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</si>
  <si>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</si>
  <si>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</si>
  <si>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</si>
  <si>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</si>
  <si>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</si>
  <si>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</si>
  <si>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</si>
  <si>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</si>
  <si>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</si>
  <si>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</si>
  <si>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</si>
  <si>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</si>
  <si>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</si>
  <si>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</si>
  <si>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</si>
  <si>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</si>
  <si>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</si>
  <si>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</si>
  <si>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</si>
  <si>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</si>
  <si>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</si>
  <si>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</si>
  <si>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</si>
  <si>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</si>
  <si>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</si>
  <si>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</si>
  <si>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</si>
  <si>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</si>
  <si>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</si>
  <si>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</si>
  <si>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</si>
  <si>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</si>
  <si>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</si>
  <si>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</si>
  <si>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</si>
  <si>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</si>
  <si>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</si>
  <si>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</si>
  <si>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</si>
  <si>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</si>
  <si>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</si>
  <si>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</si>
  <si>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</si>
  <si>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</si>
  <si>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</si>
  <si>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</si>
  <si>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</si>
  <si>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</si>
  <si>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</si>
  <si>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</si>
  <si>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</si>
  <si>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</si>
  <si>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</si>
  <si>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</si>
  <si>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</si>
  <si>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</si>
  <si>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</si>
  <si>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</si>
  <si>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</si>
  <si>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</si>
  <si>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</si>
  <si>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</si>
  <si>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</si>
  <si>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</si>
  <si>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</si>
  <si>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</si>
  <si>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</si>
  <si>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</si>
  <si>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</si>
  <si>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</si>
  <si>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</si>
  <si>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</si>
  <si>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</si>
  <si>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</si>
  <si>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</si>
  <si>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</si>
  <si>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</si>
  <si>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</si>
  <si>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</si>
  <si>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</si>
  <si>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</si>
  <si>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</si>
  <si>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</si>
  <si>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</si>
  <si>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</si>
  <si>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</si>
  <si>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</si>
  <si>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</si>
  <si>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</si>
  <si>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山形県　山形市</t>
  </si>
  <si>
    <t>山形市済生館前駐車場</t>
  </si>
  <si>
    <t>法非適用</t>
  </si>
  <si>
    <t>駐車場整備事業</t>
  </si>
  <si>
    <t>-</t>
  </si>
  <si>
    <t>Ａ１Ｂ２</t>
  </si>
  <si>
    <t>非設置</t>
  </si>
  <si>
    <t>該当数値なし</t>
  </si>
  <si>
    <t>都市計画駐車場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</si>
  <si>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</si>
  <si>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</si>
  <si>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</si>
  <si>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</si>
  <si>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</si>
  <si>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</si>
  <si>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</si>
  <si>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</si>
  <si>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</si>
  <si>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①収益的収支比率は、年々、増加傾向にあり、平
成28年度以降は類似施設平均値をを上回る比率に
なったことから、健全な水準で推移している。償
還金残高の減及び利用拡大を図ってきたことが要
因である。
④売上高GOP比率は、全国平均値及び類似施設平
均値を上回っている。
⑤EBITDAは、全国平均値及び類似施設平均値を上
回っている。</t>
    <phoneticPr fontId="5"/>
  </si>
  <si>
    <t>⑩企業債残高対料金収入比率は、類似施設平均値
に比べ低い水準で推移し、平成28年度に企業債残
高が０になった。また今後、施設の老朽化対策工
事にあたっては駐車場事業債の活用を検討しなが
ら進めていく予定である。</t>
    <phoneticPr fontId="5"/>
  </si>
  <si>
    <t>稼動率は、類似施設平均値並びに全国平均値と比
較しても、非常に高い水準で推移している。市立
病院と隣接していることが大きな要因である。</t>
    <phoneticPr fontId="5"/>
  </si>
  <si>
    <t>収益等の状況や利用状況及び類似施設と比較して
も、良好な経営状況を維持している。
今後は、継続して良好な水準を維持していくとと
もに、より一層の経営効率化を図りながら施設の
老朽化対策に取り組んでいくことが必要である。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</si>
</sst>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123.9</c:v>
                </c:pt>
                <c:pt idx="1">
                  <c:v>209.1</c:v>
                </c:pt>
                <c:pt idx="2">
                  <c:v>335.1</c:v>
                </c:pt>
                <c:pt idx="3">
                  <c:v>312.3</c:v>
                </c:pt>
                <c:pt idx="4">
                  <c:v>291.2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24B-B831-63EAA132C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176.4</c:v>
                </c:pt>
                <c:pt idx="1">
                  <c:v>172.5</c:v>
                </c:pt>
                <c:pt idx="2">
                  <c:v>198.5</c:v>
                </c:pt>
                <c:pt idx="3">
                  <c:v>220.9</c:v>
                </c:pt>
                <c:pt idx="4">
                  <c:v>227.5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2-424B-B831-63EAA132C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18.600000000000001</c:v>
                </c:pt>
                <c:pt idx="1">
                  <c:v>0</c:v>
                </c:pt>
                <c:pt idx="2">
                  <c:v>0</c:v>
                </c:pt>
                <c:pt idx="3">
                  <c:v>5.3</c:v>
                </c:pt>
                <c:pt idx="4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A-4731-88DA-8BBACC525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655.5</c:v>
                </c:pt>
                <c:pt idx="1">
                  <c:v>316.8</c:v>
                </c:pt>
                <c:pt idx="2">
                  <c:v>113.9</c:v>
                </c:pt>
                <c:pt idx="3">
                  <c:v>102.9</c:v>
                </c:pt>
                <c:pt idx="4">
                  <c:v>1555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A-4731-88DA-8BBACC525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653-4B35-9B9C-75FA2DF05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3-4B35-9B9C-75FA2DF05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BE5-4DAC-B519-317AA2EA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5-4DAC-B519-317AA2EA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D-4BBF-9AA3-FDF4136F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6.1</c:v>
                </c:pt>
                <c:pt idx="1">
                  <c:v>5.6</c:v>
                </c:pt>
                <c:pt idx="2">
                  <c:v>3.8</c:v>
                </c:pt>
                <c:pt idx="3">
                  <c:v>3.4</c:v>
                </c:pt>
                <c:pt idx="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D-4BBF-9AA3-FDF4136F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4-4E80-8C65-0E3DF3A33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14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4-4E80-8C65-0E3DF3A33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259.5</c:v>
                </c:pt>
                <c:pt idx="1">
                  <c:v>256.8</c:v>
                </c:pt>
                <c:pt idx="2">
                  <c:v>252.3</c:v>
                </c:pt>
                <c:pt idx="3">
                  <c:v>246.8</c:v>
                </c:pt>
                <c:pt idx="4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4-4731-B709-8CF96F77F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152.30000000000001</c:v>
                </c:pt>
                <c:pt idx="1">
                  <c:v>148.5</c:v>
                </c:pt>
                <c:pt idx="2">
                  <c:v>159.30000000000001</c:v>
                </c:pt>
                <c:pt idx="3">
                  <c:v>160</c:v>
                </c:pt>
                <c:pt idx="4">
                  <c:v>164.6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4-4731-B709-8CF96F77F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71.099999999999994</c:v>
                </c:pt>
                <c:pt idx="1">
                  <c:v>71.3</c:v>
                </c:pt>
                <c:pt idx="2">
                  <c:v>70.2</c:v>
                </c:pt>
                <c:pt idx="3">
                  <c:v>68</c:v>
                </c:pt>
                <c:pt idx="4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8-49B6-BEE1-1507929C3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33.9</c:v>
                </c:pt>
                <c:pt idx="2">
                  <c:v>26.5</c:v>
                </c:pt>
                <c:pt idx="3">
                  <c:v>43.5</c:v>
                </c:pt>
                <c:pt idx="4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8-49B6-BEE1-1507929C3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142654</c:v>
                </c:pt>
                <c:pt idx="1">
                  <c:v>143290</c:v>
                </c:pt>
                <c:pt idx="2">
                  <c:v>139992</c:v>
                </c:pt>
                <c:pt idx="3">
                  <c:v>133627</c:v>
                </c:pt>
                <c:pt idx="4">
                  <c:v>126399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1-47BE-940D-1FC8DA55C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22959</c:v>
                </c:pt>
                <c:pt idx="1">
                  <c:v>22148</c:v>
                </c:pt>
                <c:pt idx="2">
                  <c:v>24086</c:v>
                </c:pt>
                <c:pt idx="3">
                  <c:v>26025</c:v>
                </c:pt>
                <c:pt idx="4">
                  <c:v>24498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1-47BE-940D-1FC8DA55C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R55" zoomScaleNormal="100" zoomScaleSheetLayoutView="70" workbookViewId="0">
      <selection activeCell="NY68" sqref="NY68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山形県山形市　山形市済生館前駐車場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Ａ１Ｂ２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公共施設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13300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112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立体式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25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444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300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123.9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209.1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335.1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312.3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291.2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259.5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256.8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252.3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246.8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236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176.4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172.5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198.5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220.9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227.5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6.1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5.6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1.7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152.30000000000001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148.5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159.30000000000001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160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164.6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71.099999999999994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71.3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70.2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65.7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142654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143290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139992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133627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126399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26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26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14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10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7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36.1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26.5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43.5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22959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22148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24086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26025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24498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18.600000000000001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5.3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5.6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655.5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316.8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113.9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102.9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1555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6xdq9XzwlZZ7P6IaTePBUjwKFqxxoeN4uG253JXHrXOXHh3Ynq0ANLEKBGvpe/c/G6Eh/AJhmOKW7t33xy0+rQ==" saltValue="Qd9o//n/wPMNIWUA3SRiO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100</v>
      </c>
      <c r="B6" s="60">
        <f>B8</f>
        <v>2019</v>
      </c>
      <c r="C6" s="60">
        <f t="shared" ref="C6:X6" si="1">C8</f>
        <v>62014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山形県山形市</v>
      </c>
      <c r="I6" s="60" t="str">
        <f t="shared" si="1"/>
        <v>山形市済生館前駐車場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25</v>
      </c>
      <c r="S6" s="62" t="str">
        <f t="shared" si="1"/>
        <v>公共施設</v>
      </c>
      <c r="T6" s="62" t="str">
        <f t="shared" si="1"/>
        <v>無</v>
      </c>
      <c r="U6" s="63">
        <f t="shared" si="1"/>
        <v>13300</v>
      </c>
      <c r="V6" s="63">
        <f t="shared" si="1"/>
        <v>444</v>
      </c>
      <c r="W6" s="63">
        <f t="shared" si="1"/>
        <v>300</v>
      </c>
      <c r="X6" s="62" t="str">
        <f t="shared" si="1"/>
        <v>代行制</v>
      </c>
      <c r="Y6" s="64">
        <f>IF(Y8="-",NA(),Y8)</f>
        <v>123.9</v>
      </c>
      <c r="Z6" s="64">
        <f t="shared" ref="Z6:AH6" si="2">IF(Z8="-",NA(),Z8)</f>
        <v>209.1</v>
      </c>
      <c r="AA6" s="64">
        <f t="shared" si="2"/>
        <v>335.1</v>
      </c>
      <c r="AB6" s="64">
        <f t="shared" si="2"/>
        <v>312.3</v>
      </c>
      <c r="AC6" s="64">
        <f t="shared" si="2"/>
        <v>291.2</v>
      </c>
      <c r="AD6" s="64">
        <f t="shared" si="2"/>
        <v>176.4</v>
      </c>
      <c r="AE6" s="64">
        <f t="shared" si="2"/>
        <v>172.5</v>
      </c>
      <c r="AF6" s="64">
        <f t="shared" si="2"/>
        <v>198.5</v>
      </c>
      <c r="AG6" s="64">
        <f t="shared" si="2"/>
        <v>220.9</v>
      </c>
      <c r="AH6" s="64">
        <f t="shared" si="2"/>
        <v>227.5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6.1</v>
      </c>
      <c r="AP6" s="64">
        <f t="shared" si="3"/>
        <v>5.6</v>
      </c>
      <c r="AQ6" s="64">
        <f t="shared" si="3"/>
        <v>3.8</v>
      </c>
      <c r="AR6" s="64">
        <f t="shared" si="3"/>
        <v>3.4</v>
      </c>
      <c r="AS6" s="64">
        <f t="shared" si="3"/>
        <v>1.7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26</v>
      </c>
      <c r="BA6" s="65">
        <f t="shared" si="4"/>
        <v>26</v>
      </c>
      <c r="BB6" s="65">
        <f t="shared" si="4"/>
        <v>14</v>
      </c>
      <c r="BC6" s="65">
        <f t="shared" si="4"/>
        <v>10</v>
      </c>
      <c r="BD6" s="65">
        <f t="shared" si="4"/>
        <v>7</v>
      </c>
      <c r="BE6" s="63" t="str">
        <f>IF(BE8="-","",IF(BE8="-","【-】","【"&amp;SUBSTITUTE(TEXT(BE8,"#,##0"),"-","△")&amp;"】"))</f>
        <v>【17】</v>
      </c>
      <c r="BF6" s="64">
        <f>IF(BF8="-",NA(),BF8)</f>
        <v>71.099999999999994</v>
      </c>
      <c r="BG6" s="64">
        <f t="shared" ref="BG6:BO6" si="5">IF(BG8="-",NA(),BG8)</f>
        <v>71.3</v>
      </c>
      <c r="BH6" s="64">
        <f t="shared" si="5"/>
        <v>70.2</v>
      </c>
      <c r="BI6" s="64">
        <f t="shared" si="5"/>
        <v>68</v>
      </c>
      <c r="BJ6" s="64">
        <f t="shared" si="5"/>
        <v>65.7</v>
      </c>
      <c r="BK6" s="64">
        <f t="shared" si="5"/>
        <v>36.1</v>
      </c>
      <c r="BL6" s="64">
        <f t="shared" si="5"/>
        <v>33.9</v>
      </c>
      <c r="BM6" s="64">
        <f t="shared" si="5"/>
        <v>26.5</v>
      </c>
      <c r="BN6" s="64">
        <f t="shared" si="5"/>
        <v>43.5</v>
      </c>
      <c r="BO6" s="64">
        <f t="shared" si="5"/>
        <v>33.4</v>
      </c>
      <c r="BP6" s="61" t="str">
        <f>IF(BP8="-","",IF(BP8="-","【-】","【"&amp;SUBSTITUTE(TEXT(BP8,"#,##0.0"),"-","△")&amp;"】"))</f>
        <v>【20.8】</v>
      </c>
      <c r="BQ6" s="65">
        <f>IF(BQ8="-",NA(),BQ8)</f>
        <v>142654</v>
      </c>
      <c r="BR6" s="65">
        <f t="shared" ref="BR6:BZ6" si="6">IF(BR8="-",NA(),BR8)</f>
        <v>143290</v>
      </c>
      <c r="BS6" s="65">
        <f t="shared" si="6"/>
        <v>139992</v>
      </c>
      <c r="BT6" s="65">
        <f t="shared" si="6"/>
        <v>133627</v>
      </c>
      <c r="BU6" s="65">
        <f t="shared" si="6"/>
        <v>126399</v>
      </c>
      <c r="BV6" s="65">
        <f t="shared" si="6"/>
        <v>22959</v>
      </c>
      <c r="BW6" s="65">
        <f t="shared" si="6"/>
        <v>22148</v>
      </c>
      <c r="BX6" s="65">
        <f t="shared" si="6"/>
        <v>24086</v>
      </c>
      <c r="BY6" s="65">
        <f t="shared" si="6"/>
        <v>26025</v>
      </c>
      <c r="BZ6" s="65">
        <f t="shared" si="6"/>
        <v>24498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18.600000000000001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5.3</v>
      </c>
      <c r="DD6" s="64">
        <f t="shared" si="8"/>
        <v>5.6</v>
      </c>
      <c r="DE6" s="64">
        <f t="shared" si="8"/>
        <v>655.5</v>
      </c>
      <c r="DF6" s="64">
        <f t="shared" si="8"/>
        <v>316.8</v>
      </c>
      <c r="DG6" s="64">
        <f t="shared" si="8"/>
        <v>113.9</v>
      </c>
      <c r="DH6" s="64">
        <f t="shared" si="8"/>
        <v>102.9</v>
      </c>
      <c r="DI6" s="64">
        <f t="shared" si="8"/>
        <v>1555</v>
      </c>
      <c r="DJ6" s="61" t="str">
        <f>IF(DJ8="-","",IF(DJ8="-","【-】","【"&amp;SUBSTITUTE(TEXT(DJ8,"#,##0.0"),"-","△")&amp;"】"))</f>
        <v>【425.4】</v>
      </c>
      <c r="DK6" s="64">
        <f>IF(DK8="-",NA(),DK8)</f>
        <v>259.5</v>
      </c>
      <c r="DL6" s="64">
        <f t="shared" ref="DL6:DT6" si="9">IF(DL8="-",NA(),DL8)</f>
        <v>256.8</v>
      </c>
      <c r="DM6" s="64">
        <f t="shared" si="9"/>
        <v>252.3</v>
      </c>
      <c r="DN6" s="64">
        <f t="shared" si="9"/>
        <v>246.8</v>
      </c>
      <c r="DO6" s="64">
        <f t="shared" si="9"/>
        <v>236</v>
      </c>
      <c r="DP6" s="64">
        <f t="shared" si="9"/>
        <v>152.30000000000001</v>
      </c>
      <c r="DQ6" s="64">
        <f t="shared" si="9"/>
        <v>148.5</v>
      </c>
      <c r="DR6" s="64">
        <f t="shared" si="9"/>
        <v>159.30000000000001</v>
      </c>
      <c r="DS6" s="64">
        <f t="shared" si="9"/>
        <v>160</v>
      </c>
      <c r="DT6" s="64">
        <f t="shared" si="9"/>
        <v>164.6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2">
      <c r="A7" s="49" t="s">
        <v>102</v>
      </c>
      <c r="B7" s="60">
        <f t="shared" ref="B7:X7" si="10">B8</f>
        <v>2019</v>
      </c>
      <c r="C7" s="60">
        <f t="shared" si="10"/>
        <v>62014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山形県　山形市</v>
      </c>
      <c r="I7" s="60" t="str">
        <f t="shared" si="10"/>
        <v>山形市済生館前駐車場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25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13300</v>
      </c>
      <c r="V7" s="63">
        <f t="shared" si="10"/>
        <v>444</v>
      </c>
      <c r="W7" s="63">
        <f t="shared" si="10"/>
        <v>300</v>
      </c>
      <c r="X7" s="62" t="str">
        <f t="shared" si="10"/>
        <v>代行制</v>
      </c>
      <c r="Y7" s="64">
        <f>Y8</f>
        <v>123.9</v>
      </c>
      <c r="Z7" s="64">
        <f t="shared" ref="Z7:AH7" si="11">Z8</f>
        <v>209.1</v>
      </c>
      <c r="AA7" s="64">
        <f t="shared" si="11"/>
        <v>335.1</v>
      </c>
      <c r="AB7" s="64">
        <f t="shared" si="11"/>
        <v>312.3</v>
      </c>
      <c r="AC7" s="64">
        <f t="shared" si="11"/>
        <v>291.2</v>
      </c>
      <c r="AD7" s="64">
        <f t="shared" si="11"/>
        <v>176.4</v>
      </c>
      <c r="AE7" s="64">
        <f t="shared" si="11"/>
        <v>172.5</v>
      </c>
      <c r="AF7" s="64">
        <f t="shared" si="11"/>
        <v>198.5</v>
      </c>
      <c r="AG7" s="64">
        <f t="shared" si="11"/>
        <v>220.9</v>
      </c>
      <c r="AH7" s="64">
        <f t="shared" si="11"/>
        <v>227.5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6.1</v>
      </c>
      <c r="AP7" s="64">
        <f t="shared" si="12"/>
        <v>5.6</v>
      </c>
      <c r="AQ7" s="64">
        <f t="shared" si="12"/>
        <v>3.8</v>
      </c>
      <c r="AR7" s="64">
        <f t="shared" si="12"/>
        <v>3.4</v>
      </c>
      <c r="AS7" s="64">
        <f t="shared" si="12"/>
        <v>1.7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26</v>
      </c>
      <c r="BA7" s="65">
        <f t="shared" si="13"/>
        <v>26</v>
      </c>
      <c r="BB7" s="65">
        <f t="shared" si="13"/>
        <v>14</v>
      </c>
      <c r="BC7" s="65">
        <f t="shared" si="13"/>
        <v>10</v>
      </c>
      <c r="BD7" s="65">
        <f t="shared" si="13"/>
        <v>7</v>
      </c>
      <c r="BE7" s="63"/>
      <c r="BF7" s="64">
        <f>BF8</f>
        <v>71.099999999999994</v>
      </c>
      <c r="BG7" s="64">
        <f t="shared" ref="BG7:BO7" si="14">BG8</f>
        <v>71.3</v>
      </c>
      <c r="BH7" s="64">
        <f t="shared" si="14"/>
        <v>70.2</v>
      </c>
      <c r="BI7" s="64">
        <f t="shared" si="14"/>
        <v>68</v>
      </c>
      <c r="BJ7" s="64">
        <f t="shared" si="14"/>
        <v>65.7</v>
      </c>
      <c r="BK7" s="64">
        <f t="shared" si="14"/>
        <v>36.1</v>
      </c>
      <c r="BL7" s="64">
        <f t="shared" si="14"/>
        <v>33.9</v>
      </c>
      <c r="BM7" s="64">
        <f t="shared" si="14"/>
        <v>26.5</v>
      </c>
      <c r="BN7" s="64">
        <f t="shared" si="14"/>
        <v>43.5</v>
      </c>
      <c r="BO7" s="64">
        <f t="shared" si="14"/>
        <v>33.4</v>
      </c>
      <c r="BP7" s="61"/>
      <c r="BQ7" s="65">
        <f>BQ8</f>
        <v>142654</v>
      </c>
      <c r="BR7" s="65">
        <f t="shared" ref="BR7:BZ7" si="15">BR8</f>
        <v>143290</v>
      </c>
      <c r="BS7" s="65">
        <f t="shared" si="15"/>
        <v>139992</v>
      </c>
      <c r="BT7" s="65">
        <f t="shared" si="15"/>
        <v>133627</v>
      </c>
      <c r="BU7" s="65">
        <f t="shared" si="15"/>
        <v>126399</v>
      </c>
      <c r="BV7" s="65">
        <f t="shared" si="15"/>
        <v>22959</v>
      </c>
      <c r="BW7" s="65">
        <f t="shared" si="15"/>
        <v>22148</v>
      </c>
      <c r="BX7" s="65">
        <f t="shared" si="15"/>
        <v>24086</v>
      </c>
      <c r="BY7" s="65">
        <f t="shared" si="15"/>
        <v>26025</v>
      </c>
      <c r="BZ7" s="65">
        <f t="shared" si="15"/>
        <v>24498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101</v>
      </c>
      <c r="CL7" s="61"/>
      <c r="CM7" s="63">
        <f>CM8</f>
        <v>0</v>
      </c>
      <c r="CN7" s="63">
        <f>CN8</f>
        <v>0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101</v>
      </c>
      <c r="CY7" s="61"/>
      <c r="CZ7" s="64">
        <f>CZ8</f>
        <v>18.600000000000001</v>
      </c>
      <c r="DA7" s="64">
        <f t="shared" ref="DA7:DI7" si="16">DA8</f>
        <v>0</v>
      </c>
      <c r="DB7" s="64">
        <f t="shared" si="16"/>
        <v>0</v>
      </c>
      <c r="DC7" s="64">
        <f t="shared" si="16"/>
        <v>5.3</v>
      </c>
      <c r="DD7" s="64">
        <f t="shared" si="16"/>
        <v>5.6</v>
      </c>
      <c r="DE7" s="64">
        <f t="shared" si="16"/>
        <v>655.5</v>
      </c>
      <c r="DF7" s="64">
        <f t="shared" si="16"/>
        <v>316.8</v>
      </c>
      <c r="DG7" s="64">
        <f t="shared" si="16"/>
        <v>113.9</v>
      </c>
      <c r="DH7" s="64">
        <f t="shared" si="16"/>
        <v>102.9</v>
      </c>
      <c r="DI7" s="64">
        <f t="shared" si="16"/>
        <v>1555</v>
      </c>
      <c r="DJ7" s="61"/>
      <c r="DK7" s="64">
        <f>DK8</f>
        <v>259.5</v>
      </c>
      <c r="DL7" s="64">
        <f t="shared" ref="DL7:DT7" si="17">DL8</f>
        <v>256.8</v>
      </c>
      <c r="DM7" s="64">
        <f t="shared" si="17"/>
        <v>252.3</v>
      </c>
      <c r="DN7" s="64">
        <f t="shared" si="17"/>
        <v>246.8</v>
      </c>
      <c r="DO7" s="64">
        <f t="shared" si="17"/>
        <v>236</v>
      </c>
      <c r="DP7" s="64">
        <f t="shared" si="17"/>
        <v>152.30000000000001</v>
      </c>
      <c r="DQ7" s="64">
        <f t="shared" si="17"/>
        <v>148.5</v>
      </c>
      <c r="DR7" s="64">
        <f t="shared" si="17"/>
        <v>159.30000000000001</v>
      </c>
      <c r="DS7" s="64">
        <f t="shared" si="17"/>
        <v>160</v>
      </c>
      <c r="DT7" s="64">
        <f t="shared" si="17"/>
        <v>164.6</v>
      </c>
      <c r="DU7" s="61"/>
    </row>
    <row r="8" spans="1:125" s="66" customFormat="1" x14ac:dyDescent="0.2">
      <c r="A8" s="49"/>
      <c r="B8" s="67">
        <v>2019</v>
      </c>
      <c r="C8" s="67">
        <v>62014</v>
      </c>
      <c r="D8" s="67">
        <v>47</v>
      </c>
      <c r="E8" s="67">
        <v>14</v>
      </c>
      <c r="F8" s="67">
        <v>0</v>
      </c>
      <c r="G8" s="67">
        <v>4</v>
      </c>
      <c r="H8" s="67" t="s">
        <v>104</v>
      </c>
      <c r="I8" s="67" t="s">
        <v>105</v>
      </c>
      <c r="J8" s="67" t="s">
        <v>106</v>
      </c>
      <c r="K8" s="67" t="s">
        <v>107</v>
      </c>
      <c r="L8" s="67" t="s">
        <v>108</v>
      </c>
      <c r="M8" s="67" t="s">
        <v>109</v>
      </c>
      <c r="N8" s="67" t="s">
        <v>110</v>
      </c>
      <c r="O8" s="68" t="s">
        <v>111</v>
      </c>
      <c r="P8" s="69" t="s">
        <v>112</v>
      </c>
      <c r="Q8" s="69" t="s">
        <v>113</v>
      </c>
      <c r="R8" s="70">
        <v>25</v>
      </c>
      <c r="S8" s="69" t="s">
        <v>114</v>
      </c>
      <c r="T8" s="69" t="s">
        <v>115</v>
      </c>
      <c r="U8" s="70">
        <v>13300</v>
      </c>
      <c r="V8" s="70">
        <v>444</v>
      </c>
      <c r="W8" s="70">
        <v>300</v>
      </c>
      <c r="X8" s="69" t="s">
        <v>116</v>
      </c>
      <c r="Y8" s="71">
        <v>123.9</v>
      </c>
      <c r="Z8" s="71">
        <v>209.1</v>
      </c>
      <c r="AA8" s="71">
        <v>335.1</v>
      </c>
      <c r="AB8" s="71">
        <v>312.3</v>
      </c>
      <c r="AC8" s="71">
        <v>291.2</v>
      </c>
      <c r="AD8" s="71">
        <v>176.4</v>
      </c>
      <c r="AE8" s="71">
        <v>172.5</v>
      </c>
      <c r="AF8" s="71">
        <v>198.5</v>
      </c>
      <c r="AG8" s="71">
        <v>220.9</v>
      </c>
      <c r="AH8" s="71">
        <v>227.5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6.1</v>
      </c>
      <c r="AP8" s="71">
        <v>5.6</v>
      </c>
      <c r="AQ8" s="71">
        <v>3.8</v>
      </c>
      <c r="AR8" s="71">
        <v>3.4</v>
      </c>
      <c r="AS8" s="71">
        <v>1.7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26</v>
      </c>
      <c r="BA8" s="72">
        <v>26</v>
      </c>
      <c r="BB8" s="72">
        <v>14</v>
      </c>
      <c r="BC8" s="72">
        <v>10</v>
      </c>
      <c r="BD8" s="72">
        <v>7</v>
      </c>
      <c r="BE8" s="72">
        <v>17</v>
      </c>
      <c r="BF8" s="71">
        <v>71.099999999999994</v>
      </c>
      <c r="BG8" s="71">
        <v>71.3</v>
      </c>
      <c r="BH8" s="71">
        <v>70.2</v>
      </c>
      <c r="BI8" s="71">
        <v>68</v>
      </c>
      <c r="BJ8" s="71">
        <v>65.7</v>
      </c>
      <c r="BK8" s="71">
        <v>36.1</v>
      </c>
      <c r="BL8" s="71">
        <v>33.9</v>
      </c>
      <c r="BM8" s="71">
        <v>26.5</v>
      </c>
      <c r="BN8" s="71">
        <v>43.5</v>
      </c>
      <c r="BO8" s="71">
        <v>33.4</v>
      </c>
      <c r="BP8" s="68">
        <v>20.8</v>
      </c>
      <c r="BQ8" s="72">
        <v>142654</v>
      </c>
      <c r="BR8" s="72">
        <v>143290</v>
      </c>
      <c r="BS8" s="72">
        <v>139992</v>
      </c>
      <c r="BT8" s="73">
        <v>133627</v>
      </c>
      <c r="BU8" s="73">
        <v>126399</v>
      </c>
      <c r="BV8" s="72">
        <v>22959</v>
      </c>
      <c r="BW8" s="72">
        <v>22148</v>
      </c>
      <c r="BX8" s="72">
        <v>24086</v>
      </c>
      <c r="BY8" s="72">
        <v>26025</v>
      </c>
      <c r="BZ8" s="72">
        <v>24498</v>
      </c>
      <c r="CA8" s="70">
        <v>14290</v>
      </c>
      <c r="CB8" s="71" t="s">
        <v>108</v>
      </c>
      <c r="CC8" s="71" t="s">
        <v>108</v>
      </c>
      <c r="CD8" s="71" t="s">
        <v>108</v>
      </c>
      <c r="CE8" s="71" t="s">
        <v>108</v>
      </c>
      <c r="CF8" s="71" t="s">
        <v>108</v>
      </c>
      <c r="CG8" s="71" t="s">
        <v>108</v>
      </c>
      <c r="CH8" s="71" t="s">
        <v>108</v>
      </c>
      <c r="CI8" s="71" t="s">
        <v>108</v>
      </c>
      <c r="CJ8" s="71" t="s">
        <v>108</v>
      </c>
      <c r="CK8" s="71" t="s">
        <v>108</v>
      </c>
      <c r="CL8" s="68" t="s">
        <v>108</v>
      </c>
      <c r="CM8" s="70">
        <v>0</v>
      </c>
      <c r="CN8" s="70">
        <v>0</v>
      </c>
      <c r="CO8" s="71" t="s">
        <v>108</v>
      </c>
      <c r="CP8" s="71" t="s">
        <v>108</v>
      </c>
      <c r="CQ8" s="71" t="s">
        <v>108</v>
      </c>
      <c r="CR8" s="71" t="s">
        <v>108</v>
      </c>
      <c r="CS8" s="71" t="s">
        <v>108</v>
      </c>
      <c r="CT8" s="71" t="s">
        <v>108</v>
      </c>
      <c r="CU8" s="71" t="s">
        <v>108</v>
      </c>
      <c r="CV8" s="71" t="s">
        <v>108</v>
      </c>
      <c r="CW8" s="71" t="s">
        <v>108</v>
      </c>
      <c r="CX8" s="71" t="s">
        <v>108</v>
      </c>
      <c r="CY8" s="68" t="s">
        <v>108</v>
      </c>
      <c r="CZ8" s="71">
        <v>18.600000000000001</v>
      </c>
      <c r="DA8" s="71">
        <v>0</v>
      </c>
      <c r="DB8" s="71">
        <v>0</v>
      </c>
      <c r="DC8" s="71">
        <v>5.3</v>
      </c>
      <c r="DD8" s="71">
        <v>5.6</v>
      </c>
      <c r="DE8" s="71">
        <v>655.5</v>
      </c>
      <c r="DF8" s="71">
        <v>316.8</v>
      </c>
      <c r="DG8" s="71">
        <v>113.9</v>
      </c>
      <c r="DH8" s="71">
        <v>102.9</v>
      </c>
      <c r="DI8" s="71">
        <v>1555</v>
      </c>
      <c r="DJ8" s="68">
        <v>425.4</v>
      </c>
      <c r="DK8" s="71">
        <v>259.5</v>
      </c>
      <c r="DL8" s="71">
        <v>256.8</v>
      </c>
      <c r="DM8" s="71">
        <v>252.3</v>
      </c>
      <c r="DN8" s="71">
        <v>246.8</v>
      </c>
      <c r="DO8" s="71">
        <v>236</v>
      </c>
      <c r="DP8" s="71">
        <v>152.30000000000001</v>
      </c>
      <c r="DQ8" s="71">
        <v>148.5</v>
      </c>
      <c r="DR8" s="71">
        <v>159.30000000000001</v>
      </c>
      <c r="DS8" s="71">
        <v>160</v>
      </c>
      <c r="DT8" s="71">
        <v>164.6</v>
      </c>
      <c r="DU8" s="68">
        <v>205.9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117</v>
      </c>
      <c r="C10" s="78" t="s">
        <v>118</v>
      </c>
      <c r="D10" s="78" t="s">
        <v>119</v>
      </c>
      <c r="E10" s="78" t="s">
        <v>120</v>
      </c>
      <c r="F10" s="78" t="s">
        <v>121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2020-12-04T03:27:02Z</dcterms:created>
  <dcterms:modified xsi:type="dcterms:W3CDTF">2021-01-26T01:34:24Z</dcterms:modified>
  <cp:category/>
</cp:coreProperties>
</file>