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C:\Users\YG132PC021U\Desktop\通知等\【経営比較分析表】2019_062014_47_140\"/>
    </mc:Choice>
  </mc:AlternateContent>
  <xr:revisionPtr revIDLastSave="0" documentId="13_ncr:1_{B54D2E20-49E7-4633-8223-69BE629F36BD}" xr6:coauthVersionLast="36" xr6:coauthVersionMax="36" xr10:uidLastSave="{00000000-0000-0000-0000-000000000000}"/>
  <workbookProtection workbookAlgorithmName="SHA-512" workbookHashValue="V//2RiZfnio1rJFcdfz5e0+nG0shapG0DK/pGYVtgdudqJZdQmDqOQWJlP4Ta7y+rVSCYVUH9OrH9OHIGGisWg==" workbookSaltValue="oUVkIbn2xMv8Tb2CZ4Fa8g==" workbookSpinCount="100000" lockStructure="1"/>
  <bookViews>
    <workbookView xWindow="0" yWindow="0" windowWidth="15360" windowHeight="7632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LH32" i="4" s="1"/>
  <c r="DR7" i="5"/>
  <c r="DQ7" i="5"/>
  <c r="JV32" i="4" s="1"/>
  <c r="DP7" i="5"/>
  <c r="DO7" i="5"/>
  <c r="MA31" i="4" s="1"/>
  <c r="DN7" i="5"/>
  <c r="DM7" i="5"/>
  <c r="KO31" i="4" s="1"/>
  <c r="DL7" i="5"/>
  <c r="DK7" i="5"/>
  <c r="JC31" i="4" s="1"/>
  <c r="DI7" i="5"/>
  <c r="DH7" i="5"/>
  <c r="LT78" i="4" s="1"/>
  <c r="DG7" i="5"/>
  <c r="DF7" i="5"/>
  <c r="KP78" i="4" s="1"/>
  <c r="DE7" i="5"/>
  <c r="DD7" i="5"/>
  <c r="MI77" i="4" s="1"/>
  <c r="DC7" i="5"/>
  <c r="DB7" i="5"/>
  <c r="LE77" i="4" s="1"/>
  <c r="DA7" i="5"/>
  <c r="CZ7" i="5"/>
  <c r="KA77" i="4" s="1"/>
  <c r="CN7" i="5"/>
  <c r="CM7" i="5"/>
  <c r="CV67" i="4" s="1"/>
  <c r="BZ7" i="5"/>
  <c r="BY7" i="5"/>
  <c r="LH53" i="4" s="1"/>
  <c r="BX7" i="5"/>
  <c r="BW7" i="5"/>
  <c r="JV53" i="4" s="1"/>
  <c r="BV7" i="5"/>
  <c r="BU7" i="5"/>
  <c r="MA52" i="4" s="1"/>
  <c r="BT7" i="5"/>
  <c r="BS7" i="5"/>
  <c r="KO52" i="4" s="1"/>
  <c r="BR7" i="5"/>
  <c r="BQ7" i="5"/>
  <c r="JC52" i="4" s="1"/>
  <c r="BO7" i="5"/>
  <c r="BN7" i="5"/>
  <c r="BM7" i="5"/>
  <c r="BL7" i="5"/>
  <c r="BK7" i="5"/>
  <c r="BJ7" i="5"/>
  <c r="BI7" i="5"/>
  <c r="BH7" i="5"/>
  <c r="BG7" i="5"/>
  <c r="BF7" i="5"/>
  <c r="BD7" i="5"/>
  <c r="BC7" i="5"/>
  <c r="BZ53" i="4" s="1"/>
  <c r="BB7" i="5"/>
  <c r="BA7" i="5"/>
  <c r="AN53" i="4" s="1"/>
  <c r="AZ7" i="5"/>
  <c r="AY7" i="5"/>
  <c r="CS52" i="4" s="1"/>
  <c r="AX7" i="5"/>
  <c r="AW7" i="5"/>
  <c r="BG52" i="4" s="1"/>
  <c r="AV7" i="5"/>
  <c r="AU7" i="5"/>
  <c r="U52" i="4" s="1"/>
  <c r="AS7" i="5"/>
  <c r="AR7" i="5"/>
  <c r="AQ7" i="5"/>
  <c r="AP7" i="5"/>
  <c r="AO7" i="5"/>
  <c r="AN7" i="5"/>
  <c r="AM7" i="5"/>
  <c r="AL7" i="5"/>
  <c r="AK7" i="5"/>
  <c r="AJ7" i="5"/>
  <c r="AH7" i="5"/>
  <c r="AG7" i="5"/>
  <c r="BZ32" i="4" s="1"/>
  <c r="AF7" i="5"/>
  <c r="AE7" i="5"/>
  <c r="AN32" i="4" s="1"/>
  <c r="AD7" i="5"/>
  <c r="AC7" i="5"/>
  <c r="CS31" i="4" s="1"/>
  <c r="AB7" i="5"/>
  <c r="AA7" i="5"/>
  <c r="BG31" i="4" s="1"/>
  <c r="Z7" i="5"/>
  <c r="Y7" i="5"/>
  <c r="U31" i="4" s="1"/>
  <c r="X7" i="5"/>
  <c r="W7" i="5"/>
  <c r="JQ10" i="4" s="1"/>
  <c r="V7" i="5"/>
  <c r="U7" i="5"/>
  <c r="T7" i="5"/>
  <c r="S7" i="5"/>
  <c r="R7" i="5"/>
  <c r="Q7" i="5"/>
  <c r="P7" i="5"/>
  <c r="O7" i="5"/>
  <c r="B10" i="4" s="1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D88" i="4"/>
  <c r="C88" i="4"/>
  <c r="MI78" i="4"/>
  <c r="LE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MA53" i="4"/>
  <c r="KO53" i="4"/>
  <c r="JC53" i="4"/>
  <c r="HJ53" i="4"/>
  <c r="GQ53" i="4"/>
  <c r="FX53" i="4"/>
  <c r="FE53" i="4"/>
  <c r="EL53" i="4"/>
  <c r="CS53" i="4"/>
  <c r="BG53" i="4"/>
  <c r="U53" i="4"/>
  <c r="LH52" i="4"/>
  <c r="JV52" i="4"/>
  <c r="HJ52" i="4"/>
  <c r="GQ52" i="4"/>
  <c r="FX52" i="4"/>
  <c r="FE52" i="4"/>
  <c r="EL52" i="4"/>
  <c r="BZ52" i="4"/>
  <c r="AN52" i="4"/>
  <c r="MA32" i="4"/>
  <c r="KO32" i="4"/>
  <c r="JC32" i="4"/>
  <c r="HJ32" i="4"/>
  <c r="GQ32" i="4"/>
  <c r="FX32" i="4"/>
  <c r="FE32" i="4"/>
  <c r="EL32" i="4"/>
  <c r="CS32" i="4"/>
  <c r="BG32" i="4"/>
  <c r="U32" i="4"/>
  <c r="LH31" i="4"/>
  <c r="JV31" i="4"/>
  <c r="HJ31" i="4"/>
  <c r="GQ31" i="4"/>
  <c r="FX31" i="4"/>
  <c r="FE31" i="4"/>
  <c r="EL31" i="4"/>
  <c r="BZ31" i="4"/>
  <c r="AN31" i="4"/>
  <c r="LJ10" i="4"/>
  <c r="HX10" i="4"/>
  <c r="DU10" i="4"/>
  <c r="CF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IT76" i="4"/>
  <c r="CS51" i="4"/>
  <c r="HJ30" i="4"/>
  <c r="CS30" i="4"/>
  <c r="MA51" i="4"/>
  <c r="C11" i="5"/>
  <c r="D11" i="5"/>
  <c r="E11" i="5"/>
  <c r="B11" i="5"/>
  <c r="BZ30" i="4" l="1"/>
  <c r="BK76" i="4"/>
  <c r="LH51" i="4"/>
  <c r="LT76" i="4"/>
  <c r="GQ51" i="4"/>
  <c r="LH30" i="4"/>
  <c r="IE76" i="4"/>
  <c r="BZ51" i="4"/>
  <c r="GQ30" i="4"/>
  <c r="BG51" i="4"/>
  <c r="BG30" i="4"/>
  <c r="AV76" i="4"/>
  <c r="KO51" i="4"/>
  <c r="LE76" i="4"/>
  <c r="FX51" i="4"/>
  <c r="KO30" i="4"/>
  <c r="HP76" i="4"/>
  <c r="FX30" i="4"/>
  <c r="KP76" i="4"/>
  <c r="HA76" i="4"/>
  <c r="AN51" i="4"/>
  <c r="FE30" i="4"/>
  <c r="AN30" i="4"/>
  <c r="JV30" i="4"/>
  <c r="AG76" i="4"/>
  <c r="JV51" i="4"/>
  <c r="FE51" i="4"/>
  <c r="KA76" i="4"/>
  <c r="EL51" i="4"/>
  <c r="JC30" i="4"/>
  <c r="GL76" i="4"/>
  <c r="U51" i="4"/>
  <c r="EL30" i="4"/>
  <c r="JC51" i="4"/>
  <c r="U30" i="4"/>
  <c r="R76" i="4"/>
</calcChain>
</file>

<file path=xl/sharedStrings.xml><?xml version="1.0" encoding="utf-8"?>
<sst xmlns="http://schemas.openxmlformats.org/spreadsheetml/2006/main" count="278" uniqueCount="126">
  <si>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</si>
  <si>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</si>
  <si>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</si>
  <si>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</si>
  <si>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</si>
  <si>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</si>
  <si>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</si>
  <si>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</si>
  <si>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</si>
  <si>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</si>
  <si>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</si>
  <si>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</si>
  <si>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</si>
  <si>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</si>
  <si>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</si>
  <si>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</si>
  <si>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</si>
  <si>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</si>
  <si>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</si>
  <si>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</si>
  <si>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</si>
  <si>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</si>
  <si>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</si>
  <si>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</si>
  <si>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</si>
  <si>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</si>
  <si>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</si>
  <si>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</si>
  <si>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</si>
  <si>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</si>
  <si>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</si>
  <si>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</si>
  <si>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</si>
  <si>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</si>
  <si>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</si>
  <si>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</si>
  <si>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</si>
  <si>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</si>
  <si>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</si>
  <si>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</si>
  <si>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</si>
  <si>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</si>
  <si>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</si>
  <si>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</si>
  <si>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</si>
  <si>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</si>
  <si>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</si>
  <si>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</si>
  <si>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</si>
  <si>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</si>
  <si>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</si>
  <si>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</si>
  <si>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</si>
  <si>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</si>
  <si>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</si>
  <si>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</si>
  <si>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</si>
  <si>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</si>
  <si>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</si>
  <si>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</si>
  <si>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</si>
  <si>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</si>
  <si>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</si>
  <si>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</si>
  <si>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</si>
  <si>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</si>
  <si>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</si>
  <si>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</si>
  <si>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</si>
  <si>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</si>
  <si>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</si>
  <si>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</si>
  <si>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</si>
  <si>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</si>
  <si>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</si>
  <si>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</si>
  <si>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</si>
  <si>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</si>
  <si>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</si>
  <si>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</si>
  <si>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</si>
  <si>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</si>
  <si>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</si>
  <si>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</si>
  <si>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</si>
  <si>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</si>
  <si>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</si>
  <si>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</si>
  <si>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</si>
  <si>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</si>
  <si>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</si>
  <si>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</si>
  <si>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</si>
  <si>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</si>
  <si>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</si>
  <si>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</si>
  <si>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</si>
  <si>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</si>
  <si>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</si>
  <si>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</si>
  <si>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</si>
  <si>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</si>
  <si>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</si>
  <si>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</si>
  <si>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山形県　山形市</t>
  </si>
  <si>
    <t>山形市済生館前駐車場</t>
  </si>
  <si>
    <t>法非適用</t>
  </si>
  <si>
    <t>駐車場整備事業</t>
  </si>
  <si>
    <t>-</t>
  </si>
  <si>
    <t>Ａ１Ｂ２</t>
  </si>
  <si>
    <t>非設置</t>
  </si>
  <si>
    <t>該当数値なし</t>
  </si>
  <si>
    <t>都市計画駐車場</t>
  </si>
  <si>
    <t>立体式</t>
  </si>
  <si>
    <t>公共施設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</si>
  <si>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</si>
  <si>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</si>
  <si>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</si>
  <si>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</si>
  <si>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</si>
  <si>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</si>
  <si>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</si>
  <si>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①収益的収支比率は、年々、増加傾向にあり、平
成28年度以降は類似施設平均値をを上回る比率に
なったことから、健全な水準で推移している。償
還金残高の減及び利用拡大を図ってきたことが要
因である。
④売上高GOP比率は、全国平均値及び類似施設平
均値を上回っている。
⑤EBITDAは、全国平均値及び類似施設平均値を上
回っている。</t>
    <phoneticPr fontId="5"/>
  </si>
  <si>
    <t>⑩企業債残高対料金収入比率は、類似施設平均値
に比べ低い水準で推移し、平成28年度に企業債残
高が０になった。また今後、施設の老朽化対策工
事にあたっては駐車場事業債の活用を検討しなが
ら進めていく予定である。</t>
    <phoneticPr fontId="5"/>
  </si>
  <si>
    <t>稼動率は、類似施設平均値並びに全国平均値と比
較しても、非常に高い水準で推移している。市立
病院と隣接していることが大きな要因である。</t>
    <phoneticPr fontId="5"/>
  </si>
  <si>
    <t>収益等の状況や利用状況及び類似施設と比較して
も、良好な経営状況を維持している。
今後は、継続して良好な水準を維持していくとと
もに、より一層の経営効率化を図りながら施設の
老朽化対策に取り組んでいくことが必要である。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</si>
</sst>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123.9</c:v>
                </c:pt>
                <c:pt idx="1">
                  <c:v>209.1</c:v>
                </c:pt>
                <c:pt idx="2">
                  <c:v>335.1</c:v>
                </c:pt>
                <c:pt idx="3">
                  <c:v>312.3</c:v>
                </c:pt>
                <c:pt idx="4">
                  <c:v>291.2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82-424B-B831-63EAA132C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176.4</c:v>
                </c:pt>
                <c:pt idx="1">
                  <c:v>172.5</c:v>
                </c:pt>
                <c:pt idx="2">
                  <c:v>198.5</c:v>
                </c:pt>
                <c:pt idx="3">
                  <c:v>220.9</c:v>
                </c:pt>
                <c:pt idx="4">
                  <c:v>227.5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82-424B-B831-63EAA132C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18.600000000000001</c:v>
                </c:pt>
                <c:pt idx="1">
                  <c:v>0</c:v>
                </c:pt>
                <c:pt idx="2">
                  <c:v>0</c:v>
                </c:pt>
                <c:pt idx="3">
                  <c:v>5.3</c:v>
                </c:pt>
                <c:pt idx="4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2A-4731-88DA-8BBACC525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655.5</c:v>
                </c:pt>
                <c:pt idx="1">
                  <c:v>316.8</c:v>
                </c:pt>
                <c:pt idx="2">
                  <c:v>113.9</c:v>
                </c:pt>
                <c:pt idx="3">
                  <c:v>102.9</c:v>
                </c:pt>
                <c:pt idx="4">
                  <c:v>1555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2A-4731-88DA-8BBACC525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653-4B35-9B9C-75FA2DF05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53-4B35-9B9C-75FA2DF05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BE5-4DAC-B519-317AA2EA3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E5-4DAC-B519-317AA2EA3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6D-4BBF-9AA3-FDF4136F8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6.1</c:v>
                </c:pt>
                <c:pt idx="1">
                  <c:v>5.6</c:v>
                </c:pt>
                <c:pt idx="2">
                  <c:v>3.8</c:v>
                </c:pt>
                <c:pt idx="3">
                  <c:v>3.4</c:v>
                </c:pt>
                <c:pt idx="4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6D-4BBF-9AA3-FDF4136F8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4-4E80-8C65-0E3DF3A33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26</c:v>
                </c:pt>
                <c:pt idx="1">
                  <c:v>26</c:v>
                </c:pt>
                <c:pt idx="2">
                  <c:v>14</c:v>
                </c:pt>
                <c:pt idx="3">
                  <c:v>10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A4-4E80-8C65-0E3DF3A33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259.5</c:v>
                </c:pt>
                <c:pt idx="1">
                  <c:v>256.8</c:v>
                </c:pt>
                <c:pt idx="2">
                  <c:v>252.3</c:v>
                </c:pt>
                <c:pt idx="3">
                  <c:v>246.8</c:v>
                </c:pt>
                <c:pt idx="4">
                  <c:v>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24-4731-B709-8CF96F77F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152.30000000000001</c:v>
                </c:pt>
                <c:pt idx="1">
                  <c:v>148.5</c:v>
                </c:pt>
                <c:pt idx="2">
                  <c:v>159.30000000000001</c:v>
                </c:pt>
                <c:pt idx="3">
                  <c:v>160</c:v>
                </c:pt>
                <c:pt idx="4">
                  <c:v>164.6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24-4731-B709-8CF96F77F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71.099999999999994</c:v>
                </c:pt>
                <c:pt idx="1">
                  <c:v>71.3</c:v>
                </c:pt>
                <c:pt idx="2">
                  <c:v>70.2</c:v>
                </c:pt>
                <c:pt idx="3">
                  <c:v>68</c:v>
                </c:pt>
                <c:pt idx="4">
                  <c:v>65.7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38-49B6-BEE1-1507929C3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36.1</c:v>
                </c:pt>
                <c:pt idx="1">
                  <c:v>33.9</c:v>
                </c:pt>
                <c:pt idx="2">
                  <c:v>26.5</c:v>
                </c:pt>
                <c:pt idx="3">
                  <c:v>43.5</c:v>
                </c:pt>
                <c:pt idx="4">
                  <c:v>33.4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38-49B6-BEE1-1507929C3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142654</c:v>
                </c:pt>
                <c:pt idx="1">
                  <c:v>143290</c:v>
                </c:pt>
                <c:pt idx="2">
                  <c:v>139992</c:v>
                </c:pt>
                <c:pt idx="3">
                  <c:v>133627</c:v>
                </c:pt>
                <c:pt idx="4">
                  <c:v>126399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B1-47BE-940D-1FC8DA55C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22959</c:v>
                </c:pt>
                <c:pt idx="1">
                  <c:v>22148</c:v>
                </c:pt>
                <c:pt idx="2">
                  <c:v>24086</c:v>
                </c:pt>
                <c:pt idx="3">
                  <c:v>26025</c:v>
                </c:pt>
                <c:pt idx="4">
                  <c:v>24498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B1-47BE-940D-1FC8DA55C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GR55" zoomScaleNormal="100" zoomScaleSheetLayoutView="70" workbookViewId="0">
      <selection activeCell="NY68" sqref="NY68"/>
    </sheetView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2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2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8" t="str">
        <f>データ!H6&amp;"　"&amp;データ!I6</f>
        <v>山形県山形市　山形市済生館前駐車場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33" t="s">
        <v>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5"/>
      <c r="AQ7" s="133" t="s">
        <v>2</v>
      </c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5"/>
      <c r="CF7" s="133" t="s">
        <v>3</v>
      </c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5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6" t="s">
        <v>5</v>
      </c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6" t="s">
        <v>6</v>
      </c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  <c r="IS7" s="136"/>
      <c r="IT7" s="136"/>
      <c r="IU7" s="136"/>
      <c r="IV7" s="136"/>
      <c r="IW7" s="136"/>
      <c r="IX7" s="136"/>
      <c r="IY7" s="136"/>
      <c r="IZ7" s="136"/>
      <c r="JA7" s="136"/>
      <c r="JB7" s="136"/>
      <c r="JC7" s="136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 t="s">
        <v>7</v>
      </c>
      <c r="JR7" s="136"/>
      <c r="JS7" s="136"/>
      <c r="JT7" s="136"/>
      <c r="JU7" s="136"/>
      <c r="JV7" s="136"/>
      <c r="JW7" s="136"/>
      <c r="JX7" s="136"/>
      <c r="JY7" s="136"/>
      <c r="JZ7" s="136"/>
      <c r="KA7" s="136"/>
      <c r="KB7" s="136"/>
      <c r="KC7" s="136"/>
      <c r="KD7" s="136"/>
      <c r="KE7" s="136"/>
      <c r="KF7" s="136"/>
      <c r="KG7" s="136"/>
      <c r="KH7" s="136"/>
      <c r="KI7" s="136"/>
      <c r="KJ7" s="136"/>
      <c r="KK7" s="136"/>
      <c r="KL7" s="136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6"/>
      <c r="LC7" s="136"/>
      <c r="LD7" s="136"/>
      <c r="LE7" s="136"/>
      <c r="LF7" s="136"/>
      <c r="LG7" s="136"/>
      <c r="LH7" s="136"/>
      <c r="LI7" s="136"/>
      <c r="LJ7" s="136" t="s">
        <v>8</v>
      </c>
      <c r="LK7" s="136"/>
      <c r="LL7" s="136"/>
      <c r="LM7" s="136"/>
      <c r="LN7" s="136"/>
      <c r="LO7" s="136"/>
      <c r="LP7" s="136"/>
      <c r="LQ7" s="136"/>
      <c r="LR7" s="136"/>
      <c r="LS7" s="136"/>
      <c r="LT7" s="136"/>
      <c r="LU7" s="136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6"/>
      <c r="ML7" s="136"/>
      <c r="MM7" s="136"/>
      <c r="MN7" s="136"/>
      <c r="MO7" s="136"/>
      <c r="MP7" s="136"/>
      <c r="MQ7" s="136"/>
      <c r="MR7" s="136"/>
      <c r="MS7" s="136"/>
      <c r="MT7" s="136"/>
      <c r="MU7" s="136"/>
      <c r="MV7" s="136"/>
      <c r="MW7" s="136"/>
      <c r="MX7" s="136"/>
      <c r="MY7" s="136"/>
      <c r="MZ7" s="136"/>
      <c r="NA7" s="136"/>
      <c r="NB7" s="13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2">
      <c r="A8" s="2"/>
      <c r="B8" s="124" t="str">
        <f>データ!J7</f>
        <v>法非適用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6"/>
      <c r="AQ8" s="124" t="str">
        <f>データ!K7</f>
        <v>駐車場整備事業</v>
      </c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6"/>
      <c r="CF8" s="124" t="str">
        <f>データ!L7</f>
        <v>-</v>
      </c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6"/>
      <c r="DU8" s="128" t="str">
        <f>データ!M7</f>
        <v>Ａ１Ｂ２</v>
      </c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 t="str">
        <f>データ!N7</f>
        <v>非設置</v>
      </c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8" t="str">
        <f>データ!S7</f>
        <v>公共施設</v>
      </c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 t="str">
        <f>データ!T7</f>
        <v>無</v>
      </c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7">
        <f>データ!U7</f>
        <v>13300</v>
      </c>
      <c r="LK8" s="127"/>
      <c r="LL8" s="127"/>
      <c r="LM8" s="127"/>
      <c r="LN8" s="127"/>
      <c r="LO8" s="127"/>
      <c r="LP8" s="127"/>
      <c r="LQ8" s="127"/>
      <c r="LR8" s="127"/>
      <c r="LS8" s="127"/>
      <c r="LT8" s="127"/>
      <c r="LU8" s="127"/>
      <c r="LV8" s="127"/>
      <c r="LW8" s="127"/>
      <c r="LX8" s="127"/>
      <c r="LY8" s="127"/>
      <c r="LZ8" s="127"/>
      <c r="MA8" s="127"/>
      <c r="MB8" s="127"/>
      <c r="MC8" s="127"/>
      <c r="MD8" s="127"/>
      <c r="ME8" s="127"/>
      <c r="MF8" s="127"/>
      <c r="MG8" s="127"/>
      <c r="MH8" s="127"/>
      <c r="MI8" s="127"/>
      <c r="MJ8" s="127"/>
      <c r="MK8" s="127"/>
      <c r="ML8" s="127"/>
      <c r="MM8" s="127"/>
      <c r="MN8" s="127"/>
      <c r="MO8" s="127"/>
      <c r="MP8" s="127"/>
      <c r="MQ8" s="127"/>
      <c r="MR8" s="127"/>
      <c r="MS8" s="127"/>
      <c r="MT8" s="127"/>
      <c r="MU8" s="127"/>
      <c r="MV8" s="127"/>
      <c r="MW8" s="127"/>
      <c r="MX8" s="127"/>
      <c r="MY8" s="127"/>
      <c r="MZ8" s="127"/>
      <c r="NA8" s="127"/>
      <c r="NB8" s="127"/>
      <c r="NC8" s="3"/>
      <c r="ND8" s="131" t="s">
        <v>10</v>
      </c>
      <c r="NE8" s="132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2">
      <c r="A9" s="2"/>
      <c r="B9" s="133" t="s">
        <v>12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5"/>
      <c r="AQ9" s="133" t="s">
        <v>13</v>
      </c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5"/>
      <c r="CF9" s="133" t="s">
        <v>14</v>
      </c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5"/>
      <c r="DU9" s="136" t="s">
        <v>15</v>
      </c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6" t="s">
        <v>16</v>
      </c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6"/>
      <c r="IW9" s="136"/>
      <c r="IX9" s="136"/>
      <c r="IY9" s="136"/>
      <c r="IZ9" s="136"/>
      <c r="JA9" s="136"/>
      <c r="JB9" s="136"/>
      <c r="JC9" s="136"/>
      <c r="JD9" s="136"/>
      <c r="JE9" s="136"/>
      <c r="JF9" s="136"/>
      <c r="JG9" s="136"/>
      <c r="JH9" s="136"/>
      <c r="JI9" s="136"/>
      <c r="JJ9" s="136"/>
      <c r="JK9" s="136"/>
      <c r="JL9" s="136"/>
      <c r="JM9" s="136"/>
      <c r="JN9" s="136"/>
      <c r="JO9" s="136"/>
      <c r="JP9" s="136"/>
      <c r="JQ9" s="136" t="s">
        <v>17</v>
      </c>
      <c r="JR9" s="136"/>
      <c r="JS9" s="136"/>
      <c r="JT9" s="136"/>
      <c r="JU9" s="136"/>
      <c r="JV9" s="136"/>
      <c r="JW9" s="136"/>
      <c r="JX9" s="136"/>
      <c r="JY9" s="136"/>
      <c r="JZ9" s="136"/>
      <c r="KA9" s="136"/>
      <c r="KB9" s="136"/>
      <c r="KC9" s="136"/>
      <c r="KD9" s="136"/>
      <c r="KE9" s="136"/>
      <c r="KF9" s="136"/>
      <c r="KG9" s="136"/>
      <c r="KH9" s="136"/>
      <c r="KI9" s="136"/>
      <c r="KJ9" s="136"/>
      <c r="KK9" s="136"/>
      <c r="KL9" s="136"/>
      <c r="KM9" s="136"/>
      <c r="KN9" s="136"/>
      <c r="KO9" s="136"/>
      <c r="KP9" s="136"/>
      <c r="KQ9" s="136"/>
      <c r="KR9" s="136"/>
      <c r="KS9" s="136"/>
      <c r="KT9" s="136"/>
      <c r="KU9" s="136"/>
      <c r="KV9" s="136"/>
      <c r="KW9" s="136"/>
      <c r="KX9" s="136"/>
      <c r="KY9" s="136"/>
      <c r="KZ9" s="136"/>
      <c r="LA9" s="136"/>
      <c r="LB9" s="136"/>
      <c r="LC9" s="136"/>
      <c r="LD9" s="136"/>
      <c r="LE9" s="136"/>
      <c r="LF9" s="136"/>
      <c r="LG9" s="136"/>
      <c r="LH9" s="136"/>
      <c r="LI9" s="136"/>
      <c r="LJ9" s="136" t="s">
        <v>18</v>
      </c>
      <c r="LK9" s="136"/>
      <c r="LL9" s="136"/>
      <c r="LM9" s="136"/>
      <c r="LN9" s="136"/>
      <c r="LO9" s="136"/>
      <c r="LP9" s="136"/>
      <c r="LQ9" s="136"/>
      <c r="LR9" s="136"/>
      <c r="LS9" s="136"/>
      <c r="LT9" s="136"/>
      <c r="LU9" s="136"/>
      <c r="LV9" s="136"/>
      <c r="LW9" s="136"/>
      <c r="LX9" s="136"/>
      <c r="LY9" s="136"/>
      <c r="LZ9" s="136"/>
      <c r="MA9" s="136"/>
      <c r="MB9" s="136"/>
      <c r="MC9" s="136"/>
      <c r="MD9" s="136"/>
      <c r="ME9" s="136"/>
      <c r="MF9" s="136"/>
      <c r="MG9" s="136"/>
      <c r="MH9" s="136"/>
      <c r="MI9" s="136"/>
      <c r="MJ9" s="136"/>
      <c r="MK9" s="136"/>
      <c r="ML9" s="136"/>
      <c r="MM9" s="136"/>
      <c r="MN9" s="136"/>
      <c r="MO9" s="136"/>
      <c r="MP9" s="136"/>
      <c r="MQ9" s="136"/>
      <c r="MR9" s="136"/>
      <c r="MS9" s="136"/>
      <c r="MT9" s="136"/>
      <c r="MU9" s="136"/>
      <c r="MV9" s="136"/>
      <c r="MW9" s="136"/>
      <c r="MX9" s="136"/>
      <c r="MY9" s="136"/>
      <c r="MZ9" s="136"/>
      <c r="NA9" s="136"/>
      <c r="NB9" s="136"/>
      <c r="NC9" s="3"/>
      <c r="ND9" s="116" t="s">
        <v>19</v>
      </c>
      <c r="NE9" s="117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2">
      <c r="A10" s="2"/>
      <c r="B10" s="118" t="str">
        <f>データ!O7</f>
        <v>該当数値なし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20"/>
      <c r="AQ10" s="121" t="s">
        <v>112</v>
      </c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3"/>
      <c r="CF10" s="124" t="str">
        <f>データ!Q7</f>
        <v>立体式</v>
      </c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6"/>
      <c r="DU10" s="127">
        <f>データ!R7</f>
        <v>25</v>
      </c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7">
        <f>データ!V7</f>
        <v>444</v>
      </c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  <c r="IV10" s="127"/>
      <c r="IW10" s="127"/>
      <c r="IX10" s="127"/>
      <c r="IY10" s="127"/>
      <c r="IZ10" s="127"/>
      <c r="JA10" s="127"/>
      <c r="JB10" s="127"/>
      <c r="JC10" s="127"/>
      <c r="JD10" s="127"/>
      <c r="JE10" s="127"/>
      <c r="JF10" s="127"/>
      <c r="JG10" s="127"/>
      <c r="JH10" s="127"/>
      <c r="JI10" s="127"/>
      <c r="JJ10" s="127"/>
      <c r="JK10" s="127"/>
      <c r="JL10" s="127"/>
      <c r="JM10" s="127"/>
      <c r="JN10" s="127"/>
      <c r="JO10" s="127"/>
      <c r="JP10" s="127"/>
      <c r="JQ10" s="127">
        <f>データ!W7</f>
        <v>300</v>
      </c>
      <c r="JR10" s="127"/>
      <c r="JS10" s="127"/>
      <c r="JT10" s="127"/>
      <c r="JU10" s="127"/>
      <c r="JV10" s="127"/>
      <c r="JW10" s="127"/>
      <c r="JX10" s="127"/>
      <c r="JY10" s="127"/>
      <c r="JZ10" s="127"/>
      <c r="KA10" s="127"/>
      <c r="KB10" s="127"/>
      <c r="KC10" s="127"/>
      <c r="KD10" s="127"/>
      <c r="KE10" s="127"/>
      <c r="KF10" s="127"/>
      <c r="KG10" s="127"/>
      <c r="KH10" s="127"/>
      <c r="KI10" s="127"/>
      <c r="KJ10" s="127"/>
      <c r="KK10" s="127"/>
      <c r="KL10" s="127"/>
      <c r="KM10" s="127"/>
      <c r="KN10" s="127"/>
      <c r="KO10" s="127"/>
      <c r="KP10" s="127"/>
      <c r="KQ10" s="127"/>
      <c r="KR10" s="127"/>
      <c r="KS10" s="127"/>
      <c r="KT10" s="127"/>
      <c r="KU10" s="127"/>
      <c r="KV10" s="127"/>
      <c r="KW10" s="127"/>
      <c r="KX10" s="127"/>
      <c r="KY10" s="127"/>
      <c r="KZ10" s="127"/>
      <c r="LA10" s="127"/>
      <c r="LB10" s="127"/>
      <c r="LC10" s="127"/>
      <c r="LD10" s="127"/>
      <c r="LE10" s="127"/>
      <c r="LF10" s="127"/>
      <c r="LG10" s="127"/>
      <c r="LH10" s="127"/>
      <c r="LI10" s="127"/>
      <c r="LJ10" s="128" t="str">
        <f>データ!X7</f>
        <v>代行制</v>
      </c>
      <c r="LK10" s="128"/>
      <c r="LL10" s="128"/>
      <c r="LM10" s="128"/>
      <c r="LN10" s="128"/>
      <c r="LO10" s="128"/>
      <c r="LP10" s="128"/>
      <c r="LQ10" s="128"/>
      <c r="LR10" s="128"/>
      <c r="LS10" s="128"/>
      <c r="LT10" s="128"/>
      <c r="LU10" s="128"/>
      <c r="LV10" s="128"/>
      <c r="LW10" s="128"/>
      <c r="LX10" s="128"/>
      <c r="LY10" s="128"/>
      <c r="LZ10" s="128"/>
      <c r="MA10" s="128"/>
      <c r="MB10" s="128"/>
      <c r="MC10" s="128"/>
      <c r="MD10" s="128"/>
      <c r="ME10" s="128"/>
      <c r="MF10" s="128"/>
      <c r="MG10" s="128"/>
      <c r="MH10" s="128"/>
      <c r="MI10" s="128"/>
      <c r="MJ10" s="128"/>
      <c r="MK10" s="128"/>
      <c r="ML10" s="128"/>
      <c r="MM10" s="128"/>
      <c r="MN10" s="128"/>
      <c r="MO10" s="128"/>
      <c r="MP10" s="128"/>
      <c r="MQ10" s="128"/>
      <c r="MR10" s="128"/>
      <c r="MS10" s="128"/>
      <c r="MT10" s="128"/>
      <c r="MU10" s="128"/>
      <c r="MV10" s="128"/>
      <c r="MW10" s="128"/>
      <c r="MX10" s="128"/>
      <c r="MY10" s="128"/>
      <c r="MZ10" s="128"/>
      <c r="NA10" s="128"/>
      <c r="NB10" s="128"/>
      <c r="NC10" s="2"/>
      <c r="ND10" s="129" t="s">
        <v>21</v>
      </c>
      <c r="NE10" s="130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14" t="s">
        <v>23</v>
      </c>
      <c r="NE11" s="114"/>
      <c r="NF11" s="114"/>
      <c r="NG11" s="114"/>
      <c r="NH11" s="114"/>
      <c r="NI11" s="114"/>
      <c r="NJ11" s="114"/>
      <c r="NK11" s="114"/>
      <c r="NL11" s="114"/>
      <c r="NM11" s="114"/>
      <c r="NN11" s="114"/>
      <c r="NO11" s="114"/>
      <c r="NP11" s="114"/>
      <c r="NQ11" s="114"/>
      <c r="NR11" s="114"/>
    </row>
    <row r="12" spans="1:382" ht="9.7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14"/>
      <c r="NE12" s="114"/>
      <c r="NF12" s="114"/>
      <c r="NG12" s="114"/>
      <c r="NH12" s="114"/>
      <c r="NI12" s="114"/>
      <c r="NJ12" s="114"/>
      <c r="NK12" s="114"/>
      <c r="NL12" s="114"/>
      <c r="NM12" s="114"/>
      <c r="NN12" s="114"/>
      <c r="NO12" s="114"/>
      <c r="NP12" s="114"/>
      <c r="NQ12" s="114"/>
      <c r="NR12" s="114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15"/>
      <c r="NE13" s="115"/>
      <c r="NF13" s="115"/>
      <c r="NG13" s="115"/>
      <c r="NH13" s="115"/>
      <c r="NI13" s="115"/>
      <c r="NJ13" s="115"/>
      <c r="NK13" s="115"/>
      <c r="NL13" s="115"/>
      <c r="NM13" s="115"/>
      <c r="NN13" s="115"/>
      <c r="NO13" s="115"/>
      <c r="NP13" s="115"/>
      <c r="NQ13" s="115"/>
      <c r="NR13" s="115"/>
    </row>
    <row r="14" spans="1:382" ht="13.5" customHeight="1" x14ac:dyDescent="0.2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2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122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2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2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2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2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2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2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2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2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2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2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2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2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2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2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2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H27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H28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H29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H30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H27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H28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H29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H30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H27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H28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H29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H30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2">
      <c r="A31" s="2"/>
      <c r="B31" s="22"/>
      <c r="C31" s="4"/>
      <c r="D31" s="4"/>
      <c r="E31" s="4"/>
      <c r="F31" s="4"/>
      <c r="I31" s="28"/>
      <c r="J31" s="106" t="s">
        <v>27</v>
      </c>
      <c r="K31" s="107"/>
      <c r="L31" s="107"/>
      <c r="M31" s="107"/>
      <c r="N31" s="107"/>
      <c r="O31" s="107"/>
      <c r="P31" s="107"/>
      <c r="Q31" s="107"/>
      <c r="R31" s="107"/>
      <c r="S31" s="107"/>
      <c r="T31" s="108"/>
      <c r="U31" s="110">
        <f>データ!Y7</f>
        <v>123.9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209.1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335.1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312.3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291.2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6" t="s">
        <v>27</v>
      </c>
      <c r="EB31" s="107"/>
      <c r="EC31" s="107"/>
      <c r="ED31" s="107"/>
      <c r="EE31" s="107"/>
      <c r="EF31" s="107"/>
      <c r="EG31" s="107"/>
      <c r="EH31" s="107"/>
      <c r="EI31" s="107"/>
      <c r="EJ31" s="107"/>
      <c r="EK31" s="108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6" t="s">
        <v>27</v>
      </c>
      <c r="IS31" s="107"/>
      <c r="IT31" s="107"/>
      <c r="IU31" s="107"/>
      <c r="IV31" s="107"/>
      <c r="IW31" s="107"/>
      <c r="IX31" s="107"/>
      <c r="IY31" s="107"/>
      <c r="IZ31" s="107"/>
      <c r="JA31" s="107"/>
      <c r="JB31" s="108"/>
      <c r="JC31" s="80">
        <f>データ!DK7</f>
        <v>259.5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256.8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252.3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246.8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236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2">
      <c r="A32" s="2"/>
      <c r="B32" s="22"/>
      <c r="C32" s="4"/>
      <c r="D32" s="4"/>
      <c r="E32" s="4"/>
      <c r="F32" s="4"/>
      <c r="G32" s="4"/>
      <c r="H32" s="4"/>
      <c r="I32" s="28"/>
      <c r="J32" s="106" t="s">
        <v>29</v>
      </c>
      <c r="K32" s="107"/>
      <c r="L32" s="107"/>
      <c r="M32" s="107"/>
      <c r="N32" s="107"/>
      <c r="O32" s="107"/>
      <c r="P32" s="107"/>
      <c r="Q32" s="107"/>
      <c r="R32" s="107"/>
      <c r="S32" s="107"/>
      <c r="T32" s="108"/>
      <c r="U32" s="110">
        <f>データ!AD7</f>
        <v>176.4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172.5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198.5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220.9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227.5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6" t="s">
        <v>29</v>
      </c>
      <c r="EB32" s="107"/>
      <c r="EC32" s="107"/>
      <c r="ED32" s="107"/>
      <c r="EE32" s="107"/>
      <c r="EF32" s="107"/>
      <c r="EG32" s="107"/>
      <c r="EH32" s="107"/>
      <c r="EI32" s="107"/>
      <c r="EJ32" s="107"/>
      <c r="EK32" s="108"/>
      <c r="EL32" s="110">
        <f>データ!AO7</f>
        <v>6.1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5.6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3.8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3.4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1.7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6" t="s">
        <v>29</v>
      </c>
      <c r="IS32" s="107"/>
      <c r="IT32" s="107"/>
      <c r="IU32" s="107"/>
      <c r="IV32" s="107"/>
      <c r="IW32" s="107"/>
      <c r="IX32" s="107"/>
      <c r="IY32" s="107"/>
      <c r="IZ32" s="107"/>
      <c r="JA32" s="107"/>
      <c r="JB32" s="108"/>
      <c r="JC32" s="80">
        <f>データ!DP7</f>
        <v>152.30000000000001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148.5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159.30000000000001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160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164.6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123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2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2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2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2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2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2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2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2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2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2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2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2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2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2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2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2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2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124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2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2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H27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H28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H29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H30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H27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H28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H29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H30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H27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H28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H29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H30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2">
      <c r="A52" s="2"/>
      <c r="B52" s="22"/>
      <c r="C52" s="4"/>
      <c r="D52" s="4"/>
      <c r="E52" s="4"/>
      <c r="F52" s="4"/>
      <c r="G52" s="34"/>
      <c r="H52" s="34"/>
      <c r="I52" s="28"/>
      <c r="J52" s="106" t="s">
        <v>27</v>
      </c>
      <c r="K52" s="107"/>
      <c r="L52" s="107"/>
      <c r="M52" s="107"/>
      <c r="N52" s="107"/>
      <c r="O52" s="107"/>
      <c r="P52" s="107"/>
      <c r="Q52" s="107"/>
      <c r="R52" s="107"/>
      <c r="S52" s="107"/>
      <c r="T52" s="108"/>
      <c r="U52" s="109">
        <f>データ!AU7</f>
        <v>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6" t="s">
        <v>27</v>
      </c>
      <c r="EB52" s="107"/>
      <c r="EC52" s="107"/>
      <c r="ED52" s="107"/>
      <c r="EE52" s="107"/>
      <c r="EF52" s="107"/>
      <c r="EG52" s="107"/>
      <c r="EH52" s="107"/>
      <c r="EI52" s="107"/>
      <c r="EJ52" s="107"/>
      <c r="EK52" s="108"/>
      <c r="EL52" s="110">
        <f>データ!BF7</f>
        <v>71.099999999999994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71.3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70.2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68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65.7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6" t="s">
        <v>27</v>
      </c>
      <c r="IS52" s="107"/>
      <c r="IT52" s="107"/>
      <c r="IU52" s="107"/>
      <c r="IV52" s="107"/>
      <c r="IW52" s="107"/>
      <c r="IX52" s="107"/>
      <c r="IY52" s="107"/>
      <c r="IZ52" s="107"/>
      <c r="JA52" s="107"/>
      <c r="JB52" s="108"/>
      <c r="JC52" s="109">
        <f>データ!BQ7</f>
        <v>142654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143290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139992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133627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126399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2">
      <c r="A53" s="2"/>
      <c r="B53" s="22"/>
      <c r="C53" s="4"/>
      <c r="D53" s="4"/>
      <c r="E53" s="4"/>
      <c r="F53" s="4"/>
      <c r="G53" s="4"/>
      <c r="H53" s="4"/>
      <c r="I53" s="28"/>
      <c r="J53" s="106" t="s">
        <v>29</v>
      </c>
      <c r="K53" s="107"/>
      <c r="L53" s="107"/>
      <c r="M53" s="107"/>
      <c r="N53" s="107"/>
      <c r="O53" s="107"/>
      <c r="P53" s="107"/>
      <c r="Q53" s="107"/>
      <c r="R53" s="107"/>
      <c r="S53" s="107"/>
      <c r="T53" s="108"/>
      <c r="U53" s="109">
        <f>データ!AZ7</f>
        <v>26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26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14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10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7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6" t="s">
        <v>29</v>
      </c>
      <c r="EB53" s="107"/>
      <c r="EC53" s="107"/>
      <c r="ED53" s="107"/>
      <c r="EE53" s="107"/>
      <c r="EF53" s="107"/>
      <c r="EG53" s="107"/>
      <c r="EH53" s="107"/>
      <c r="EI53" s="107"/>
      <c r="EJ53" s="107"/>
      <c r="EK53" s="108"/>
      <c r="EL53" s="110">
        <f>データ!BK7</f>
        <v>36.1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33.9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26.5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43.5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33.4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6" t="s">
        <v>29</v>
      </c>
      <c r="IS53" s="107"/>
      <c r="IT53" s="107"/>
      <c r="IU53" s="107"/>
      <c r="IV53" s="107"/>
      <c r="IW53" s="107"/>
      <c r="IX53" s="107"/>
      <c r="IY53" s="107"/>
      <c r="IZ53" s="107"/>
      <c r="JA53" s="107"/>
      <c r="JB53" s="108"/>
      <c r="JC53" s="109">
        <f>データ!BV7</f>
        <v>22959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22148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24086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26025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24498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2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2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2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2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2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2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2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2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2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2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2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2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2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125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2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7">
        <f>データ!CM7</f>
        <v>0</v>
      </c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  <c r="FO67" s="88"/>
      <c r="FP67" s="88"/>
      <c r="FQ67" s="88"/>
      <c r="FR67" s="88"/>
      <c r="FS67" s="88"/>
      <c r="FT67" s="88"/>
      <c r="FU67" s="88"/>
      <c r="FV67" s="88"/>
      <c r="FW67" s="8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2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90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2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90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2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3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94"/>
      <c r="FD70" s="94"/>
      <c r="FE70" s="94"/>
      <c r="FF70" s="94"/>
      <c r="FG70" s="94"/>
      <c r="FH70" s="94"/>
      <c r="FI70" s="94"/>
      <c r="FJ70" s="94"/>
      <c r="FK70" s="94"/>
      <c r="FL70" s="94"/>
      <c r="FM70" s="94"/>
      <c r="FN70" s="94"/>
      <c r="FO70" s="94"/>
      <c r="FP70" s="94"/>
      <c r="FQ70" s="94"/>
      <c r="FR70" s="94"/>
      <c r="FS70" s="94"/>
      <c r="FT70" s="94"/>
      <c r="FU70" s="94"/>
      <c r="FV70" s="94"/>
      <c r="FW70" s="9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2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2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2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2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2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2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4" t="str">
        <f>データ!$B$11</f>
        <v>H27</v>
      </c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6"/>
      <c r="AG76" s="84" t="str">
        <f>データ!$C$11</f>
        <v>H28</v>
      </c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6"/>
      <c r="AV76" s="84" t="str">
        <f>データ!$D$11</f>
        <v>H29</v>
      </c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6"/>
      <c r="BK76" s="84" t="str">
        <f>データ!$E$11</f>
        <v>H30</v>
      </c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6"/>
      <c r="BZ76" s="84" t="str">
        <f>データ!$F$11</f>
        <v>R01</v>
      </c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6"/>
      <c r="CO76" s="4"/>
      <c r="CP76" s="4"/>
      <c r="CQ76" s="4"/>
      <c r="CR76" s="4"/>
      <c r="CS76" s="4"/>
      <c r="CT76" s="4"/>
      <c r="CU76" s="4"/>
      <c r="CV76" s="87">
        <f>データ!CN7</f>
        <v>0</v>
      </c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84" t="str">
        <f>データ!$B$11</f>
        <v>H27</v>
      </c>
      <c r="GM76" s="85"/>
      <c r="GN76" s="85"/>
      <c r="GO76" s="85"/>
      <c r="GP76" s="85"/>
      <c r="GQ76" s="85"/>
      <c r="GR76" s="85"/>
      <c r="GS76" s="85"/>
      <c r="GT76" s="85"/>
      <c r="GU76" s="85"/>
      <c r="GV76" s="85"/>
      <c r="GW76" s="85"/>
      <c r="GX76" s="85"/>
      <c r="GY76" s="85"/>
      <c r="GZ76" s="86"/>
      <c r="HA76" s="84" t="str">
        <f>データ!$C$11</f>
        <v>H28</v>
      </c>
      <c r="HB76" s="85"/>
      <c r="HC76" s="85"/>
      <c r="HD76" s="85"/>
      <c r="HE76" s="85"/>
      <c r="HF76" s="85"/>
      <c r="HG76" s="85"/>
      <c r="HH76" s="85"/>
      <c r="HI76" s="85"/>
      <c r="HJ76" s="85"/>
      <c r="HK76" s="85"/>
      <c r="HL76" s="85"/>
      <c r="HM76" s="85"/>
      <c r="HN76" s="85"/>
      <c r="HO76" s="86"/>
      <c r="HP76" s="84" t="str">
        <f>データ!$D$11</f>
        <v>H29</v>
      </c>
      <c r="HQ76" s="85"/>
      <c r="HR76" s="85"/>
      <c r="HS76" s="85"/>
      <c r="HT76" s="85"/>
      <c r="HU76" s="85"/>
      <c r="HV76" s="85"/>
      <c r="HW76" s="85"/>
      <c r="HX76" s="85"/>
      <c r="HY76" s="85"/>
      <c r="HZ76" s="85"/>
      <c r="IA76" s="85"/>
      <c r="IB76" s="85"/>
      <c r="IC76" s="85"/>
      <c r="ID76" s="86"/>
      <c r="IE76" s="84" t="str">
        <f>データ!$E$11</f>
        <v>H30</v>
      </c>
      <c r="IF76" s="85"/>
      <c r="IG76" s="85"/>
      <c r="IH76" s="85"/>
      <c r="II76" s="85"/>
      <c r="IJ76" s="85"/>
      <c r="IK76" s="85"/>
      <c r="IL76" s="85"/>
      <c r="IM76" s="85"/>
      <c r="IN76" s="85"/>
      <c r="IO76" s="85"/>
      <c r="IP76" s="85"/>
      <c r="IQ76" s="85"/>
      <c r="IR76" s="85"/>
      <c r="IS76" s="86"/>
      <c r="IT76" s="84" t="str">
        <f>データ!$F$11</f>
        <v>R01</v>
      </c>
      <c r="IU76" s="85"/>
      <c r="IV76" s="85"/>
      <c r="IW76" s="85"/>
      <c r="IX76" s="85"/>
      <c r="IY76" s="85"/>
      <c r="IZ76" s="85"/>
      <c r="JA76" s="85"/>
      <c r="JB76" s="85"/>
      <c r="JC76" s="85"/>
      <c r="JD76" s="85"/>
      <c r="JE76" s="85"/>
      <c r="JF76" s="85"/>
      <c r="JG76" s="85"/>
      <c r="JH76" s="86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84" t="str">
        <f>データ!$B$11</f>
        <v>H27</v>
      </c>
      <c r="KB76" s="85"/>
      <c r="KC76" s="85"/>
      <c r="KD76" s="85"/>
      <c r="KE76" s="85"/>
      <c r="KF76" s="85"/>
      <c r="KG76" s="85"/>
      <c r="KH76" s="85"/>
      <c r="KI76" s="85"/>
      <c r="KJ76" s="85"/>
      <c r="KK76" s="85"/>
      <c r="KL76" s="85"/>
      <c r="KM76" s="85"/>
      <c r="KN76" s="85"/>
      <c r="KO76" s="86"/>
      <c r="KP76" s="84" t="str">
        <f>データ!$C$11</f>
        <v>H28</v>
      </c>
      <c r="KQ76" s="85"/>
      <c r="KR76" s="85"/>
      <c r="KS76" s="85"/>
      <c r="KT76" s="85"/>
      <c r="KU76" s="85"/>
      <c r="KV76" s="85"/>
      <c r="KW76" s="85"/>
      <c r="KX76" s="85"/>
      <c r="KY76" s="85"/>
      <c r="KZ76" s="85"/>
      <c r="LA76" s="85"/>
      <c r="LB76" s="85"/>
      <c r="LC76" s="85"/>
      <c r="LD76" s="86"/>
      <c r="LE76" s="84" t="str">
        <f>データ!$D$11</f>
        <v>H29</v>
      </c>
      <c r="LF76" s="85"/>
      <c r="LG76" s="85"/>
      <c r="LH76" s="85"/>
      <c r="LI76" s="85"/>
      <c r="LJ76" s="85"/>
      <c r="LK76" s="85"/>
      <c r="LL76" s="85"/>
      <c r="LM76" s="85"/>
      <c r="LN76" s="85"/>
      <c r="LO76" s="85"/>
      <c r="LP76" s="85"/>
      <c r="LQ76" s="85"/>
      <c r="LR76" s="85"/>
      <c r="LS76" s="86"/>
      <c r="LT76" s="84" t="str">
        <f>データ!$E$11</f>
        <v>H30</v>
      </c>
      <c r="LU76" s="85"/>
      <c r="LV76" s="85"/>
      <c r="LW76" s="85"/>
      <c r="LX76" s="85"/>
      <c r="LY76" s="85"/>
      <c r="LZ76" s="85"/>
      <c r="MA76" s="85"/>
      <c r="MB76" s="85"/>
      <c r="MC76" s="85"/>
      <c r="MD76" s="85"/>
      <c r="ME76" s="85"/>
      <c r="MF76" s="85"/>
      <c r="MG76" s="85"/>
      <c r="MH76" s="86"/>
      <c r="MI76" s="84" t="str">
        <f>データ!$F$11</f>
        <v>R01</v>
      </c>
      <c r="MJ76" s="85"/>
      <c r="MK76" s="85"/>
      <c r="ML76" s="85"/>
      <c r="MM76" s="85"/>
      <c r="MN76" s="85"/>
      <c r="MO76" s="85"/>
      <c r="MP76" s="85"/>
      <c r="MQ76" s="85"/>
      <c r="MR76" s="85"/>
      <c r="MS76" s="85"/>
      <c r="MT76" s="85"/>
      <c r="MU76" s="85"/>
      <c r="MV76" s="85"/>
      <c r="MW76" s="86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2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90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2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18.600000000000001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5.3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5.6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2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90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  <c r="EL78" s="91"/>
      <c r="EM78" s="91"/>
      <c r="EN78" s="91"/>
      <c r="EO78" s="91"/>
      <c r="EP78" s="91"/>
      <c r="EQ78" s="91"/>
      <c r="ER78" s="91"/>
      <c r="ES78" s="91"/>
      <c r="ET78" s="91"/>
      <c r="EU78" s="91"/>
      <c r="EV78" s="91"/>
      <c r="EW78" s="91"/>
      <c r="EX78" s="91"/>
      <c r="EY78" s="91"/>
      <c r="EZ78" s="91"/>
      <c r="FA78" s="91"/>
      <c r="FB78" s="91"/>
      <c r="FC78" s="91"/>
      <c r="FD78" s="91"/>
      <c r="FE78" s="91"/>
      <c r="FF78" s="91"/>
      <c r="FG78" s="91"/>
      <c r="FH78" s="91"/>
      <c r="FI78" s="91"/>
      <c r="FJ78" s="91"/>
      <c r="FK78" s="91"/>
      <c r="FL78" s="91"/>
      <c r="FM78" s="91"/>
      <c r="FN78" s="91"/>
      <c r="FO78" s="91"/>
      <c r="FP78" s="91"/>
      <c r="FQ78" s="91"/>
      <c r="FR78" s="91"/>
      <c r="FS78" s="91"/>
      <c r="FT78" s="91"/>
      <c r="FU78" s="91"/>
      <c r="FV78" s="91"/>
      <c r="FW78" s="92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655.5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316.8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113.9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102.9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1555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2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3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4"/>
      <c r="FE79" s="94"/>
      <c r="FF79" s="94"/>
      <c r="FG79" s="94"/>
      <c r="FH79" s="94"/>
      <c r="FI79" s="94"/>
      <c r="FJ79" s="94"/>
      <c r="FK79" s="94"/>
      <c r="FL79" s="94"/>
      <c r="FM79" s="94"/>
      <c r="FN79" s="94"/>
      <c r="FO79" s="94"/>
      <c r="FP79" s="94"/>
      <c r="FQ79" s="94"/>
      <c r="FR79" s="94"/>
      <c r="FS79" s="94"/>
      <c r="FT79" s="94"/>
      <c r="FU79" s="94"/>
      <c r="FV79" s="94"/>
      <c r="FW79" s="9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2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2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2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2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2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6xdq9XzwlZZ7P6IaTePBUjwKFqxxoeN4uG253JXHrXOXHh3Ynq0ANLEKBGvpe/c/G6Eh/AJhmOKW7t33xy0+rQ==" saltValue="Qd9o//n/wPMNIWUA3SRiOQ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GQ30:HI30"/>
    <mergeCell ref="HJ30:IB30"/>
    <mergeCell ref="JC30:JU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IE76:IS76"/>
    <mergeCell ref="IT76:JH76"/>
    <mergeCell ref="IT77:JH77"/>
    <mergeCell ref="GC78:GK78"/>
    <mergeCell ref="GL78:GZ78"/>
    <mergeCell ref="HA78:HO78"/>
    <mergeCell ref="LE77:LS77"/>
    <mergeCell ref="LT77:MH77"/>
    <mergeCell ref="MI77:MW77"/>
    <mergeCell ref="BZ77:CN77"/>
    <mergeCell ref="GC77:GK77"/>
    <mergeCell ref="GL77:GZ77"/>
    <mergeCell ref="HA77:HO77"/>
    <mergeCell ref="HP77:ID77"/>
    <mergeCell ref="IE77:IS77"/>
    <mergeCell ref="I78:Q78"/>
    <mergeCell ref="R78:AF78"/>
    <mergeCell ref="AG78:AU78"/>
    <mergeCell ref="AV78:BJ78"/>
    <mergeCell ref="BK78:BY78"/>
    <mergeCell ref="BZ78:CN78"/>
    <mergeCell ref="JR77:JZ77"/>
    <mergeCell ref="KA77:KO77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20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2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2" customHeight="1" x14ac:dyDescent="0.2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6" t="s">
        <v>58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2">
      <c r="A4" s="49" t="s">
        <v>62</v>
      </c>
      <c r="B4" s="57"/>
      <c r="C4" s="57"/>
      <c r="D4" s="57"/>
      <c r="E4" s="57"/>
      <c r="F4" s="57"/>
      <c r="G4" s="57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3" t="s">
        <v>63</v>
      </c>
      <c r="Z4" s="144"/>
      <c r="AA4" s="144"/>
      <c r="AB4" s="144"/>
      <c r="AC4" s="144"/>
      <c r="AD4" s="144"/>
      <c r="AE4" s="144"/>
      <c r="AF4" s="144"/>
      <c r="AG4" s="144"/>
      <c r="AH4" s="144"/>
      <c r="AI4" s="145"/>
      <c r="AJ4" s="140" t="s">
        <v>64</v>
      </c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50" t="s">
        <v>65</v>
      </c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 t="s">
        <v>66</v>
      </c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50" t="s">
        <v>67</v>
      </c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 t="s">
        <v>68</v>
      </c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1" t="s">
        <v>69</v>
      </c>
      <c r="CN4" s="141" t="s">
        <v>70</v>
      </c>
      <c r="CO4" s="143" t="s">
        <v>71</v>
      </c>
      <c r="CP4" s="144"/>
      <c r="CQ4" s="144"/>
      <c r="CR4" s="144"/>
      <c r="CS4" s="144"/>
      <c r="CT4" s="144"/>
      <c r="CU4" s="144"/>
      <c r="CV4" s="144"/>
      <c r="CW4" s="144"/>
      <c r="CX4" s="144"/>
      <c r="CY4" s="145"/>
      <c r="CZ4" s="140" t="s">
        <v>72</v>
      </c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3" t="s">
        <v>73</v>
      </c>
      <c r="DL4" s="144"/>
      <c r="DM4" s="144"/>
      <c r="DN4" s="144"/>
      <c r="DO4" s="144"/>
      <c r="DP4" s="144"/>
      <c r="DQ4" s="144"/>
      <c r="DR4" s="144"/>
      <c r="DS4" s="144"/>
      <c r="DT4" s="144"/>
      <c r="DU4" s="145"/>
    </row>
    <row r="5" spans="1:125" x14ac:dyDescent="0.2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90</v>
      </c>
      <c r="AL5" s="59" t="s">
        <v>91</v>
      </c>
      <c r="AM5" s="59" t="s">
        <v>92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90</v>
      </c>
      <c r="AW5" s="59" t="s">
        <v>91</v>
      </c>
      <c r="AX5" s="59" t="s">
        <v>92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91</v>
      </c>
      <c r="BI5" s="59" t="s">
        <v>92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91</v>
      </c>
      <c r="BT5" s="59" t="s">
        <v>92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90</v>
      </c>
      <c r="CD5" s="59" t="s">
        <v>91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42"/>
      <c r="CN5" s="142"/>
      <c r="CO5" s="59" t="s">
        <v>89</v>
      </c>
      <c r="CP5" s="59" t="s">
        <v>90</v>
      </c>
      <c r="CQ5" s="59" t="s">
        <v>91</v>
      </c>
      <c r="CR5" s="59" t="s">
        <v>92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90</v>
      </c>
      <c r="DB5" s="59" t="s">
        <v>91</v>
      </c>
      <c r="DC5" s="59" t="s">
        <v>92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90</v>
      </c>
      <c r="DM5" s="59" t="s">
        <v>91</v>
      </c>
      <c r="DN5" s="59" t="s">
        <v>92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2">
      <c r="A6" s="49" t="s">
        <v>100</v>
      </c>
      <c r="B6" s="60">
        <f>B8</f>
        <v>2019</v>
      </c>
      <c r="C6" s="60">
        <f t="shared" ref="C6:X6" si="1">C8</f>
        <v>62014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4</v>
      </c>
      <c r="H6" s="60" t="str">
        <f>SUBSTITUTE(H8,"　","")</f>
        <v>山形県山形市</v>
      </c>
      <c r="I6" s="60" t="str">
        <f t="shared" si="1"/>
        <v>山形市済生館前駐車場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Ａ１Ｂ２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立体式</v>
      </c>
      <c r="R6" s="63">
        <f t="shared" si="1"/>
        <v>25</v>
      </c>
      <c r="S6" s="62" t="str">
        <f t="shared" si="1"/>
        <v>公共施設</v>
      </c>
      <c r="T6" s="62" t="str">
        <f t="shared" si="1"/>
        <v>無</v>
      </c>
      <c r="U6" s="63">
        <f t="shared" si="1"/>
        <v>13300</v>
      </c>
      <c r="V6" s="63">
        <f t="shared" si="1"/>
        <v>444</v>
      </c>
      <c r="W6" s="63">
        <f t="shared" si="1"/>
        <v>300</v>
      </c>
      <c r="X6" s="62" t="str">
        <f t="shared" si="1"/>
        <v>代行制</v>
      </c>
      <c r="Y6" s="64">
        <f>IF(Y8="-",NA(),Y8)</f>
        <v>123.9</v>
      </c>
      <c r="Z6" s="64">
        <f t="shared" ref="Z6:AH6" si="2">IF(Z8="-",NA(),Z8)</f>
        <v>209.1</v>
      </c>
      <c r="AA6" s="64">
        <f t="shared" si="2"/>
        <v>335.1</v>
      </c>
      <c r="AB6" s="64">
        <f t="shared" si="2"/>
        <v>312.3</v>
      </c>
      <c r="AC6" s="64">
        <f t="shared" si="2"/>
        <v>291.2</v>
      </c>
      <c r="AD6" s="64">
        <f t="shared" si="2"/>
        <v>176.4</v>
      </c>
      <c r="AE6" s="64">
        <f t="shared" si="2"/>
        <v>172.5</v>
      </c>
      <c r="AF6" s="64">
        <f t="shared" si="2"/>
        <v>198.5</v>
      </c>
      <c r="AG6" s="64">
        <f t="shared" si="2"/>
        <v>220.9</v>
      </c>
      <c r="AH6" s="64">
        <f t="shared" si="2"/>
        <v>227.5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6.1</v>
      </c>
      <c r="AP6" s="64">
        <f t="shared" si="3"/>
        <v>5.6</v>
      </c>
      <c r="AQ6" s="64">
        <f t="shared" si="3"/>
        <v>3.8</v>
      </c>
      <c r="AR6" s="64">
        <f t="shared" si="3"/>
        <v>3.4</v>
      </c>
      <c r="AS6" s="64">
        <f t="shared" si="3"/>
        <v>1.7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26</v>
      </c>
      <c r="BA6" s="65">
        <f t="shared" si="4"/>
        <v>26</v>
      </c>
      <c r="BB6" s="65">
        <f t="shared" si="4"/>
        <v>14</v>
      </c>
      <c r="BC6" s="65">
        <f t="shared" si="4"/>
        <v>10</v>
      </c>
      <c r="BD6" s="65">
        <f t="shared" si="4"/>
        <v>7</v>
      </c>
      <c r="BE6" s="63" t="str">
        <f>IF(BE8="-","",IF(BE8="-","【-】","【"&amp;SUBSTITUTE(TEXT(BE8,"#,##0"),"-","△")&amp;"】"))</f>
        <v>【17】</v>
      </c>
      <c r="BF6" s="64">
        <f>IF(BF8="-",NA(),BF8)</f>
        <v>71.099999999999994</v>
      </c>
      <c r="BG6" s="64">
        <f t="shared" ref="BG6:BO6" si="5">IF(BG8="-",NA(),BG8)</f>
        <v>71.3</v>
      </c>
      <c r="BH6" s="64">
        <f t="shared" si="5"/>
        <v>70.2</v>
      </c>
      <c r="BI6" s="64">
        <f t="shared" si="5"/>
        <v>68</v>
      </c>
      <c r="BJ6" s="64">
        <f t="shared" si="5"/>
        <v>65.7</v>
      </c>
      <c r="BK6" s="64">
        <f t="shared" si="5"/>
        <v>36.1</v>
      </c>
      <c r="BL6" s="64">
        <f t="shared" si="5"/>
        <v>33.9</v>
      </c>
      <c r="BM6" s="64">
        <f t="shared" si="5"/>
        <v>26.5</v>
      </c>
      <c r="BN6" s="64">
        <f t="shared" si="5"/>
        <v>43.5</v>
      </c>
      <c r="BO6" s="64">
        <f t="shared" si="5"/>
        <v>33.4</v>
      </c>
      <c r="BP6" s="61" t="str">
        <f>IF(BP8="-","",IF(BP8="-","【-】","【"&amp;SUBSTITUTE(TEXT(BP8,"#,##0.0"),"-","△")&amp;"】"))</f>
        <v>【20.8】</v>
      </c>
      <c r="BQ6" s="65">
        <f>IF(BQ8="-",NA(),BQ8)</f>
        <v>142654</v>
      </c>
      <c r="BR6" s="65">
        <f t="shared" ref="BR6:BZ6" si="6">IF(BR8="-",NA(),BR8)</f>
        <v>143290</v>
      </c>
      <c r="BS6" s="65">
        <f t="shared" si="6"/>
        <v>139992</v>
      </c>
      <c r="BT6" s="65">
        <f t="shared" si="6"/>
        <v>133627</v>
      </c>
      <c r="BU6" s="65">
        <f t="shared" si="6"/>
        <v>126399</v>
      </c>
      <c r="BV6" s="65">
        <f t="shared" si="6"/>
        <v>22959</v>
      </c>
      <c r="BW6" s="65">
        <f t="shared" si="6"/>
        <v>22148</v>
      </c>
      <c r="BX6" s="65">
        <f t="shared" si="6"/>
        <v>24086</v>
      </c>
      <c r="BY6" s="65">
        <f t="shared" si="6"/>
        <v>26025</v>
      </c>
      <c r="BZ6" s="65">
        <f t="shared" si="6"/>
        <v>24498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101</v>
      </c>
      <c r="CM6" s="63">
        <f t="shared" ref="CM6:CN6" si="7">CM8</f>
        <v>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101</v>
      </c>
      <c r="CZ6" s="64">
        <f>IF(CZ8="-",NA(),CZ8)</f>
        <v>18.600000000000001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5.3</v>
      </c>
      <c r="DD6" s="64">
        <f t="shared" si="8"/>
        <v>5.6</v>
      </c>
      <c r="DE6" s="64">
        <f t="shared" si="8"/>
        <v>655.5</v>
      </c>
      <c r="DF6" s="64">
        <f t="shared" si="8"/>
        <v>316.8</v>
      </c>
      <c r="DG6" s="64">
        <f t="shared" si="8"/>
        <v>113.9</v>
      </c>
      <c r="DH6" s="64">
        <f t="shared" si="8"/>
        <v>102.9</v>
      </c>
      <c r="DI6" s="64">
        <f t="shared" si="8"/>
        <v>1555</v>
      </c>
      <c r="DJ6" s="61" t="str">
        <f>IF(DJ8="-","",IF(DJ8="-","【-】","【"&amp;SUBSTITUTE(TEXT(DJ8,"#,##0.0"),"-","△")&amp;"】"))</f>
        <v>【425.4】</v>
      </c>
      <c r="DK6" s="64">
        <f>IF(DK8="-",NA(),DK8)</f>
        <v>259.5</v>
      </c>
      <c r="DL6" s="64">
        <f t="shared" ref="DL6:DT6" si="9">IF(DL8="-",NA(),DL8)</f>
        <v>256.8</v>
      </c>
      <c r="DM6" s="64">
        <f t="shared" si="9"/>
        <v>252.3</v>
      </c>
      <c r="DN6" s="64">
        <f t="shared" si="9"/>
        <v>246.8</v>
      </c>
      <c r="DO6" s="64">
        <f t="shared" si="9"/>
        <v>236</v>
      </c>
      <c r="DP6" s="64">
        <f t="shared" si="9"/>
        <v>152.30000000000001</v>
      </c>
      <c r="DQ6" s="64">
        <f t="shared" si="9"/>
        <v>148.5</v>
      </c>
      <c r="DR6" s="64">
        <f t="shared" si="9"/>
        <v>159.30000000000001</v>
      </c>
      <c r="DS6" s="64">
        <f t="shared" si="9"/>
        <v>160</v>
      </c>
      <c r="DT6" s="64">
        <f t="shared" si="9"/>
        <v>164.6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2">
      <c r="A7" s="49" t="s">
        <v>102</v>
      </c>
      <c r="B7" s="60">
        <f t="shared" ref="B7:X7" si="10">B8</f>
        <v>2019</v>
      </c>
      <c r="C7" s="60">
        <f t="shared" si="10"/>
        <v>62014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4</v>
      </c>
      <c r="H7" s="60" t="str">
        <f t="shared" si="10"/>
        <v>山形県　山形市</v>
      </c>
      <c r="I7" s="60" t="str">
        <f t="shared" si="10"/>
        <v>山形市済生館前駐車場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Ａ１Ｂ２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立体式</v>
      </c>
      <c r="R7" s="63">
        <f t="shared" si="10"/>
        <v>25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13300</v>
      </c>
      <c r="V7" s="63">
        <f t="shared" si="10"/>
        <v>444</v>
      </c>
      <c r="W7" s="63">
        <f t="shared" si="10"/>
        <v>300</v>
      </c>
      <c r="X7" s="62" t="str">
        <f t="shared" si="10"/>
        <v>代行制</v>
      </c>
      <c r="Y7" s="64">
        <f>Y8</f>
        <v>123.9</v>
      </c>
      <c r="Z7" s="64">
        <f t="shared" ref="Z7:AH7" si="11">Z8</f>
        <v>209.1</v>
      </c>
      <c r="AA7" s="64">
        <f t="shared" si="11"/>
        <v>335.1</v>
      </c>
      <c r="AB7" s="64">
        <f t="shared" si="11"/>
        <v>312.3</v>
      </c>
      <c r="AC7" s="64">
        <f t="shared" si="11"/>
        <v>291.2</v>
      </c>
      <c r="AD7" s="64">
        <f t="shared" si="11"/>
        <v>176.4</v>
      </c>
      <c r="AE7" s="64">
        <f t="shared" si="11"/>
        <v>172.5</v>
      </c>
      <c r="AF7" s="64">
        <f t="shared" si="11"/>
        <v>198.5</v>
      </c>
      <c r="AG7" s="64">
        <f t="shared" si="11"/>
        <v>220.9</v>
      </c>
      <c r="AH7" s="64">
        <f t="shared" si="11"/>
        <v>227.5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6.1</v>
      </c>
      <c r="AP7" s="64">
        <f t="shared" si="12"/>
        <v>5.6</v>
      </c>
      <c r="AQ7" s="64">
        <f t="shared" si="12"/>
        <v>3.8</v>
      </c>
      <c r="AR7" s="64">
        <f t="shared" si="12"/>
        <v>3.4</v>
      </c>
      <c r="AS7" s="64">
        <f t="shared" si="12"/>
        <v>1.7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26</v>
      </c>
      <c r="BA7" s="65">
        <f t="shared" si="13"/>
        <v>26</v>
      </c>
      <c r="BB7" s="65">
        <f t="shared" si="13"/>
        <v>14</v>
      </c>
      <c r="BC7" s="65">
        <f t="shared" si="13"/>
        <v>10</v>
      </c>
      <c r="BD7" s="65">
        <f t="shared" si="13"/>
        <v>7</v>
      </c>
      <c r="BE7" s="63"/>
      <c r="BF7" s="64">
        <f>BF8</f>
        <v>71.099999999999994</v>
      </c>
      <c r="BG7" s="64">
        <f t="shared" ref="BG7:BO7" si="14">BG8</f>
        <v>71.3</v>
      </c>
      <c r="BH7" s="64">
        <f t="shared" si="14"/>
        <v>70.2</v>
      </c>
      <c r="BI7" s="64">
        <f t="shared" si="14"/>
        <v>68</v>
      </c>
      <c r="BJ7" s="64">
        <f t="shared" si="14"/>
        <v>65.7</v>
      </c>
      <c r="BK7" s="64">
        <f t="shared" si="14"/>
        <v>36.1</v>
      </c>
      <c r="BL7" s="64">
        <f t="shared" si="14"/>
        <v>33.9</v>
      </c>
      <c r="BM7" s="64">
        <f t="shared" si="14"/>
        <v>26.5</v>
      </c>
      <c r="BN7" s="64">
        <f t="shared" si="14"/>
        <v>43.5</v>
      </c>
      <c r="BO7" s="64">
        <f t="shared" si="14"/>
        <v>33.4</v>
      </c>
      <c r="BP7" s="61"/>
      <c r="BQ7" s="65">
        <f>BQ8</f>
        <v>142654</v>
      </c>
      <c r="BR7" s="65">
        <f t="shared" ref="BR7:BZ7" si="15">BR8</f>
        <v>143290</v>
      </c>
      <c r="BS7" s="65">
        <f t="shared" si="15"/>
        <v>139992</v>
      </c>
      <c r="BT7" s="65">
        <f t="shared" si="15"/>
        <v>133627</v>
      </c>
      <c r="BU7" s="65">
        <f t="shared" si="15"/>
        <v>126399</v>
      </c>
      <c r="BV7" s="65">
        <f t="shared" si="15"/>
        <v>22959</v>
      </c>
      <c r="BW7" s="65">
        <f t="shared" si="15"/>
        <v>22148</v>
      </c>
      <c r="BX7" s="65">
        <f t="shared" si="15"/>
        <v>24086</v>
      </c>
      <c r="BY7" s="65">
        <f t="shared" si="15"/>
        <v>26025</v>
      </c>
      <c r="BZ7" s="65">
        <f t="shared" si="15"/>
        <v>24498</v>
      </c>
      <c r="CA7" s="63"/>
      <c r="CB7" s="64" t="s">
        <v>103</v>
      </c>
      <c r="CC7" s="64" t="s">
        <v>103</v>
      </c>
      <c r="CD7" s="64" t="s">
        <v>103</v>
      </c>
      <c r="CE7" s="64" t="s">
        <v>103</v>
      </c>
      <c r="CF7" s="64" t="s">
        <v>103</v>
      </c>
      <c r="CG7" s="64" t="s">
        <v>103</v>
      </c>
      <c r="CH7" s="64" t="s">
        <v>103</v>
      </c>
      <c r="CI7" s="64" t="s">
        <v>103</v>
      </c>
      <c r="CJ7" s="64" t="s">
        <v>103</v>
      </c>
      <c r="CK7" s="64" t="s">
        <v>101</v>
      </c>
      <c r="CL7" s="61"/>
      <c r="CM7" s="63">
        <f>CM8</f>
        <v>0</v>
      </c>
      <c r="CN7" s="63">
        <f>CN8</f>
        <v>0</v>
      </c>
      <c r="CO7" s="64" t="s">
        <v>103</v>
      </c>
      <c r="CP7" s="64" t="s">
        <v>103</v>
      </c>
      <c r="CQ7" s="64" t="s">
        <v>103</v>
      </c>
      <c r="CR7" s="64" t="s">
        <v>103</v>
      </c>
      <c r="CS7" s="64" t="s">
        <v>103</v>
      </c>
      <c r="CT7" s="64" t="s">
        <v>103</v>
      </c>
      <c r="CU7" s="64" t="s">
        <v>103</v>
      </c>
      <c r="CV7" s="64" t="s">
        <v>103</v>
      </c>
      <c r="CW7" s="64" t="s">
        <v>103</v>
      </c>
      <c r="CX7" s="64" t="s">
        <v>101</v>
      </c>
      <c r="CY7" s="61"/>
      <c r="CZ7" s="64">
        <f>CZ8</f>
        <v>18.600000000000001</v>
      </c>
      <c r="DA7" s="64">
        <f t="shared" ref="DA7:DI7" si="16">DA8</f>
        <v>0</v>
      </c>
      <c r="DB7" s="64">
        <f t="shared" si="16"/>
        <v>0</v>
      </c>
      <c r="DC7" s="64">
        <f t="shared" si="16"/>
        <v>5.3</v>
      </c>
      <c r="DD7" s="64">
        <f t="shared" si="16"/>
        <v>5.6</v>
      </c>
      <c r="DE7" s="64">
        <f t="shared" si="16"/>
        <v>655.5</v>
      </c>
      <c r="DF7" s="64">
        <f t="shared" si="16"/>
        <v>316.8</v>
      </c>
      <c r="DG7" s="64">
        <f t="shared" si="16"/>
        <v>113.9</v>
      </c>
      <c r="DH7" s="64">
        <f t="shared" si="16"/>
        <v>102.9</v>
      </c>
      <c r="DI7" s="64">
        <f t="shared" si="16"/>
        <v>1555</v>
      </c>
      <c r="DJ7" s="61"/>
      <c r="DK7" s="64">
        <f>DK8</f>
        <v>259.5</v>
      </c>
      <c r="DL7" s="64">
        <f t="shared" ref="DL7:DT7" si="17">DL8</f>
        <v>256.8</v>
      </c>
      <c r="DM7" s="64">
        <f t="shared" si="17"/>
        <v>252.3</v>
      </c>
      <c r="DN7" s="64">
        <f t="shared" si="17"/>
        <v>246.8</v>
      </c>
      <c r="DO7" s="64">
        <f t="shared" si="17"/>
        <v>236</v>
      </c>
      <c r="DP7" s="64">
        <f t="shared" si="17"/>
        <v>152.30000000000001</v>
      </c>
      <c r="DQ7" s="64">
        <f t="shared" si="17"/>
        <v>148.5</v>
      </c>
      <c r="DR7" s="64">
        <f t="shared" si="17"/>
        <v>159.30000000000001</v>
      </c>
      <c r="DS7" s="64">
        <f t="shared" si="17"/>
        <v>160</v>
      </c>
      <c r="DT7" s="64">
        <f t="shared" si="17"/>
        <v>164.6</v>
      </c>
      <c r="DU7" s="61"/>
    </row>
    <row r="8" spans="1:125" s="66" customFormat="1" x14ac:dyDescent="0.2">
      <c r="A8" s="49"/>
      <c r="B8" s="67">
        <v>2019</v>
      </c>
      <c r="C8" s="67">
        <v>62014</v>
      </c>
      <c r="D8" s="67">
        <v>47</v>
      </c>
      <c r="E8" s="67">
        <v>14</v>
      </c>
      <c r="F8" s="67">
        <v>0</v>
      </c>
      <c r="G8" s="67">
        <v>4</v>
      </c>
      <c r="H8" s="67" t="s">
        <v>104</v>
      </c>
      <c r="I8" s="67" t="s">
        <v>105</v>
      </c>
      <c r="J8" s="67" t="s">
        <v>106</v>
      </c>
      <c r="K8" s="67" t="s">
        <v>107</v>
      </c>
      <c r="L8" s="67" t="s">
        <v>108</v>
      </c>
      <c r="M8" s="67" t="s">
        <v>109</v>
      </c>
      <c r="N8" s="67" t="s">
        <v>110</v>
      </c>
      <c r="O8" s="68" t="s">
        <v>111</v>
      </c>
      <c r="P8" s="69" t="s">
        <v>112</v>
      </c>
      <c r="Q8" s="69" t="s">
        <v>113</v>
      </c>
      <c r="R8" s="70">
        <v>25</v>
      </c>
      <c r="S8" s="69" t="s">
        <v>114</v>
      </c>
      <c r="T8" s="69" t="s">
        <v>115</v>
      </c>
      <c r="U8" s="70">
        <v>13300</v>
      </c>
      <c r="V8" s="70">
        <v>444</v>
      </c>
      <c r="W8" s="70">
        <v>300</v>
      </c>
      <c r="X8" s="69" t="s">
        <v>116</v>
      </c>
      <c r="Y8" s="71">
        <v>123.9</v>
      </c>
      <c r="Z8" s="71">
        <v>209.1</v>
      </c>
      <c r="AA8" s="71">
        <v>335.1</v>
      </c>
      <c r="AB8" s="71">
        <v>312.3</v>
      </c>
      <c r="AC8" s="71">
        <v>291.2</v>
      </c>
      <c r="AD8" s="71">
        <v>176.4</v>
      </c>
      <c r="AE8" s="71">
        <v>172.5</v>
      </c>
      <c r="AF8" s="71">
        <v>198.5</v>
      </c>
      <c r="AG8" s="71">
        <v>220.9</v>
      </c>
      <c r="AH8" s="71">
        <v>227.5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6.1</v>
      </c>
      <c r="AP8" s="71">
        <v>5.6</v>
      </c>
      <c r="AQ8" s="71">
        <v>3.8</v>
      </c>
      <c r="AR8" s="71">
        <v>3.4</v>
      </c>
      <c r="AS8" s="71">
        <v>1.7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26</v>
      </c>
      <c r="BA8" s="72">
        <v>26</v>
      </c>
      <c r="BB8" s="72">
        <v>14</v>
      </c>
      <c r="BC8" s="72">
        <v>10</v>
      </c>
      <c r="BD8" s="72">
        <v>7</v>
      </c>
      <c r="BE8" s="72">
        <v>17</v>
      </c>
      <c r="BF8" s="71">
        <v>71.099999999999994</v>
      </c>
      <c r="BG8" s="71">
        <v>71.3</v>
      </c>
      <c r="BH8" s="71">
        <v>70.2</v>
      </c>
      <c r="BI8" s="71">
        <v>68</v>
      </c>
      <c r="BJ8" s="71">
        <v>65.7</v>
      </c>
      <c r="BK8" s="71">
        <v>36.1</v>
      </c>
      <c r="BL8" s="71">
        <v>33.9</v>
      </c>
      <c r="BM8" s="71">
        <v>26.5</v>
      </c>
      <c r="BN8" s="71">
        <v>43.5</v>
      </c>
      <c r="BO8" s="71">
        <v>33.4</v>
      </c>
      <c r="BP8" s="68">
        <v>20.8</v>
      </c>
      <c r="BQ8" s="72">
        <v>142654</v>
      </c>
      <c r="BR8" s="72">
        <v>143290</v>
      </c>
      <c r="BS8" s="72">
        <v>139992</v>
      </c>
      <c r="BT8" s="73">
        <v>133627</v>
      </c>
      <c r="BU8" s="73">
        <v>126399</v>
      </c>
      <c r="BV8" s="72">
        <v>22959</v>
      </c>
      <c r="BW8" s="72">
        <v>22148</v>
      </c>
      <c r="BX8" s="72">
        <v>24086</v>
      </c>
      <c r="BY8" s="72">
        <v>26025</v>
      </c>
      <c r="BZ8" s="72">
        <v>24498</v>
      </c>
      <c r="CA8" s="70">
        <v>14290</v>
      </c>
      <c r="CB8" s="71" t="s">
        <v>108</v>
      </c>
      <c r="CC8" s="71" t="s">
        <v>108</v>
      </c>
      <c r="CD8" s="71" t="s">
        <v>108</v>
      </c>
      <c r="CE8" s="71" t="s">
        <v>108</v>
      </c>
      <c r="CF8" s="71" t="s">
        <v>108</v>
      </c>
      <c r="CG8" s="71" t="s">
        <v>108</v>
      </c>
      <c r="CH8" s="71" t="s">
        <v>108</v>
      </c>
      <c r="CI8" s="71" t="s">
        <v>108</v>
      </c>
      <c r="CJ8" s="71" t="s">
        <v>108</v>
      </c>
      <c r="CK8" s="71" t="s">
        <v>108</v>
      </c>
      <c r="CL8" s="68" t="s">
        <v>108</v>
      </c>
      <c r="CM8" s="70">
        <v>0</v>
      </c>
      <c r="CN8" s="70">
        <v>0</v>
      </c>
      <c r="CO8" s="71" t="s">
        <v>108</v>
      </c>
      <c r="CP8" s="71" t="s">
        <v>108</v>
      </c>
      <c r="CQ8" s="71" t="s">
        <v>108</v>
      </c>
      <c r="CR8" s="71" t="s">
        <v>108</v>
      </c>
      <c r="CS8" s="71" t="s">
        <v>108</v>
      </c>
      <c r="CT8" s="71" t="s">
        <v>108</v>
      </c>
      <c r="CU8" s="71" t="s">
        <v>108</v>
      </c>
      <c r="CV8" s="71" t="s">
        <v>108</v>
      </c>
      <c r="CW8" s="71" t="s">
        <v>108</v>
      </c>
      <c r="CX8" s="71" t="s">
        <v>108</v>
      </c>
      <c r="CY8" s="68" t="s">
        <v>108</v>
      </c>
      <c r="CZ8" s="71">
        <v>18.600000000000001</v>
      </c>
      <c r="DA8" s="71">
        <v>0</v>
      </c>
      <c r="DB8" s="71">
        <v>0</v>
      </c>
      <c r="DC8" s="71">
        <v>5.3</v>
      </c>
      <c r="DD8" s="71">
        <v>5.6</v>
      </c>
      <c r="DE8" s="71">
        <v>655.5</v>
      </c>
      <c r="DF8" s="71">
        <v>316.8</v>
      </c>
      <c r="DG8" s="71">
        <v>113.9</v>
      </c>
      <c r="DH8" s="71">
        <v>102.9</v>
      </c>
      <c r="DI8" s="71">
        <v>1555</v>
      </c>
      <c r="DJ8" s="68">
        <v>425.4</v>
      </c>
      <c r="DK8" s="71">
        <v>259.5</v>
      </c>
      <c r="DL8" s="71">
        <v>256.8</v>
      </c>
      <c r="DM8" s="71">
        <v>252.3</v>
      </c>
      <c r="DN8" s="71">
        <v>246.8</v>
      </c>
      <c r="DO8" s="71">
        <v>236</v>
      </c>
      <c r="DP8" s="71">
        <v>152.30000000000001</v>
      </c>
      <c r="DQ8" s="71">
        <v>148.5</v>
      </c>
      <c r="DR8" s="71">
        <v>159.30000000000001</v>
      </c>
      <c r="DS8" s="71">
        <v>160</v>
      </c>
      <c r="DT8" s="71">
        <v>164.6</v>
      </c>
      <c r="DU8" s="68">
        <v>205.9</v>
      </c>
    </row>
    <row r="9" spans="1:125" x14ac:dyDescent="0.2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2">
      <c r="A10" s="78"/>
      <c r="B10" s="78" t="s">
        <v>117</v>
      </c>
      <c r="C10" s="78" t="s">
        <v>118</v>
      </c>
      <c r="D10" s="78" t="s">
        <v>119</v>
      </c>
      <c r="E10" s="78" t="s">
        <v>120</v>
      </c>
      <c r="F10" s="78" t="s">
        <v>121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2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2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2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2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2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2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2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2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2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2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2020-12-04T03:27:02Z</dcterms:created>
  <dcterms:modified xsi:type="dcterms:W3CDTF">2021-01-26T01:34:24Z</dcterms:modified>
  <cp:category/>
</cp:coreProperties>
</file>