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mc:AlternateContent xmlns:mc="http://schemas.openxmlformats.org/markup-compatibility/2006">
    <mc:Choice Requires="x15">
      <x15ac:absPath xmlns:x15ac="http://schemas.microsoft.com/office/spreadsheetml/2010/11/ac" url="C:\Users\U0020\Desktop\検討中・作成中\財政状況資料集\"/>
    </mc:Choice>
  </mc:AlternateContent>
  <bookViews>
    <workbookView xWindow="0" yWindow="0" windowWidth="23040" windowHeight="8988" tabRatio="9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BE34" i="10" s="1"/>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<sst xmlns="http://schemas.openxmlformats.org/spreadsheetml/2006/main" count="1117" uniqueCount="632">
  <si>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</si>
  <si>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</si>
  <si>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</si>
  <si>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</si>
  <si>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</si>
  <si>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</si>
  <si>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</si>
  <si>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</si>
  <si>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</si>
  <si>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</si>
  <si>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</si>
  <si>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</si>
  <si>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</si>
  <si>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</si>
  <si>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</si>
  <si>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</si>
  <si>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</si>
  <si>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</si>
  <si>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</si>
  <si>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</si>
  <si>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</si>
  <si>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</si>
  <si>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</si>
  <si>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</si>
  <si>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</si>
  <si>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</si>
  <si>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</si>
  <si>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</si>
  <si>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</si>
  <si>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</si>
  <si>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</si>
  <si>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</si>
  <si>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</si>
  <si>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</si>
  <si>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</si>
  <si>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</si>
  <si>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</si>
  <si>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</si>
  <si>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</si>
  <si>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</si>
  <si>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</si>
  <si>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</si>
  <si>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</si>
  <si>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</si>
  <si>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</si>
  <si>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</si>
  <si>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</si>
  <si>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</si>
  <si>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</si>
  <si>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</si>
  <si>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</si>
  <si>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</si>
  <si>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</si>
  <si>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</si>
  <si>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</si>
  <si>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</si>
  <si>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</si>
  <si>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</si>
  <si>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</si>
  <si>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</si>
  <si>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</si>
  <si>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</si>
  <si>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</si>
  <si>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</si>
  <si>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</si>
  <si>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</si>
  <si>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</si>
  <si>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</si>
  <si>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</si>
  <si>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</si>
  <si>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</si>
  <si>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</si>
  <si>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</si>
  <si>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</si>
  <si>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</si>
  <si>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</si>
  <si>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</si>
  <si>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</si>
  <si>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</si>
  <si>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</si>
  <si>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</si>
  <si>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</si>
  <si>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</si>
  <si>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</si>
  <si>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</si>
  <si>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</si>
  <si>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</si>
  <si>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</si>
  <si>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</si>
  <si>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</si>
  <si>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</si>
  <si>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</si>
  <si>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</si>
  <si>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</si>
  <si>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</si>
  <si>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</si>
  <si>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</si>
  <si>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</si>
  <si>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大石田町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</si>
  <si>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</si>
  <si>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</si>
  <si>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</si>
  <si>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</si>
  <si>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</si>
  <si>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</si>
  <si>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</si>
  <si>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</si>
  <si>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</si>
  <si>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</si>
  <si>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</si>
  <si>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</si>
  <si>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</si>
  <si>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</si>
  <si>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</si>
  <si>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</si>
  <si>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</si>
  <si>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</si>
  <si>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</si>
  <si>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</si>
  <si>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</si>
  <si>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</si>
  <si>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</si>
  <si>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</si>
  <si>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</si>
  <si>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</si>
  <si>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</si>
  <si>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</si>
  <si>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</si>
  <si>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</si>
  <si>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</si>
  <si>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</si>
  <si>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</si>
  <si>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</si>
  <si>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</si>
  <si>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</si>
  <si>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</si>
  <si>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</si>
  <si>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</si>
  <si>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</si>
  <si>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</si>
  <si>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</si>
  <si>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</si>
  <si>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</si>
  <si>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</si>
  <si>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</si>
  <si>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</si>
  <si>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</si>
  <si>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</si>
  <si>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</si>
  <si>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</si>
  <si>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</si>
  <si>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</si>
  <si>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</si>
  <si>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</si>
  <si>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</si>
  <si>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</si>
  <si>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</si>
  <si>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</si>
  <si>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</si>
  <si>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</si>
  <si>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</si>
  <si>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</si>
  <si>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</si>
  <si>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</si>
  <si>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</si>
  <si>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</si>
  <si>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</si>
  <si>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</si>
  <si>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</si>
  <si>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</si>
  <si>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</si>
  <si>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</si>
  <si>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</si>
  <si>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</si>
  <si>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</si>
  <si>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</si>
  <si>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</si>
  <si>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</si>
  <si>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</si>
  <si>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</si>
  <si>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</si>
  <si>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</si>
  <si>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</si>
  <si>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</si>
  <si>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</si>
  <si>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</si>
  <si>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</si>
  <si>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</si>
  <si>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</si>
  <si>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</si>
  <si>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</si>
  <si>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</si>
  <si>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</si>
  <si>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</si>
  <si>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</si>
  <si>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</si>
  <si>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</si>
  <si>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</si>
  <si>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</si>
  <si>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</si>
  <si>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</si>
  <si>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</si>
  <si>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</si>
  <si>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</si>
  <si>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</si>
  <si>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</si>
  <si>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</si>
  <si>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</si>
  <si>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</si>
  <si>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</si>
  <si>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</si>
  <si>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</si>
  <si>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</si>
  <si>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</si>
  <si>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</si>
  <si>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</si>
  <si>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山形県大石田町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</si>
  <si>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</si>
  <si>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</si>
  <si>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</si>
  <si>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</si>
  <si>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</si>
  <si>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</si>
  <si>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</si>
  <si>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</si>
  <si>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</si>
  <si>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</si>
  <si>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</si>
  <si>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</si>
  <si>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</si>
  <si>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</si>
  <si>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</si>
  <si>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</si>
  <si>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</si>
  <si>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</si>
  <si>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</si>
  <si>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</si>
  <si>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</si>
  <si>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</si>
  <si>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</si>
  <si>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</si>
  <si>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</si>
  <si>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</si>
  <si>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</si>
  <si>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</si>
  <si>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</si>
  <si>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</si>
  <si>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</si>
  <si>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</si>
  <si>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</si>
  <si>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</si>
  <si>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</si>
  <si>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</si>
  <si>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</si>
  <si>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</si>
  <si>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</si>
  <si>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</si>
  <si>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</si>
  <si>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</si>
  <si>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</si>
  <si>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</si>
  <si>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</si>
  <si>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</si>
  <si>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</si>
  <si>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</si>
  <si>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</si>
  <si>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</si>
  <si>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</si>
  <si>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</si>
  <si>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</si>
  <si>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</si>
  <si>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</si>
  <si>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</si>
  <si>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</si>
  <si>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</si>
  <si>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</si>
  <si>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</si>
  <si>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</si>
  <si>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</si>
  <si>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</si>
  <si>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</si>
  <si>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</si>
  <si>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</si>
  <si>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</si>
  <si>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</si>
  <si>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</si>
  <si>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</si>
  <si>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</si>
  <si>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</si>
  <si>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</si>
  <si>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</si>
  <si>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</si>
  <si>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</si>
  <si>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</si>
  <si>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</si>
  <si>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</si>
  <si>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</si>
  <si>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</si>
  <si>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</si>
  <si>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</si>
  <si>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</si>
  <si>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</si>
  <si>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</si>
  <si>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</si>
  <si>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</si>
  <si>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</si>
  <si>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</si>
  <si>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</si>
  <si>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</si>
  <si>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</si>
  <si>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</si>
  <si>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</si>
  <si>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</si>
  <si>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</si>
  <si>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</si>
  <si>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</si>
  <si>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</si>
  <si>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</si>
  <si>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</si>
  <si>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</si>
  <si>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</si>
  <si>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</si>
  <si>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</si>
  <si>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</si>
  <si>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</si>
  <si>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</si>
  <si>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</si>
  <si>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</si>
  <si>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</si>
  <si>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</si>
  <si>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</si>
  <si>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</si>
  <si>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</si>
  <si>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</si>
  <si>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</si>
  <si>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</si>
  <si>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</si>
  <si>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</si>
  <si>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</si>
  <si>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</si>
  <si>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</si>
  <si>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</si>
  <si>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</si>
  <si>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</si>
  <si>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</si>
  <si>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</si>
  <si>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</si>
  <si>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</si>
  <si>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</si>
  <si>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</si>
  <si>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</si>
  <si>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</si>
  <si>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</si>
  <si>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</si>
  <si>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</si>
  <si>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</si>
  <si>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</si>
  <si>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</si>
  <si>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</si>
  <si>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</si>
  <si>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</si>
  <si>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</si>
  <si>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</si>
  <si>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</si>
  <si>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</si>
  <si>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</si>
  <si>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</si>
  <si>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</si>
  <si>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</si>
  <si>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山形県大石田町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</si>
  <si>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</si>
  <si>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</si>
  <si>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</si>
  <si>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</si>
  <si>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</si>
  <si>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</si>
  <si>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</si>
  <si>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</si>
  <si>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</si>
  <si>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</si>
  <si>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</si>
  <si>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</si>
  <si>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</si>
  <si>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</si>
  <si>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</si>
  <si>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</si>
  <si>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</si>
  <si>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</si>
  <si>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</si>
  <si>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</si>
  <si>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</si>
  <si>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</si>
  <si>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</si>
  <si>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</si>
  <si>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</si>
  <si>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</si>
  <si>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</si>
  <si>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</si>
  <si>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</si>
  <si>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</si>
  <si>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</si>
  <si>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</si>
  <si>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</si>
  <si>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</si>
  <si>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</si>
  <si>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</si>
  <si>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</si>
  <si>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次年子簡易水道特別会計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</si>
  <si>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</si>
  <si>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</si>
  <si>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</si>
  <si>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</si>
  <si>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</si>
  <si>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</si>
  <si>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</si>
  <si>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</si>
  <si>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</si>
  <si>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</si>
  <si>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</si>
  <si>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</si>
  <si>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</si>
  <si>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</si>
  <si>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</si>
  <si>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</si>
  <si>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</si>
  <si>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</si>
  <si>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</si>
  <si>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</si>
  <si>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</si>
  <si>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</si>
  <si>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</si>
  <si>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</si>
  <si>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</si>
  <si>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</si>
  <si>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</si>
  <si>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</si>
  <si>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</si>
  <si>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</si>
  <si>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</si>
  <si>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</si>
  <si>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</si>
  <si>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</si>
  <si>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</si>
  <si>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</si>
  <si>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</si>
  <si>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</si>
  <si>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</si>
  <si>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</si>
  <si>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</si>
  <si>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</si>
  <si>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</si>
  <si>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</si>
  <si>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</si>
  <si>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</si>
  <si>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</si>
  <si>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</si>
  <si>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</si>
  <si>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</si>
  <si>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</si>
  <si>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</si>
  <si>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</si>
  <si>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</si>
  <si>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</si>
  <si>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</si>
  <si>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</si>
  <si>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</si>
  <si>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</si>
  <si>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</si>
  <si>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</si>
  <si>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</si>
  <si>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</si>
  <si>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</si>
  <si>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</si>
  <si>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</si>
  <si>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</si>
  <si>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</si>
  <si>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</si>
  <si>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</si>
  <si>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</si>
  <si>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</si>
  <si>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</si>
  <si>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</si>
  <si>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</si>
  <si>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</si>
  <si>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</si>
  <si>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</si>
  <si>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</si>
  <si>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</si>
  <si>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</si>
  <si>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</si>
  <si>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</si>
  <si>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</si>
  <si>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</si>
  <si>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</si>
  <si>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</si>
  <si>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</si>
  <si>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</si>
  <si>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</si>
  <si>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</si>
  <si>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</si>
  <si>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</si>
  <si>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</si>
  <si>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</si>
  <si>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</si>
  <si>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</si>
  <si>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</si>
  <si>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</si>
  <si>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</si>
  <si>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</si>
  <si>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</si>
  <si>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</si>
  <si>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</si>
  <si>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</si>
  <si>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</si>
  <si>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</si>
  <si>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</si>
  <si>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</si>
  <si>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</si>
  <si>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</si>
  <si>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</si>
  <si>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</si>
  <si>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</si>
  <si>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</si>
  <si>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</si>
  <si>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</si>
  <si>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</si>
  <si>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</si>
  <si>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</si>
  <si>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</si>
  <si>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</si>
  <si>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</si>
  <si>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</si>
  <si>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</si>
  <si>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</si>
  <si>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</si>
  <si>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</si>
  <si>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</si>
  <si>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</si>
  <si>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</si>
  <si>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</si>
  <si>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</si>
  <si>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</si>
  <si>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</si>
  <si>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</si>
  <si>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</si>
  <si>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</si>
  <si>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</si>
  <si>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</si>
  <si>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</si>
  <si>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</si>
  <si>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</si>
  <si>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</si>
  <si>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</si>
  <si>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</si>
  <si>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</si>
  <si>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</si>
  <si>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</si>
  <si>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</si>
  <si>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</si>
  <si>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</si>
  <si>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</si>
  <si>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</si>
  <si>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4.09</t>
  </si>
  <si>
    <t>▲ 2.72</t>
  </si>
  <si>
    <t>一般会計</t>
  </si>
  <si>
    <t>国民健康保険特別会計</t>
  </si>
  <si>
    <t>介護保険特別会計</t>
  </si>
  <si>
    <t>後期高齢者医療特別会計</t>
  </si>
  <si>
    <t>次年子簡易水道特別会計</t>
  </si>
  <si>
    <t>農業集落排水事業特別会計</t>
  </si>
  <si>
    <t>学校給食事業特別会計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</si>
  <si>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</si>
  <si>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</si>
  <si>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</si>
  <si>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</si>
  <si>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</si>
  <si>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</si>
  <si>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</si>
  <si>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</si>
  <si>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大石田町地域振興公社</t>
    <rPh sb="0" eb="3">
      <t>オオイシダ</t>
    </rPh>
    <rPh sb="3" eb="4">
      <t>マチ</t>
    </rPh>
    <rPh sb="4" eb="6">
      <t>チイキ</t>
    </rPh>
    <rPh sb="6" eb="8">
      <t>シンコウ</t>
    </rPh>
    <rPh sb="8" eb="10">
      <t>コウシャ</t>
    </rPh>
    <phoneticPr fontId="19"/>
  </si>
  <si>
    <t>大石田町土地開発公社</t>
    <rPh sb="0" eb="3">
      <t>オオイシダ</t>
    </rPh>
    <rPh sb="3" eb="4">
      <t>マチ</t>
    </rPh>
    <rPh sb="4" eb="6">
      <t>トチ</t>
    </rPh>
    <rPh sb="6" eb="8">
      <t>カイハツ</t>
    </rPh>
    <rPh sb="8" eb="10">
      <t>コウシャ</t>
    </rPh>
    <phoneticPr fontId="19"/>
  </si>
  <si>
    <t>-</t>
    <phoneticPr fontId="2"/>
  </si>
  <si>
    <t>-</t>
    <phoneticPr fontId="2"/>
  </si>
  <si>
    <t>-</t>
    <phoneticPr fontId="2"/>
  </si>
  <si>
    <t>-</t>
    <phoneticPr fontId="2"/>
  </si>
  <si>
    <t>山形県消防補償等組合</t>
    <rPh sb="0" eb="3">
      <t>ヤマガタケン</t>
    </rPh>
    <rPh sb="3" eb="5">
      <t>ショウボウ</t>
    </rPh>
    <rPh sb="5" eb="7">
      <t>ホショウ</t>
    </rPh>
    <rPh sb="7" eb="8">
      <t>トウ</t>
    </rPh>
    <rPh sb="8" eb="10">
      <t>クミアイ</t>
    </rPh>
    <phoneticPr fontId="19"/>
  </si>
  <si>
    <t>山形県自治会館管理組合</t>
    <rPh sb="0" eb="3">
      <t>ヤマガタケン</t>
    </rPh>
    <rPh sb="3" eb="5">
      <t>ジチ</t>
    </rPh>
    <rPh sb="5" eb="7">
      <t>カイカン</t>
    </rPh>
    <rPh sb="7" eb="9">
      <t>カンリ</t>
    </rPh>
    <rPh sb="9" eb="11">
      <t>クミアイ</t>
    </rPh>
    <phoneticPr fontId="19"/>
  </si>
  <si>
    <t>山形県市町村職員退職手当組合</t>
    <rPh sb="0" eb="3">
      <t>ヤマガタケン</t>
    </rPh>
    <rPh sb="3" eb="6">
      <t>シチョウソン</t>
    </rPh>
    <rPh sb="6" eb="8">
      <t>ショクイン</t>
    </rPh>
    <rPh sb="8" eb="10">
      <t>タイショク</t>
    </rPh>
    <rPh sb="10" eb="12">
      <t>テアテ</t>
    </rPh>
    <rPh sb="12" eb="14">
      <t>クミアイ</t>
    </rPh>
    <phoneticPr fontId="19"/>
  </si>
  <si>
    <t>北村山広域行政事務組合</t>
    <rPh sb="0" eb="1">
      <t>キタ</t>
    </rPh>
    <rPh sb="1" eb="3">
      <t>ムラヤマ</t>
    </rPh>
    <rPh sb="3" eb="5">
      <t>コウイキ</t>
    </rPh>
    <rPh sb="5" eb="7">
      <t>ギョウセイ</t>
    </rPh>
    <rPh sb="7" eb="9">
      <t>ジム</t>
    </rPh>
    <rPh sb="9" eb="11">
      <t>クミアイ</t>
    </rPh>
    <phoneticPr fontId="19"/>
  </si>
  <si>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9"/>
  </si>
  <si>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9"/>
  </si>
  <si>
    <t>尾花沢市大石田町環境衛生事業組合（普通会計分）</t>
    <rPh sb="0" eb="4">
      <t>オバナザワシ</t>
    </rPh>
    <rPh sb="4" eb="7">
      <t>オオイシダ</t>
    </rPh>
    <rPh sb="7" eb="8">
      <t>マチ</t>
    </rPh>
    <rPh sb="8" eb="10">
      <t>カンキョウ</t>
    </rPh>
    <rPh sb="10" eb="12">
      <t>エイセイ</t>
    </rPh>
    <rPh sb="12" eb="14">
      <t>ジギョウ</t>
    </rPh>
    <rPh sb="14" eb="16">
      <t>クミアイ</t>
    </rPh>
    <rPh sb="17" eb="19">
      <t>フツウ</t>
    </rPh>
    <rPh sb="19" eb="21">
      <t>カイケイ</t>
    </rPh>
    <rPh sb="21" eb="22">
      <t>ブン</t>
    </rPh>
    <phoneticPr fontId="19"/>
  </si>
  <si>
    <t>尾花沢市大石田町環境衛生事業組合（水道事業会計分）</t>
    <rPh sb="0" eb="4">
      <t>オバナザワシ</t>
    </rPh>
    <rPh sb="4" eb="7">
      <t>オオイシダ</t>
    </rPh>
    <rPh sb="7" eb="8">
      <t>マチ</t>
    </rPh>
    <rPh sb="8" eb="10">
      <t>カンキョウ</t>
    </rPh>
    <rPh sb="10" eb="12">
      <t>エイセイ</t>
    </rPh>
    <rPh sb="12" eb="14">
      <t>ジギョウ</t>
    </rPh>
    <rPh sb="14" eb="16">
      <t>クミアイ</t>
    </rPh>
    <rPh sb="17" eb="19">
      <t>スイドウ</t>
    </rPh>
    <rPh sb="19" eb="21">
      <t>ジギョウ</t>
    </rPh>
    <rPh sb="21" eb="23">
      <t>カイケイ</t>
    </rPh>
    <rPh sb="23" eb="24">
      <t>ブン</t>
    </rPh>
    <phoneticPr fontId="19"/>
  </si>
  <si>
    <t>尾花沢市大石田町環境衛生事業組合（公共下水道事業特別会計分）</t>
    <rPh sb="0" eb="4">
      <t>オバナザワシ</t>
    </rPh>
    <rPh sb="4" eb="7">
      <t>オオイシダ</t>
    </rPh>
    <rPh sb="7" eb="8">
      <t>マチ</t>
    </rPh>
    <rPh sb="8" eb="10">
      <t>カンキョウ</t>
    </rPh>
    <rPh sb="10" eb="12">
      <t>エイセイ</t>
    </rPh>
    <rPh sb="12" eb="14">
      <t>ジギョウ</t>
    </rPh>
    <rPh sb="14" eb="16">
      <t>クミアイ</t>
    </rPh>
    <rPh sb="17" eb="19">
      <t>コウキョウ</t>
    </rPh>
    <rPh sb="19" eb="22">
      <t>ゲスイドウ</t>
    </rPh>
    <rPh sb="22" eb="24">
      <t>ジギョウ</t>
    </rPh>
    <rPh sb="24" eb="26">
      <t>トクベツ</t>
    </rPh>
    <rPh sb="26" eb="28">
      <t>カイケイ</t>
    </rPh>
    <rPh sb="28" eb="29">
      <t>ブン</t>
    </rPh>
    <phoneticPr fontId="19"/>
  </si>
  <si>
    <t>北村山公立病院組合</t>
    <rPh sb="0" eb="3">
      <t>キタムラヤマ</t>
    </rPh>
    <rPh sb="3" eb="5">
      <t>コウリツ</t>
    </rPh>
    <rPh sb="5" eb="7">
      <t>ビョウイン</t>
    </rPh>
    <rPh sb="7" eb="9">
      <t>クミアイ</t>
    </rPh>
    <phoneticPr fontId="19"/>
  </si>
  <si>
    <t>法適用企業</t>
    <rPh sb="0" eb="1">
      <t>ホウ</t>
    </rPh>
    <rPh sb="1" eb="3">
      <t>テキヨウ</t>
    </rPh>
    <rPh sb="3" eb="5">
      <t>キギョウ</t>
    </rPh>
    <phoneticPr fontId="19"/>
  </si>
  <si>
    <t>法非適用企業</t>
    <rPh sb="0" eb="1">
      <t>ホウ</t>
    </rPh>
    <rPh sb="1" eb="2">
      <t>ヒ</t>
    </rPh>
    <rPh sb="2" eb="4">
      <t>テキヨウ</t>
    </rPh>
    <rPh sb="4" eb="6">
      <t>キギョウ</t>
    </rPh>
    <phoneticPr fontId="19"/>
  </si>
  <si>
    <t>-</t>
    <phoneticPr fontId="2"/>
  </si>
  <si>
    <t>-</t>
    <phoneticPr fontId="2"/>
  </si>
  <si>
    <t>-</t>
    <phoneticPr fontId="2"/>
  </si>
  <si>
    <t>-</t>
    <phoneticPr fontId="2"/>
  </si>
  <si>
    <t>10月解散</t>
    <rPh sb="2" eb="3">
      <t>ガツ</t>
    </rPh>
    <rPh sb="3" eb="5">
      <t>カイサン</t>
    </rPh>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</si>
  <si>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</si>
  <si>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</si>
  <si>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</si>
  <si>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</si>
  <si>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</si>
  <si>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</si>
  <si>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学校建設基金</t>
    <rPh sb="0" eb="2">
      <t>ガッコウ</t>
    </rPh>
    <rPh sb="2" eb="4">
      <t>ケンセツ</t>
    </rPh>
    <rPh sb="4" eb="6">
      <t>キキン</t>
    </rPh>
    <phoneticPr fontId="5"/>
  </si>
  <si>
    <t>温泉施設整備基金</t>
    <rPh sb="0" eb="2">
      <t>オンセン</t>
    </rPh>
    <rPh sb="2" eb="4">
      <t>シセツ</t>
    </rPh>
    <rPh sb="4" eb="6">
      <t>セイビ</t>
    </rPh>
    <rPh sb="6" eb="8">
      <t>キキン</t>
    </rPh>
    <phoneticPr fontId="5"/>
  </si>
  <si>
    <t>地域振興基金</t>
    <rPh sb="0" eb="2">
      <t>チイキ</t>
    </rPh>
    <rPh sb="2" eb="4">
      <t>シンコウ</t>
    </rPh>
    <rPh sb="4" eb="6">
      <t>キキン</t>
    </rPh>
    <phoneticPr fontId="5"/>
  </si>
  <si>
    <t>-</t>
    <phoneticPr fontId="2"/>
  </si>
  <si>
    <t>-</t>
    <phoneticPr fontId="2"/>
  </si>
  <si>
    <t>大石田町水と緑のふるさと応援基金</t>
    <rPh sb="0" eb="4">
      <t>オオイシダマチ</t>
    </rPh>
    <rPh sb="4" eb="5">
      <t>ミズ</t>
    </rPh>
    <rPh sb="6" eb="7">
      <t>ミドリ</t>
    </rPh>
    <rPh sb="12" eb="14">
      <t>オウエン</t>
    </rPh>
    <rPh sb="14" eb="1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</si>
  <si>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</si>
  <si>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</si>
  <si>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</si>
  <si>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</si>
  <si>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</si>
  <si>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</si>
  <si>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</si>
  <si>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</si>
  <si>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</si>
  <si>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</si>
  <si>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</si>
  <si>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将来負担比率、実質公債費率ともに、類似団体内平均値より高い水準で推移している。
　将来負担比率については、以前の大型公共事業の償還がここ数年で順次終了し元利償還金が年々減少し、大型建設事業の予定もないことから、比率は低下傾向にある。実質公債費率についても年々減少してきたが、平成29年度完成の町民交流センター整備事業において、総事業費のおよそ8割となる24億円の地方債を発行した。そのため、平成27年度から平成29年度にかけて地方債現在高が大きく増加し、今後数年は数値の上昇が見込まれる。また、その元金償還も令和元年度から始まったため、全体的な元利償還金の減少を目指しつつ、将来にわたり適正な財政運営が可能となるよう、町の負担縮小に努め、財政の健全化を図っていく必要がある。</t>
    <rPh sb="89" eb="91">
      <t>オオガタ</t>
    </rPh>
    <rPh sb="91" eb="93">
      <t>ケンセツ</t>
    </rPh>
    <rPh sb="93" eb="95">
      <t>ジギョウ</t>
    </rPh>
    <rPh sb="96" eb="98">
      <t>ヨテイ</t>
    </rPh>
    <rPh sb="228" eb="230">
      <t>コンゴ</t>
    </rPh>
    <rPh sb="230" eb="232">
      <t>スウネン</t>
    </rPh>
    <rPh sb="233" eb="235">
      <t>スウチ</t>
    </rPh>
    <rPh sb="255" eb="257">
      <t>レイワ</t>
    </rPh>
    <rPh sb="257" eb="258">
      <t>ガン</t>
    </rPh>
    <rPh sb="258" eb="260">
      <t>ネンド</t>
    </rPh>
    <rPh sb="262" eb="263">
      <t>ハジ</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</si>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</sst>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5" xfId="3" applyNumberFormat="1" applyFont="1" applyFill="1" applyBorder="1" applyAlignment="1" applyProtection="1">
      <alignment horizontal="right" vertical="center" shrinkToFit="1"/>
      <protection locked="0"/>
    </xf>
    <xf numFmtId="177" fontId="7" fillId="0" borderId="22" xfId="3" applyNumberFormat="1" applyFont="1" applyFill="1" applyBorder="1" applyAlignment="1" applyProtection="1">
      <alignment horizontal="right" vertical="center" shrinkToFit="1"/>
      <protection locked="0"/>
    </xf>
    <xf numFmtId="177" fontId="7" fillId="0" borderId="20" xfId="3" applyNumberFormat="1" applyFont="1" applyFill="1" applyBorder="1" applyAlignment="1" applyProtection="1">
      <alignment horizontal="right" vertical="center" shrinkToFit="1"/>
      <protection locked="0"/>
    </xf>
    <xf numFmtId="177" fontId="7" fillId="0" borderId="27"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87EB-43FB-9CDE-1F6F33CACA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219851</c:v>
                </c:pt>
                <c:pt idx="1">
                  <c:v>205156</c:v>
                </c:pt>
                <c:pt idx="2">
                  <c:v>184665</c:v>
                </c:pt>
                <c:pt idx="3">
                  <c:v>70103</c:v>
                </c:pt>
                <c:pt idx="4">
                  <c:v>101098</c:v>
                </c:pt>
              </c:numCache>
            </c:numRef>
          </c:val>
          <c:smooth val="0"/>
          <c:extLst>
            <c:ext xmlns:c16="http://schemas.microsoft.com/office/drawing/2014/chart" uri="{C3380CC4-5D6E-409C-BE32-E72D297353CC}">
              <c16:uniqueId val="{00000001-87EB-43FB-9CDE-1F6F33CACA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5.97</c:v>
                </c:pt>
                <c:pt idx="1">
                  <c:v>7.72</c:v>
                </c:pt>
                <c:pt idx="2">
                  <c:v>5.86</c:v>
                </c:pt>
                <c:pt idx="3">
                  <c:v>7.07</c:v>
                </c:pt>
                <c:pt idx="4">
                  <c:v>7.81</c:v>
                </c:pt>
              </c:numCache>
            </c:numRef>
          </c:val>
          <c:extLst>
            <c:ext xmlns:c16="http://schemas.microsoft.com/office/drawing/2014/chart" uri="{C3380CC4-5D6E-409C-BE32-E72D297353CC}">
              <c16:uniqueId val="{00000000-4D6C-448B-B9DF-97E42A5B61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24.2</c:v>
                </c:pt>
                <c:pt idx="1">
                  <c:v>24.54</c:v>
                </c:pt>
                <c:pt idx="2">
                  <c:v>22.89</c:v>
                </c:pt>
                <c:pt idx="3">
                  <c:v>19.27</c:v>
                </c:pt>
                <c:pt idx="4">
                  <c:v>21.27</c:v>
                </c:pt>
              </c:numCache>
            </c:numRef>
          </c:val>
          <c:extLst>
            <c:ext xmlns:c16="http://schemas.microsoft.com/office/drawing/2014/chart" uri="{C3380CC4-5D6E-409C-BE32-E72D297353CC}">
              <c16:uniqueId val="{00000001-4D6C-448B-B9DF-97E42A5B61E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1.08</c:v>
                </c:pt>
                <c:pt idx="1">
                  <c:v>1.26</c:v>
                </c:pt>
                <c:pt idx="2">
                  <c:v>-4.09</c:v>
                </c:pt>
                <c:pt idx="3">
                  <c:v>-2.72</c:v>
                </c:pt>
                <c:pt idx="4">
                  <c:v>2.48</c:v>
                </c:pt>
              </c:numCache>
            </c:numRef>
          </c:val>
          <c:smooth val="0"/>
          <c:extLst>
            <c:ext xmlns:c16="http://schemas.microsoft.com/office/drawing/2014/chart" uri="{C3380CC4-5D6E-409C-BE32-E72D297353CC}">
              <c16:uniqueId val="{00000002-4D6C-448B-B9DF-97E42A5B61E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DA-41DA-AECB-32D059FF19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DA-41DA-AECB-32D059FF19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9DA-41DA-AECB-32D059FF197F}"/>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9DA-41DA-AECB-32D059FF197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9DA-41DA-AECB-32D059FF197F}"/>
            </c:ext>
          </c:extLst>
        </c:ser>
        <c:ser>
          <c:idx val="5"/>
          <c:order val="5"/>
          <c:tx>
            <c:strRef>
              <c:f>データシート!$A$32</c:f>
              <c:strCache>
                <c:ptCount val="1"/>
                <c:pt idx="0">
                  <c:v>次年子簡易水道特別会計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9DA-41DA-AECB-32D059FF197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c:v>
                </c:pt>
                <c:pt idx="4">
                  <c:v>#N/A</c:v>
                </c:pt>
                <c:pt idx="5">
                  <c:v>0.02</c:v>
                </c:pt>
                <c:pt idx="6">
                  <c:v>#N/A</c:v>
                </c:pt>
                <c:pt idx="7">
                  <c:v>0.03</c:v>
                </c:pt>
                <c:pt idx="8">
                  <c:v>#N/A</c:v>
                </c:pt>
                <c:pt idx="9">
                  <c:v>0.01</c:v>
                </c:pt>
              </c:numCache>
            </c:numRef>
          </c:val>
          <c:extLst>
            <c:ext xmlns:c16="http://schemas.microsoft.com/office/drawing/2014/chart" uri="{C3380CC4-5D6E-409C-BE32-E72D297353CC}">
              <c16:uniqueId val="{00000006-E9DA-41DA-AECB-32D059FF197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0.67</c:v>
                </c:pt>
                <c:pt idx="2">
                  <c:v>#N/A</c:v>
                </c:pt>
                <c:pt idx="3">
                  <c:v>1.2</c:v>
                </c:pt>
                <c:pt idx="4">
                  <c:v>#N/A</c:v>
                </c:pt>
                <c:pt idx="5">
                  <c:v>0.93</c:v>
                </c:pt>
                <c:pt idx="6">
                  <c:v>#N/A</c:v>
                </c:pt>
                <c:pt idx="7">
                  <c:v>1.78</c:v>
                </c:pt>
                <c:pt idx="8">
                  <c:v>#N/A</c:v>
                </c:pt>
                <c:pt idx="9">
                  <c:v>0.41</c:v>
                </c:pt>
              </c:numCache>
            </c:numRef>
          </c:val>
          <c:extLst>
            <c:ext xmlns:c16="http://schemas.microsoft.com/office/drawing/2014/chart" uri="{C3380CC4-5D6E-409C-BE32-E72D297353CC}">
              <c16:uniqueId val="{00000007-E9DA-41DA-AECB-32D059FF197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1.53</c:v>
                </c:pt>
                <c:pt idx="2">
                  <c:v>#N/A</c:v>
                </c:pt>
                <c:pt idx="3">
                  <c:v>1.53</c:v>
                </c:pt>
                <c:pt idx="4">
                  <c:v>#N/A</c:v>
                </c:pt>
                <c:pt idx="5">
                  <c:v>3.57</c:v>
                </c:pt>
                <c:pt idx="6">
                  <c:v>#N/A</c:v>
                </c:pt>
                <c:pt idx="7">
                  <c:v>3.24</c:v>
                </c:pt>
                <c:pt idx="8">
                  <c:v>#N/A</c:v>
                </c:pt>
                <c:pt idx="9">
                  <c:v>2.72</c:v>
                </c:pt>
              </c:numCache>
            </c:numRef>
          </c:val>
          <c:extLst>
            <c:ext xmlns:c16="http://schemas.microsoft.com/office/drawing/2014/chart" uri="{C3380CC4-5D6E-409C-BE32-E72D297353CC}">
              <c16:uniqueId val="{00000008-E9DA-41DA-AECB-32D059FF19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5.97</c:v>
                </c:pt>
                <c:pt idx="2">
                  <c:v>#N/A</c:v>
                </c:pt>
                <c:pt idx="3">
                  <c:v>7.72</c:v>
                </c:pt>
                <c:pt idx="4">
                  <c:v>#N/A</c:v>
                </c:pt>
                <c:pt idx="5">
                  <c:v>5.85</c:v>
                </c:pt>
                <c:pt idx="6">
                  <c:v>#N/A</c:v>
                </c:pt>
                <c:pt idx="7">
                  <c:v>7.07</c:v>
                </c:pt>
                <c:pt idx="8">
                  <c:v>#N/A</c:v>
                </c:pt>
                <c:pt idx="9">
                  <c:v>7.81</c:v>
                </c:pt>
              </c:numCache>
            </c:numRef>
          </c:val>
          <c:extLst>
            <c:ext xmlns:c16="http://schemas.microsoft.com/office/drawing/2014/chart" uri="{C3380CC4-5D6E-409C-BE32-E72D297353CC}">
              <c16:uniqueId val="{00000009-E9DA-41DA-AECB-32D059FF19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553</c:v>
                </c:pt>
                <c:pt idx="5">
                  <c:v>528</c:v>
                </c:pt>
                <c:pt idx="8">
                  <c:v>524</c:v>
                </c:pt>
                <c:pt idx="11">
                  <c:v>496</c:v>
                </c:pt>
                <c:pt idx="14">
                  <c:v>486</c:v>
                </c:pt>
              </c:numCache>
            </c:numRef>
          </c:val>
          <c:extLst>
            <c:ext xmlns:c16="http://schemas.microsoft.com/office/drawing/2014/chart" uri="{C3380CC4-5D6E-409C-BE32-E72D297353CC}">
              <c16:uniqueId val="{00000000-872E-4344-803F-670BFF31DF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2E-4344-803F-670BFF31DF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50</c:v>
                </c:pt>
                <c:pt idx="3">
                  <c:v>0</c:v>
                </c:pt>
                <c:pt idx="6">
                  <c:v>0</c:v>
                </c:pt>
                <c:pt idx="9">
                  <c:v>0</c:v>
                </c:pt>
                <c:pt idx="12">
                  <c:v>0</c:v>
                </c:pt>
              </c:numCache>
            </c:numRef>
          </c:val>
          <c:extLst>
            <c:ext xmlns:c16="http://schemas.microsoft.com/office/drawing/2014/chart" uri="{C3380CC4-5D6E-409C-BE32-E72D297353CC}">
              <c16:uniqueId val="{00000002-872E-4344-803F-670BFF31DF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81</c:v>
                </c:pt>
                <c:pt idx="3">
                  <c:v>78</c:v>
                </c:pt>
                <c:pt idx="6">
                  <c:v>74</c:v>
                </c:pt>
                <c:pt idx="9">
                  <c:v>64</c:v>
                </c:pt>
                <c:pt idx="12">
                  <c:v>82</c:v>
                </c:pt>
              </c:numCache>
            </c:numRef>
          </c:val>
          <c:extLst>
            <c:ext xmlns:c16="http://schemas.microsoft.com/office/drawing/2014/chart" uri="{C3380CC4-5D6E-409C-BE32-E72D297353CC}">
              <c16:uniqueId val="{00000003-872E-4344-803F-670BFF31DF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70</c:v>
                </c:pt>
                <c:pt idx="3">
                  <c:v>70</c:v>
                </c:pt>
                <c:pt idx="6">
                  <c:v>63</c:v>
                </c:pt>
                <c:pt idx="9">
                  <c:v>58</c:v>
                </c:pt>
                <c:pt idx="12">
                  <c:v>55</c:v>
                </c:pt>
              </c:numCache>
            </c:numRef>
          </c:val>
          <c:extLst>
            <c:ext xmlns:c16="http://schemas.microsoft.com/office/drawing/2014/chart" uri="{C3380CC4-5D6E-409C-BE32-E72D297353CC}">
              <c16:uniqueId val="{00000004-872E-4344-803F-670BFF31DF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2E-4344-803F-670BFF31DF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2E-4344-803F-670BFF31DF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639</c:v>
                </c:pt>
                <c:pt idx="3">
                  <c:v>605</c:v>
                </c:pt>
                <c:pt idx="6">
                  <c:v>615</c:v>
                </c:pt>
                <c:pt idx="9">
                  <c:v>608</c:v>
                </c:pt>
                <c:pt idx="12">
                  <c:v>603</c:v>
                </c:pt>
              </c:numCache>
            </c:numRef>
          </c:val>
          <c:extLst>
            <c:ext xmlns:c16="http://schemas.microsoft.com/office/drawing/2014/chart" uri="{C3380CC4-5D6E-409C-BE32-E72D297353CC}">
              <c16:uniqueId val="{00000007-872E-4344-803F-670BFF31DF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287</c:v>
                </c:pt>
                <c:pt idx="2">
                  <c:v>#N/A</c:v>
                </c:pt>
                <c:pt idx="3">
                  <c:v>#N/A</c:v>
                </c:pt>
                <c:pt idx="4">
                  <c:v>225</c:v>
                </c:pt>
                <c:pt idx="5">
                  <c:v>#N/A</c:v>
                </c:pt>
                <c:pt idx="6">
                  <c:v>#N/A</c:v>
                </c:pt>
                <c:pt idx="7">
                  <c:v>228</c:v>
                </c:pt>
                <c:pt idx="8">
                  <c:v>#N/A</c:v>
                </c:pt>
                <c:pt idx="9">
                  <c:v>#N/A</c:v>
                </c:pt>
                <c:pt idx="10">
                  <c:v>234</c:v>
                </c:pt>
                <c:pt idx="11">
                  <c:v>#N/A</c:v>
                </c:pt>
                <c:pt idx="12">
                  <c:v>#N/A</c:v>
                </c:pt>
                <c:pt idx="13">
                  <c:v>254</c:v>
                </c:pt>
                <c:pt idx="14">
                  <c:v>#N/A</c:v>
                </c:pt>
              </c:numCache>
            </c:numRef>
          </c:val>
          <c:smooth val="0"/>
          <c:extLst>
            <c:ext xmlns:c16="http://schemas.microsoft.com/office/drawing/2014/chart" uri="{C3380CC4-5D6E-409C-BE32-E72D297353CC}">
              <c16:uniqueId val="{00000008-872E-4344-803F-670BFF31DF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4866</c:v>
                </c:pt>
                <c:pt idx="5">
                  <c:v>5160</c:v>
                </c:pt>
                <c:pt idx="8">
                  <c:v>5380</c:v>
                </c:pt>
                <c:pt idx="11">
                  <c:v>5225</c:v>
                </c:pt>
                <c:pt idx="14">
                  <c:v>5255</c:v>
                </c:pt>
              </c:numCache>
            </c:numRef>
          </c:val>
          <c:extLst>
            <c:ext xmlns:c16="http://schemas.microsoft.com/office/drawing/2014/chart" uri="{C3380CC4-5D6E-409C-BE32-E72D297353CC}">
              <c16:uniqueId val="{00000000-B6F4-4B27-BF6E-D9EBAE9086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45</c:v>
                </c:pt>
                <c:pt idx="5">
                  <c:v>33</c:v>
                </c:pt>
                <c:pt idx="8">
                  <c:v>26</c:v>
                </c:pt>
                <c:pt idx="11">
                  <c:v>46</c:v>
                </c:pt>
                <c:pt idx="14">
                  <c:v>43</c:v>
                </c:pt>
              </c:numCache>
            </c:numRef>
          </c:val>
          <c:extLst>
            <c:ext xmlns:c16="http://schemas.microsoft.com/office/drawing/2014/chart" uri="{C3380CC4-5D6E-409C-BE32-E72D297353CC}">
              <c16:uniqueId val="{00000001-B6F4-4B27-BF6E-D9EBAE9086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1613</c:v>
                </c:pt>
                <c:pt idx="5">
                  <c:v>1753</c:v>
                </c:pt>
                <c:pt idx="8">
                  <c:v>1684</c:v>
                </c:pt>
                <c:pt idx="11">
                  <c:v>1672</c:v>
                </c:pt>
                <c:pt idx="14">
                  <c:v>1826</c:v>
                </c:pt>
              </c:numCache>
            </c:numRef>
          </c:val>
          <c:extLst>
            <c:ext xmlns:c16="http://schemas.microsoft.com/office/drawing/2014/chart" uri="{C3380CC4-5D6E-409C-BE32-E72D297353CC}">
              <c16:uniqueId val="{00000002-B6F4-4B27-BF6E-D9EBAE9086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F4-4B27-BF6E-D9EBAE9086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F4-4B27-BF6E-D9EBAE9086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F4-4B27-BF6E-D9EBAE9086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807</c:v>
                </c:pt>
                <c:pt idx="3">
                  <c:v>812</c:v>
                </c:pt>
                <c:pt idx="6">
                  <c:v>736</c:v>
                </c:pt>
                <c:pt idx="9">
                  <c:v>742</c:v>
                </c:pt>
                <c:pt idx="12">
                  <c:v>727</c:v>
                </c:pt>
              </c:numCache>
            </c:numRef>
          </c:val>
          <c:extLst>
            <c:ext xmlns:c16="http://schemas.microsoft.com/office/drawing/2014/chart" uri="{C3380CC4-5D6E-409C-BE32-E72D297353CC}">
              <c16:uniqueId val="{00000006-B6F4-4B27-BF6E-D9EBAE9086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1245</c:v>
                </c:pt>
                <c:pt idx="3">
                  <c:v>1366</c:v>
                </c:pt>
                <c:pt idx="6">
                  <c:v>1455</c:v>
                </c:pt>
                <c:pt idx="9">
                  <c:v>1467</c:v>
                </c:pt>
                <c:pt idx="12">
                  <c:v>1456</c:v>
                </c:pt>
              </c:numCache>
            </c:numRef>
          </c:val>
          <c:extLst>
            <c:ext xmlns:c16="http://schemas.microsoft.com/office/drawing/2014/chart" uri="{C3380CC4-5D6E-409C-BE32-E72D297353CC}">
              <c16:uniqueId val="{00000007-B6F4-4B27-BF6E-D9EBAE9086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547</c:v>
                </c:pt>
                <c:pt idx="3">
                  <c:v>494</c:v>
                </c:pt>
                <c:pt idx="6">
                  <c:v>427</c:v>
                </c:pt>
                <c:pt idx="9">
                  <c:v>361</c:v>
                </c:pt>
                <c:pt idx="12">
                  <c:v>305</c:v>
                </c:pt>
              </c:numCache>
            </c:numRef>
          </c:val>
          <c:extLst>
            <c:ext xmlns:c16="http://schemas.microsoft.com/office/drawing/2014/chart" uri="{C3380CC4-5D6E-409C-BE32-E72D297353CC}">
              <c16:uniqueId val="{00000008-B6F4-4B27-BF6E-D9EBAE9086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6F4-4B27-BF6E-D9EBAE9086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5946</c:v>
                </c:pt>
                <c:pt idx="3">
                  <c:v>6444</c:v>
                </c:pt>
                <c:pt idx="6">
                  <c:v>7004</c:v>
                </c:pt>
                <c:pt idx="9">
                  <c:v>6875</c:v>
                </c:pt>
                <c:pt idx="12">
                  <c:v>6973</c:v>
                </c:pt>
              </c:numCache>
            </c:numRef>
          </c:val>
          <c:extLst>
            <c:ext xmlns:c16="http://schemas.microsoft.com/office/drawing/2014/chart" uri="{C3380CC4-5D6E-409C-BE32-E72D297353CC}">
              <c16:uniqueId val="{0000000A-B6F4-4B27-BF6E-D9EBAE9086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2021</c:v>
                </c:pt>
                <c:pt idx="2">
                  <c:v>#N/A</c:v>
                </c:pt>
                <c:pt idx="3">
                  <c:v>#N/A</c:v>
                </c:pt>
                <c:pt idx="4">
                  <c:v>2169</c:v>
                </c:pt>
                <c:pt idx="5">
                  <c:v>#N/A</c:v>
                </c:pt>
                <c:pt idx="6">
                  <c:v>#N/A</c:v>
                </c:pt>
                <c:pt idx="7">
                  <c:v>2532</c:v>
                </c:pt>
                <c:pt idx="8">
                  <c:v>#N/A</c:v>
                </c:pt>
                <c:pt idx="9">
                  <c:v>#N/A</c:v>
                </c:pt>
                <c:pt idx="10">
                  <c:v>2502</c:v>
                </c:pt>
                <c:pt idx="11">
                  <c:v>#N/A</c:v>
                </c:pt>
                <c:pt idx="12">
                  <c:v>#N/A</c:v>
                </c:pt>
                <c:pt idx="13">
                  <c:v>2337</c:v>
                </c:pt>
                <c:pt idx="14">
                  <c:v>#N/A</c:v>
                </c:pt>
              </c:numCache>
            </c:numRef>
          </c:val>
          <c:smooth val="0"/>
          <c:extLst>
            <c:ext xmlns:c16="http://schemas.microsoft.com/office/drawing/2014/chart" uri="{C3380CC4-5D6E-409C-BE32-E72D297353CC}">
              <c16:uniqueId val="{0000000B-B6F4-4B27-BF6E-D9EBAE9086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658</c:v>
                </c:pt>
                <c:pt idx="1">
                  <c:v>548</c:v>
                </c:pt>
                <c:pt idx="2">
                  <c:v>599</c:v>
                </c:pt>
              </c:numCache>
            </c:numRef>
          </c:val>
          <c:extLst>
            <c:ext xmlns:c16="http://schemas.microsoft.com/office/drawing/2014/chart" uri="{C3380CC4-5D6E-409C-BE32-E72D297353CC}">
              <c16:uniqueId val="{00000000-05BE-49AA-BFA3-B00986249B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51</c:v>
                </c:pt>
                <c:pt idx="1">
                  <c:v>51</c:v>
                </c:pt>
                <c:pt idx="2">
                  <c:v>51</c:v>
                </c:pt>
              </c:numCache>
            </c:numRef>
          </c:val>
          <c:extLst>
            <c:ext xmlns:c16="http://schemas.microsoft.com/office/drawing/2014/chart" uri="{C3380CC4-5D6E-409C-BE32-E72D297353CC}">
              <c16:uniqueId val="{00000001-05BE-49AA-BFA3-B00986249B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751</c:v>
                </c:pt>
                <c:pt idx="1">
                  <c:v>800</c:v>
                </c:pt>
                <c:pt idx="2">
                  <c:v>833</c:v>
                </c:pt>
              </c:numCache>
            </c:numRef>
          </c:val>
          <c:extLst>
            <c:ext xmlns:c16="http://schemas.microsoft.com/office/drawing/2014/chart" uri="{C3380CC4-5D6E-409C-BE32-E72D297353CC}">
              <c16:uniqueId val="{00000002-05BE-49AA-BFA3-B00986249B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{A767B00A-2B8A-4BBE-8619-C0739DA533C8}</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185-4D7C-B774-926AE7092F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{0D5F52CE-0637-430B-9F8B-621E7EC3A38F}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85-4D7C-B774-926AE7092F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{F5E7E0BA-4898-4383-A0A6-4D100C21CB03}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85-4D7C-B774-926AE7092F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{2940AB97-D548-498C-85B8-B27BD3A0F10C}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85-4D7C-B774-926AE7092F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{6E039D7A-B0F6-420B-BEE6-5A4AB9E71879}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85-4D7C-B774-926AE7092F93}"/>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{EC47E6CA-2FF6-4603-8CA6-2017723BADED}</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185-4D7C-B774-926AE7092F93}"/>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{2177B21E-374A-48C9-8488-40797B23300F}</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185-4D7C-B774-926AE7092F93}"/>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{C75E58B6-8168-4E78-9C0B-1A5E9A226246}</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185-4D7C-B774-926AE7092F93}"/>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{DA5DDD95-764A-45BD-BCD9-18D98C89E47B}</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185-4D7C-B774-926AE7092F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2185-4D7C-B774-926AE7092F93}"/>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{A2350CFA-969E-4982-91D2-B5E5966A0040}</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185-4D7C-B774-926AE7092F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{5201B37C-79F9-4420-A9B6-D974CEC346FA}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85-4D7C-B774-926AE7092F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{4EA9D994-523D-4743-9F4D-AC9414D05F0E}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85-4D7C-B774-926AE7092F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{E5B03BB8-0156-41D1-A553-728F54B53D51}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85-4D7C-B774-926AE7092F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{D9A34424-C48B-4838-A321-F3028F1C058D}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85-4D7C-B774-926AE7092F93}"/>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{55BE701A-87F2-4F85-AC3D-46F28F43552D}</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185-4D7C-B774-926AE7092F93}"/>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{0D27ADD3-A10E-495A-B5CB-3401F4BF63B7}</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185-4D7C-B774-926AE7092F93}"/>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{C9EDAB0A-CD84-4D61-84F7-E97FD0BEA16A}</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185-4D7C-B774-926AE7092F93}"/>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{B4DC1800-F49D-42F4-899B-4718912F79F2}</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185-4D7C-B774-926AE7092F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numCache>
            </c:numRef>
          </c:xVal>
          <c:yVal>
            <c:numRef>
              <c:f>[1]公会計指標分析・財政指標組合せ分析表!$BP$55:$DC$55</c:f>
              <c:numCache>
                <c:formatCode>General</c:formatCode>
                <c:ptCount val="40"/>
              </c:numCache>
            </c:numRef>
          </c:yVal>
          <c:smooth val="0"/>
          <c:extLst>
            <c:ext xmlns:c16="http://schemas.microsoft.com/office/drawing/2014/chart" uri="{C3380CC4-5D6E-409C-BE32-E72D297353CC}">
              <c16:uniqueId val="{00000013-2185-4D7C-B774-926AE7092F93}"/>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{21F66A47-A268-4698-BDC7-F3BFF13F6503}</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D8D-486A-A88E-FF2824836E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{CA990853-922C-47D3-8286-3AB4C413970C}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8D-486A-A88E-FF2824836E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{D1CAD53D-8271-4B0F-8583-4D5C5B752D61}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8D-486A-A88E-FF2824836E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{3D7119E0-08E9-4F47-8FA5-69687293A35E}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8D-486A-A88E-FF2824836E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{5D856DA8-23FC-489C-9227-960A8A8E1355}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8D-486A-A88E-FF2824836E86}"/>
                </c:ext>
              </c:extLst>
            </c:dLbl>
            <c:dLbl>
              <c:idx val="8"/>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{408C8DD8-2DA0-48C1-B4C9-A47B6560A307}</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D8D-486A-A88E-FF2824836E86}"/>
                </c:ext>
              </c:extLst>
            </c:dLbl>
            <c:dLbl>
              <c:idx val="16"/>
              <c:layout>
                <c:manualLayout>
                  <c:x val="-4.5096530706953818E-2"/>
                  <c:y val="-6.2416647087793951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{36812797-4E92-4262-965B-D3361E89F46D}</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D8D-486A-A88E-FF2824836E86}"/>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{CFD851FA-A01A-4C22-8E25-503AC62F6BE4}</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D8D-486A-A88E-FF2824836E86}"/>
                </c:ext>
              </c:extLst>
            </c:dLbl>
            <c:dLbl>
              <c:idx val="32"/>
              <c:layout>
                <c:manualLayout>
                  <c:x val="-1.8171803637232403E-2"/>
                  <c:y val="-6.2416647087793951E-2"/>
                </c:manualLayout>
              </c:layout>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{393A1516-F7D4-4F3E-B5BF-795E5F14CA1E}</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D8D-486A-A88E-FF2824836E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12.4</c:v>
                </c:pt>
                <c:pt idx="8">
                  <c:v>11.1</c:v>
                </c:pt>
                <c:pt idx="16">
                  <c:v>10.1</c:v>
                </c:pt>
                <c:pt idx="24">
                  <c:v>9.6</c:v>
                </c:pt>
                <c:pt idx="32">
                  <c:v>10.1</c:v>
                </c:pt>
              </c:numCache>
            </c:numRef>
          </c:xVal>
          <c:yVal>
            <c:numRef>
              <c:f>[1]公会計指標分析・財政指標組合せ分析表!$BP$73:$DC$73</c:f>
              <c:numCache>
                <c:formatCode>General</c:formatCode>
                <c:ptCount val="40"/>
                <c:pt idx="0">
                  <c:v>81.7</c:v>
                </c:pt>
                <c:pt idx="8">
                  <c:v>89.7</c:v>
                </c:pt>
                <c:pt idx="16">
                  <c:v>106.7</c:v>
                </c:pt>
                <c:pt idx="24">
                  <c:v>105.9</c:v>
                </c:pt>
                <c:pt idx="32">
                  <c:v>99.6</c:v>
                </c:pt>
              </c:numCache>
            </c:numRef>
          </c:yVal>
          <c:smooth val="0"/>
          <c:extLst>
            <c:ext xmlns:c16="http://schemas.microsoft.com/office/drawing/2014/chart" uri="{C3380CC4-5D6E-409C-BE32-E72D297353CC}">
              <c16:uniqueId val="{00000009-2D8D-486A-A88E-FF2824836E86}"/>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{99F4F5D5-E06E-4767-8759-EF2CEFB6A51F}</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D8D-486A-A88E-FF2824836E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{6D2826D1-56B9-43CF-927F-A0F11A1A974E}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8D-486A-A88E-FF2824836E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{1ED4F658-236C-4083-B208-F1D2BF807C4F}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8D-486A-A88E-FF2824836E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{649B5B4B-2EA4-4B2F-8AAF-714DD8691032}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8D-486A-A88E-FF2824836E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{F82C0156-5F16-4D08-9E02-4E1A4C696E96}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8D-486A-A88E-FF2824836E86}"/>
                </c:ext>
              </c:extLst>
            </c:dLbl>
            <c:dLbl>
              <c:idx val="8"/>
              <c:layout>
                <c:manualLayout>
                  <c:x val="-2.5182657095727801E-2"/>
                  <c:y val="-9.7893050721724134E-2"/>
                </c:manualLayout>
              </c:layout>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{48D73F1F-C1D7-426B-86B9-2A248CAF2468}</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D8D-486A-A88E-FF2824836E86}"/>
                </c:ext>
              </c:extLst>
            </c:dLbl>
            <c:dLbl>
              <c:idx val="16"/>
              <c:layout>
                <c:manualLayout>
                  <c:x val="-3.8213326142493495E-2"/>
                  <c:y val="-6.3599085421194801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{6ACF4628-A1B4-4CA9-BCD3-28D8C777AC14}</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D8D-486A-A88E-FF2824836E86}"/>
                </c:ext>
              </c:extLst>
            </c:dLbl>
            <c:dLbl>
              <c:idx val="24"/>
              <c:layout>
                <c:manualLayout>
                  <c:x val="-3.1697991619110633E-2"/>
                  <c:y val="-2.5757633876678527E-2"/>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{01EA1346-FDED-4FFE-BAED-7234E75A1E1E}</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D8D-486A-A88E-FF2824836E86}"/>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{73A9E815-0DEB-42FA-8855-67A6319729F4}</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D8D-486A-A88E-FF2824836E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8.1</c:v>
                </c:pt>
                <c:pt idx="8">
                  <c:v>7.3</c:v>
                </c:pt>
                <c:pt idx="16">
                  <c:v>7.2</c:v>
                </c:pt>
                <c:pt idx="24">
                  <c:v>7.2</c:v>
                </c:pt>
                <c:pt idx="32">
                  <c:v>7.7</c:v>
                </c:pt>
              </c:numCache>
            </c:numRef>
          </c:xVal>
          <c:yVal>
            <c:numRef>
              <c:f>[1]公会計指標分析・財政指標組合せ分析表!$BP$77:$DC$77</c:f>
              <c:numCache>
                <c:formatCode>General</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2D8D-486A-A88E-FF2824836E86}"/>
            </c:ext>
          </c:extLst>
        </c:ser>
        <c:dLbls>
          <c:showLegendKey val="0"/>
          <c:showVal val="1"/>
          <c:showCatName val="0"/>
          <c:showSerName val="0"/>
          <c:showPercent val="0"/>
          <c:showBubbleSize val="0"/>
        </c:dLbls>
        <c:axId val="84219776"/>
        <c:axId val="84234240"/>
      </c:scatterChart>
      <c:valAx>
        <c:axId val="84219776"/>
        <c:scaling>
          <c:orientation val="minMax"/>
          <c:max val="12.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第</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次大石田町総合振興計画に基づいて大型公共事業を実施してきた結果、その地方債の償還により元利償還金は高止まりの状況が続いてきた。平成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年度に開校した大石田中学校建設事業についても平成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年度にかけて本体工事分の大きな償還が始まり、平成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年度には前年度を上回る元利償還金となったが、以前の大型公共事業の償還がここ数年で順次終了していることや、行財政改革以降、年間償還元金の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を新規地方債発行の上限に設定してきたことにより、ピーク時には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億円を超える金額であった元利償還金が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年々</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年度の決算では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百万円まで減少した。</a:t>
          </a:r>
          <a:endPar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しかし、</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年度にかけて町民交流センター</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整備事業に対し</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多額の地方債を発行し</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たこと</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、加えて、令和元年度に</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尾花沢市消防署</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大石田分署</a:t>
          </a:r>
          <a:r>
            <a:rPr lang="ja-JP" altLang="en-US" sz="900">
              <a:solidFill>
                <a:schemeClr val="tx1"/>
              </a:solidFill>
              <a:effectLst/>
              <a:latin typeface="ＭＳ ゴシック" panose="020B0609070205080204" pitchFamily="49" charset="-128"/>
              <a:ea typeface="ＭＳ ゴシック" panose="020B0609070205080204" pitchFamily="49" charset="-128"/>
              <a:cs typeface="+mn-cs"/>
            </a:rPr>
            <a:t>を</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整備</a:t>
          </a:r>
          <a:r>
            <a:rPr lang="ja-JP" altLang="en-US" sz="900">
              <a:solidFill>
                <a:schemeClr val="tx1"/>
              </a:solidFill>
              <a:effectLst/>
              <a:latin typeface="ＭＳ ゴシック" panose="020B0609070205080204" pitchFamily="49" charset="-128"/>
              <a:ea typeface="ＭＳ ゴシック" panose="020B0609070205080204" pitchFamily="49" charset="-128"/>
              <a:cs typeface="+mn-cs"/>
            </a:rPr>
            <a:t>するため、さらに</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地方債</a:t>
          </a:r>
          <a:r>
            <a:rPr lang="ja-JP" altLang="en-US" sz="900">
              <a:solidFill>
                <a:schemeClr val="tx1"/>
              </a:solidFill>
              <a:effectLst/>
              <a:latin typeface="ＭＳ ゴシック" panose="020B0609070205080204" pitchFamily="49" charset="-128"/>
              <a:ea typeface="ＭＳ ゴシック" panose="020B0609070205080204" pitchFamily="49" charset="-128"/>
              <a:cs typeface="+mn-cs"/>
            </a:rPr>
            <a:t>を</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発行</a:t>
          </a:r>
          <a:r>
            <a:rPr lang="ja-JP" altLang="en-US" sz="900">
              <a:solidFill>
                <a:schemeClr val="tx1"/>
              </a:solidFill>
              <a:effectLst/>
              <a:latin typeface="ＭＳ ゴシック" panose="020B0609070205080204" pitchFamily="49" charset="-128"/>
              <a:ea typeface="ＭＳ ゴシック" panose="020B0609070205080204" pitchFamily="49" charset="-128"/>
              <a:cs typeface="+mn-cs"/>
            </a:rPr>
            <a:t>したことから、</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年度決算に基づく実質公債費比率は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0.5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悪化</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し</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なっ</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た。</a:t>
          </a:r>
          <a:endParaRPr lang="ja-JP" altLang="ja-JP" sz="9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また、ダム建設に係る債務負担による負担金の支出が平成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で終了したが、公共下水道事業（一部事務組合）や農業集落排水事業の元利償還金への一般会計の負担は、当面、高い水準で推移すると見込まれるため、全体的な元利償還金の減少を目指して今後とも財政の健全化を図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統合</a:t>
          </a:r>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中学校にかかる償還が始まった平成</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年度に減債基金を充当して以来、年間償還元金の</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を新規地方債発行の上限に設定してきたことにより、元利償還金が年々減少してきたため、減債基金は充当せずに公債費の管理を行ってきた。今後も同様の考えの中、減債基金を確保し管理していく。</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令和元</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年度の将来負担比率は、前年度より</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6.3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99.6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％となった。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将来負担額のおよそ</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割は地方債残高であるが、これは、第</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次大石田町総合振興計画に基づいて実施してきた道路改良事業や土地区画整理事業などの大型公共事業を実施した結果、大きく膨れ上がったものである。また、地方債残高のおよそ</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％を占める臨時財政対策債も大きく影響している。</a:t>
          </a:r>
          <a:endPar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近年では、平成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年度に開校した大石田中学校の建設事業において多額の地方債を発行したために平成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年度に一時的に現在高が増加したが、それ以降は年々減少してきた。しかし、平成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年度から事業に着手している町民交流センター</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が</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年に完成したが、その財源として多額の地方債を発行しているため、平成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年度にかけて、地方債残高が大きく上昇してきた。</a:t>
          </a:r>
          <a:endPar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加えて、令和元年度に</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尾花沢市消防署大石田分署</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の整備を行い、更に地方債の発行を行った事が数値の増加の要因である。</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また、ダム建設に係る債務負担による負担金の支出が平成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年度で終了となったが、公共下水道事業（一部事務組合）や農業集落排水事業の地方債残高に対する一般会計の負担が当面高い水準で推移すると見込まれる。</a:t>
          </a:r>
          <a:endPar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これらを踏まえ、将来にわたり適正な財政運営が可能となるよう、町の負担縮小に努め、財政の健全化を図る。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山形県大石田町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基本として財政調整基金から繰り入れを行い財源を確保してきた。</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また、これまで</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町立小中学校の統合に伴い、廃校かつ耐震性を満たしていない複数の校舎等の解体工事</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、町民交流センターの</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整備、</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尾花沢市消防署大石田分署</a:t>
          </a:r>
          <a:r>
            <a:rPr lang="ja-JP" altLang="en-US" sz="1200">
              <a:solidFill>
                <a:schemeClr val="tx1"/>
              </a:solidFill>
              <a:effectLst/>
              <a:latin typeface="ＭＳ ゴシック" panose="020B0609070205080204" pitchFamily="49" charset="-128"/>
              <a:ea typeface="ＭＳ ゴシック" panose="020B0609070205080204" pitchFamily="49" charset="-128"/>
              <a:cs typeface="+mn-cs"/>
            </a:rPr>
            <a:t>の整備</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に取り組んできたが、決算剰余金等を各種基金に積み立て、必要に応じて繰り入れを行いながら事業を行ってきたため、年度間において基金の増減が発生している。</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決算剰余金等を優先順位</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を考慮した上で</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各種基金に積み立てていく。また、必要に応じ、特定目的基金からの繰り入れを行い、財政調整基金を予算編成に対する不足財源として確保できる額を積み立てながら必要に応じ活用していく。</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・公共施設整備基金：公共施設の大幅な改築や修繕を行う際に充当。</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・大石田町ふるさと応援基金：自然と文化を後世に残していくために行われる事業に充当。</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・公共施設整備基金：公共施設の大幅な改築や修繕に充当。</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・大石田町</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水と緑の</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ふるさと応援基金：返礼及び事務に係る経費を除いた寄附額をまちづくりの費用に充当した残額を毎年積み立てたことに</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よる増加。</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・学校建設基金：小学校の統合に向け基金は減少させず増加させる必要があるため、利子等運用額のみ増加している。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・学校建設基金：小学校の統合に向け、起債の償還を行いながら決算剰余金等を積み立てていく。</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扶助費の増額による財源の確保と町の大規模プロジェクトとして町民交流センターの建設に取り組んできたことにより減少して</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いたが、令和元年度の降雪量が少なかったことから除雪費用が抑えられたため、想定額程度まで繰り戻すことが出来た。</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これまでは、６億円程度を維持しながら不慮の財源に備えてきたが、平成２０年度以降の国の緊急経済対策による臨時交付金を活用できたことで、その期間は財政調整基金を取り崩さずに財政運営を行うことができた。しかし、それ以降は、町立小中学校の統合に伴い、廃校となりかつ耐震性を満たしていない複数の校舎等の解体工事を行ったことなどもあり、自主財源の確保が厳しい中で各種事業を実施するために、平成２４年度以降は、毎年度財政調整基金を取り崩しながら対応している状況であ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今後も</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６億円程度を維持しながら不慮の財源に備えていきたい。</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近年は施策として具体的な減債対策を行っていないため、利子等運用額のみ増加している。</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繰り上げ償還等不測の事態に備え、現積立額を維持していく。</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平成１３年度まで減債基金を活用して繰上償還を実施してきており、その後、地方債の発行を抑制することによって減債を図ってきた。原則として地方債の新規発行を償還元金の２分の１以内とするルールを設定している。また、平成１９年度から平成２１年度にかけては、減債基金や借換債を活用して、公的資金保証金免除繰上償還を行うなどの減債対策を実施してきた。</a:t>
          </a:r>
          <a:r>
            <a:rPr lang="ja-JP" altLang="en-US" sz="1200">
              <a:solidFill>
                <a:schemeClr val="tx1"/>
              </a:solidFill>
              <a:effectLst/>
              <a:latin typeface="ＭＳ ゴシック" panose="020B0609070205080204" pitchFamily="49" charset="-128"/>
              <a:ea typeface="ＭＳ ゴシック" panose="020B0609070205080204" pitchFamily="49" charset="-128"/>
              <a:cs typeface="+mn-cs"/>
            </a:rPr>
            <a:t>平成２９年</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に完成した町民交流センターの</a:t>
          </a:r>
          <a:r>
            <a:rPr lang="ja-JP" altLang="en-US" sz="1200">
              <a:solidFill>
                <a:schemeClr val="tx1"/>
              </a:solidFill>
              <a:effectLst/>
              <a:latin typeface="ＭＳ ゴシック" panose="020B0609070205080204" pitchFamily="49" charset="-128"/>
              <a:ea typeface="ＭＳ ゴシック" panose="020B0609070205080204" pitchFamily="49" charset="-128"/>
              <a:cs typeface="+mn-cs"/>
            </a:rPr>
            <a:t>整備と令和元年度に完成した尾花沢市消防署大石田分署</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により地方債残高は大きく増加</a:t>
          </a:r>
          <a:r>
            <a:rPr lang="ja-JP" altLang="en-US" sz="1200">
              <a:solidFill>
                <a:schemeClr val="tx1"/>
              </a:solidFill>
              <a:effectLst/>
              <a:latin typeface="ＭＳ ゴシック" panose="020B0609070205080204" pitchFamily="49" charset="-128"/>
              <a:ea typeface="ＭＳ ゴシック" panose="020B0609070205080204" pitchFamily="49" charset="-128"/>
              <a:cs typeface="+mn-cs"/>
            </a:rPr>
            <a:t>した</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が、今後は、振興実施計画を基本として計画的な事業実施を図るほか、将来的な減債対策に対応できるよう財政状況を見ながら減債基金を積み立てることも必要である。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52D1961-B8A9-4687-8917-3C54E3E18B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113A492-FADC-4565-9EA6-12DC50803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2F42D9F-B301-40ED-9C50-E53283A21CB6}"/>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2A82158-D01B-46DF-BB93-ACDE77CAB2E3}"/>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6E56C96-A489-4A9A-9B1D-0202F1129536}"/>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16390AF-AB29-4B09-BBD9-3F44F86CE5D2}"/>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CB2A6E0-5291-41CC-9E37-B594C5AE77D9}"/>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5B33508-44E4-4DEF-9745-5D898AEB713F}"/>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931795E-D42D-4161-9987-0DDF3829192A}"/>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6BA9EF5-F8A5-4689-9E32-5D6ECF97951E}"/>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17A081F-A89A-4252-88A8-646F8B09F171}"/>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02A7684-FBA2-4733-B2E1-22500D5D9AFD}"/>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
6,858
79.54
5,404,412
5,182,152
219,842
2,814,394
6,972,620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94D9380-C233-47CE-AF86-FBD47119707B}"/>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56D44EA-5675-46DD-83D3-F8FA20A1C00D}"/>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8B0100C-74F8-4BFF-9900-02C6CA9F884B}"/>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1665FF1-8586-45D1-AED7-AE5D676849C4}"/>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340D5B4-EBF6-475D-8C5E-8FC9B64F8D41}"/>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7E6A857-38AA-4511-B423-CCF410890FD9}"/>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66E94BB-2F08-4472-9929-07C177A089CD}"/>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7A7CD5A-B653-47C0-9DBA-943EAC8E79EF}"/>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703B306-BF13-492B-AE5C-3DE6816853CF}"/>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B214BF4-2A6D-461B-9119-65F20075CAFE}"/>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B5B17EF-A2D4-4505-BE7D-E768B1AEC96A}"/>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C54B0F3-F51A-4E1F-A25B-5DB722F7FC18}"/>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1837037-67A9-4912-BB62-EC0BD3F8CF84}"/>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6692F94-A541-4FFD-AE1E-B841B997E44A}"/>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11FCE00-E95B-42D0-8B1E-1436DC73A5DB}"/>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8641E65-1E7B-485D-AE6B-44CE823F778D}"/>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B2E1003-1A06-489F-A3FC-07F84C662CC2}"/>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6675C3B-E362-49D1-8BB3-291EB43C9B19}"/>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4CE7829-A57C-41BC-9A28-8A0BE5C8046D}"/>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88EF6B9B-95E5-4254-B8BA-99DE8D03BC93}"/>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C68B61C-CC41-4AE7-B226-3F5100BE909B}"/>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A70EDE3-441B-4F84-ACB4-60AA1CF6B274}"/>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67EA1FB-E98F-442C-93E7-E5712E8369B5}"/>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FF82DE9-4E6D-4826-8845-D8E33E0F4BF8}"/>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4120EE2C-5E77-48E1-89E0-46167F294CE4}"/>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C876A32-9661-4229-A96B-B6E549A73555}"/>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07C0FBA-F74A-44BE-816C-DDED720FC8EE}"/>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3A0F596-6C0E-4EDB-865E-C6FC04C8DDFC}"/>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A0225C3-275C-43A7-81D3-358E43F6632B}"/>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9079753-0727-4AC7-A625-A463FBC1751C}"/>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D85918A-2E32-4CD5-B034-9FF4C3EEC069}"/>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05E5DB7-C825-4DA5-BF6A-B34259737731}"/>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5A64D8E-7B1F-463C-AF0C-55F275662CEB}"/>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8916D45-E906-43BA-A34A-FEE907A90E03}"/>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71CA9A5-7487-43BE-9A2A-033D9E39C27B}"/>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a:extLst>
            <a:ext uri="{FF2B5EF4-FFF2-40B4-BE49-F238E27FC236}">
              <a16:creationId xmlns:a16="http://schemas.microsoft.com/office/drawing/2014/main" id="{80868F15-B342-41CA-9015-EA9A8152CACB}"/>
            </a:ext>
          </a:extLst>
        </xdr:cNvPr>
        <xdr:cNvSpPr/>
      </xdr:nvSpPr>
      <xdr:spPr>
        <a:xfrm>
          <a:off x="1127125" y="4844415"/>
          <a:ext cx="375158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a:extLst>
            <a:ext uri="{FF2B5EF4-FFF2-40B4-BE49-F238E27FC236}">
              <a16:creationId xmlns:a16="http://schemas.microsoft.com/office/drawing/2014/main" id="{9B8CFCDE-C2F6-4BB6-BFCB-9E24CEECED9A}"/>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a:extLst>
            <a:ext uri="{FF2B5EF4-FFF2-40B4-BE49-F238E27FC236}">
              <a16:creationId xmlns:a16="http://schemas.microsoft.com/office/drawing/2014/main" id="{30CDB4AE-79A1-4DF5-A7A2-D8B1C18507BB}"/>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a:extLst>
            <a:ext uri="{FF2B5EF4-FFF2-40B4-BE49-F238E27FC236}">
              <a16:creationId xmlns:a16="http://schemas.microsoft.com/office/drawing/2014/main" id="{FFEDCB32-0872-48C5-B76C-E73279BE19FF}"/>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a:extLst>
            <a:ext uri="{FF2B5EF4-FFF2-40B4-BE49-F238E27FC236}">
              <a16:creationId xmlns:a16="http://schemas.microsoft.com/office/drawing/2014/main" id="{3155C538-366F-4FC0-957B-518257D68626}"/>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a:extLst>
            <a:ext uri="{FF2B5EF4-FFF2-40B4-BE49-F238E27FC236}">
              <a16:creationId xmlns:a16="http://schemas.microsoft.com/office/drawing/2014/main" id="{F3FCAD95-F918-4BD0-A6DA-2D1F93F4390B}"/>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a:extLst>
            <a:ext uri="{FF2B5EF4-FFF2-40B4-BE49-F238E27FC236}">
              <a16:creationId xmlns:a16="http://schemas.microsoft.com/office/drawing/2014/main" id="{26DE421A-31C5-4446-8890-DA18B3A39D95}"/>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a:extLst>
            <a:ext uri="{FF2B5EF4-FFF2-40B4-BE49-F238E27FC236}">
              <a16:creationId xmlns:a16="http://schemas.microsoft.com/office/drawing/2014/main" id="{4CF4C723-B72A-476B-AA37-421A10E0EBA1}"/>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a:extLst>
            <a:ext uri="{FF2B5EF4-FFF2-40B4-BE49-F238E27FC236}">
              <a16:creationId xmlns:a16="http://schemas.microsoft.com/office/drawing/2014/main" id="{53C67457-0FBB-4AF9-AB21-587C74E260D3}"/>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a:extLst>
            <a:ext uri="{FF2B5EF4-FFF2-40B4-BE49-F238E27FC236}">
              <a16:creationId xmlns:a16="http://schemas.microsoft.com/office/drawing/2014/main" id="{BED20C3E-3B03-4B97-ACD6-39418C9182AD}"/>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a:extLst>
            <a:ext uri="{FF2B5EF4-FFF2-40B4-BE49-F238E27FC236}">
              <a16:creationId xmlns:a16="http://schemas.microsoft.com/office/drawing/2014/main" id="{F65F0B5E-5963-42C3-9C24-D9C4C54F697D}"/>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a:extLst>
            <a:ext uri="{FF2B5EF4-FFF2-40B4-BE49-F238E27FC236}">
              <a16:creationId xmlns:a16="http://schemas.microsoft.com/office/drawing/2014/main" id="{8D830570-8118-4BDF-968E-343CBE0B40BD}"/>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a:extLst>
            <a:ext uri="{FF2B5EF4-FFF2-40B4-BE49-F238E27FC236}">
              <a16:creationId xmlns:a16="http://schemas.microsoft.com/office/drawing/2014/main" id="{641FEBF7-0B13-43F2-A5FB-EA0A6EF3D8BE}"/>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a:extLst>
            <a:ext uri="{FF2B5EF4-FFF2-40B4-BE49-F238E27FC236}">
              <a16:creationId xmlns:a16="http://schemas.microsoft.com/office/drawing/2014/main" id="{3D635046-CBAC-4168-9C03-A1C6237FDC9E}"/>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以前の大型公共事業の償還がここ数年で順次終了し元利償還金が年々減少してきたが、平成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年度完成の町民交流センター整備事業において、総事業費のおよそ</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割となる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億円の地方債を発行したため地方債現在高が大きく増加した。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また、その元金償還も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年度から始ま</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ったことで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今後、更なる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見込まれるため、全体的な元利償還金の減少を目指しつつ、町の負担縮小に努め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財政の健全化を図っていく必要がある。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63" name="テキスト ボックス 62">
          <a:extLst>
            <a:ext uri="{FF2B5EF4-FFF2-40B4-BE49-F238E27FC236}">
              <a16:creationId xmlns:a16="http://schemas.microsoft.com/office/drawing/2014/main" id="{166D69A7-2E49-4817-A349-6D5A139A4176}"/>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a:extLst>
            <a:ext uri="{FF2B5EF4-FFF2-40B4-BE49-F238E27FC236}">
              <a16:creationId xmlns:a16="http://schemas.microsoft.com/office/drawing/2014/main" id="{35EBAD52-AEA2-4264-AA38-A9F5866EA2A4}"/>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a:extLst>
            <a:ext uri="{FF2B5EF4-FFF2-40B4-BE49-F238E27FC236}">
              <a16:creationId xmlns:a16="http://schemas.microsoft.com/office/drawing/2014/main" id="{EF762BE3-70CA-4340-8F18-DF332B99D062}"/>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a:extLst>
            <a:ext uri="{FF2B5EF4-FFF2-40B4-BE49-F238E27FC236}">
              <a16:creationId xmlns:a16="http://schemas.microsoft.com/office/drawing/2014/main" id="{F1A2E64E-E3DA-4397-AD0F-24458A0BE210}"/>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67" name="テキスト ボックス 66">
          <a:extLst>
            <a:ext uri="{FF2B5EF4-FFF2-40B4-BE49-F238E27FC236}">
              <a16:creationId xmlns:a16="http://schemas.microsoft.com/office/drawing/2014/main" id="{60693BB2-D237-4E90-9D17-EFBD14BA47DE}"/>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a:extLst>
            <a:ext uri="{FF2B5EF4-FFF2-40B4-BE49-F238E27FC236}">
              <a16:creationId xmlns:a16="http://schemas.microsoft.com/office/drawing/2014/main" id="{0C64FE43-7623-408D-BD6B-E85F37E97FEC}"/>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9" name="テキスト ボックス 68">
          <a:extLst>
            <a:ext uri="{FF2B5EF4-FFF2-40B4-BE49-F238E27FC236}">
              <a16:creationId xmlns:a16="http://schemas.microsoft.com/office/drawing/2014/main" id="{54B745C2-6603-4662-BDB6-C9022F2E23A0}"/>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a:extLst>
            <a:ext uri="{FF2B5EF4-FFF2-40B4-BE49-F238E27FC236}">
              <a16:creationId xmlns:a16="http://schemas.microsoft.com/office/drawing/2014/main" id="{7C160DCC-A035-4E6F-99E1-62A23D9F778F}"/>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1" name="テキスト ボックス 70">
          <a:extLst>
            <a:ext uri="{FF2B5EF4-FFF2-40B4-BE49-F238E27FC236}">
              <a16:creationId xmlns:a16="http://schemas.microsoft.com/office/drawing/2014/main" id="{28FDDA4D-9930-484F-A384-B039AEB9F92C}"/>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a:extLst>
            <a:ext uri="{FF2B5EF4-FFF2-40B4-BE49-F238E27FC236}">
              <a16:creationId xmlns:a16="http://schemas.microsoft.com/office/drawing/2014/main" id="{C54A96AA-E5AB-4809-88E6-19F2EFA9C38B}"/>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3" name="テキスト ボックス 72">
          <a:extLst>
            <a:ext uri="{FF2B5EF4-FFF2-40B4-BE49-F238E27FC236}">
              <a16:creationId xmlns:a16="http://schemas.microsoft.com/office/drawing/2014/main" id="{10A0ABD3-F021-4B7A-A8D6-12C0BE1AD1C8}"/>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a:extLst>
            <a:ext uri="{FF2B5EF4-FFF2-40B4-BE49-F238E27FC236}">
              <a16:creationId xmlns:a16="http://schemas.microsoft.com/office/drawing/2014/main" id="{96E8B7C3-FDCD-402F-86B2-3DD3B485E25A}"/>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75" name="テキスト ボックス 74">
          <a:extLst>
            <a:ext uri="{FF2B5EF4-FFF2-40B4-BE49-F238E27FC236}">
              <a16:creationId xmlns:a16="http://schemas.microsoft.com/office/drawing/2014/main" id="{3E5A323D-6911-4DB4-A65F-CA57164D4C4C}"/>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a:extLst>
            <a:ext uri="{FF2B5EF4-FFF2-40B4-BE49-F238E27FC236}">
              <a16:creationId xmlns:a16="http://schemas.microsoft.com/office/drawing/2014/main" id="{BEC34B66-F937-44F9-A46B-417EB9D45EF2}"/>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7" name="債務償還比率グラフ枠">
          <a:extLst>
            <a:ext uri="{FF2B5EF4-FFF2-40B4-BE49-F238E27FC236}">
              <a16:creationId xmlns:a16="http://schemas.microsoft.com/office/drawing/2014/main" id="{503226F8-4342-40F0-8733-D8B8E18AFF36}"/>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78" name="直線コネクタ 77">
          <a:extLst>
            <a:ext uri="{FF2B5EF4-FFF2-40B4-BE49-F238E27FC236}">
              <a16:creationId xmlns:a16="http://schemas.microsoft.com/office/drawing/2014/main" id="{D9B7BD40-E568-477F-B1AD-84F3F9981480}"/>
            </a:ext>
          </a:extLst>
        </xdr:cNvPr>
        <xdr:cNvCxnSpPr/>
      </xdr:nvCxnSpPr>
      <xdr:spPr>
        <a:xfrm flipV="1">
          <a:off x="13027660" y="5196628"/>
          <a:ext cx="1269" cy="1425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79" name="債務償還比率最小値テキスト">
          <a:extLst>
            <a:ext uri="{FF2B5EF4-FFF2-40B4-BE49-F238E27FC236}">
              <a16:creationId xmlns:a16="http://schemas.microsoft.com/office/drawing/2014/main" id="{23996BCF-D862-45D3-8423-0A14284A62A0}"/>
            </a:ext>
          </a:extLst>
        </xdr:cNvPr>
        <xdr:cNvSpPr txBox="1"/>
      </xdr:nvSpPr>
      <xdr:spPr>
        <a:xfrm>
          <a:off x="13080365" y="66260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80" name="直線コネクタ 79">
          <a:extLst>
            <a:ext uri="{FF2B5EF4-FFF2-40B4-BE49-F238E27FC236}">
              <a16:creationId xmlns:a16="http://schemas.microsoft.com/office/drawing/2014/main" id="{AE0BE0AD-1688-43BE-A832-E5E1224AA55F}"/>
            </a:ext>
          </a:extLst>
        </xdr:cNvPr>
        <xdr:cNvCxnSpPr/>
      </xdr:nvCxnSpPr>
      <xdr:spPr>
        <a:xfrm>
          <a:off x="12963525" y="66221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1" name="債務償還比率最大値テキスト">
          <a:extLst>
            <a:ext uri="{FF2B5EF4-FFF2-40B4-BE49-F238E27FC236}">
              <a16:creationId xmlns:a16="http://schemas.microsoft.com/office/drawing/2014/main" id="{FE39C9B3-9890-406C-9D0B-5CEB1A8F0E80}"/>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2" name="直線コネクタ 81">
          <a:extLst>
            <a:ext uri="{FF2B5EF4-FFF2-40B4-BE49-F238E27FC236}">
              <a16:creationId xmlns:a16="http://schemas.microsoft.com/office/drawing/2014/main" id="{54BA8F27-C489-47E6-B69A-01C0A70CBA9C}"/>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83" name="債務償還比率平均値テキスト">
          <a:extLst>
            <a:ext uri="{FF2B5EF4-FFF2-40B4-BE49-F238E27FC236}">
              <a16:creationId xmlns:a16="http://schemas.microsoft.com/office/drawing/2014/main" id="{D88900CF-7ED5-4AEC-A4EE-26F599F3868C}"/>
            </a:ext>
          </a:extLst>
        </xdr:cNvPr>
        <xdr:cNvSpPr txBox="1"/>
      </xdr:nvSpPr>
      <xdr:spPr>
        <a:xfrm>
          <a:off x="13080365" y="555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84" name="フローチャート: 判断 83">
          <a:extLst>
            <a:ext uri="{FF2B5EF4-FFF2-40B4-BE49-F238E27FC236}">
              <a16:creationId xmlns:a16="http://schemas.microsoft.com/office/drawing/2014/main" id="{A118CB36-7F1F-4816-860B-193E82F7B17E}"/>
            </a:ext>
          </a:extLst>
        </xdr:cNvPr>
        <xdr:cNvSpPr/>
      </xdr:nvSpPr>
      <xdr:spPr>
        <a:xfrm>
          <a:off x="13001625" y="57019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85" name="フローチャート: 判断 84">
          <a:extLst>
            <a:ext uri="{FF2B5EF4-FFF2-40B4-BE49-F238E27FC236}">
              <a16:creationId xmlns:a16="http://schemas.microsoft.com/office/drawing/2014/main" id="{EB560A0F-137C-4F63-84DB-D4B8D3801E92}"/>
            </a:ext>
          </a:extLst>
        </xdr:cNvPr>
        <xdr:cNvSpPr/>
      </xdr:nvSpPr>
      <xdr:spPr>
        <a:xfrm>
          <a:off x="12359005" y="5689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86" name="フローチャート: 判断 85">
          <a:extLst>
            <a:ext uri="{FF2B5EF4-FFF2-40B4-BE49-F238E27FC236}">
              <a16:creationId xmlns:a16="http://schemas.microsoft.com/office/drawing/2014/main" id="{5EF16E77-B3CE-4CAD-9CDF-A4FB59F9DD60}"/>
            </a:ext>
          </a:extLst>
        </xdr:cNvPr>
        <xdr:cNvSpPr/>
      </xdr:nvSpPr>
      <xdr:spPr>
        <a:xfrm>
          <a:off x="11688445" y="57061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87" name="フローチャート: 判断 86">
          <a:extLst>
            <a:ext uri="{FF2B5EF4-FFF2-40B4-BE49-F238E27FC236}">
              <a16:creationId xmlns:a16="http://schemas.microsoft.com/office/drawing/2014/main" id="{3D9E4AB9-6574-4A0F-B0B3-02DD317E054D}"/>
            </a:ext>
          </a:extLst>
        </xdr:cNvPr>
        <xdr:cNvSpPr/>
      </xdr:nvSpPr>
      <xdr:spPr>
        <a:xfrm>
          <a:off x="11017885" y="5685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88" name="フローチャート: 判断 87">
          <a:extLst>
            <a:ext uri="{FF2B5EF4-FFF2-40B4-BE49-F238E27FC236}">
              <a16:creationId xmlns:a16="http://schemas.microsoft.com/office/drawing/2014/main" id="{A482E363-D770-49AC-B74E-AEA32C472EB3}"/>
            </a:ext>
          </a:extLst>
        </xdr:cNvPr>
        <xdr:cNvSpPr/>
      </xdr:nvSpPr>
      <xdr:spPr>
        <a:xfrm>
          <a:off x="10347325" y="565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6599BE3-7763-447C-B65B-754D7E0214DD}"/>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95145C8-08DC-45BA-8C99-C79F83C6E7F2}"/>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FAFF5CB7-3043-44D7-B8EC-70E88E750665}"/>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BAE59117-9267-4F19-B88C-29ED88375098}"/>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88A863F2-FD5F-41A4-8E01-08328C4E6E85}"/>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95292</xdr:rowOff>
    </xdr:from>
    <xdr:to>
      <xdr:col>76</xdr:col>
      <xdr:colOff>73025</xdr:colOff>
      <xdr:row>32</xdr:row>
      <xdr:rowOff>25442</xdr:rowOff>
    </xdr:to>
    <xdr:sp macro="" textlink="">
      <xdr:nvSpPr>
        <xdr:cNvPr id="94" name="楕円 93">
          <a:extLst>
            <a:ext uri="{FF2B5EF4-FFF2-40B4-BE49-F238E27FC236}">
              <a16:creationId xmlns:a16="http://schemas.microsoft.com/office/drawing/2014/main" id="{5F475FAF-B26F-4B47-ABF0-15F611C050D8}"/>
            </a:ext>
          </a:extLst>
        </xdr:cNvPr>
        <xdr:cNvSpPr/>
      </xdr:nvSpPr>
      <xdr:spPr>
        <a:xfrm>
          <a:off x="13001625" y="60465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73719</xdr:rowOff>
    </xdr:from>
    <xdr:ext cx="469744" cy="259045"/>
    <xdr:sp macro="" textlink="">
      <xdr:nvSpPr>
        <xdr:cNvPr id="95" name="債務償還比率該当値テキスト">
          <a:extLst>
            <a:ext uri="{FF2B5EF4-FFF2-40B4-BE49-F238E27FC236}">
              <a16:creationId xmlns:a16="http://schemas.microsoft.com/office/drawing/2014/main" id="{A7E25422-21E6-4FEE-8420-B3F9CE490CE6}"/>
            </a:ext>
          </a:extLst>
        </xdr:cNvPr>
        <xdr:cNvSpPr txBox="1"/>
      </xdr:nvSpPr>
      <xdr:spPr>
        <a:xfrm>
          <a:off x="13080365" y="602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150826</xdr:rowOff>
    </xdr:from>
    <xdr:to>
      <xdr:col>72</xdr:col>
      <xdr:colOff>123825</xdr:colOff>
      <xdr:row>32</xdr:row>
      <xdr:rowOff>80976</xdr:rowOff>
    </xdr:to>
    <xdr:sp macro="" textlink="">
      <xdr:nvSpPr>
        <xdr:cNvPr id="96" name="楕円 95">
          <a:extLst>
            <a:ext uri="{FF2B5EF4-FFF2-40B4-BE49-F238E27FC236}">
              <a16:creationId xmlns:a16="http://schemas.microsoft.com/office/drawing/2014/main" id="{D5B6DA91-472E-4087-B7EE-95864D2FF0DC}"/>
            </a:ext>
          </a:extLst>
        </xdr:cNvPr>
        <xdr:cNvSpPr/>
      </xdr:nvSpPr>
      <xdr:spPr>
        <a:xfrm>
          <a:off x="12359005" y="6102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146092</xdr:rowOff>
    </xdr:from>
    <xdr:to>
      <xdr:col>76</xdr:col>
      <xdr:colOff>22225</xdr:colOff>
      <xdr:row>32</xdr:row>
      <xdr:rowOff>30176</xdr:rowOff>
    </xdr:to>
    <xdr:cxnSp macro="">
      <xdr:nvCxnSpPr>
        <xdr:cNvPr id="97" name="直線コネクタ 96">
          <a:extLst>
            <a:ext uri="{FF2B5EF4-FFF2-40B4-BE49-F238E27FC236}">
              <a16:creationId xmlns:a16="http://schemas.microsoft.com/office/drawing/2014/main" id="{64F577C4-5355-4090-A0A6-48DE5C1422F7}"/>
            </a:ext>
          </a:extLst>
        </xdr:cNvPr>
        <xdr:cNvCxnSpPr/>
      </xdr:nvCxnSpPr>
      <xdr:spPr>
        <a:xfrm flipV="1">
          <a:off x="12409805" y="6097312"/>
          <a:ext cx="619760" cy="5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247</xdr:rowOff>
    </xdr:from>
    <xdr:to>
      <xdr:col>68</xdr:col>
      <xdr:colOff>123825</xdr:colOff>
      <xdr:row>32</xdr:row>
      <xdr:rowOff>101847</xdr:rowOff>
    </xdr:to>
    <xdr:sp macro="" textlink="">
      <xdr:nvSpPr>
        <xdr:cNvPr id="98" name="楕円 97">
          <a:extLst>
            <a:ext uri="{FF2B5EF4-FFF2-40B4-BE49-F238E27FC236}">
              <a16:creationId xmlns:a16="http://schemas.microsoft.com/office/drawing/2014/main" id="{9493F08F-D6A6-4823-84AC-07D9AECB80A9}"/>
            </a:ext>
          </a:extLst>
        </xdr:cNvPr>
        <xdr:cNvSpPr/>
      </xdr:nvSpPr>
      <xdr:spPr>
        <a:xfrm>
          <a:off x="11688445" y="61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30176</xdr:rowOff>
    </xdr:from>
    <xdr:to>
      <xdr:col>72</xdr:col>
      <xdr:colOff>73025</xdr:colOff>
      <xdr:row>32</xdr:row>
      <xdr:rowOff>51047</xdr:rowOff>
    </xdr:to>
    <xdr:cxnSp macro="">
      <xdr:nvCxnSpPr>
        <xdr:cNvPr id="99" name="直線コネクタ 98">
          <a:extLst>
            <a:ext uri="{FF2B5EF4-FFF2-40B4-BE49-F238E27FC236}">
              <a16:creationId xmlns:a16="http://schemas.microsoft.com/office/drawing/2014/main" id="{2C0E7818-21F6-474D-BEC1-6187DA612113}"/>
            </a:ext>
          </a:extLst>
        </xdr:cNvPr>
        <xdr:cNvCxnSpPr/>
      </xdr:nvCxnSpPr>
      <xdr:spPr>
        <a:xfrm flipV="1">
          <a:off x="11739245" y="6149036"/>
          <a:ext cx="67056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148237</xdr:rowOff>
    </xdr:from>
    <xdr:to>
      <xdr:col>64</xdr:col>
      <xdr:colOff>123825</xdr:colOff>
      <xdr:row>31</xdr:row>
      <xdr:rowOff>78387</xdr:rowOff>
    </xdr:to>
    <xdr:sp macro="" textlink="">
      <xdr:nvSpPr>
        <xdr:cNvPr id="100" name="楕円 99">
          <a:extLst>
            <a:ext uri="{FF2B5EF4-FFF2-40B4-BE49-F238E27FC236}">
              <a16:creationId xmlns:a16="http://schemas.microsoft.com/office/drawing/2014/main" id="{0C281784-22DA-4EFB-9DCE-6DEA1103192A}"/>
            </a:ext>
          </a:extLst>
        </xdr:cNvPr>
        <xdr:cNvSpPr/>
      </xdr:nvSpPr>
      <xdr:spPr>
        <a:xfrm>
          <a:off x="11017885" y="59318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27587</xdr:rowOff>
    </xdr:from>
    <xdr:to>
      <xdr:col>68</xdr:col>
      <xdr:colOff>73025</xdr:colOff>
      <xdr:row>32</xdr:row>
      <xdr:rowOff>51047</xdr:rowOff>
    </xdr:to>
    <xdr:cxnSp macro="">
      <xdr:nvCxnSpPr>
        <xdr:cNvPr id="101" name="直線コネクタ 100">
          <a:extLst>
            <a:ext uri="{FF2B5EF4-FFF2-40B4-BE49-F238E27FC236}">
              <a16:creationId xmlns:a16="http://schemas.microsoft.com/office/drawing/2014/main" id="{2D3FFA88-79C3-4F24-A0AF-339F4214044F}"/>
            </a:ext>
          </a:extLst>
        </xdr:cNvPr>
        <xdr:cNvCxnSpPr/>
      </xdr:nvCxnSpPr>
      <xdr:spPr>
        <a:xfrm>
          <a:off x="11068685" y="5978807"/>
          <a:ext cx="670560" cy="19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25054</xdr:rowOff>
    </xdr:from>
    <xdr:to>
      <xdr:col>60</xdr:col>
      <xdr:colOff>123825</xdr:colOff>
      <xdr:row>30</xdr:row>
      <xdr:rowOff>126654</xdr:rowOff>
    </xdr:to>
    <xdr:sp macro="" textlink="">
      <xdr:nvSpPr>
        <xdr:cNvPr id="102" name="楕円 101">
          <a:extLst>
            <a:ext uri="{FF2B5EF4-FFF2-40B4-BE49-F238E27FC236}">
              <a16:creationId xmlns:a16="http://schemas.microsoft.com/office/drawing/2014/main" id="{688204F3-C8E9-4100-8AA5-80EA8C79E15A}"/>
            </a:ext>
          </a:extLst>
        </xdr:cNvPr>
        <xdr:cNvSpPr/>
      </xdr:nvSpPr>
      <xdr:spPr>
        <a:xfrm>
          <a:off x="10347325" y="58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75854</xdr:rowOff>
    </xdr:from>
    <xdr:to>
      <xdr:col>64</xdr:col>
      <xdr:colOff>73025</xdr:colOff>
      <xdr:row>31</xdr:row>
      <xdr:rowOff>27587</xdr:rowOff>
    </xdr:to>
    <xdr:cxnSp macro="">
      <xdr:nvCxnSpPr>
        <xdr:cNvPr id="103" name="直線コネクタ 102">
          <a:extLst>
            <a:ext uri="{FF2B5EF4-FFF2-40B4-BE49-F238E27FC236}">
              <a16:creationId xmlns:a16="http://schemas.microsoft.com/office/drawing/2014/main" id="{35D5A3A0-CBB3-4917-827C-F3242B7AE005}"/>
            </a:ext>
          </a:extLst>
        </xdr:cNvPr>
        <xdr:cNvCxnSpPr/>
      </xdr:nvCxnSpPr>
      <xdr:spPr>
        <a:xfrm>
          <a:off x="10398125" y="5859434"/>
          <a:ext cx="670560" cy="11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04" name="n_1aveValue債務償還比率">
          <a:extLst>
            <a:ext uri="{FF2B5EF4-FFF2-40B4-BE49-F238E27FC236}">
              <a16:creationId xmlns:a16="http://schemas.microsoft.com/office/drawing/2014/main" id="{E9CF01B5-0F44-41D7-B333-4AEAD899C342}"/>
            </a:ext>
          </a:extLst>
        </xdr:cNvPr>
        <xdr:cNvSpPr txBox="1"/>
      </xdr:nvSpPr>
      <xdr:spPr>
        <a:xfrm>
          <a:off x="12185092" y="546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05" name="n_2aveValue債務償還比率">
          <a:extLst>
            <a:ext uri="{FF2B5EF4-FFF2-40B4-BE49-F238E27FC236}">
              <a16:creationId xmlns:a16="http://schemas.microsoft.com/office/drawing/2014/main" id="{FBC77192-1BF9-41A2-B66E-30291241C8AF}"/>
            </a:ext>
          </a:extLst>
        </xdr:cNvPr>
        <xdr:cNvSpPr txBox="1"/>
      </xdr:nvSpPr>
      <xdr:spPr>
        <a:xfrm>
          <a:off x="11527232" y="548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06" name="n_3aveValue債務償還比率">
          <a:extLst>
            <a:ext uri="{FF2B5EF4-FFF2-40B4-BE49-F238E27FC236}">
              <a16:creationId xmlns:a16="http://schemas.microsoft.com/office/drawing/2014/main" id="{12BA9A37-A42D-4305-A92A-9EE75990C7AF}"/>
            </a:ext>
          </a:extLst>
        </xdr:cNvPr>
        <xdr:cNvSpPr txBox="1"/>
      </xdr:nvSpPr>
      <xdr:spPr>
        <a:xfrm>
          <a:off x="10856672" y="546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07" name="n_4aveValue債務償還比率">
          <a:extLst>
            <a:ext uri="{FF2B5EF4-FFF2-40B4-BE49-F238E27FC236}">
              <a16:creationId xmlns:a16="http://schemas.microsoft.com/office/drawing/2014/main" id="{90B6813D-AEC1-4FC9-963F-68B854455872}"/>
            </a:ext>
          </a:extLst>
        </xdr:cNvPr>
        <xdr:cNvSpPr txBox="1"/>
      </xdr:nvSpPr>
      <xdr:spPr>
        <a:xfrm>
          <a:off x="10186112" y="544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72103</xdr:rowOff>
    </xdr:from>
    <xdr:ext cx="469744" cy="259045"/>
    <xdr:sp macro="" textlink="">
      <xdr:nvSpPr>
        <xdr:cNvPr id="108" name="n_1mainValue債務償還比率">
          <a:extLst>
            <a:ext uri="{FF2B5EF4-FFF2-40B4-BE49-F238E27FC236}">
              <a16:creationId xmlns:a16="http://schemas.microsoft.com/office/drawing/2014/main" id="{F620933F-C2F5-40AB-9DBD-1F10A31487FB}"/>
            </a:ext>
          </a:extLst>
        </xdr:cNvPr>
        <xdr:cNvSpPr txBox="1"/>
      </xdr:nvSpPr>
      <xdr:spPr>
        <a:xfrm>
          <a:off x="12185092" y="61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92974</xdr:rowOff>
    </xdr:from>
    <xdr:ext cx="469744" cy="259045"/>
    <xdr:sp macro="" textlink="">
      <xdr:nvSpPr>
        <xdr:cNvPr id="109" name="n_2mainValue債務償還比率">
          <a:extLst>
            <a:ext uri="{FF2B5EF4-FFF2-40B4-BE49-F238E27FC236}">
              <a16:creationId xmlns:a16="http://schemas.microsoft.com/office/drawing/2014/main" id="{3B8187BF-4D71-45C4-BEF4-52CCB7E1D83D}"/>
            </a:ext>
          </a:extLst>
        </xdr:cNvPr>
        <xdr:cNvSpPr txBox="1"/>
      </xdr:nvSpPr>
      <xdr:spPr>
        <a:xfrm>
          <a:off x="11527232" y="621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69514</xdr:rowOff>
    </xdr:from>
    <xdr:ext cx="469744" cy="259045"/>
    <xdr:sp macro="" textlink="">
      <xdr:nvSpPr>
        <xdr:cNvPr id="110" name="n_3mainValue債務償還比率">
          <a:extLst>
            <a:ext uri="{FF2B5EF4-FFF2-40B4-BE49-F238E27FC236}">
              <a16:creationId xmlns:a16="http://schemas.microsoft.com/office/drawing/2014/main" id="{87C246F5-F3E0-4E23-AB01-8337685DBFCA}"/>
            </a:ext>
          </a:extLst>
        </xdr:cNvPr>
        <xdr:cNvSpPr txBox="1"/>
      </xdr:nvSpPr>
      <xdr:spPr>
        <a:xfrm>
          <a:off x="10856672" y="602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117781</xdr:rowOff>
    </xdr:from>
    <xdr:ext cx="469744" cy="259045"/>
    <xdr:sp macro="" textlink="">
      <xdr:nvSpPr>
        <xdr:cNvPr id="111" name="n_4mainValue債務償還比率">
          <a:extLst>
            <a:ext uri="{FF2B5EF4-FFF2-40B4-BE49-F238E27FC236}">
              <a16:creationId xmlns:a16="http://schemas.microsoft.com/office/drawing/2014/main" id="{8DCD8EC7-3FA7-499E-88A5-4B07F2B0074A}"/>
            </a:ext>
          </a:extLst>
        </xdr:cNvPr>
        <xdr:cNvSpPr txBox="1"/>
      </xdr:nvSpPr>
      <xdr:spPr>
        <a:xfrm>
          <a:off x="10186112" y="59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2" name="正方形/長方形 111">
          <a:extLst>
            <a:ext uri="{FF2B5EF4-FFF2-40B4-BE49-F238E27FC236}">
              <a16:creationId xmlns:a16="http://schemas.microsoft.com/office/drawing/2014/main" id="{597EB02F-E46B-473A-9526-9FE9498311DF}"/>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3" name="正方形/長方形 112">
          <a:extLst>
            <a:ext uri="{FF2B5EF4-FFF2-40B4-BE49-F238E27FC236}">
              <a16:creationId xmlns:a16="http://schemas.microsoft.com/office/drawing/2014/main" id="{615FF5E0-197C-4CE8-A6F6-82FF8C48DA9B}"/>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4" name="正方形/長方形 113">
          <a:extLst>
            <a:ext uri="{FF2B5EF4-FFF2-40B4-BE49-F238E27FC236}">
              <a16:creationId xmlns:a16="http://schemas.microsoft.com/office/drawing/2014/main" id="{B1E29711-E94B-4362-8212-981C1FD15C6D}"/>
            </a:ext>
          </a:extLst>
        </xdr:cNvPr>
        <xdr:cNvSpPr/>
      </xdr:nvSpPr>
      <xdr:spPr>
        <a:xfrm>
          <a:off x="520065" y="8187690"/>
          <a:ext cx="593090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5" name="正方形/長方形 114">
          <a:extLst>
            <a:ext uri="{FF2B5EF4-FFF2-40B4-BE49-F238E27FC236}">
              <a16:creationId xmlns:a16="http://schemas.microsoft.com/office/drawing/2014/main" id="{41A72D48-EC91-4FAE-B86D-31E76393642D}"/>
            </a:ext>
          </a:extLst>
        </xdr:cNvPr>
        <xdr:cNvSpPr/>
      </xdr:nvSpPr>
      <xdr:spPr>
        <a:xfrm>
          <a:off x="1127125" y="8314690"/>
          <a:ext cx="51968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6" name="テキスト ボックス 115">
          <a:extLst>
            <a:ext uri="{FF2B5EF4-FFF2-40B4-BE49-F238E27FC236}">
              <a16:creationId xmlns:a16="http://schemas.microsoft.com/office/drawing/2014/main" id="{3D98E5EC-D230-4CA6-897F-D3339C4A665F}"/>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7" name="テキスト ボックス 116">
          <a:extLst>
            <a:ext uri="{FF2B5EF4-FFF2-40B4-BE49-F238E27FC236}">
              <a16:creationId xmlns:a16="http://schemas.microsoft.com/office/drawing/2014/main" id="{225DC4AD-09C0-4DD2-9A19-D0E209A2F6DD}"/>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9D911CC-2AE1-447B-A80A-31D27A246FC8}"/>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D4F1839-996F-48E0-869C-974D42DFE3C8}"/>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3B77213-A82C-438D-A69F-3C3F05F159FA}"/>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6BCCE5E-0D4A-4979-AC02-E8C4AE205231}"/>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4AD0D2-B693-45C0-A7B9-20DD935C11B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F8BE29-B0EF-414E-99C7-1E2645C1BBE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C2B6868-DB19-4245-BFE0-F1C0D55B1B0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30E753-CE4C-48E6-A4D2-85EB00D03DB5}"/>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199A24-7F3E-401A-BE63-7959D5D6E88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7A62F9-E328-480B-BB12-4EA63503B5C9}"/>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
6,858
79.54
5,404,412
5,182,152
219,842
2,814,394
6,972,620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F481000-7CD5-474F-96FA-31123300BC6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430FC3A-1386-42EB-B160-4BF5BA02083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73C83FC-6556-4C7B-B087-FEB25DB81D1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1892CA-A181-4D75-A732-9B64C301324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B7BA19B-3747-4A7E-B666-7A425AEE6C7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C018744-CA0F-41EA-92A3-9CBC86F1E5C7}"/>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F5A7D885-CC10-429A-A2E7-3773E16361E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7FBF9F96-EE0B-4B3E-9C1F-9E0CFD121988}"/>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E1C277D4-9D76-4178-9D57-6CF9155BA42A}"/>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7D3FAC9A-C1D3-4C34-BB8B-9CB0CBBD295C}"/>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ECA73B0D-1373-4820-8E8D-657ACF18AEA7}"/>
            </a:ext>
          </a:extLst>
        </xdr:cNvPr>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EC9455DF-48E3-48C2-82E2-F4AB1188DE9B}"/>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864A3CB4-5A65-4852-AAD2-713D69FB373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18C655AA-2963-4623-AFDE-4FA926AE20BB}"/>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9483BA7-8674-446B-9DBF-80CE274D8FB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06B1913-A1E2-4F6F-80EF-5016A11C4348}"/>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174A5F1-6EE2-4FB1-A092-B96BB1D0929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6B98289-7995-4225-A840-3F2F9D106B5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9F82CAD-0DA2-4AE1-8A7C-0AB2DE5BE05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D385E58-8685-4EE0-996A-78AECA767CAB}"/>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FF3128-401C-4ACC-A4C2-30399D6D67E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87B1B52-883C-442E-9E19-51AEB6CC663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73F14A-E2A3-42A3-9848-A5C3665C02A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418D071-22F9-489F-8CF9-6DEA9C7F1AEB}"/>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
6,858
79.54
5,404,412
5,182,152
219,842
2,814,394
6,972,620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9EC544-68E1-4C13-BC02-137D4F60497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F687BB5-6DE5-4DD5-AA61-0ACDE831C8D6}"/>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9E58034-F026-4EED-995B-787B1F83053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85A2BF3-3887-4983-ADCC-EFA2C63B3342}"/>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C5A6014-D1EE-43B1-A44B-E6CE890569F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58FAE2A-846D-4F17-808F-A94040CFEDF3}"/>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D0BAC8C9-47DE-41DD-BAE6-6612CE2EF535}"/>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1F856534-9AFE-464B-9F6C-9FD3007A69EF}"/>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AE9968F8-70E5-4927-B746-1124603E80F4}"/>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FB2E5203-3636-43FC-9EA4-29B9729D8F79}"/>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C4B570C5-1D23-42B9-BA67-9B8ED30CF43B}"/>
            </a:ext>
          </a:extLst>
        </xdr:cNvPr>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9AF9BD55-938A-48E6-8679-8E85E542FD82}"/>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B964B777-931C-4B44-BE96-69037C9C7CB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C5F2EFF2-AE48-4CF1-90EF-358BF16AF12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
6,858
79.54
5,404,412
5,182,152
219,842
2,814,394
6,972,620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0.23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以降、財政力指数は微増していたが、平成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0.27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以降は低下傾向にある。</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0.24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と前年度ほぼ同様の指数となったが、全国平均を大きく下回っている。これは、町内に大規模な企業がないことや、人口減少に加えて全国平均を大きく上回る高齢化率（</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月</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日現在</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39.1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による生産年齢人口の減少が大きく影響し、地方財政計画などで言われているような税収の増加が見込めないことなど、財政基盤が弱く独自財源が極めて少ないことが要因である。また、これまで実施してきた大型事業による地方債の償還が依然として高い状況で、その分基準財政需要額が減少していないことも影響してい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年度以降、納税相談員（徴収専門員）や徴収アドバイザーを設置し、平成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はコンビニ収納を導入するなど、町税の徴収体制の強化を図っているが、さらなる徴収率の向上を図り歳入を確保するとともに、今後もこれまで実施してきた行財政改革に基づいた経常経費の削減に努め、財政の健全化を図っていく。</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年度と比較して比率は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ポイント改善したが、この最も大きな要因は</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物件</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費の減で</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ポイント減となったが、これは、</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元福祉会館等解体</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事業が完了したためである。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経常収支比率のおよそ</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分の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は公債費が占めているが、行財政改革以降、新規地方債の発行基準を設定して、できる限り地方債発行の抑制を図っており、今後も基本的にはこの基準を継続していくことで、公債費の減少を図っていく。</a:t>
          </a:r>
          <a:endPar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ただし、平成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年度にかけて、町の大規模プロジェクトとして町民交流センターの</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整備</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に取り組</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み、令和元年度に尾花沢市消防署大石田分署の整備を行ったことから</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、その財源である地方債の償還や施設管理費など、今後当面</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と</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して経常収支比率の上昇が見込まれるため、公債費以外の経費について、以前の行財政改革の基本方針を継続してさらなる抑制に努める。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64</xdr:row>
      <xdr:rowOff>121412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4595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64</xdr:row>
      <xdr:rowOff>140716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942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64</xdr:row>
      <xdr:rowOff>140716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7221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70866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1913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165879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4843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106443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策定した「新たな大石田町を目指した自立計画」における基本方針に基づき、これまで物件費などの経常経費については予算編成時にマイナスシーリングを継続的に実施してきたこと、また、人件費については職員数の抑制に加えて特別職給与の独自削減を実施してきたことなどで、類似団体内平均を下回ってきた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％程、平成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％程上回った。これは、平成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月に町民交流センターの一般開放が始まり、複合施設の各部門のにおいて人件費・物件費等が増加したこと、平成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年度に利用を停止した施設の解体を始めたことによる</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ものである。</a:t>
          </a:r>
          <a:endPar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しかし、物件費は、旧施設である</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元福祉会館等解体事業</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の解体事業を令和元年度で終えたことから、令和元年度は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％下回った。</a:t>
          </a:r>
          <a:endPar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来年度以降は更に下回ることが予想され、今後も</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適正な施設運営を図り、経費抑制に努める。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68766</xdr:rowOff>
    </xdr:from>
    <xdr:to>
      <xdr:col>23</xdr:col>
      <xdr:colOff>133350</xdr:colOff>
      <xdr:row>83</xdr:row>
      <xdr:rowOff>134979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299116"/>
          <a:ext cx="838200" cy="6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134979</xdr:rowOff>
    </xdr:from>
    <xdr:to>
      <xdr:col>19</xdr:col>
      <xdr:colOff>133350</xdr:colOff>
      <xdr:row>83</xdr:row>
      <xdr:rowOff>158280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365329"/>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154277</xdr:rowOff>
    </xdr:from>
    <xdr:to>
      <xdr:col>15</xdr:col>
      <xdr:colOff>82550</xdr:colOff>
      <xdr:row>83</xdr:row>
      <xdr:rowOff>158280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13177"/>
          <a:ext cx="889000" cy="17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108945</xdr:rowOff>
    </xdr:from>
    <xdr:to>
      <xdr:col>11</xdr:col>
      <xdr:colOff>31750</xdr:colOff>
      <xdr:row>82</xdr:row>
      <xdr:rowOff>154277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67845"/>
          <a:ext cx="889000" cy="4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17966</xdr:rowOff>
    </xdr:from>
    <xdr:to>
      <xdr:col>23</xdr:col>
      <xdr:colOff>184150</xdr:colOff>
      <xdr:row>83</xdr:row>
      <xdr:rowOff>119566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34493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9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84179</xdr:rowOff>
    </xdr:from>
    <xdr:to>
      <xdr:col>19</xdr:col>
      <xdr:colOff>184150</xdr:colOff>
      <xdr:row>84</xdr:row>
      <xdr:rowOff>14329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170556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00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107480</xdr:rowOff>
    </xdr:from>
    <xdr:to>
      <xdr:col>15</xdr:col>
      <xdr:colOff>133350</xdr:colOff>
      <xdr:row>84</xdr:row>
      <xdr:rowOff>37630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3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22407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2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103477</xdr:rowOff>
    </xdr:from>
    <xdr:to>
      <xdr:col>11</xdr:col>
      <xdr:colOff>82550</xdr:colOff>
      <xdr:row>83</xdr:row>
      <xdr:rowOff>33627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6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43804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58145</xdr:rowOff>
    </xdr:from>
    <xdr:to>
      <xdr:col>7</xdr:col>
      <xdr:colOff>31750</xdr:colOff>
      <xdr:row>82</xdr:row>
      <xdr:rowOff>159745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169922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8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以前は、特別昇給等を継続的に実施してきたが、現在では、特殊勤務手当などは廃止している。国家公務員の時限的な給与改定特例法の措置により平成</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年度と平成</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100.0</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を超える指数となっていたが、この措置がない場合の参考値については平成</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年度が</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96.3</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となる。</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年度については、人事院勧告に対応する措置として</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給料表が改定され、</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県に準拠する内容で職員の給料額が上昇しており、これが要因となって類似団体内平均よりも</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3.4</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ポイント高い指数となっている。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05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当該資料作成時点（令和</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月末時点）において、令和</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年度調査結果が未公表のため、前年度の数値を引用しているが、類似団体内平均を上回る指数で推移しているため、給料表における職務職階制の原則を順守するなど、定員管理と合わせて給与の適正化に努め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113998</xdr:rowOff>
    </xdr:from>
    <xdr:to>
      <xdr:col>81</xdr:col>
      <xdr:colOff>44450</xdr:colOff>
      <xdr:row>88</xdr:row>
      <xdr:rowOff>68943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030148"/>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113998</xdr:rowOff>
    </xdr:from>
    <xdr:to>
      <xdr:col>77</xdr:col>
      <xdr:colOff>44450</xdr:colOff>
      <xdr:row>87</xdr:row>
      <xdr:rowOff>113998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3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113998</xdr:rowOff>
    </xdr:from>
    <xdr:to>
      <xdr:col>72</xdr:col>
      <xdr:colOff>203200</xdr:colOff>
      <xdr:row>87</xdr:row>
      <xdr:rowOff>136979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301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22982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5312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85470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0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63198</xdr:rowOff>
    </xdr:from>
    <xdr:to>
      <xdr:col>77</xdr:col>
      <xdr:colOff>95250</xdr:colOff>
      <xdr:row>87</xdr:row>
      <xdr:rowOff>164798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149575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6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63198</xdr:rowOff>
    </xdr:from>
    <xdr:to>
      <xdr:col>73</xdr:col>
      <xdr:colOff>44450</xdr:colOff>
      <xdr:row>87</xdr:row>
      <xdr:rowOff>164798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149575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143632</xdr:rowOff>
    </xdr:from>
    <xdr:to>
      <xdr:col>64</xdr:col>
      <xdr:colOff>152400</xdr:colOff>
      <xdr:row>88</xdr:row>
      <xdr:rowOff>73782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58559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年度以降、職員の新規採用を抑制してきたことにより、類似団体内平均とほぼ同程度の数値で推移してきた。ただし、ここ数年は保育士や保健師などの専門的な職員を採用していることで、</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年度は類似団体内平均をわずかに上回っている。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今後も、自立計画における基本方針を継続していくことにより、より適正な定員管理に努める。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113474</xdr:rowOff>
    </xdr:from>
    <xdr:to>
      <xdr:col>81</xdr:col>
      <xdr:colOff>44450</xdr:colOff>
      <xdr:row>60</xdr:row>
      <xdr:rowOff>126746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400474"/>
          <a:ext cx="8382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91154</xdr:rowOff>
    </xdr:from>
    <xdr:to>
      <xdr:col>77</xdr:col>
      <xdr:colOff>44450</xdr:colOff>
      <xdr:row>60</xdr:row>
      <xdr:rowOff>113474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378154"/>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91154</xdr:rowOff>
    </xdr:from>
    <xdr:to>
      <xdr:col>72</xdr:col>
      <xdr:colOff>203200</xdr:colOff>
      <xdr:row>60</xdr:row>
      <xdr:rowOff>91757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401800" y="10378154"/>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56166</xdr:rowOff>
    </xdr:from>
    <xdr:to>
      <xdr:col>68</xdr:col>
      <xdr:colOff>152400</xdr:colOff>
      <xdr:row>60</xdr:row>
      <xdr:rowOff>91757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343166"/>
          <a:ext cx="8890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75946</xdr:rowOff>
    </xdr:from>
    <xdr:to>
      <xdr:col>81</xdr:col>
      <xdr:colOff>95250</xdr:colOff>
      <xdr:row>61</xdr:row>
      <xdr:rowOff>6096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48023</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33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62674</xdr:rowOff>
    </xdr:from>
    <xdr:to>
      <xdr:col>77</xdr:col>
      <xdr:colOff>95250</xdr:colOff>
      <xdr:row>60</xdr:row>
      <xdr:rowOff>164274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3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149051</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436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40354</xdr:rowOff>
    </xdr:from>
    <xdr:to>
      <xdr:col>73</xdr:col>
      <xdr:colOff>44450</xdr:colOff>
      <xdr:row>60</xdr:row>
      <xdr:rowOff>141954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126731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41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40957</xdr:rowOff>
    </xdr:from>
    <xdr:to>
      <xdr:col>68</xdr:col>
      <xdr:colOff>203200</xdr:colOff>
      <xdr:row>60</xdr:row>
      <xdr:rowOff>142557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127334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41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5366</xdr:rowOff>
    </xdr:from>
    <xdr:to>
      <xdr:col>64</xdr:col>
      <xdr:colOff>152400</xdr:colOff>
      <xdr:row>60</xdr:row>
      <xdr:rowOff>106966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2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91743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37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第</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大型事業における地方債の償還が高止まりで推移してきたこと、また、地方債の償還のための公共下水道事業（一部事務組合）への負担金や農業集落排水事業に対する繰出金の影響が大きく、類似団体内平均を</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新規地方債の発行については年間の償還元金の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以内とすることを原則として事業を実施していることなどが要因となって、平成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18</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％を下回り、年々改善してきた。</a:t>
          </a:r>
          <a:endPar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大型事業の償還については順次終了してきており、平成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年から一般開放している町民交流センターに係る地方債の償還</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と令和元年度に完成した尾花沢市消防署大石田分署整備に係る償還が重なる</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時点</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ま</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で比率の上昇が見込まれるが、ダム建設に係る債務負担が平成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年度で終了したこと、新規事業を厳正に厳正に取捨選択して新規地方債の発行をできる限り抑制していくことで、今後も比率の更なる改善に努める。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35052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18769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35052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1876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131572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2359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131572</xdr:rowOff>
    </xdr:from>
    <xdr:to>
      <xdr:col>68</xdr:col>
      <xdr:colOff>152400</xdr:colOff>
      <xdr:row>43</xdr:row>
      <xdr:rowOff>85598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33247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80772</xdr:rowOff>
    </xdr:from>
    <xdr:to>
      <xdr:col>68</xdr:col>
      <xdr:colOff>203200</xdr:colOff>
      <xdr:row>43</xdr:row>
      <xdr:rowOff>10922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次大石田町総合振興計画に基づいて実施してきた道路改良事業や土地区画整理事業、地方債現在高のおよそ</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％を占める臨時財政対策債など、標準財政規模の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2.48</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倍となる地方債現在高が大きく影響し、将来負担比率は類似団体内平均と比較すると、非常に高い比率となっている。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近年では、行財政改革で設定した基準により新規地方債の発行を抑制しており、大型事業の償還も順次終了している。また、長年続いてきたダム建設に係る国営村山北部土地改良事業負担金の償還が平成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年度で終了したことで、その分の将来負担が軽減される。</a:t>
          </a:r>
          <a:endPar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町内の流雪溝整備事業が今後も継続するほか、平成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年度にかけて町の大規模プロジェクトとして町民交流センターの建設に取り組んできたことから、その財源として</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割ほどを地方債により確保してきたこともあり、</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年度までは上昇してきたが、</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今後、新規事業の実施に当たっては厳正に取捨選択を行い、より一層の財政の健全化に努める。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86487</xdr:rowOff>
    </xdr:from>
    <xdr:to>
      <xdr:col>81</xdr:col>
      <xdr:colOff>44450</xdr:colOff>
      <xdr:row>18</xdr:row>
      <xdr:rowOff>124492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6179800" y="3172587"/>
          <a:ext cx="8382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124492</xdr:rowOff>
    </xdr:from>
    <xdr:to>
      <xdr:col>77</xdr:col>
      <xdr:colOff>44450</xdr:colOff>
      <xdr:row>18</xdr:row>
      <xdr:rowOff>129318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321059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26765</xdr:rowOff>
    </xdr:from>
    <xdr:to>
      <xdr:col>72</xdr:col>
      <xdr:colOff>203200</xdr:colOff>
      <xdr:row>18</xdr:row>
      <xdr:rowOff>129318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311286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149955</xdr:rowOff>
    </xdr:from>
    <xdr:to>
      <xdr:col>68</xdr:col>
      <xdr:colOff>152400</xdr:colOff>
      <xdr:row>18</xdr:row>
      <xdr:rowOff>26765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306460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35687</xdr:rowOff>
    </xdr:from>
    <xdr:to>
      <xdr:col>81</xdr:col>
      <xdr:colOff>95250</xdr:colOff>
      <xdr:row>18</xdr:row>
      <xdr:rowOff>137287</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312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7764</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309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73692</xdr:rowOff>
    </xdr:from>
    <xdr:to>
      <xdr:col>77</xdr:col>
      <xdr:colOff>95250</xdr:colOff>
      <xdr:row>19</xdr:row>
      <xdr:rowOff>3842</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31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160069</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3246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78518</xdr:rowOff>
    </xdr:from>
    <xdr:to>
      <xdr:col>73</xdr:col>
      <xdr:colOff>44450</xdr:colOff>
      <xdr:row>19</xdr:row>
      <xdr:rowOff>8668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316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164895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147415</xdr:rowOff>
    </xdr:from>
    <xdr:to>
      <xdr:col>68</xdr:col>
      <xdr:colOff>203200</xdr:colOff>
      <xdr:row>18</xdr:row>
      <xdr:rowOff>77565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30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62342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314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99155</xdr:rowOff>
    </xdr:from>
    <xdr:to>
      <xdr:col>64</xdr:col>
      <xdr:colOff>152400</xdr:colOff>
      <xdr:row>18</xdr:row>
      <xdr:rowOff>29305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30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14082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310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
6,858
79.54
5,404,412
5,182,152
219,842
2,814,394
6,972,620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年度以降職員の新規採用を抑制してきたこともあり、人件費の比率はほぼ横ばいの水準で推移しているが、依然として類似団体内平均よりも高く、</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年度では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4.0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ポイント上回っている。</a:t>
          </a:r>
          <a:endPar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は地方議会議員年金制度の廃止に伴う議員共済組合負担金の大幅な増が人件費に影響しているほか、ここ数年、人事院勧告に対応する措置として県に準拠する給料表に改定しているなど、職員の給料額が上昇していることも、比率が高い要因となっている。これまで、自立計画に基づいて職員数を減員してきており、今後も適正な定員管理と合わせて給与の適正化を図り、人件費の抑制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38</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64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142240</xdr:rowOff>
    </xdr:from>
    <xdr:to>
      <xdr:col>19</xdr:col>
      <xdr:colOff>187325</xdr:colOff>
      <xdr:row>38</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5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65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8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策定した「新たな大石田町を目指した自立計画」に基づいて、物件費についてはこれまで予算編成時にマイナスシーリングを設定し、経費の抑制を図ってきた。また、物品等の集中管理・購入方式を行うことや、長期継続契約を推進することなどにより経費の節減を図ってきた結果、類似団体内平均を</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年度に利用を停止した施設の解体</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を平成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年度と令和元年度で既に終了しているため、新施設を</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含め</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適正な施設運営を</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進めるとともに</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、今後もこのような水準を維持していくよう経費抑制に努める。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149860</xdr:rowOff>
    </xdr:from>
    <xdr:to>
      <xdr:col>82</xdr:col>
      <xdr:colOff>107950</xdr:colOff>
      <xdr:row>14</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3787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41275</xdr:rowOff>
    </xdr:from>
    <xdr:to>
      <xdr:col>78</xdr:col>
      <xdr:colOff>69850</xdr:colOff>
      <xdr:row>14</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415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58420</xdr:rowOff>
    </xdr:from>
    <xdr:to>
      <xdr:col>73</xdr:col>
      <xdr:colOff>180975</xdr:colOff>
      <xdr:row>14</xdr:row>
      <xdr:rowOff>41275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28727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41275</xdr:rowOff>
    </xdr:from>
    <xdr:to>
      <xdr:col>69</xdr:col>
      <xdr:colOff>92075</xdr:colOff>
      <xdr:row>13</xdr:row>
      <xdr:rowOff>58420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2701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99060</xdr:rowOff>
    </xdr:from>
    <xdr:to>
      <xdr:col>82</xdr:col>
      <xdr:colOff>158750</xdr:colOff>
      <xdr:row>14</xdr:row>
      <xdr:rowOff>29210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7637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3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167640</xdr:rowOff>
    </xdr:from>
    <xdr:to>
      <xdr:col>78</xdr:col>
      <xdr:colOff>120650</xdr:colOff>
      <xdr:row>14</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107967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6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161925</xdr:rowOff>
    </xdr:from>
    <xdr:to>
      <xdr:col>74</xdr:col>
      <xdr:colOff>31750</xdr:colOff>
      <xdr:row>14</xdr:row>
      <xdr:rowOff>92075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102252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7620</xdr:rowOff>
    </xdr:from>
    <xdr:to>
      <xdr:col>69</xdr:col>
      <xdr:colOff>142875</xdr:colOff>
      <xdr:row>13</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2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119397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00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161925</xdr:rowOff>
    </xdr:from>
    <xdr:to>
      <xdr:col>65</xdr:col>
      <xdr:colOff>53975</xdr:colOff>
      <xdr:row>13</xdr:row>
      <xdr:rowOff>92075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2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102252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198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高齢化率が</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月</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日現在で</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39.1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％と山形県平均や全国平均よりも高いことや、平成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年度には小学生までの児童医療の無料化、さらに、平成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年度からは対象範囲を拡大して中学</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年生までの医療費を無料化していることなどの要因があり、類似団体内平均と同程度で推移し、</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年度については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0.3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上</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回った。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扶助費については、今後も医療費等の社会保障関係に要する費用の増加傾向が続くと見込まれるため、資格診査等を厳正に行うことや各種予防活動の充実を図るなど、財政を圧迫するような扶助費の上昇傾向に歯止めをかける取り組みを進めていくよう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09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09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その他に係る経常収支比率は、平成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年度以降、類似団体内平均を上回る比率で推移してきており、</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ポイント上回っている。当町は全国でも有数の豪雪地帯であることから、降雪の状況によって維持補修費が大きく変動する</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特に平成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ポイントを超える比率</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で推移してきたが</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は降雪量が極めて少なく、除雪に関する費用が抑えられたため、</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憶</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千万円、</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69.3</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％の減</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また、国民健康保険特別会計や介護保険特別会計に対する繰出金が年々増加傾向にあること、農業集落排水事業特別会計における地方債の償還が当面高水準で推移することからその公債費繰出金も大きな割合を占めてい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138430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65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129286</xdr:rowOff>
    </xdr:from>
    <xdr:to>
      <xdr:col>78</xdr:col>
      <xdr:colOff>69850</xdr:colOff>
      <xdr:row>57</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9019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97282</xdr:rowOff>
    </xdr:from>
    <xdr:to>
      <xdr:col>73</xdr:col>
      <xdr:colOff>180975</xdr:colOff>
      <xdr:row>57</xdr:row>
      <xdr:rowOff>129286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69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97282</xdr:rowOff>
    </xdr:from>
    <xdr:to>
      <xdr:col>69</xdr:col>
      <xdr:colOff>92075</xdr:colOff>
      <xdr:row>57</xdr:row>
      <xdr:rowOff>101854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69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78486</xdr:rowOff>
    </xdr:from>
    <xdr:to>
      <xdr:col>74</xdr:col>
      <xdr:colOff>31750</xdr:colOff>
      <xdr:row>58</xdr:row>
      <xdr:rowOff>8636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164863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46482</xdr:rowOff>
    </xdr:from>
    <xdr:to>
      <xdr:col>69</xdr:col>
      <xdr:colOff>142875</xdr:colOff>
      <xdr:row>57</xdr:row>
      <xdr:rowOff>148082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132859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51054</xdr:rowOff>
    </xdr:from>
    <xdr:to>
      <xdr:col>65</xdr:col>
      <xdr:colOff>53975</xdr:colOff>
      <xdr:row>57</xdr:row>
      <xdr:rowOff>152654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137431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補助費等については、類似団体内平均とほぼ同程度の水準で推移してきており、</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年度は類似団体内平均を</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1.8</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補助費等の経常的な経費としては、隣接する尾花沢市への常備消防事務委託料のほか、尾花沢市大石田町環境衛生事業組合をはじめとする一部事務組合への負担金が</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90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以上を占めており、これらについては、今後もほぼ同程度で推移すると見込まれる。また、町独自での補助金等の助成団体は極めて少ないが、各種団体の決算書等を通して補助金の必要性を検討するなど、今後も抑制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108712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443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76708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99568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50">
              <a:solidFill>
                <a:schemeClr val="dk1"/>
              </a:solidFill>
              <a:effectLst/>
              <a:latin typeface="+mn-lt"/>
              <a:ea typeface="+mn-ea"/>
              <a:cs typeface="+mn-cs"/>
            </a:rPr>
            <a:t>　</a:t>
          </a:r>
          <a:r>
            <a:rPr kumimoji="1" lang="ja-JP" altLang="ja-JP" sz="85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850">
              <a:solidFill>
                <a:schemeClr val="tx1"/>
              </a:solidFill>
              <a:effectLst/>
              <a:latin typeface="ＭＳ ゴシック" panose="020B0609070205080204" pitchFamily="49" charset="-128"/>
              <a:ea typeface="ＭＳ ゴシック" panose="020B0609070205080204" pitchFamily="49" charset="-128"/>
              <a:cs typeface="+mn-cs"/>
            </a:rPr>
            <a:t>13</a:t>
          </a:r>
          <a:r>
            <a:rPr kumimoji="1" lang="ja-JP" altLang="ja-JP" sz="850">
              <a:solidFill>
                <a:schemeClr val="tx1"/>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85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ja-JP" sz="850">
              <a:solidFill>
                <a:schemeClr val="tx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次大石田町総合振興計画に基づいて実施してきた道路改良事業や土地区画整理事業などの大型事業における地方債の償還が影響し、類似団体内平均を</a:t>
          </a:r>
          <a:r>
            <a:rPr kumimoji="1" lang="en-US" altLang="ja-JP" sz="850">
              <a:solidFill>
                <a:schemeClr val="tx1"/>
              </a:solidFill>
              <a:effectLst/>
              <a:latin typeface="ＭＳ ゴシック" panose="020B0609070205080204" pitchFamily="49" charset="-128"/>
              <a:ea typeface="ＭＳ ゴシック" panose="020B0609070205080204" pitchFamily="49" charset="-128"/>
              <a:cs typeface="+mn-cs"/>
            </a:rPr>
            <a:t>4.9</a:t>
          </a:r>
          <a:r>
            <a:rPr kumimoji="1" lang="ja-JP" altLang="ja-JP" sz="850">
              <a:solidFill>
                <a:schemeClr val="tx1"/>
              </a:solidFill>
              <a:effectLst/>
              <a:latin typeface="ＭＳ ゴシック" panose="020B0609070205080204" pitchFamily="49" charset="-128"/>
              <a:ea typeface="ＭＳ ゴシック" panose="020B0609070205080204" pitchFamily="49" charset="-128"/>
              <a:cs typeface="+mn-cs"/>
            </a:rPr>
            <a:t>ポイントと大きく上回る比率となっている。また、平成</a:t>
          </a:r>
          <a:r>
            <a:rPr kumimoji="1" lang="en-US" altLang="ja-JP" sz="85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850">
              <a:solidFill>
                <a:schemeClr val="tx1"/>
              </a:solidFill>
              <a:effectLst/>
              <a:latin typeface="ＭＳ ゴシック" panose="020B0609070205080204" pitchFamily="49" charset="-128"/>
              <a:ea typeface="ＭＳ ゴシック" panose="020B0609070205080204" pitchFamily="49" charset="-128"/>
              <a:cs typeface="+mn-cs"/>
            </a:rPr>
            <a:t>年度からは統合大石田中学校に係る大きな償還が始まっているが、以前の大型事業の償還は順次終了しており、また、新規地方債の発行は年間の償還元金の</a:t>
          </a:r>
          <a:r>
            <a:rPr kumimoji="1" lang="en-US" altLang="ja-JP" sz="85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ja-JP" sz="850">
              <a:solidFill>
                <a:schemeClr val="tx1"/>
              </a:solidFill>
              <a:effectLst/>
              <a:latin typeface="ＭＳ ゴシック" panose="020B0609070205080204" pitchFamily="49" charset="-128"/>
              <a:ea typeface="ＭＳ ゴシック" panose="020B0609070205080204" pitchFamily="49" charset="-128"/>
              <a:cs typeface="+mn-cs"/>
            </a:rPr>
            <a:t>以内とする基準を原則としており、地方債残高は年々減少してきた。</a:t>
          </a:r>
          <a:endParaRPr lang="ja-JP" altLang="ja-JP" sz="85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85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85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850">
              <a:solidFill>
                <a:schemeClr val="tx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85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850">
              <a:solidFill>
                <a:schemeClr val="tx1"/>
              </a:solidFill>
              <a:effectLst/>
              <a:latin typeface="ＭＳ ゴシック" panose="020B0609070205080204" pitchFamily="49" charset="-128"/>
              <a:ea typeface="ＭＳ ゴシック" panose="020B0609070205080204" pitchFamily="49" charset="-128"/>
              <a:cs typeface="+mn-cs"/>
            </a:rPr>
            <a:t>年度にかけて町民交流センターの</a:t>
          </a:r>
          <a:r>
            <a:rPr kumimoji="1" lang="ja-JP" altLang="en-US" sz="850">
              <a:solidFill>
                <a:schemeClr val="tx1"/>
              </a:solidFill>
              <a:effectLst/>
              <a:latin typeface="ＭＳ ゴシック" panose="020B0609070205080204" pitchFamily="49" charset="-128"/>
              <a:ea typeface="ＭＳ ゴシック" panose="020B0609070205080204" pitchFamily="49" charset="-128"/>
              <a:cs typeface="+mn-cs"/>
            </a:rPr>
            <a:t>整備を行い</a:t>
          </a:r>
          <a:r>
            <a:rPr kumimoji="1" lang="ja-JP" altLang="ja-JP" sz="8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850">
              <a:solidFill>
                <a:schemeClr val="tx1"/>
              </a:solidFill>
              <a:effectLst/>
              <a:latin typeface="ＭＳ ゴシック" panose="020B0609070205080204" pitchFamily="49" charset="-128"/>
              <a:ea typeface="ＭＳ ゴシック" panose="020B0609070205080204" pitchFamily="49" charset="-128"/>
              <a:cs typeface="+mn-cs"/>
            </a:rPr>
            <a:t>令和元年度には尾花沢市消防署大石田分署を整備するにあたり、</a:t>
          </a:r>
          <a:r>
            <a:rPr kumimoji="1" lang="ja-JP" altLang="ja-JP" sz="850">
              <a:solidFill>
                <a:schemeClr val="tx1"/>
              </a:solidFill>
              <a:effectLst/>
              <a:latin typeface="ＭＳ ゴシック" panose="020B0609070205080204" pitchFamily="49" charset="-128"/>
              <a:ea typeface="ＭＳ ゴシック" panose="020B0609070205080204" pitchFamily="49" charset="-128"/>
              <a:cs typeface="+mn-cs"/>
            </a:rPr>
            <a:t>その財源確保のために多額の地方債を発行してきた</a:t>
          </a:r>
          <a:r>
            <a:rPr kumimoji="1" lang="ja-JP" altLang="en-US" sz="850">
              <a:solidFill>
                <a:schemeClr val="tx1"/>
              </a:solidFill>
              <a:effectLst/>
              <a:latin typeface="ＭＳ ゴシック" panose="020B0609070205080204" pitchFamily="49" charset="-128"/>
              <a:ea typeface="ＭＳ ゴシック" panose="020B0609070205080204" pitchFamily="49" charset="-128"/>
              <a:cs typeface="+mn-cs"/>
            </a:rPr>
            <a:t>。しばらくは、地方債を発行しての大型事業を行う見込みがなく、上記の</a:t>
          </a:r>
          <a:r>
            <a:rPr kumimoji="1" lang="ja-JP" altLang="ja-JP" sz="850">
              <a:solidFill>
                <a:schemeClr val="tx1"/>
              </a:solidFill>
              <a:effectLst/>
              <a:latin typeface="ＭＳ ゴシック" panose="020B0609070205080204" pitchFamily="49" charset="-128"/>
              <a:ea typeface="ＭＳ ゴシック" panose="020B0609070205080204" pitchFamily="49" charset="-128"/>
              <a:cs typeface="+mn-cs"/>
            </a:rPr>
            <a:t>原則を順守していき、事業の実施に当たっては費用対効果を適正に判断しながら新規地方債の抑制に努める。</a:t>
          </a:r>
          <a:endParaRPr lang="ja-JP" altLang="ja-JP" sz="85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14987</xdr:rowOff>
    </xdr:from>
    <xdr:to>
      <xdr:col>24</xdr:col>
      <xdr:colOff>25400</xdr:colOff>
      <xdr:row>79</xdr:row>
      <xdr:rowOff>19558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5595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14987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5458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140715</xdr:rowOff>
    </xdr:from>
    <xdr:to>
      <xdr:col>15</xdr:col>
      <xdr:colOff>98425</xdr:colOff>
      <xdr:row>79</xdr:row>
      <xdr:rowOff>1270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5138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78</xdr:row>
      <xdr:rowOff>163576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5138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140208</xdr:rowOff>
    </xdr:from>
    <xdr:to>
      <xdr:col>24</xdr:col>
      <xdr:colOff>76200</xdr:colOff>
      <xdr:row>79</xdr:row>
      <xdr:rowOff>70358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112285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135637</xdr:rowOff>
    </xdr:from>
    <xdr:to>
      <xdr:col>20</xdr:col>
      <xdr:colOff>38100</xdr:colOff>
      <xdr:row>79</xdr:row>
      <xdr:rowOff>65787</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50564</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89915</xdr:rowOff>
    </xdr:from>
    <xdr:to>
      <xdr:col>11</xdr:col>
      <xdr:colOff>60325</xdr:colOff>
      <xdr:row>79</xdr:row>
      <xdr:rowOff>20065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4842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112776</xdr:rowOff>
    </xdr:from>
    <xdr:to>
      <xdr:col>6</xdr:col>
      <xdr:colOff>171450</xdr:colOff>
      <xdr:row>79</xdr:row>
      <xdr:rowOff>42926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27703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年度と比較すると、経常収支比率は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91.2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％から</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90.2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ポイント減少した。比率全体では類似団体内平均を</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ポイント下回っており、前年度よりも</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ポイント減少したが、経常収支比率のうち</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21.4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％を公債費が占め数値も高い状況である。</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a:t>
          </a:r>
          <a:endPar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町民交流センターの運営が通年となり維持管理費が増大したことやふるさと応援寄附額の増加による積立金の上昇が数値の改善幅が低い要因である。できる限り財政を圧迫する状況に歯止めをかけ、各経費を抑制していくよう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そのほかの比率については、若干の増減があるものの前年度とほぼ同程度の比率となった。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76</xdr:row>
      <xdr:rowOff>8128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29880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xdr:rowOff>
    </xdr:from>
    <xdr:to>
      <xdr:col>78</xdr:col>
      <xdr:colOff>69850</xdr:colOff>
      <xdr:row>76</xdr:row>
      <xdr:rowOff>40132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038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76</xdr:row>
      <xdr:rowOff>40132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87373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113284</xdr:rowOff>
    </xdr:from>
    <xdr:to>
      <xdr:col>69</xdr:col>
      <xdr:colOff>92075</xdr:colOff>
      <xdr:row>75</xdr:row>
      <xdr:rowOff>14986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8005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78486</xdr:rowOff>
    </xdr:from>
    <xdr:to>
      <xdr:col>82</xdr:col>
      <xdr:colOff>158750</xdr:colOff>
      <xdr:row>76</xdr:row>
      <xdr:rowOff>8635</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95013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128778</xdr:rowOff>
    </xdr:from>
    <xdr:to>
      <xdr:col>78</xdr:col>
      <xdr:colOff>120650</xdr:colOff>
      <xdr:row>76</xdr:row>
      <xdr:rowOff>58928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69105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75963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159821</xdr:rowOff>
    </xdr:from>
    <xdr:to>
      <xdr:col>29</xdr:col>
      <xdr:colOff>127000</xdr:colOff>
      <xdr:row>18</xdr:row>
      <xdr:rowOff>26931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22096"/>
          <a:ext cx="647700" cy="38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26931</xdr:rowOff>
    </xdr:from>
    <xdr:to>
      <xdr:col>26</xdr:col>
      <xdr:colOff>50800</xdr:colOff>
      <xdr:row>18</xdr:row>
      <xdr:rowOff>42778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60656"/>
          <a:ext cx="698500" cy="1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42778</xdr:rowOff>
    </xdr:from>
    <xdr:to>
      <xdr:col>22</xdr:col>
      <xdr:colOff>114300</xdr:colOff>
      <xdr:row>18</xdr:row>
      <xdr:rowOff>113552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76503"/>
          <a:ext cx="698500" cy="70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113552</xdr:rowOff>
    </xdr:from>
    <xdr:to>
      <xdr:col>18</xdr:col>
      <xdr:colOff>177800</xdr:colOff>
      <xdr:row>18</xdr:row>
      <xdr:rowOff>146151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47277"/>
          <a:ext cx="698500" cy="32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109021</xdr:rowOff>
    </xdr:from>
    <xdr:to>
      <xdr:col>29</xdr:col>
      <xdr:colOff>177800</xdr:colOff>
      <xdr:row>18</xdr:row>
      <xdr:rowOff>39171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7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81098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4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147581</xdr:rowOff>
    </xdr:from>
    <xdr:to>
      <xdr:col>26</xdr:col>
      <xdr:colOff>101600</xdr:colOff>
      <xdr:row>18</xdr:row>
      <xdr:rowOff>77731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0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87908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878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163428</xdr:rowOff>
    </xdr:from>
    <xdr:to>
      <xdr:col>22</xdr:col>
      <xdr:colOff>165100</xdr:colOff>
      <xdr:row>18</xdr:row>
      <xdr:rowOff>93578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2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78355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1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62752</xdr:rowOff>
    </xdr:from>
    <xdr:to>
      <xdr:col>19</xdr:col>
      <xdr:colOff>38100</xdr:colOff>
      <xdr:row>18</xdr:row>
      <xdr:rowOff>164352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9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149129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8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95351</xdr:rowOff>
    </xdr:from>
    <xdr:to>
      <xdr:col>15</xdr:col>
      <xdr:colOff>101600</xdr:colOff>
      <xdr:row>19</xdr:row>
      <xdr:rowOff>25501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29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1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75467</xdr:rowOff>
    </xdr:from>
    <xdr:to>
      <xdr:col>29</xdr:col>
      <xdr:colOff>127000</xdr:colOff>
      <xdr:row>35</xdr:row>
      <xdr:rowOff>136193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85817"/>
          <a:ext cx="647700" cy="60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136193</xdr:rowOff>
    </xdr:from>
    <xdr:to>
      <xdr:col>26</xdr:col>
      <xdr:colOff>50800</xdr:colOff>
      <xdr:row>35</xdr:row>
      <xdr:rowOff>161796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46543"/>
          <a:ext cx="6985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161796</xdr:rowOff>
    </xdr:from>
    <xdr:to>
      <xdr:col>22</xdr:col>
      <xdr:colOff>114300</xdr:colOff>
      <xdr:row>35</xdr:row>
      <xdr:rowOff>177961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72146"/>
          <a:ext cx="6985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54876</xdr:rowOff>
    </xdr:from>
    <xdr:to>
      <xdr:col>18</xdr:col>
      <xdr:colOff>177800</xdr:colOff>
      <xdr:row>35</xdr:row>
      <xdr:rowOff>177961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665226"/>
          <a:ext cx="698500" cy="123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24667</xdr:rowOff>
    </xdr:from>
    <xdr:to>
      <xdr:col>29</xdr:col>
      <xdr:colOff>177800</xdr:colOff>
      <xdr:row>35</xdr:row>
      <xdr:rowOff>126267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35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212644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8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85393</xdr:rowOff>
    </xdr:from>
    <xdr:to>
      <xdr:col>26</xdr:col>
      <xdr:colOff>101600</xdr:colOff>
      <xdr:row>35</xdr:row>
      <xdr:rowOff>186993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95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197170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6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110996</xdr:rowOff>
    </xdr:from>
    <xdr:to>
      <xdr:col>22</xdr:col>
      <xdr:colOff>165100</xdr:colOff>
      <xdr:row>35</xdr:row>
      <xdr:rowOff>212596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2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222773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9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127161</xdr:rowOff>
    </xdr:from>
    <xdr:to>
      <xdr:col>19</xdr:col>
      <xdr:colOff>38100</xdr:colOff>
      <xdr:row>35</xdr:row>
      <xdr:rowOff>228761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37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238938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0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4076</xdr:rowOff>
    </xdr:from>
    <xdr:to>
      <xdr:col>15</xdr:col>
      <xdr:colOff>101600</xdr:colOff>
      <xdr:row>35</xdr:row>
      <xdr:rowOff>105676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14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115854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8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
6,858
79.54
5,404,412
5,182,152
219,842
2,814,394
6,972,620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467</xdr:rowOff>
    </xdr:from>
    <xdr:to>
      <xdr:col>24</xdr:col>
      <xdr:colOff>63500</xdr:colOff>
      <xdr:row>36</xdr:row>
      <xdr:rowOff>25232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2667"/>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25232</xdr:rowOff>
    </xdr:from>
    <xdr:to>
      <xdr:col>19</xdr:col>
      <xdr:colOff>177800</xdr:colOff>
      <xdr:row>36</xdr:row>
      <xdr:rowOff>29263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7432"/>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29263</xdr:rowOff>
    </xdr:from>
    <xdr:to>
      <xdr:col>15</xdr:col>
      <xdr:colOff>50800</xdr:colOff>
      <xdr:row>36</xdr:row>
      <xdr:rowOff>76355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01463"/>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76355</xdr:rowOff>
    </xdr:from>
    <xdr:to>
      <xdr:col>10</xdr:col>
      <xdr:colOff>114300</xdr:colOff>
      <xdr:row>36</xdr:row>
      <xdr:rowOff>105570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48555"/>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121117</xdr:rowOff>
    </xdr:from>
    <xdr:to>
      <xdr:col>24</xdr:col>
      <xdr:colOff>114300</xdr:colOff>
      <xdr:row>36</xdr:row>
      <xdr:rowOff>51267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143994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7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145882</xdr:rowOff>
    </xdr:from>
    <xdr:to>
      <xdr:col>20</xdr:col>
      <xdr:colOff>38100</xdr:colOff>
      <xdr:row>36</xdr:row>
      <xdr:rowOff>76032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92559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2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149913</xdr:rowOff>
    </xdr:from>
    <xdr:to>
      <xdr:col>15</xdr:col>
      <xdr:colOff>101600</xdr:colOff>
      <xdr:row>36</xdr:row>
      <xdr:rowOff>80063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96590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2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25555</xdr:rowOff>
    </xdr:from>
    <xdr:to>
      <xdr:col>10</xdr:col>
      <xdr:colOff>165100</xdr:colOff>
      <xdr:row>36</xdr:row>
      <xdr:rowOff>127155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143682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7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54770</xdr:rowOff>
    </xdr:from>
    <xdr:to>
      <xdr:col>6</xdr:col>
      <xdr:colOff>38100</xdr:colOff>
      <xdr:row>36</xdr:row>
      <xdr:rowOff>156370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1447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00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43972</xdr:rowOff>
    </xdr:from>
    <xdr:to>
      <xdr:col>24</xdr:col>
      <xdr:colOff>63500</xdr:colOff>
      <xdr:row>56</xdr:row>
      <xdr:rowOff>71865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45172"/>
          <a:ext cx="838200" cy="2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71865</xdr:rowOff>
    </xdr:from>
    <xdr:to>
      <xdr:col>19</xdr:col>
      <xdr:colOff>177800</xdr:colOff>
      <xdr:row>56</xdr:row>
      <xdr:rowOff>79025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73065"/>
          <a:ext cx="889000" cy="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79025</xdr:rowOff>
    </xdr:from>
    <xdr:to>
      <xdr:col>15</xdr:col>
      <xdr:colOff>50800</xdr:colOff>
      <xdr:row>56</xdr:row>
      <xdr:rowOff>162185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80225"/>
          <a:ext cx="889000" cy="8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162185</xdr:rowOff>
    </xdr:from>
    <xdr:to>
      <xdr:col>10</xdr:col>
      <xdr:colOff>114300</xdr:colOff>
      <xdr:row>56</xdr:row>
      <xdr:rowOff>166963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63385"/>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164622</xdr:rowOff>
    </xdr:from>
    <xdr:to>
      <xdr:col>24</xdr:col>
      <xdr:colOff>114300</xdr:colOff>
      <xdr:row>56</xdr:row>
      <xdr:rowOff>94772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9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143049</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7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21065</xdr:rowOff>
    </xdr:from>
    <xdr:to>
      <xdr:col>20</xdr:col>
      <xdr:colOff>38100</xdr:colOff>
      <xdr:row>56</xdr:row>
      <xdr:rowOff>122665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2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113792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1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28225</xdr:rowOff>
    </xdr:from>
    <xdr:to>
      <xdr:col>15</xdr:col>
      <xdr:colOff>101600</xdr:colOff>
      <xdr:row>56</xdr:row>
      <xdr:rowOff>129825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120952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111385</xdr:rowOff>
    </xdr:from>
    <xdr:to>
      <xdr:col>10</xdr:col>
      <xdr:colOff>165100</xdr:colOff>
      <xdr:row>57</xdr:row>
      <xdr:rowOff>41535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32662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0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116163</xdr:rowOff>
    </xdr:from>
    <xdr:to>
      <xdr:col>6</xdr:col>
      <xdr:colOff>38100</xdr:colOff>
      <xdr:row>57</xdr:row>
      <xdr:rowOff>46313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1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37440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1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141822</xdr:rowOff>
    </xdr:from>
    <xdr:to>
      <xdr:col>24</xdr:col>
      <xdr:colOff>62865</xdr:colOff>
      <xdr:row>79</xdr:row>
      <xdr:rowOff>52505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14772"/>
          <a:ext cx="1270" cy="128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56332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0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52505</xdr:rowOff>
    </xdr:from>
    <xdr:to>
      <xdr:col>24</xdr:col>
      <xdr:colOff>152400</xdr:colOff>
      <xdr:row>79</xdr:row>
      <xdr:rowOff>52505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9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88499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141822</xdr:rowOff>
    </xdr:from>
    <xdr:to>
      <xdr:col>24</xdr:col>
      <xdr:colOff>152400</xdr:colOff>
      <xdr:row>71</xdr:row>
      <xdr:rowOff>141822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1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67560</xdr:rowOff>
    </xdr:from>
    <xdr:to>
      <xdr:col>24</xdr:col>
      <xdr:colOff>63500</xdr:colOff>
      <xdr:row>77</xdr:row>
      <xdr:rowOff>53680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411960"/>
          <a:ext cx="838200" cy="84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50313</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5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71886</xdr:rowOff>
    </xdr:from>
    <xdr:to>
      <xdr:col>24</xdr:col>
      <xdr:colOff>114300</xdr:colOff>
      <xdr:row>78</xdr:row>
      <xdr:rowOff>2036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7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156388</xdr:rowOff>
    </xdr:from>
    <xdr:to>
      <xdr:col>19</xdr:col>
      <xdr:colOff>177800</xdr:colOff>
      <xdr:row>72</xdr:row>
      <xdr:rowOff>67560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157888"/>
          <a:ext cx="889000" cy="25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32730</xdr:rowOff>
    </xdr:from>
    <xdr:to>
      <xdr:col>20</xdr:col>
      <xdr:colOff>38100</xdr:colOff>
      <xdr:row>77</xdr:row>
      <xdr:rowOff>134330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125457</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32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156388</xdr:rowOff>
    </xdr:from>
    <xdr:to>
      <xdr:col>15</xdr:col>
      <xdr:colOff>50800</xdr:colOff>
      <xdr:row>74</xdr:row>
      <xdr:rowOff>97311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157888"/>
          <a:ext cx="889000" cy="6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170249</xdr:rowOff>
    </xdr:from>
    <xdr:to>
      <xdr:col>15</xdr:col>
      <xdr:colOff>101600</xdr:colOff>
      <xdr:row>77</xdr:row>
      <xdr:rowOff>100399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0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91526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29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97311</xdr:rowOff>
    </xdr:from>
    <xdr:to>
      <xdr:col>10</xdr:col>
      <xdr:colOff>114300</xdr:colOff>
      <xdr:row>75</xdr:row>
      <xdr:rowOff>132221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784611"/>
          <a:ext cx="889000" cy="20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55459</xdr:rowOff>
    </xdr:from>
    <xdr:to>
      <xdr:col>10</xdr:col>
      <xdr:colOff>165100</xdr:colOff>
      <xdr:row>77</xdr:row>
      <xdr:rowOff>157059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148186</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34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123549</xdr:rowOff>
    </xdr:from>
    <xdr:to>
      <xdr:col>6</xdr:col>
      <xdr:colOff>38100</xdr:colOff>
      <xdr:row>78</xdr:row>
      <xdr:rowOff>53699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44826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2880</xdr:rowOff>
    </xdr:from>
    <xdr:to>
      <xdr:col>24</xdr:col>
      <xdr:colOff>114300</xdr:colOff>
      <xdr:row>77</xdr:row>
      <xdr:rowOff>104480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0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25757</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5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16760</xdr:rowOff>
    </xdr:from>
    <xdr:to>
      <xdr:col>20</xdr:col>
      <xdr:colOff>38100</xdr:colOff>
      <xdr:row>72</xdr:row>
      <xdr:rowOff>118360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3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134887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13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105588</xdr:rowOff>
    </xdr:from>
    <xdr:to>
      <xdr:col>15</xdr:col>
      <xdr:colOff>101600</xdr:colOff>
      <xdr:row>71</xdr:row>
      <xdr:rowOff>35738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10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52265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188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46511</xdr:rowOff>
    </xdr:from>
    <xdr:to>
      <xdr:col>10</xdr:col>
      <xdr:colOff>165100</xdr:colOff>
      <xdr:row>74</xdr:row>
      <xdr:rowOff>148111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7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164638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5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81421</xdr:rowOff>
    </xdr:from>
    <xdr:to>
      <xdr:col>6</xdr:col>
      <xdr:colOff>38100</xdr:colOff>
      <xdr:row>76</xdr:row>
      <xdr:rowOff>11571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9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28098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7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27420</xdr:rowOff>
    </xdr:from>
    <xdr:to>
      <xdr:col>24</xdr:col>
      <xdr:colOff>63500</xdr:colOff>
      <xdr:row>96</xdr:row>
      <xdr:rowOff>86500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86620"/>
          <a:ext cx="838200" cy="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30657</xdr:rowOff>
    </xdr:from>
    <xdr:to>
      <xdr:col>19</xdr:col>
      <xdr:colOff>177800</xdr:colOff>
      <xdr:row>96</xdr:row>
      <xdr:rowOff>86500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489857"/>
          <a:ext cx="8890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30657</xdr:rowOff>
    </xdr:from>
    <xdr:to>
      <xdr:col>15</xdr:col>
      <xdr:colOff>50800</xdr:colOff>
      <xdr:row>96</xdr:row>
      <xdr:rowOff>72313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89857"/>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72313</xdr:rowOff>
    </xdr:from>
    <xdr:to>
      <xdr:col>10</xdr:col>
      <xdr:colOff>114300</xdr:colOff>
      <xdr:row>96</xdr:row>
      <xdr:rowOff>123253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31513"/>
          <a:ext cx="889000" cy="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148070</xdr:rowOff>
    </xdr:from>
    <xdr:to>
      <xdr:col>24</xdr:col>
      <xdr:colOff>114300</xdr:colOff>
      <xdr:row>96</xdr:row>
      <xdr:rowOff>78220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170947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35700</xdr:rowOff>
    </xdr:from>
    <xdr:to>
      <xdr:col>20</xdr:col>
      <xdr:colOff>38100</xdr:colOff>
      <xdr:row>96</xdr:row>
      <xdr:rowOff>137300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153827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27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151307</xdr:rowOff>
    </xdr:from>
    <xdr:to>
      <xdr:col>15</xdr:col>
      <xdr:colOff>101600</xdr:colOff>
      <xdr:row>96</xdr:row>
      <xdr:rowOff>81457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97984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2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21513</xdr:rowOff>
    </xdr:from>
    <xdr:to>
      <xdr:col>10</xdr:col>
      <xdr:colOff>165100</xdr:colOff>
      <xdr:row>96</xdr:row>
      <xdr:rowOff>123113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139640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25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72453</xdr:rowOff>
    </xdr:from>
    <xdr:to>
      <xdr:col>6</xdr:col>
      <xdr:colOff>38100</xdr:colOff>
      <xdr:row>97</xdr:row>
      <xdr:rowOff>2603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19130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0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22696</xdr:rowOff>
    </xdr:from>
    <xdr:to>
      <xdr:col>55</xdr:col>
      <xdr:colOff>0</xdr:colOff>
      <xdr:row>37</xdr:row>
      <xdr:rowOff>72479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66346"/>
          <a:ext cx="838200" cy="4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22696</xdr:rowOff>
    </xdr:from>
    <xdr:to>
      <xdr:col>50</xdr:col>
      <xdr:colOff>114300</xdr:colOff>
      <xdr:row>37</xdr:row>
      <xdr:rowOff>92285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66346"/>
          <a:ext cx="889000" cy="6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138348</xdr:rowOff>
    </xdr:from>
    <xdr:to>
      <xdr:col>45</xdr:col>
      <xdr:colOff>177800</xdr:colOff>
      <xdr:row>37</xdr:row>
      <xdr:rowOff>92285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310548"/>
          <a:ext cx="889000" cy="1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138348</xdr:rowOff>
    </xdr:from>
    <xdr:to>
      <xdr:col>41</xdr:col>
      <xdr:colOff>50800</xdr:colOff>
      <xdr:row>37</xdr:row>
      <xdr:rowOff>115537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10548"/>
          <a:ext cx="889000" cy="1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21679</xdr:rowOff>
    </xdr:from>
    <xdr:to>
      <xdr:col>55</xdr:col>
      <xdr:colOff>50800</xdr:colOff>
      <xdr:row>37</xdr:row>
      <xdr:rowOff>123279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6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44556</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1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143346</xdr:rowOff>
    </xdr:from>
    <xdr:to>
      <xdr:col>50</xdr:col>
      <xdr:colOff>165100</xdr:colOff>
      <xdr:row>37</xdr:row>
      <xdr:rowOff>73496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90023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9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41485</xdr:rowOff>
    </xdr:from>
    <xdr:to>
      <xdr:col>46</xdr:col>
      <xdr:colOff>38100</xdr:colOff>
      <xdr:row>37</xdr:row>
      <xdr:rowOff>143085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159612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1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87548</xdr:rowOff>
    </xdr:from>
    <xdr:to>
      <xdr:col>41</xdr:col>
      <xdr:colOff>101600</xdr:colOff>
      <xdr:row>37</xdr:row>
      <xdr:rowOff>17698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5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34225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03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64737</xdr:rowOff>
    </xdr:from>
    <xdr:to>
      <xdr:col>36</xdr:col>
      <xdr:colOff>165100</xdr:colOff>
      <xdr:row>37</xdr:row>
      <xdr:rowOff>166337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0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11414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1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93478</xdr:rowOff>
    </xdr:from>
    <xdr:to>
      <xdr:col>55</xdr:col>
      <xdr:colOff>0</xdr:colOff>
      <xdr:row>58</xdr:row>
      <xdr:rowOff>107649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37578"/>
          <a:ext cx="838200" cy="1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55271</xdr:rowOff>
    </xdr:from>
    <xdr:to>
      <xdr:col>50</xdr:col>
      <xdr:colOff>114300</xdr:colOff>
      <xdr:row>58</xdr:row>
      <xdr:rowOff>107649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99371"/>
          <a:ext cx="889000" cy="5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45903</xdr:rowOff>
    </xdr:from>
    <xdr:to>
      <xdr:col>45</xdr:col>
      <xdr:colOff>177800</xdr:colOff>
      <xdr:row>58</xdr:row>
      <xdr:rowOff>55271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90003"/>
          <a:ext cx="889000" cy="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39184</xdr:rowOff>
    </xdr:from>
    <xdr:to>
      <xdr:col>41</xdr:col>
      <xdr:colOff>50800</xdr:colOff>
      <xdr:row>58</xdr:row>
      <xdr:rowOff>45903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83284"/>
          <a:ext cx="889000" cy="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42678</xdr:rowOff>
    </xdr:from>
    <xdr:to>
      <xdr:col>55</xdr:col>
      <xdr:colOff>50800</xdr:colOff>
      <xdr:row>58</xdr:row>
      <xdr:rowOff>144278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8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5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56849</xdr:rowOff>
    </xdr:from>
    <xdr:to>
      <xdr:col>50</xdr:col>
      <xdr:colOff>165100</xdr:colOff>
      <xdr:row>58</xdr:row>
      <xdr:rowOff>158449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0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149576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9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4471</xdr:rowOff>
    </xdr:from>
    <xdr:to>
      <xdr:col>46</xdr:col>
      <xdr:colOff>38100</xdr:colOff>
      <xdr:row>58</xdr:row>
      <xdr:rowOff>106071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4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122598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2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166553</xdr:rowOff>
    </xdr:from>
    <xdr:to>
      <xdr:col>41</xdr:col>
      <xdr:colOff>101600</xdr:colOff>
      <xdr:row>58</xdr:row>
      <xdr:rowOff>96703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113230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1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159834</xdr:rowOff>
    </xdr:from>
    <xdr:to>
      <xdr:col>36</xdr:col>
      <xdr:colOff>165100</xdr:colOff>
      <xdr:row>58</xdr:row>
      <xdr:rowOff>89984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106511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12643</xdr:rowOff>
    </xdr:from>
    <xdr:to>
      <xdr:col>55</xdr:col>
      <xdr:colOff>0</xdr:colOff>
      <xdr:row>79</xdr:row>
      <xdr:rowOff>15174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57193"/>
          <a:ext cx="8382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144157</xdr:rowOff>
    </xdr:from>
    <xdr:to>
      <xdr:col>50</xdr:col>
      <xdr:colOff>114300</xdr:colOff>
      <xdr:row>79</xdr:row>
      <xdr:rowOff>12643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45807"/>
          <a:ext cx="889000" cy="2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59719</xdr:rowOff>
    </xdr:from>
    <xdr:to>
      <xdr:col>45</xdr:col>
      <xdr:colOff>177800</xdr:colOff>
      <xdr:row>77</xdr:row>
      <xdr:rowOff>144157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261369"/>
          <a:ext cx="889000" cy="8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28632</xdr:rowOff>
    </xdr:from>
    <xdr:to>
      <xdr:col>41</xdr:col>
      <xdr:colOff>50800</xdr:colOff>
      <xdr:row>77</xdr:row>
      <xdr:rowOff>59719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230282"/>
          <a:ext cx="889000" cy="3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134016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135824</xdr:rowOff>
    </xdr:from>
    <xdr:to>
      <xdr:col>55</xdr:col>
      <xdr:colOff>50800</xdr:colOff>
      <xdr:row>79</xdr:row>
      <xdr:rowOff>65974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0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133293</xdr:rowOff>
    </xdr:from>
    <xdr:to>
      <xdr:col>50</xdr:col>
      <xdr:colOff>165100</xdr:colOff>
      <xdr:row>79</xdr:row>
      <xdr:rowOff>63443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54570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9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93357</xdr:rowOff>
    </xdr:from>
    <xdr:to>
      <xdr:col>46</xdr:col>
      <xdr:colOff>38100</xdr:colOff>
      <xdr:row>78</xdr:row>
      <xdr:rowOff>23507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40034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07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8919</xdr:rowOff>
    </xdr:from>
    <xdr:to>
      <xdr:col>41</xdr:col>
      <xdr:colOff>101600</xdr:colOff>
      <xdr:row>77</xdr:row>
      <xdr:rowOff>110519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127046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98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149282</xdr:rowOff>
    </xdr:from>
    <xdr:to>
      <xdr:col>36</xdr:col>
      <xdr:colOff>165100</xdr:colOff>
      <xdr:row>77</xdr:row>
      <xdr:rowOff>79432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1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95960</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95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14813</xdr:rowOff>
    </xdr:from>
    <xdr:to>
      <xdr:col>55</xdr:col>
      <xdr:colOff>0</xdr:colOff>
      <xdr:row>99</xdr:row>
      <xdr:rowOff>64664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988363"/>
          <a:ext cx="838200" cy="4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48735</xdr:rowOff>
    </xdr:from>
    <xdr:to>
      <xdr:col>50</xdr:col>
      <xdr:colOff>114300</xdr:colOff>
      <xdr:row>99</xdr:row>
      <xdr:rowOff>64664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7022285"/>
          <a:ext cx="889000" cy="1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48735</xdr:rowOff>
    </xdr:from>
    <xdr:to>
      <xdr:col>45</xdr:col>
      <xdr:colOff>177800</xdr:colOff>
      <xdr:row>99</xdr:row>
      <xdr:rowOff>74059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7022285"/>
          <a:ext cx="889000" cy="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74059</xdr:rowOff>
    </xdr:from>
    <xdr:to>
      <xdr:col>41</xdr:col>
      <xdr:colOff>50800</xdr:colOff>
      <xdr:row>99</xdr:row>
      <xdr:rowOff>76569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7047609"/>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135463</xdr:rowOff>
    </xdr:from>
    <xdr:to>
      <xdr:col>55</xdr:col>
      <xdr:colOff>50800</xdr:colOff>
      <xdr:row>99</xdr:row>
      <xdr:rowOff>65613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93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94840</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2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13864</xdr:rowOff>
    </xdr:from>
    <xdr:to>
      <xdr:col>50</xdr:col>
      <xdr:colOff>165100</xdr:colOff>
      <xdr:row>99</xdr:row>
      <xdr:rowOff>115464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9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106591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70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169385</xdr:rowOff>
    </xdr:from>
    <xdr:to>
      <xdr:col>46</xdr:col>
      <xdr:colOff>38100</xdr:colOff>
      <xdr:row>99</xdr:row>
      <xdr:rowOff>99535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97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90662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706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23259</xdr:rowOff>
    </xdr:from>
    <xdr:to>
      <xdr:col>41</xdr:col>
      <xdr:colOff>101600</xdr:colOff>
      <xdr:row>99</xdr:row>
      <xdr:rowOff>124859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99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115986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708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25769</xdr:rowOff>
    </xdr:from>
    <xdr:to>
      <xdr:col>36</xdr:col>
      <xdr:colOff>165100</xdr:colOff>
      <xdr:row>99</xdr:row>
      <xdr:rowOff>127369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9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118496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709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116725</xdr:rowOff>
    </xdr:from>
    <xdr:to>
      <xdr:col>85</xdr:col>
      <xdr:colOff>127000</xdr:colOff>
      <xdr:row>38</xdr:row>
      <xdr:rowOff>119044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31825"/>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112712</xdr:rowOff>
    </xdr:from>
    <xdr:to>
      <xdr:col>81</xdr:col>
      <xdr:colOff>50800</xdr:colOff>
      <xdr:row>38</xdr:row>
      <xdr:rowOff>119044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27812"/>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112712</xdr:rowOff>
    </xdr:from>
    <xdr:to>
      <xdr:col>76</xdr:col>
      <xdr:colOff>114300</xdr:colOff>
      <xdr:row>38</xdr:row>
      <xdr:rowOff>127973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27812"/>
          <a:ext cx="889000" cy="1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104884</xdr:rowOff>
    </xdr:from>
    <xdr:to>
      <xdr:col>71</xdr:col>
      <xdr:colOff>177800</xdr:colOff>
      <xdr:row>38</xdr:row>
      <xdr:rowOff>127973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19984"/>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152320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65925</xdr:rowOff>
    </xdr:from>
    <xdr:to>
      <xdr:col>85</xdr:col>
      <xdr:colOff>177800</xdr:colOff>
      <xdr:row>38</xdr:row>
      <xdr:rowOff>167525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27271</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68244</xdr:rowOff>
    </xdr:from>
    <xdr:to>
      <xdr:col>81</xdr:col>
      <xdr:colOff>101600</xdr:colOff>
      <xdr:row>38</xdr:row>
      <xdr:rowOff>169844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8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160971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7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61912</xdr:rowOff>
    </xdr:from>
    <xdr:to>
      <xdr:col>76</xdr:col>
      <xdr:colOff>165100</xdr:colOff>
      <xdr:row>38</xdr:row>
      <xdr:rowOff>163512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7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154639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6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77173</xdr:rowOff>
    </xdr:from>
    <xdr:to>
      <xdr:col>72</xdr:col>
      <xdr:colOff>38100</xdr:colOff>
      <xdr:row>39</xdr:row>
      <xdr:rowOff>7323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169900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8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54084</xdr:rowOff>
    </xdr:from>
    <xdr:to>
      <xdr:col>67</xdr:col>
      <xdr:colOff>101600</xdr:colOff>
      <xdr:row>38</xdr:row>
      <xdr:rowOff>155684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34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85691</xdr:rowOff>
    </xdr:from>
    <xdr:to>
      <xdr:col>85</xdr:col>
      <xdr:colOff>127000</xdr:colOff>
      <xdr:row>76</xdr:row>
      <xdr:rowOff>92568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15891"/>
          <a:ext cx="8382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92568</xdr:rowOff>
    </xdr:from>
    <xdr:to>
      <xdr:col>81</xdr:col>
      <xdr:colOff>50800</xdr:colOff>
      <xdr:row>76</xdr:row>
      <xdr:rowOff>95397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122768"/>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95397</xdr:rowOff>
    </xdr:from>
    <xdr:to>
      <xdr:col>76</xdr:col>
      <xdr:colOff>114300</xdr:colOff>
      <xdr:row>76</xdr:row>
      <xdr:rowOff>109291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25597"/>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97893</xdr:rowOff>
    </xdr:from>
    <xdr:to>
      <xdr:col>71</xdr:col>
      <xdr:colOff>177800</xdr:colOff>
      <xdr:row>76</xdr:row>
      <xdr:rowOff>109291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128093"/>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34891</xdr:rowOff>
    </xdr:from>
    <xdr:to>
      <xdr:col>85</xdr:col>
      <xdr:colOff>177800</xdr:colOff>
      <xdr:row>76</xdr:row>
      <xdr:rowOff>136491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6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57768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1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41768</xdr:rowOff>
    </xdr:from>
    <xdr:to>
      <xdr:col>81</xdr:col>
      <xdr:colOff>101600</xdr:colOff>
      <xdr:row>76</xdr:row>
      <xdr:rowOff>143368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159894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4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44597</xdr:rowOff>
    </xdr:from>
    <xdr:to>
      <xdr:col>76</xdr:col>
      <xdr:colOff>165100</xdr:colOff>
      <xdr:row>76</xdr:row>
      <xdr:rowOff>146197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7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162724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85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58491</xdr:rowOff>
    </xdr:from>
    <xdr:to>
      <xdr:col>72</xdr:col>
      <xdr:colOff>38100</xdr:colOff>
      <xdr:row>76</xdr:row>
      <xdr:rowOff>160091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5169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6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47093</xdr:rowOff>
    </xdr:from>
    <xdr:to>
      <xdr:col>67</xdr:col>
      <xdr:colOff>101600</xdr:colOff>
      <xdr:row>76</xdr:row>
      <xdr:rowOff>148693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165220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5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118663</xdr:rowOff>
    </xdr:from>
    <xdr:to>
      <xdr:col>85</xdr:col>
      <xdr:colOff>127000</xdr:colOff>
      <xdr:row>98</xdr:row>
      <xdr:rowOff>131806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920763"/>
          <a:ext cx="838200" cy="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118663</xdr:rowOff>
    </xdr:from>
    <xdr:to>
      <xdr:col>81</xdr:col>
      <xdr:colOff>50800</xdr:colOff>
      <xdr:row>98</xdr:row>
      <xdr:rowOff>150151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920763"/>
          <a:ext cx="889000" cy="3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150151</xdr:rowOff>
    </xdr:from>
    <xdr:to>
      <xdr:col>76</xdr:col>
      <xdr:colOff>114300</xdr:colOff>
      <xdr:row>98</xdr:row>
      <xdr:rowOff>168601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952251"/>
          <a:ext cx="889000" cy="1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168236</xdr:rowOff>
    </xdr:from>
    <xdr:to>
      <xdr:col>71</xdr:col>
      <xdr:colOff>177800</xdr:colOff>
      <xdr:row>98</xdr:row>
      <xdr:rowOff>168601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970336"/>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81006</xdr:rowOff>
    </xdr:from>
    <xdr:to>
      <xdr:col>85</xdr:col>
      <xdr:colOff>177800</xdr:colOff>
      <xdr:row>99</xdr:row>
      <xdr:rowOff>11156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8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40383</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7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67863</xdr:rowOff>
    </xdr:from>
    <xdr:to>
      <xdr:col>81</xdr:col>
      <xdr:colOff>101600</xdr:colOff>
      <xdr:row>98</xdr:row>
      <xdr:rowOff>169463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6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14540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64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99351</xdr:rowOff>
    </xdr:from>
    <xdr:to>
      <xdr:col>76</xdr:col>
      <xdr:colOff>165100</xdr:colOff>
      <xdr:row>99</xdr:row>
      <xdr:rowOff>29501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46028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67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117801</xdr:rowOff>
    </xdr:from>
    <xdr:to>
      <xdr:col>72</xdr:col>
      <xdr:colOff>38100</xdr:colOff>
      <xdr:row>99</xdr:row>
      <xdr:rowOff>47951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64478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69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117436</xdr:rowOff>
    </xdr:from>
    <xdr:to>
      <xdr:col>67</xdr:col>
      <xdr:colOff>101600</xdr:colOff>
      <xdr:row>99</xdr:row>
      <xdr:rowOff>47586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38713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70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31267</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717817"/>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151917</xdr:rowOff>
    </xdr:from>
    <xdr:to>
      <xdr:col>116</xdr:col>
      <xdr:colOff>114300</xdr:colOff>
      <xdr:row>39</xdr:row>
      <xdr:rowOff>82067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66844</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81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134433</xdr:rowOff>
    </xdr:from>
    <xdr:to>
      <xdr:col>116</xdr:col>
      <xdr:colOff>63500</xdr:colOff>
      <xdr:row>58</xdr:row>
      <xdr:rowOff>134570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78533"/>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134570</xdr:rowOff>
    </xdr:from>
    <xdr:to>
      <xdr:col>111</xdr:col>
      <xdr:colOff>177800</xdr:colOff>
      <xdr:row>58</xdr:row>
      <xdr:rowOff>134662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7867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134662</xdr:rowOff>
    </xdr:from>
    <xdr:to>
      <xdr:col>107</xdr:col>
      <xdr:colOff>50800</xdr:colOff>
      <xdr:row>58</xdr:row>
      <xdr:rowOff>134762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078762"/>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134762</xdr:rowOff>
    </xdr:from>
    <xdr:to>
      <xdr:col>102</xdr:col>
      <xdr:colOff>114300</xdr:colOff>
      <xdr:row>58</xdr:row>
      <xdr:rowOff>134881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78862"/>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83633</xdr:rowOff>
    </xdr:from>
    <xdr:to>
      <xdr:col>116</xdr:col>
      <xdr:colOff>114300</xdr:colOff>
      <xdr:row>59</xdr:row>
      <xdr:rowOff>13783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2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83770</xdr:rowOff>
    </xdr:from>
    <xdr:to>
      <xdr:col>112</xdr:col>
      <xdr:colOff>38100</xdr:colOff>
      <xdr:row>59</xdr:row>
      <xdr:rowOff>13920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5047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12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83862</xdr:rowOff>
    </xdr:from>
    <xdr:to>
      <xdr:col>107</xdr:col>
      <xdr:colOff>101600</xdr:colOff>
      <xdr:row>59</xdr:row>
      <xdr:rowOff>14012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2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5139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12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83962</xdr:rowOff>
    </xdr:from>
    <xdr:to>
      <xdr:col>102</xdr:col>
      <xdr:colOff>165100</xdr:colOff>
      <xdr:row>59</xdr:row>
      <xdr:rowOff>14112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2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5239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2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84081</xdr:rowOff>
    </xdr:from>
    <xdr:to>
      <xdr:col>98</xdr:col>
      <xdr:colOff>38100</xdr:colOff>
      <xdr:row>59</xdr:row>
      <xdr:rowOff>14231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5358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2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54927</xdr:rowOff>
    </xdr:from>
    <xdr:to>
      <xdr:col>116</xdr:col>
      <xdr:colOff>63500</xdr:colOff>
      <xdr:row>76</xdr:row>
      <xdr:rowOff>111874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085127"/>
          <a:ext cx="8382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111874</xdr:rowOff>
    </xdr:from>
    <xdr:to>
      <xdr:col>111</xdr:col>
      <xdr:colOff>177800</xdr:colOff>
      <xdr:row>76</xdr:row>
      <xdr:rowOff>158432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142074"/>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158432</xdr:rowOff>
    </xdr:from>
    <xdr:to>
      <xdr:col>107</xdr:col>
      <xdr:colOff>50800</xdr:colOff>
      <xdr:row>77</xdr:row>
      <xdr:rowOff>10567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188632"/>
          <a:ext cx="889000" cy="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157556</xdr:rowOff>
    </xdr:from>
    <xdr:to>
      <xdr:col>102</xdr:col>
      <xdr:colOff>114300</xdr:colOff>
      <xdr:row>77</xdr:row>
      <xdr:rowOff>10567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187756"/>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4127</xdr:rowOff>
    </xdr:from>
    <xdr:to>
      <xdr:col>116</xdr:col>
      <xdr:colOff>114300</xdr:colOff>
      <xdr:row>76</xdr:row>
      <xdr:rowOff>105727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0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154004</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61074</xdr:rowOff>
    </xdr:from>
    <xdr:to>
      <xdr:col>112</xdr:col>
      <xdr:colOff>38100</xdr:colOff>
      <xdr:row>76</xdr:row>
      <xdr:rowOff>162674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0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153801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18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107632</xdr:rowOff>
    </xdr:from>
    <xdr:to>
      <xdr:col>107</xdr:col>
      <xdr:colOff>101600</xdr:colOff>
      <xdr:row>77</xdr:row>
      <xdr:rowOff>37782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1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28909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23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131217</xdr:rowOff>
    </xdr:from>
    <xdr:to>
      <xdr:col>102</xdr:col>
      <xdr:colOff>165100</xdr:colOff>
      <xdr:row>77</xdr:row>
      <xdr:rowOff>61367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1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52494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2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106756</xdr:rowOff>
    </xdr:from>
    <xdr:to>
      <xdr:col>98</xdr:col>
      <xdr:colOff>38100</xdr:colOff>
      <xdr:row>77</xdr:row>
      <xdr:rowOff>36906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1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28033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2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868,765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円となっている。</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類似団体内平均値との差が</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大きなものとして</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は</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補助費等</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が挙げられ</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113,084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円と類似団体内平均より</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12,000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円</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程</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多</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く</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なっている。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また、維持補修費が類似団体内平均のおよそ</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1.22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倍となる</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11,884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円、扶助費が</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12,000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円以上多い</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71,841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円となっている。この要因として、維持補修費については、降雪の状況により大きく変動するが、冬期間の除排雪に要する経費がここ数年の豪雪に伴い高額で推移していることが挙げられる。また、扶助費については、高齢化率が山形県平均や全国平均よりも高いこと、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年度には小学生までの児童医療の無料化、さらに平成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年度には中学</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年生まで対象範囲を拡大し医療費を無料化していることなど、社会保障関係経費が高い状況で推移していることが挙げられる。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
6,858
79.54
5,404,412
5,182,152
219,842
2,814,394
6,972,620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110871</xdr:rowOff>
    </xdr:from>
    <xdr:to>
      <xdr:col>24</xdr:col>
      <xdr:colOff>63500</xdr:colOff>
      <xdr:row>33</xdr:row>
      <xdr:rowOff>113665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68721"/>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113665</xdr:rowOff>
    </xdr:from>
    <xdr:to>
      <xdr:col>19</xdr:col>
      <xdr:colOff>177800</xdr:colOff>
      <xdr:row>33</xdr:row>
      <xdr:rowOff>151511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71515"/>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151511</xdr:rowOff>
    </xdr:from>
    <xdr:to>
      <xdr:col>15</xdr:col>
      <xdr:colOff>50800</xdr:colOff>
      <xdr:row>34</xdr:row>
      <xdr:rowOff>2921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0936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170180</xdr:rowOff>
    </xdr:from>
    <xdr:to>
      <xdr:col>10</xdr:col>
      <xdr:colOff>114300</xdr:colOff>
      <xdr:row>34</xdr:row>
      <xdr:rowOff>2921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2803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60071</xdr:rowOff>
    </xdr:from>
    <xdr:to>
      <xdr:col>24</xdr:col>
      <xdr:colOff>114300</xdr:colOff>
      <xdr:row>33</xdr:row>
      <xdr:rowOff>161671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1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82948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62865</xdr:rowOff>
    </xdr:from>
    <xdr:to>
      <xdr:col>20</xdr:col>
      <xdr:colOff>38100</xdr:colOff>
      <xdr:row>33</xdr:row>
      <xdr:rowOff>164465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2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9542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9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100711</xdr:rowOff>
    </xdr:from>
    <xdr:to>
      <xdr:col>15</xdr:col>
      <xdr:colOff>101600</xdr:colOff>
      <xdr:row>34</xdr:row>
      <xdr:rowOff>30861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5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47388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123571</xdr:rowOff>
    </xdr:from>
    <xdr:to>
      <xdr:col>10</xdr:col>
      <xdr:colOff>165100</xdr:colOff>
      <xdr:row>34</xdr:row>
      <xdr:rowOff>53721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70248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5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119380</xdr:rowOff>
    </xdr:from>
    <xdr:to>
      <xdr:col>6</xdr:col>
      <xdr:colOff>38100</xdr:colOff>
      <xdr:row>34</xdr:row>
      <xdr:rowOff>49530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66057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5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49281</xdr:rowOff>
    </xdr:from>
    <xdr:to>
      <xdr:col>24</xdr:col>
      <xdr:colOff>63500</xdr:colOff>
      <xdr:row>58</xdr:row>
      <xdr:rowOff>70669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93381"/>
          <a:ext cx="838200" cy="2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122796</xdr:rowOff>
    </xdr:from>
    <xdr:to>
      <xdr:col>19</xdr:col>
      <xdr:colOff>177800</xdr:colOff>
      <xdr:row>58</xdr:row>
      <xdr:rowOff>49281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95446"/>
          <a:ext cx="889000" cy="9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122796</xdr:rowOff>
    </xdr:from>
    <xdr:to>
      <xdr:col>15</xdr:col>
      <xdr:colOff>50800</xdr:colOff>
      <xdr:row>57</xdr:row>
      <xdr:rowOff>137264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95446"/>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134531</xdr:rowOff>
    </xdr:from>
    <xdr:to>
      <xdr:col>10</xdr:col>
      <xdr:colOff>114300</xdr:colOff>
      <xdr:row>57</xdr:row>
      <xdr:rowOff>137264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07181"/>
          <a:ext cx="889000" cy="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19869</xdr:rowOff>
    </xdr:from>
    <xdr:to>
      <xdr:col>24</xdr:col>
      <xdr:colOff>114300</xdr:colOff>
      <xdr:row>58</xdr:row>
      <xdr:rowOff>121469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150696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169931</xdr:rowOff>
    </xdr:from>
    <xdr:to>
      <xdr:col>20</xdr:col>
      <xdr:colOff>38100</xdr:colOff>
      <xdr:row>58</xdr:row>
      <xdr:rowOff>100081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116608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1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71996</xdr:rowOff>
    </xdr:from>
    <xdr:to>
      <xdr:col>15</xdr:col>
      <xdr:colOff>101600</xdr:colOff>
      <xdr:row>58</xdr:row>
      <xdr:rowOff>2146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18673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1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86464</xdr:rowOff>
    </xdr:from>
    <xdr:to>
      <xdr:col>10</xdr:col>
      <xdr:colOff>165100</xdr:colOff>
      <xdr:row>58</xdr:row>
      <xdr:rowOff>16614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33141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3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83731</xdr:rowOff>
    </xdr:from>
    <xdr:to>
      <xdr:col>6</xdr:col>
      <xdr:colOff>38100</xdr:colOff>
      <xdr:row>58</xdr:row>
      <xdr:rowOff>13881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30408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3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118903</xdr:rowOff>
    </xdr:from>
    <xdr:to>
      <xdr:col>24</xdr:col>
      <xdr:colOff>63500</xdr:colOff>
      <xdr:row>75</xdr:row>
      <xdr:rowOff>136797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77653"/>
          <a:ext cx="838200" cy="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136797</xdr:rowOff>
    </xdr:from>
    <xdr:to>
      <xdr:col>19</xdr:col>
      <xdr:colOff>177800</xdr:colOff>
      <xdr:row>75</xdr:row>
      <xdr:rowOff>167749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95547"/>
          <a:ext cx="8890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167749</xdr:rowOff>
    </xdr:from>
    <xdr:to>
      <xdr:col>15</xdr:col>
      <xdr:colOff>50800</xdr:colOff>
      <xdr:row>76</xdr:row>
      <xdr:rowOff>39532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26499"/>
          <a:ext cx="889000" cy="4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39532</xdr:rowOff>
    </xdr:from>
    <xdr:to>
      <xdr:col>10</xdr:col>
      <xdr:colOff>114300</xdr:colOff>
      <xdr:row>76</xdr:row>
      <xdr:rowOff>56421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69732"/>
          <a:ext cx="889000" cy="1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68103</xdr:rowOff>
    </xdr:from>
    <xdr:to>
      <xdr:col>24</xdr:col>
      <xdr:colOff>114300</xdr:colOff>
      <xdr:row>75</xdr:row>
      <xdr:rowOff>169703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90980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7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85997</xdr:rowOff>
    </xdr:from>
    <xdr:to>
      <xdr:col>20</xdr:col>
      <xdr:colOff>38100</xdr:colOff>
      <xdr:row>76</xdr:row>
      <xdr:rowOff>16148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447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32674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1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116949</xdr:rowOff>
    </xdr:from>
    <xdr:to>
      <xdr:col>15</xdr:col>
      <xdr:colOff>101600</xdr:colOff>
      <xdr:row>76</xdr:row>
      <xdr:rowOff>47099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63626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5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160182</xdr:rowOff>
    </xdr:from>
    <xdr:to>
      <xdr:col>10</xdr:col>
      <xdr:colOff>165100</xdr:colOff>
      <xdr:row>76</xdr:row>
      <xdr:rowOff>90332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1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81459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1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5621</xdr:rowOff>
    </xdr:from>
    <xdr:to>
      <xdr:col>6</xdr:col>
      <xdr:colOff>38100</xdr:colOff>
      <xdr:row>76</xdr:row>
      <xdr:rowOff>107221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3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98348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2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51710</xdr:rowOff>
    </xdr:from>
    <xdr:to>
      <xdr:col>24</xdr:col>
      <xdr:colOff>63500</xdr:colOff>
      <xdr:row>98</xdr:row>
      <xdr:rowOff>59283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53810"/>
          <a:ext cx="838200" cy="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59283</xdr:rowOff>
    </xdr:from>
    <xdr:to>
      <xdr:col>19</xdr:col>
      <xdr:colOff>177800</xdr:colOff>
      <xdr:row>98</xdr:row>
      <xdr:rowOff>59776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61383"/>
          <a:ext cx="8890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59776</xdr:rowOff>
    </xdr:from>
    <xdr:to>
      <xdr:col>15</xdr:col>
      <xdr:colOff>50800</xdr:colOff>
      <xdr:row>98</xdr:row>
      <xdr:rowOff>59779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61876"/>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59779</xdr:rowOff>
    </xdr:from>
    <xdr:to>
      <xdr:col>10</xdr:col>
      <xdr:colOff>114300</xdr:colOff>
      <xdr:row>98</xdr:row>
      <xdr:rowOff>61799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61879"/>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910</xdr:rowOff>
    </xdr:from>
    <xdr:to>
      <xdr:col>24</xdr:col>
      <xdr:colOff>114300</xdr:colOff>
      <xdr:row>98</xdr:row>
      <xdr:rowOff>102510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2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8483</xdr:rowOff>
    </xdr:from>
    <xdr:to>
      <xdr:col>20</xdr:col>
      <xdr:colOff>38100</xdr:colOff>
      <xdr:row>98</xdr:row>
      <xdr:rowOff>110083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101210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0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8976</xdr:rowOff>
    </xdr:from>
    <xdr:to>
      <xdr:col>15</xdr:col>
      <xdr:colOff>101600</xdr:colOff>
      <xdr:row>98</xdr:row>
      <xdr:rowOff>110576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1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101703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0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8979</xdr:rowOff>
    </xdr:from>
    <xdr:to>
      <xdr:col>10</xdr:col>
      <xdr:colOff>165100</xdr:colOff>
      <xdr:row>98</xdr:row>
      <xdr:rowOff>110579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101706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10999</xdr:rowOff>
    </xdr:from>
    <xdr:to>
      <xdr:col>6</xdr:col>
      <xdr:colOff>38100</xdr:colOff>
      <xdr:row>98</xdr:row>
      <xdr:rowOff>112599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103726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77597</xdr:rowOff>
    </xdr:from>
    <xdr:to>
      <xdr:col>55</xdr:col>
      <xdr:colOff>0</xdr:colOff>
      <xdr:row>36</xdr:row>
      <xdr:rowOff>80645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249797"/>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77597</xdr:rowOff>
    </xdr:from>
    <xdr:to>
      <xdr:col>50</xdr:col>
      <xdr:colOff>114300</xdr:colOff>
      <xdr:row>36</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24979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85979</xdr:rowOff>
    </xdr:from>
    <xdr:to>
      <xdr:col>45</xdr:col>
      <xdr:colOff>177800</xdr:colOff>
      <xdr:row>36</xdr:row>
      <xdr:rowOff>111887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258179"/>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111887</xdr:rowOff>
    </xdr:from>
    <xdr:to>
      <xdr:col>41</xdr:col>
      <xdr:colOff>50800</xdr:colOff>
      <xdr:row>36</xdr:row>
      <xdr:rowOff>153797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284087"/>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80281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29845</xdr:rowOff>
    </xdr:from>
    <xdr:to>
      <xdr:col>55</xdr:col>
      <xdr:colOff>50800</xdr:colOff>
      <xdr:row>36</xdr:row>
      <xdr:rowOff>131445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2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52722</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26797</xdr:rowOff>
    </xdr:from>
    <xdr:to>
      <xdr:col>50</xdr:col>
      <xdr:colOff>165100</xdr:colOff>
      <xdr:row>36</xdr:row>
      <xdr:rowOff>128397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19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144924</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35179</xdr:rowOff>
    </xdr:from>
    <xdr:to>
      <xdr:col>46</xdr:col>
      <xdr:colOff>38100</xdr:colOff>
      <xdr:row>36</xdr:row>
      <xdr:rowOff>136779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153306</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98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61087</xdr:rowOff>
    </xdr:from>
    <xdr:to>
      <xdr:col>41</xdr:col>
      <xdr:colOff>101600</xdr:colOff>
      <xdr:row>36</xdr:row>
      <xdr:rowOff>162687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7764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0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102997</xdr:rowOff>
    </xdr:from>
    <xdr:to>
      <xdr:col>36</xdr:col>
      <xdr:colOff>165100</xdr:colOff>
      <xdr:row>37</xdr:row>
      <xdr:rowOff>33147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24274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36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38433</xdr:rowOff>
    </xdr:from>
    <xdr:to>
      <xdr:col>55</xdr:col>
      <xdr:colOff>0</xdr:colOff>
      <xdr:row>58</xdr:row>
      <xdr:rowOff>56414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82533"/>
          <a:ext cx="838200" cy="1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38433</xdr:rowOff>
    </xdr:from>
    <xdr:to>
      <xdr:col>50</xdr:col>
      <xdr:colOff>114300</xdr:colOff>
      <xdr:row>58</xdr:row>
      <xdr:rowOff>41457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82533"/>
          <a:ext cx="889000" cy="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121115</xdr:rowOff>
    </xdr:from>
    <xdr:to>
      <xdr:col>45</xdr:col>
      <xdr:colOff>177800</xdr:colOff>
      <xdr:row>58</xdr:row>
      <xdr:rowOff>41457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93765"/>
          <a:ext cx="889000" cy="9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121115</xdr:rowOff>
    </xdr:from>
    <xdr:to>
      <xdr:col>41</xdr:col>
      <xdr:colOff>50800</xdr:colOff>
      <xdr:row>58</xdr:row>
      <xdr:rowOff>32565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93765"/>
          <a:ext cx="889000" cy="8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5614</xdr:rowOff>
    </xdr:from>
    <xdr:to>
      <xdr:col>55</xdr:col>
      <xdr:colOff>50800</xdr:colOff>
      <xdr:row>58</xdr:row>
      <xdr:rowOff>107214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159083</xdr:rowOff>
    </xdr:from>
    <xdr:to>
      <xdr:col>50</xdr:col>
      <xdr:colOff>165100</xdr:colOff>
      <xdr:row>58</xdr:row>
      <xdr:rowOff>89233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80360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2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162107</xdr:rowOff>
    </xdr:from>
    <xdr:to>
      <xdr:col>46</xdr:col>
      <xdr:colOff>38100</xdr:colOff>
      <xdr:row>58</xdr:row>
      <xdr:rowOff>92257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3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83384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70315</xdr:rowOff>
    </xdr:from>
    <xdr:to>
      <xdr:col>41</xdr:col>
      <xdr:colOff>101600</xdr:colOff>
      <xdr:row>58</xdr:row>
      <xdr:rowOff>465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16992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1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153215</xdr:rowOff>
    </xdr:from>
    <xdr:to>
      <xdr:col>36</xdr:col>
      <xdr:colOff>165100</xdr:colOff>
      <xdr:row>58</xdr:row>
      <xdr:rowOff>83365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74492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1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140322</xdr:rowOff>
    </xdr:from>
    <xdr:to>
      <xdr:col>55</xdr:col>
      <xdr:colOff>0</xdr:colOff>
      <xdr:row>78</xdr:row>
      <xdr:rowOff>146774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513422"/>
          <a:ext cx="8382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140322</xdr:rowOff>
    </xdr:from>
    <xdr:to>
      <xdr:col>50</xdr:col>
      <xdr:colOff>114300</xdr:colOff>
      <xdr:row>78</xdr:row>
      <xdr:rowOff>143421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13422"/>
          <a:ext cx="8890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143421</xdr:rowOff>
    </xdr:from>
    <xdr:to>
      <xdr:col>45</xdr:col>
      <xdr:colOff>177800</xdr:colOff>
      <xdr:row>78</xdr:row>
      <xdr:rowOff>144487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1652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144487</xdr:rowOff>
    </xdr:from>
    <xdr:to>
      <xdr:col>41</xdr:col>
      <xdr:colOff>50800</xdr:colOff>
      <xdr:row>78</xdr:row>
      <xdr:rowOff>155817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17587"/>
          <a:ext cx="889000" cy="1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95974</xdr:rowOff>
    </xdr:from>
    <xdr:to>
      <xdr:col>55</xdr:col>
      <xdr:colOff>50800</xdr:colOff>
      <xdr:row>79</xdr:row>
      <xdr:rowOff>26124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10901</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8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89522</xdr:rowOff>
    </xdr:from>
    <xdr:to>
      <xdr:col>50</xdr:col>
      <xdr:colOff>165100</xdr:colOff>
      <xdr:row>79</xdr:row>
      <xdr:rowOff>19672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10799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5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92621</xdr:rowOff>
    </xdr:from>
    <xdr:to>
      <xdr:col>46</xdr:col>
      <xdr:colOff>38100</xdr:colOff>
      <xdr:row>79</xdr:row>
      <xdr:rowOff>22771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13898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5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93687</xdr:rowOff>
    </xdr:from>
    <xdr:to>
      <xdr:col>41</xdr:col>
      <xdr:colOff>101600</xdr:colOff>
      <xdr:row>79</xdr:row>
      <xdr:rowOff>23837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6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14964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5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105017</xdr:rowOff>
    </xdr:from>
    <xdr:to>
      <xdr:col>36</xdr:col>
      <xdr:colOff>165100</xdr:colOff>
      <xdr:row>79</xdr:row>
      <xdr:rowOff>35167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26294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7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6640</xdr:rowOff>
    </xdr:from>
    <xdr:to>
      <xdr:col>55</xdr:col>
      <xdr:colOff>0</xdr:colOff>
      <xdr:row>99</xdr:row>
      <xdr:rowOff>42317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80190"/>
          <a:ext cx="838200" cy="3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170433</xdr:rowOff>
    </xdr:from>
    <xdr:to>
      <xdr:col>50</xdr:col>
      <xdr:colOff>114300</xdr:colOff>
      <xdr:row>99</xdr:row>
      <xdr:rowOff>6640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72533"/>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170433</xdr:rowOff>
    </xdr:from>
    <xdr:to>
      <xdr:col>45</xdr:col>
      <xdr:colOff>177800</xdr:colOff>
      <xdr:row>99</xdr:row>
      <xdr:rowOff>14105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72533"/>
          <a:ext cx="889000" cy="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14105</xdr:rowOff>
    </xdr:from>
    <xdr:to>
      <xdr:col>41</xdr:col>
      <xdr:colOff>50800</xdr:colOff>
      <xdr:row>99</xdr:row>
      <xdr:rowOff>27138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87655"/>
          <a:ext cx="889000" cy="1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162967</xdr:rowOff>
    </xdr:from>
    <xdr:to>
      <xdr:col>55</xdr:col>
      <xdr:colOff>50800</xdr:colOff>
      <xdr:row>99</xdr:row>
      <xdr:rowOff>93117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102487</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127290</xdr:rowOff>
    </xdr:from>
    <xdr:to>
      <xdr:col>50</xdr:col>
      <xdr:colOff>165100</xdr:colOff>
      <xdr:row>99</xdr:row>
      <xdr:rowOff>57440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48567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119633</xdr:rowOff>
    </xdr:from>
    <xdr:to>
      <xdr:col>46</xdr:col>
      <xdr:colOff>38100</xdr:colOff>
      <xdr:row>99</xdr:row>
      <xdr:rowOff>49783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2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66310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9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134755</xdr:rowOff>
    </xdr:from>
    <xdr:to>
      <xdr:col>41</xdr:col>
      <xdr:colOff>101600</xdr:colOff>
      <xdr:row>99</xdr:row>
      <xdr:rowOff>64905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56032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2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147788</xdr:rowOff>
    </xdr:from>
    <xdr:to>
      <xdr:col>36</xdr:col>
      <xdr:colOff>165100</xdr:colOff>
      <xdr:row>99</xdr:row>
      <xdr:rowOff>77938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4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69065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4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101135</xdr:rowOff>
    </xdr:from>
    <xdr:to>
      <xdr:col>85</xdr:col>
      <xdr:colOff>127000</xdr:colOff>
      <xdr:row>37</xdr:row>
      <xdr:rowOff>150376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273335"/>
          <a:ext cx="838200" cy="22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150376</xdr:rowOff>
    </xdr:from>
    <xdr:to>
      <xdr:col>81</xdr:col>
      <xdr:colOff>50800</xdr:colOff>
      <xdr:row>38</xdr:row>
      <xdr:rowOff>4337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94026"/>
          <a:ext cx="889000" cy="2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4337</xdr:rowOff>
    </xdr:from>
    <xdr:to>
      <xdr:col>76</xdr:col>
      <xdr:colOff>114300</xdr:colOff>
      <xdr:row>38</xdr:row>
      <xdr:rowOff>5736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19437"/>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144149</xdr:rowOff>
    </xdr:from>
    <xdr:to>
      <xdr:col>71</xdr:col>
      <xdr:colOff>177800</xdr:colOff>
      <xdr:row>38</xdr:row>
      <xdr:rowOff>5736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487799"/>
          <a:ext cx="889000" cy="3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50335</xdr:rowOff>
    </xdr:from>
    <xdr:to>
      <xdr:col>85</xdr:col>
      <xdr:colOff>177800</xdr:colOff>
      <xdr:row>36</xdr:row>
      <xdr:rowOff>151935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2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73212</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07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99576</xdr:rowOff>
    </xdr:from>
    <xdr:to>
      <xdr:col>81</xdr:col>
      <xdr:colOff>101600</xdr:colOff>
      <xdr:row>38</xdr:row>
      <xdr:rowOff>29725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43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46253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21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124987</xdr:rowOff>
    </xdr:from>
    <xdr:to>
      <xdr:col>76</xdr:col>
      <xdr:colOff>165100</xdr:colOff>
      <xdr:row>38</xdr:row>
      <xdr:rowOff>55137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46264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126386</xdr:rowOff>
    </xdr:from>
    <xdr:to>
      <xdr:col>72</xdr:col>
      <xdr:colOff>38100</xdr:colOff>
      <xdr:row>38</xdr:row>
      <xdr:rowOff>56536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7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47663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6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93349</xdr:rowOff>
    </xdr:from>
    <xdr:to>
      <xdr:col>67</xdr:col>
      <xdr:colOff>101600</xdr:colOff>
      <xdr:row>38</xdr:row>
      <xdr:rowOff>23499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3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40026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42754</xdr:rowOff>
    </xdr:from>
    <xdr:to>
      <xdr:col>85</xdr:col>
      <xdr:colOff>127000</xdr:colOff>
      <xdr:row>58</xdr:row>
      <xdr:rowOff>56914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86854"/>
          <a:ext cx="8382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56914</xdr:rowOff>
    </xdr:from>
    <xdr:to>
      <xdr:col>81</xdr:col>
      <xdr:colOff>50800</xdr:colOff>
      <xdr:row>58</xdr:row>
      <xdr:rowOff>86524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10001014"/>
          <a:ext cx="889000" cy="2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86524</xdr:rowOff>
    </xdr:from>
    <xdr:to>
      <xdr:col>76</xdr:col>
      <xdr:colOff>114300</xdr:colOff>
      <xdr:row>58</xdr:row>
      <xdr:rowOff>116340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30624"/>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116340</xdr:rowOff>
    </xdr:from>
    <xdr:to>
      <xdr:col>71</xdr:col>
      <xdr:colOff>177800</xdr:colOff>
      <xdr:row>58</xdr:row>
      <xdr:rowOff>118078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60440"/>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163404</xdr:rowOff>
    </xdr:from>
    <xdr:to>
      <xdr:col>85</xdr:col>
      <xdr:colOff>177800</xdr:colOff>
      <xdr:row>58</xdr:row>
      <xdr:rowOff>93554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3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129523</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6114</xdr:rowOff>
    </xdr:from>
    <xdr:to>
      <xdr:col>81</xdr:col>
      <xdr:colOff>101600</xdr:colOff>
      <xdr:row>58</xdr:row>
      <xdr:rowOff>107714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5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98841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4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35724</xdr:rowOff>
    </xdr:from>
    <xdr:to>
      <xdr:col>76</xdr:col>
      <xdr:colOff>165100</xdr:colOff>
      <xdr:row>58</xdr:row>
      <xdr:rowOff>137324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7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128451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65540</xdr:rowOff>
    </xdr:from>
    <xdr:to>
      <xdr:col>72</xdr:col>
      <xdr:colOff>38100</xdr:colOff>
      <xdr:row>58</xdr:row>
      <xdr:rowOff>167140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10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158267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10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67278</xdr:rowOff>
    </xdr:from>
    <xdr:to>
      <xdr:col>67</xdr:col>
      <xdr:colOff>101600</xdr:colOff>
      <xdr:row>58</xdr:row>
      <xdr:rowOff>168878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160005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116726</xdr:rowOff>
    </xdr:from>
    <xdr:to>
      <xdr:col>85</xdr:col>
      <xdr:colOff>127000</xdr:colOff>
      <xdr:row>78</xdr:row>
      <xdr:rowOff>119044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89826"/>
          <a:ext cx="8382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112711</xdr:rowOff>
    </xdr:from>
    <xdr:to>
      <xdr:col>81</xdr:col>
      <xdr:colOff>50800</xdr:colOff>
      <xdr:row>78</xdr:row>
      <xdr:rowOff>119044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485811"/>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112711</xdr:rowOff>
    </xdr:from>
    <xdr:to>
      <xdr:col>76</xdr:col>
      <xdr:colOff>114300</xdr:colOff>
      <xdr:row>78</xdr:row>
      <xdr:rowOff>127974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485811"/>
          <a:ext cx="889000" cy="1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104884</xdr:rowOff>
    </xdr:from>
    <xdr:to>
      <xdr:col>71</xdr:col>
      <xdr:colOff>177800</xdr:colOff>
      <xdr:row>78</xdr:row>
      <xdr:rowOff>127974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77984"/>
          <a:ext cx="889000" cy="2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152320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65926</xdr:rowOff>
    </xdr:from>
    <xdr:to>
      <xdr:col>85</xdr:col>
      <xdr:colOff>177800</xdr:colOff>
      <xdr:row>78</xdr:row>
      <xdr:rowOff>167526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68244</xdr:rowOff>
    </xdr:from>
    <xdr:to>
      <xdr:col>81</xdr:col>
      <xdr:colOff>101600</xdr:colOff>
      <xdr:row>78</xdr:row>
      <xdr:rowOff>169844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160971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3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61911</xdr:rowOff>
    </xdr:from>
    <xdr:to>
      <xdr:col>76</xdr:col>
      <xdr:colOff>165100</xdr:colOff>
      <xdr:row>78</xdr:row>
      <xdr:rowOff>163511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154638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77174</xdr:rowOff>
    </xdr:from>
    <xdr:to>
      <xdr:col>72</xdr:col>
      <xdr:colOff>38100</xdr:colOff>
      <xdr:row>79</xdr:row>
      <xdr:rowOff>7324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169901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4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54084</xdr:rowOff>
    </xdr:from>
    <xdr:to>
      <xdr:col>67</xdr:col>
      <xdr:colOff>101600</xdr:colOff>
      <xdr:row>78</xdr:row>
      <xdr:rowOff>155684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2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85691</xdr:rowOff>
    </xdr:from>
    <xdr:to>
      <xdr:col>85</xdr:col>
      <xdr:colOff>127000</xdr:colOff>
      <xdr:row>96</xdr:row>
      <xdr:rowOff>92568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544891"/>
          <a:ext cx="8382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92568</xdr:rowOff>
    </xdr:from>
    <xdr:to>
      <xdr:col>81</xdr:col>
      <xdr:colOff>50800</xdr:colOff>
      <xdr:row>96</xdr:row>
      <xdr:rowOff>95397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551768"/>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95397</xdr:rowOff>
    </xdr:from>
    <xdr:to>
      <xdr:col>76</xdr:col>
      <xdr:colOff>114300</xdr:colOff>
      <xdr:row>96</xdr:row>
      <xdr:rowOff>109291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554597"/>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97893</xdr:rowOff>
    </xdr:from>
    <xdr:to>
      <xdr:col>71</xdr:col>
      <xdr:colOff>177800</xdr:colOff>
      <xdr:row>96</xdr:row>
      <xdr:rowOff>109291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557093"/>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34891</xdr:rowOff>
    </xdr:from>
    <xdr:to>
      <xdr:col>85</xdr:col>
      <xdr:colOff>177800</xdr:colOff>
      <xdr:row>96</xdr:row>
      <xdr:rowOff>136491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4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57768</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34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41768</xdr:rowOff>
    </xdr:from>
    <xdr:to>
      <xdr:col>81</xdr:col>
      <xdr:colOff>101600</xdr:colOff>
      <xdr:row>96</xdr:row>
      <xdr:rowOff>143368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0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159895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7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44597</xdr:rowOff>
    </xdr:from>
    <xdr:to>
      <xdr:col>76</xdr:col>
      <xdr:colOff>165100</xdr:colOff>
      <xdr:row>96</xdr:row>
      <xdr:rowOff>146197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162724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7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58491</xdr:rowOff>
    </xdr:from>
    <xdr:to>
      <xdr:col>72</xdr:col>
      <xdr:colOff>38100</xdr:colOff>
      <xdr:row>96</xdr:row>
      <xdr:rowOff>160091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5168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9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47093</xdr:rowOff>
    </xdr:from>
    <xdr:to>
      <xdr:col>67</xdr:col>
      <xdr:colOff>101600</xdr:colOff>
      <xdr:row>96</xdr:row>
      <xdr:rowOff>148693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0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165220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28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目的別の住民一人当たりコストでは、総務費が類似団体内平均を大きく上回っており、</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183,415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円となっている。これは平成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年度より町民交流センター整備事業に着手し、平成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年度から建設工事が始まったため、平成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年度以降大きく増加したものである。同施設は平成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月に完成したため平成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年度に低下したが、同目的内に施設維持管理費や移住・定住対策費が計上されていることが要因である。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また、類似団体内平均と比較すると公債費についても上回っており、</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86,813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円となっている。いずれの年度も類似団体内平均より高い状況で推移しているが、これは、平成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次大石田町総合振興計画に基づいて実施してきた、道路改良事業や土地区画整理事業などの大型事業における地方債の償還が影響しているためである。町民交流センター整備事</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業と尾花沢市消防署大石田分署整備事</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業が完了し、その元金償還が始まってくるとその分の負担が増えることになるが、これまでの大型事業の地方債償還が順次終了しており、行財政改革以降、新規地方債の発行を年間の償還元金の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する基準を原則としてきたこともあり、高い状況ではあるが、今後当面として同程度の額で推移する見込みである。そのため、今後も同様の原則を順守していき、事業の実施に当たっては費用対効果を適正に判断しながら取捨選択を行って、新規地方債の抑制に努めていく。</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　これまでは、財政調整基金として</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億円</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程度</a:t>
          </a:r>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の残高を維持しながら不慮の財源に備えてきた</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endPar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年度にかけて、町立小中学校の統合で廃校となった施設のうち、耐震性を満たしていない複数の校舎等の解体工事を行ったことなどにより積立金以上に財政調整基金を取り崩したため、２ヶ年で残高が約</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千万円、</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18.5</a:t>
          </a:r>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％の減額となった。</a:t>
          </a:r>
          <a:endPar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年度は町民交流センター整備事業の最終年度であったことから、補助事業や起債事業の対象とならない事業の財源が増加したため、</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千万円、</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8.2</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％の取り崩しとなった。</a:t>
          </a:r>
          <a:endPar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8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年度は、大雪による除排雪経費の大幅な増加したものの例年に比べ特別交付税が増となったことを受け、取崩額よりも積立金が大きくなる決算となった。また、標準財政規模は</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％減少、標準財政規模比も前年度より下降し、実質単年度収支はマイナス</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のままとなった</a:t>
          </a:r>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a:t>
          </a:r>
          <a:endPar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　令和元年度は、少雪により除排雪経費が大幅に減少したため、</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千万円</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9.3</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増額とな</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る決算となった。</a:t>
          </a:r>
          <a:endParaRPr lang="ja-JP" altLang="ja-JP" sz="8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　今後も、町税などの独自財源の確保は非常に厳しいが、これまでの行財政改革の基本方針を継続し、財政の健全化を図っていく。</a:t>
          </a:r>
          <a:endParaRPr lang="ja-JP" altLang="ja-JP" sz="8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各会計における実質収支は黒字額であり、</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年度においても連結実質赤字比率は発生していない。</a:t>
          </a:r>
          <a:endPar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年度の全会計の実質収支の合計は約</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千百万円であり、その約</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71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％を占める一般会計においては、実質収支が前年度より約</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百万円増加し、標準財政規模に対する比率が</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0.74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上昇した。今後についても、町税などの独自財源の確保は年々厳しくなる状況が見込まれるため、計画的に財政調整基金や公共施設整備基金などに積み立てを行い、不慮の財源や将来的な公共施設等の管理運営に備える必要がある。また、これまでの行財政改革を基準とした経常経費の削減を今後も継続していき、さらに投資的事業についても取捨選択を行って計画的に実施し、適正な財政運営に努める。</a:t>
          </a:r>
          <a:endPar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また、国民健康保険をはじめとする各特別会計においても、保険料や使用料の見直しなどを適宜実施し、そのうえで経費の節減等を図っていくことで、支障なく事業を展開するための財政の健全化を図る必要があ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861;&#21152;&#20998;&#12304;&#36001;&#25919;&#29366;&#27841;&#36039;&#26009;&#38598;&#12305;_063410_&#22823;&#30707;&#30000;&#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row>
        <row r="53">
          <cell r="BP53"/>
          <cell r="BQ53"/>
          <cell r="BR53"/>
          <cell r="BS53"/>
          <cell r="BT53"/>
          <cell r="BU53"/>
          <cell r="BV53"/>
          <cell r="BW53"/>
          <cell r="BX53"/>
          <cell r="BY53"/>
          <cell r="BZ53"/>
          <cell r="CA53"/>
          <cell r="CB53"/>
          <cell r="CC53"/>
          <cell r="CD53"/>
          <cell r="CE53"/>
          <cell r="CF53"/>
          <cell r="CG53"/>
          <cell r="CH53"/>
          <cell r="CI53"/>
          <cell r="CJ53"/>
          <cell r="CK53"/>
          <cell r="CL53"/>
          <cell r="CM53"/>
          <cell r="CN53"/>
          <cell r="CO53"/>
          <cell r="CP53"/>
          <cell r="CQ53"/>
          <cell r="CR53"/>
          <cell r="CS53"/>
          <cell r="CT53"/>
          <cell r="CU53"/>
          <cell r="CV53"/>
          <cell r="CW53"/>
          <cell r="CX53"/>
          <cell r="CY53"/>
          <cell r="CZ53"/>
          <cell r="DA53"/>
          <cell r="DB53"/>
          <cell r="DC53"/>
        </row>
        <row r="55">
          <cell r="AN55" t="str">
            <v>類似団体内平均値</v>
          </cell>
          <cell r="BP55"/>
          <cell r="BQ55"/>
          <cell r="BR55"/>
          <cell r="BS55"/>
          <cell r="BT55"/>
          <cell r="BU55"/>
          <cell r="BV55"/>
          <cell r="BW55"/>
          <cell r="BX55"/>
          <cell r="BY55"/>
          <cell r="BZ55"/>
          <cell r="CA55"/>
          <cell r="CB55"/>
          <cell r="CC55"/>
          <cell r="CD55"/>
          <cell r="CE55"/>
          <cell r="CF55"/>
          <cell r="CG55"/>
          <cell r="CH55"/>
          <cell r="CI55"/>
          <cell r="CJ55"/>
          <cell r="CK55"/>
          <cell r="CL55"/>
          <cell r="CM55"/>
          <cell r="CN55"/>
          <cell r="CO55"/>
          <cell r="CP55"/>
          <cell r="CQ55"/>
          <cell r="CR55"/>
          <cell r="CS55"/>
          <cell r="CT55"/>
          <cell r="CU55"/>
          <cell r="CV55"/>
          <cell r="CW55"/>
          <cell r="CX55"/>
          <cell r="CY55"/>
          <cell r="CZ55"/>
          <cell r="DA55"/>
          <cell r="DB55"/>
          <cell r="DC55"/>
        </row>
        <row r="57">
          <cell r="BP57"/>
          <cell r="BQ57"/>
          <cell r="BR57"/>
          <cell r="BS57"/>
          <cell r="BT57"/>
          <cell r="BU57"/>
          <cell r="BV57"/>
          <cell r="BW57"/>
          <cell r="BX57"/>
          <cell r="BY57"/>
          <cell r="BZ57"/>
          <cell r="CA57"/>
          <cell r="CB57"/>
          <cell r="CC57"/>
          <cell r="CD57"/>
          <cell r="CE57"/>
          <cell r="CF57"/>
          <cell r="CG57"/>
          <cell r="CH57"/>
          <cell r="CI57"/>
          <cell r="CJ57"/>
          <cell r="CK57"/>
          <cell r="CL57"/>
          <cell r="CM57"/>
          <cell r="CN57"/>
          <cell r="CO57"/>
          <cell r="CP57"/>
          <cell r="CQ57"/>
          <cell r="CR57"/>
          <cell r="CS57"/>
          <cell r="CT57"/>
          <cell r="CU57"/>
          <cell r="CV57"/>
          <cell r="CW57"/>
          <cell r="CX57"/>
          <cell r="CY57"/>
          <cell r="CZ57"/>
          <cell r="DA57"/>
          <cell r="DB57"/>
          <cell r="DC57"/>
        </row>
        <row r="72">
          <cell r="BP72" t="str">
            <v>H27</v>
          </cell>
          <cell r="BX72" t="str">
            <v>H28</v>
          </cell>
          <cell r="CF72" t="str">
            <v>H29</v>
          </cell>
          <cell r="CN72" t="str">
            <v>H30</v>
          </cell>
          <cell r="CV72" t="str">
            <v>R01</v>
          </cell>
        </row>
        <row r="73">
          <cell r="AN73" t="str">
            <v>当該団体値</v>
          </cell>
          <cell r="BP73">
            <v>81.7</v>
          </cell>
          <cell r="BQ73"/>
          <cell r="BR73"/>
          <cell r="BS73"/>
          <cell r="BT73"/>
          <cell r="BU73"/>
          <cell r="BV73"/>
          <cell r="BW73"/>
          <cell r="BX73">
            <v>89.7</v>
          </cell>
          <cell r="BY73"/>
          <cell r="BZ73"/>
          <cell r="CA73"/>
          <cell r="CB73"/>
          <cell r="CC73"/>
          <cell r="CD73"/>
          <cell r="CE73"/>
          <cell r="CF73">
            <v>106.7</v>
          </cell>
          <cell r="CG73"/>
          <cell r="CH73"/>
          <cell r="CI73"/>
          <cell r="CJ73"/>
          <cell r="CK73"/>
          <cell r="CL73"/>
          <cell r="CM73"/>
          <cell r="CN73">
            <v>105.9</v>
          </cell>
          <cell r="CO73"/>
          <cell r="CP73"/>
          <cell r="CQ73"/>
          <cell r="CR73"/>
          <cell r="CS73"/>
          <cell r="CT73"/>
          <cell r="CU73"/>
          <cell r="CV73">
            <v>99.6</v>
          </cell>
          <cell r="CW73"/>
          <cell r="CX73"/>
          <cell r="CY73"/>
          <cell r="CZ73"/>
          <cell r="DA73"/>
          <cell r="DB73"/>
          <cell r="DC73"/>
        </row>
        <row r="75">
          <cell r="BP75">
            <v>12.4</v>
          </cell>
          <cell r="BQ75"/>
          <cell r="BR75"/>
          <cell r="BS75"/>
          <cell r="BT75"/>
          <cell r="BU75"/>
          <cell r="BV75"/>
          <cell r="BW75"/>
          <cell r="BX75">
            <v>11.1</v>
          </cell>
          <cell r="BY75"/>
          <cell r="BZ75"/>
          <cell r="CA75"/>
          <cell r="CB75"/>
          <cell r="CC75"/>
          <cell r="CD75"/>
          <cell r="CE75"/>
          <cell r="CF75">
            <v>10.1</v>
          </cell>
          <cell r="CG75"/>
          <cell r="CH75"/>
          <cell r="CI75"/>
          <cell r="CJ75"/>
          <cell r="CK75"/>
          <cell r="CL75"/>
          <cell r="CM75"/>
          <cell r="CN75">
            <v>9.6</v>
          </cell>
          <cell r="CO75"/>
          <cell r="CP75"/>
          <cell r="CQ75"/>
          <cell r="CR75"/>
          <cell r="CS75"/>
          <cell r="CT75"/>
          <cell r="CU75"/>
          <cell r="CV75">
            <v>10.1</v>
          </cell>
          <cell r="CW75"/>
          <cell r="CX75"/>
          <cell r="CY75"/>
          <cell r="CZ75"/>
          <cell r="DA75"/>
          <cell r="DB75"/>
          <cell r="DC75"/>
        </row>
        <row r="77">
          <cell r="AN77" t="str">
            <v>類似団体内平均値</v>
          </cell>
          <cell r="BP77">
            <v>0.8</v>
          </cell>
          <cell r="BQ77"/>
          <cell r="BR77"/>
          <cell r="BS77"/>
          <cell r="BT77"/>
          <cell r="BU77"/>
          <cell r="BV77"/>
          <cell r="BW77"/>
          <cell r="BX77">
            <v>0</v>
          </cell>
          <cell r="BY77"/>
          <cell r="BZ77"/>
          <cell r="CA77"/>
          <cell r="CB77"/>
          <cell r="CC77"/>
          <cell r="CD77"/>
          <cell r="CE77"/>
          <cell r="CF77">
            <v>0</v>
          </cell>
          <cell r="CG77"/>
          <cell r="CH77"/>
          <cell r="CI77"/>
          <cell r="CJ77"/>
          <cell r="CK77"/>
          <cell r="CL77"/>
          <cell r="CM77"/>
          <cell r="CN77">
            <v>0</v>
          </cell>
          <cell r="CO77"/>
          <cell r="CP77"/>
          <cell r="CQ77"/>
          <cell r="CR77"/>
          <cell r="CS77"/>
          <cell r="CT77"/>
          <cell r="CU77"/>
          <cell r="CV77">
            <v>0</v>
          </cell>
          <cell r="CW77"/>
          <cell r="CX77"/>
          <cell r="CY77"/>
          <cell r="CZ77"/>
          <cell r="DA77"/>
          <cell r="DB77"/>
          <cell r="DC77"/>
        </row>
        <row r="79">
          <cell r="BP79">
            <v>8.1</v>
          </cell>
          <cell r="BQ79"/>
          <cell r="BR79"/>
          <cell r="BS79"/>
          <cell r="BT79"/>
          <cell r="BU79"/>
          <cell r="BV79"/>
          <cell r="BW79"/>
          <cell r="BX79">
            <v>7.3</v>
          </cell>
          <cell r="BY79"/>
          <cell r="BZ79"/>
          <cell r="CA79"/>
          <cell r="CB79"/>
          <cell r="CC79"/>
          <cell r="CD79"/>
          <cell r="CE79"/>
          <cell r="CF79">
            <v>7.2</v>
          </cell>
          <cell r="CG79"/>
          <cell r="CH79"/>
          <cell r="CI79"/>
          <cell r="CJ79"/>
          <cell r="CK79"/>
          <cell r="CL79"/>
          <cell r="CM79"/>
          <cell r="CN79">
            <v>7.2</v>
          </cell>
          <cell r="CO79"/>
          <cell r="CP79"/>
          <cell r="CQ79"/>
          <cell r="CR79"/>
          <cell r="CS79"/>
          <cell r="CT79"/>
          <cell r="CU79"/>
          <cell r="CV79">
            <v>7.7</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4" customWidth="1"/>
    <col min="12" max="12" width="2.21875" style="184" customWidth="1"/>
    <col min="13" max="17" width="2.33203125" style="184" customWidth="1"/>
    <col min="18" max="119" width="2.109375" style="184" customWidth="1"/>
    <col min="120" max="16384" width="0" style="184" hidden="1"/>
  </cols>
  <sheetData>
    <row r="1" spans="1:119" ht="33" customHeight="1" x14ac:dyDescent="0.2">
      <c r="A1" s="182"/>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3"/>
      <c r="DK1" s="183"/>
      <c r="DL1" s="183"/>
      <c r="DM1" s="183"/>
      <c r="DN1" s="183"/>
      <c r="DO1" s="183"/>
    </row>
    <row r="2" spans="1:119" ht="24" thickBot="1" x14ac:dyDescent="0.25">
      <c r="A2" s="182"/>
      <c r="B2" s="185" t="s">
        <v>81</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5">
      <c r="A3" s="183"/>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2"/>
      <c r="DK3" s="182"/>
      <c r="DL3" s="182"/>
      <c r="DM3" s="182"/>
      <c r="DN3" s="182"/>
      <c r="DO3" s="182"/>
    </row>
    <row r="4" spans="1:119" ht="18.75" customHeight="1" x14ac:dyDescent="0.2">
      <c r="A4" s="183"/>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5404412</v>
      </c>
      <c r="BO4" s="462"/>
      <c r="BP4" s="462"/>
      <c r="BQ4" s="462"/>
      <c r="BR4" s="462"/>
      <c r="BS4" s="462"/>
      <c r="BT4" s="462"/>
      <c r="BU4" s="463"/>
      <c r="BV4" s="461">
        <v>5529147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7.8</v>
      </c>
      <c r="CU4" s="646"/>
      <c r="CV4" s="646"/>
      <c r="CW4" s="646"/>
      <c r="CX4" s="646"/>
      <c r="CY4" s="646"/>
      <c r="CZ4" s="646"/>
      <c r="DA4" s="647"/>
      <c r="DB4" s="645">
        <v>7.1</v>
      </c>
      <c r="DC4" s="646"/>
      <c r="DD4" s="646"/>
      <c r="DE4" s="646"/>
      <c r="DF4" s="646"/>
      <c r="DG4" s="646"/>
      <c r="DH4" s="646"/>
      <c r="DI4" s="647"/>
      <c r="DJ4" s="182"/>
      <c r="DK4" s="182"/>
      <c r="DL4" s="182"/>
      <c r="DM4" s="182"/>
      <c r="DN4" s="182"/>
      <c r="DO4" s="182"/>
    </row>
    <row r="5" spans="1:119" ht="18.75" customHeight="1" x14ac:dyDescent="0.2">
      <c r="A5" s="183"/>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5182152</v>
      </c>
      <c r="BO5" s="467"/>
      <c r="BP5" s="467"/>
      <c r="BQ5" s="467"/>
      <c r="BR5" s="467"/>
      <c r="BS5" s="467"/>
      <c r="BT5" s="467"/>
      <c r="BU5" s="468"/>
      <c r="BV5" s="466">
        <v>5318217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90.2</v>
      </c>
      <c r="CU5" s="437"/>
      <c r="CV5" s="437"/>
      <c r="CW5" s="437"/>
      <c r="CX5" s="437"/>
      <c r="CY5" s="437"/>
      <c r="CZ5" s="437"/>
      <c r="DA5" s="438"/>
      <c r="DB5" s="436">
        <v>91.2</v>
      </c>
      <c r="DC5" s="437"/>
      <c r="DD5" s="437"/>
      <c r="DE5" s="437"/>
      <c r="DF5" s="437"/>
      <c r="DG5" s="437"/>
      <c r="DH5" s="437"/>
      <c r="DI5" s="438"/>
      <c r="DJ5" s="182"/>
      <c r="DK5" s="182"/>
      <c r="DL5" s="182"/>
      <c r="DM5" s="182"/>
      <c r="DN5" s="182"/>
      <c r="DO5" s="182"/>
    </row>
    <row r="6" spans="1:119" ht="18.75" customHeight="1" x14ac:dyDescent="0.2">
      <c r="A6" s="183"/>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222260</v>
      </c>
      <c r="BO6" s="467"/>
      <c r="BP6" s="467"/>
      <c r="BQ6" s="467"/>
      <c r="BR6" s="467"/>
      <c r="BS6" s="467"/>
      <c r="BT6" s="467"/>
      <c r="BU6" s="468"/>
      <c r="BV6" s="466">
        <v>210930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93</v>
      </c>
      <c r="CU6" s="620"/>
      <c r="CV6" s="620"/>
      <c r="CW6" s="620"/>
      <c r="CX6" s="620"/>
      <c r="CY6" s="620"/>
      <c r="CZ6" s="620"/>
      <c r="DA6" s="621"/>
      <c r="DB6" s="619">
        <v>95.1</v>
      </c>
      <c r="DC6" s="620"/>
      <c r="DD6" s="620"/>
      <c r="DE6" s="620"/>
      <c r="DF6" s="620"/>
      <c r="DG6" s="620"/>
      <c r="DH6" s="620"/>
      <c r="DI6" s="621"/>
      <c r="DJ6" s="182"/>
      <c r="DK6" s="182"/>
      <c r="DL6" s="182"/>
      <c r="DM6" s="182"/>
      <c r="DN6" s="182"/>
      <c r="DO6" s="182"/>
    </row>
    <row r="7" spans="1:119" ht="18.75" customHeight="1" x14ac:dyDescent="0.2">
      <c r="A7" s="183"/>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2418</v>
      </c>
      <c r="BO7" s="467"/>
      <c r="BP7" s="467"/>
      <c r="BQ7" s="467"/>
      <c r="BR7" s="467"/>
      <c r="BS7" s="467"/>
      <c r="BT7" s="467"/>
      <c r="BU7" s="468"/>
      <c r="BV7" s="466">
        <v>9948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2814394</v>
      </c>
      <c r="CU7" s="467"/>
      <c r="CV7" s="467"/>
      <c r="CW7" s="467"/>
      <c r="CX7" s="467"/>
      <c r="CY7" s="467"/>
      <c r="CZ7" s="467"/>
      <c r="DA7" s="468"/>
      <c r="DB7" s="466">
        <v>2841723</v>
      </c>
      <c r="DC7" s="467"/>
      <c r="DD7" s="467"/>
      <c r="DE7" s="467"/>
      <c r="DF7" s="467"/>
      <c r="DG7" s="467"/>
      <c r="DH7" s="467"/>
      <c r="DI7" s="468"/>
      <c r="DJ7" s="182"/>
      <c r="DK7" s="182"/>
      <c r="DL7" s="182"/>
      <c r="DM7" s="182"/>
      <c r="DN7" s="182"/>
      <c r="DO7" s="182"/>
    </row>
    <row r="8" spans="1:119" ht="18.75" customHeight="1" thickBot="1" x14ac:dyDescent="0.25">
      <c r="A8" s="183"/>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219842</v>
      </c>
      <c r="BO8" s="467"/>
      <c r="BP8" s="467"/>
      <c r="BQ8" s="467"/>
      <c r="BR8" s="467"/>
      <c r="BS8" s="467"/>
      <c r="BT8" s="467"/>
      <c r="BU8" s="468"/>
      <c r="BV8" s="466">
        <v>200982</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0.24</v>
      </c>
      <c r="CU8" s="580"/>
      <c r="CV8" s="580"/>
      <c r="CW8" s="580"/>
      <c r="CX8" s="580"/>
      <c r="CY8" s="580"/>
      <c r="CZ8" s="580"/>
      <c r="DA8" s="581"/>
      <c r="DB8" s="579">
        <v>0.24</v>
      </c>
      <c r="DC8" s="580"/>
      <c r="DD8" s="580"/>
      <c r="DE8" s="580"/>
      <c r="DF8" s="580"/>
      <c r="DG8" s="580"/>
      <c r="DH8" s="580"/>
      <c r="DI8" s="581"/>
      <c r="DJ8" s="182"/>
      <c r="DK8" s="182"/>
      <c r="DL8" s="182"/>
      <c r="DM8" s="182"/>
      <c r="DN8" s="182"/>
      <c r="DO8" s="182"/>
    </row>
    <row r="9" spans="1:119" ht="18.75" customHeight="1" thickBot="1" x14ac:dyDescent="0.25">
      <c r="A9" s="183"/>
      <c r="B9" s="608" t="s">
        <v>112</v>
      </c>
      <c r="C9" s="609"/>
      <c r="D9" s="609"/>
      <c r="E9" s="609"/>
      <c r="F9" s="609"/>
      <c r="G9" s="609"/>
      <c r="H9" s="609"/>
      <c r="I9" s="609"/>
      <c r="J9" s="609"/>
      <c r="K9" s="529"/>
      <c r="L9" s="610" t="s">
        <v>113</v>
      </c>
      <c r="M9" s="611"/>
      <c r="N9" s="611"/>
      <c r="O9" s="611"/>
      <c r="P9" s="611"/>
      <c r="Q9" s="612"/>
      <c r="R9" s="613">
        <v>7357</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102</v>
      </c>
      <c r="AV9" s="524"/>
      <c r="AW9" s="524"/>
      <c r="AX9" s="524"/>
      <c r="AY9" s="446" t="s">
        <v>116</v>
      </c>
      <c r="AZ9" s="447"/>
      <c r="BA9" s="447"/>
      <c r="BB9" s="447"/>
      <c r="BC9" s="447"/>
      <c r="BD9" s="447"/>
      <c r="BE9" s="447"/>
      <c r="BF9" s="447"/>
      <c r="BG9" s="447"/>
      <c r="BH9" s="447"/>
      <c r="BI9" s="447"/>
      <c r="BJ9" s="447"/>
      <c r="BK9" s="447"/>
      <c r="BL9" s="447"/>
      <c r="BM9" s="448"/>
      <c r="BN9" s="466">
        <v>18860</v>
      </c>
      <c r="BO9" s="467"/>
      <c r="BP9" s="467"/>
      <c r="BQ9" s="467"/>
      <c r="BR9" s="467"/>
      <c r="BS9" s="467"/>
      <c r="BT9" s="467"/>
      <c r="BU9" s="468"/>
      <c r="BV9" s="466">
        <v>32656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18.2</v>
      </c>
      <c r="CU9" s="437"/>
      <c r="CV9" s="437"/>
      <c r="CW9" s="437"/>
      <c r="CX9" s="437"/>
      <c r="CY9" s="437"/>
      <c r="CZ9" s="437"/>
      <c r="DA9" s="438"/>
      <c r="DB9" s="436">
        <v>17.2</v>
      </c>
      <c r="DC9" s="437"/>
      <c r="DD9" s="437"/>
      <c r="DE9" s="437"/>
      <c r="DF9" s="437"/>
      <c r="DG9" s="437"/>
      <c r="DH9" s="437"/>
      <c r="DI9" s="438"/>
      <c r="DJ9" s="182"/>
      <c r="DK9" s="182"/>
      <c r="DL9" s="182"/>
      <c r="DM9" s="182"/>
      <c r="DN9" s="182"/>
      <c r="DO9" s="182"/>
    </row>
    <row r="10" spans="1:119" ht="18.75" customHeight="1" thickBot="1" x14ac:dyDescent="0.25">
      <c r="A10" s="183"/>
      <c r="B10" s="608"/>
      <c r="C10" s="609"/>
      <c r="D10" s="609"/>
      <c r="E10" s="609"/>
      <c r="F10" s="609"/>
      <c r="G10" s="609"/>
      <c r="H10" s="609"/>
      <c r="I10" s="609"/>
      <c r="J10" s="609"/>
      <c r="K10" s="529"/>
      <c r="L10" s="439" t="s">
        <v>118</v>
      </c>
      <c r="M10" s="440"/>
      <c r="N10" s="440"/>
      <c r="O10" s="440"/>
      <c r="P10" s="440"/>
      <c r="Q10" s="441"/>
      <c r="R10" s="442">
        <v>8160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110012</v>
      </c>
      <c r="BO10" s="467"/>
      <c r="BP10" s="467"/>
      <c r="BQ10" s="467"/>
      <c r="BR10" s="467"/>
      <c r="BS10" s="467"/>
      <c r="BT10" s="467"/>
      <c r="BU10" s="468"/>
      <c r="BV10" s="466">
        <v>90046</v>
      </c>
      <c r="BW10" s="467"/>
      <c r="BX10" s="467"/>
      <c r="BY10" s="467"/>
      <c r="BZ10" s="467"/>
      <c r="CA10" s="467"/>
      <c r="CB10" s="467"/>
      <c r="CC10" s="468"/>
      <c r="CD10" s="187" t="s">
        <v>122</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5">
      <c r="A11" s="183"/>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102</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2"/>
      <c r="DK11" s="182"/>
      <c r="DL11" s="182"/>
      <c r="DM11" s="182"/>
      <c r="DN11" s="182"/>
      <c r="DO11" s="182"/>
    </row>
    <row r="12" spans="1:119" ht="18.75" customHeight="1" x14ac:dyDescent="0.2">
      <c r="A12" s="183"/>
      <c r="B12" s="582" t="s">
        <v>130</v>
      </c>
      <c r="C12" s="583"/>
      <c r="D12" s="583"/>
      <c r="E12" s="583"/>
      <c r="F12" s="583"/>
      <c r="G12" s="583"/>
      <c r="H12" s="583"/>
      <c r="I12" s="583"/>
      <c r="J12" s="583"/>
      <c r="K12" s="584"/>
      <c r="L12" s="591" t="s">
        <v>131</v>
      </c>
      <c r="M12" s="592"/>
      <c r="N12" s="592"/>
      <c r="O12" s="592"/>
      <c r="P12" s="592"/>
      <c r="Q12" s="593"/>
      <c r="R12" s="594">
        <v>6945</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59000</v>
      </c>
      <c r="BO12" s="467"/>
      <c r="BP12" s="467"/>
      <c r="BQ12" s="467"/>
      <c r="BR12" s="467"/>
      <c r="BS12" s="467"/>
      <c r="BT12" s="467"/>
      <c r="BU12" s="468"/>
      <c r="BV12" s="466">
        <v>200000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138</v>
      </c>
      <c r="DC12" s="580"/>
      <c r="DD12" s="580"/>
      <c r="DE12" s="580"/>
      <c r="DF12" s="580"/>
      <c r="DG12" s="580"/>
      <c r="DH12" s="580"/>
      <c r="DI12" s="581"/>
      <c r="DJ12" s="182"/>
      <c r="DK12" s="182"/>
      <c r="DL12" s="182"/>
      <c r="DM12" s="182"/>
      <c r="DN12" s="182"/>
      <c r="DO12" s="182"/>
    </row>
    <row r="13" spans="1:119" ht="18.75" customHeight="1" x14ac:dyDescent="0.2">
      <c r="A13" s="183"/>
      <c r="B13" s="585"/>
      <c r="C13" s="586"/>
      <c r="D13" s="586"/>
      <c r="E13" s="586"/>
      <c r="F13" s="586"/>
      <c r="G13" s="586"/>
      <c r="H13" s="586"/>
      <c r="I13" s="586"/>
      <c r="J13" s="586"/>
      <c r="K13" s="587"/>
      <c r="L13" s="193"/>
      <c r="M13" s="566" t="s">
        <v>139</v>
      </c>
      <c r="N13" s="567"/>
      <c r="O13" s="567"/>
      <c r="P13" s="567"/>
      <c r="Q13" s="568"/>
      <c r="R13" s="569">
        <v>6858</v>
      </c>
      <c r="S13" s="570"/>
      <c r="T13" s="570"/>
      <c r="U13" s="570"/>
      <c r="V13" s="571"/>
      <c r="W13" s="557" t="s">
        <v>140</v>
      </c>
      <c r="X13" s="479"/>
      <c r="Y13" s="479"/>
      <c r="Z13" s="479"/>
      <c r="AA13" s="479"/>
      <c r="AB13" s="480"/>
      <c r="AC13" s="442">
        <v>563</v>
      </c>
      <c r="AD13" s="443"/>
      <c r="AE13" s="443"/>
      <c r="AF13" s="443"/>
      <c r="AG13" s="444"/>
      <c r="AH13" s="442">
        <v>660</v>
      </c>
      <c r="AI13" s="443"/>
      <c r="AJ13" s="443"/>
      <c r="AK13" s="443"/>
      <c r="AL13" s="445"/>
      <c r="AM13" s="535" t="s">
        <v>141</v>
      </c>
      <c r="AN13" s="440"/>
      <c r="AO13" s="440"/>
      <c r="AP13" s="440"/>
      <c r="AQ13" s="440"/>
      <c r="AR13" s="440"/>
      <c r="AS13" s="440"/>
      <c r="AT13" s="441"/>
      <c r="AU13" s="523" t="s">
        <v>120</v>
      </c>
      <c r="AV13" s="524"/>
      <c r="AW13" s="524"/>
      <c r="AX13" s="524"/>
      <c r="AY13" s="446" t="s">
        <v>142</v>
      </c>
      <c r="AZ13" s="447"/>
      <c r="BA13" s="447"/>
      <c r="BB13" s="447"/>
      <c r="BC13" s="447"/>
      <c r="BD13" s="447"/>
      <c r="BE13" s="447"/>
      <c r="BF13" s="447"/>
      <c r="BG13" s="447"/>
      <c r="BH13" s="447"/>
      <c r="BI13" s="447"/>
      <c r="BJ13" s="447"/>
      <c r="BK13" s="447"/>
      <c r="BL13" s="447"/>
      <c r="BM13" s="448"/>
      <c r="BN13" s="466">
        <v>69872</v>
      </c>
      <c r="BO13" s="467"/>
      <c r="BP13" s="467"/>
      <c r="BQ13" s="467"/>
      <c r="BR13" s="467"/>
      <c r="BS13" s="467"/>
      <c r="BT13" s="467"/>
      <c r="BU13" s="468"/>
      <c r="BV13" s="466">
        <v>-77298</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10.1</v>
      </c>
      <c r="CU13" s="437"/>
      <c r="CV13" s="437"/>
      <c r="CW13" s="437"/>
      <c r="CX13" s="437"/>
      <c r="CY13" s="437"/>
      <c r="CZ13" s="437"/>
      <c r="DA13" s="438"/>
      <c r="DB13" s="436">
        <v>9.6</v>
      </c>
      <c r="DC13" s="437"/>
      <c r="DD13" s="437"/>
      <c r="DE13" s="437"/>
      <c r="DF13" s="437"/>
      <c r="DG13" s="437"/>
      <c r="DH13" s="437"/>
      <c r="DI13" s="438"/>
      <c r="DJ13" s="182"/>
      <c r="DK13" s="182"/>
      <c r="DL13" s="182"/>
      <c r="DM13" s="182"/>
      <c r="DN13" s="182"/>
      <c r="DO13" s="182"/>
    </row>
    <row r="14" spans="1:119" ht="18.75" customHeight="1" thickBot="1" x14ac:dyDescent="0.25">
      <c r="A14" s="183"/>
      <c r="B14" s="585"/>
      <c r="C14" s="586"/>
      <c r="D14" s="586"/>
      <c r="E14" s="586"/>
      <c r="F14" s="586"/>
      <c r="G14" s="586"/>
      <c r="H14" s="586"/>
      <c r="I14" s="586"/>
      <c r="J14" s="586"/>
      <c r="K14" s="587"/>
      <c r="L14" s="559" t="s">
        <v>144</v>
      </c>
      <c r="M14" s="603"/>
      <c r="N14" s="603"/>
      <c r="O14" s="603"/>
      <c r="P14" s="603"/>
      <c r="Q14" s="604"/>
      <c r="R14" s="569">
        <v>7130</v>
      </c>
      <c r="S14" s="570"/>
      <c r="T14" s="570"/>
      <c r="U14" s="570"/>
      <c r="V14" s="571"/>
      <c r="W14" s="572"/>
      <c r="X14" s="482"/>
      <c r="Y14" s="482"/>
      <c r="Z14" s="482"/>
      <c r="AA14" s="482"/>
      <c r="AB14" s="483"/>
      <c r="AC14" s="562">
        <v>14.6</v>
      </c>
      <c r="AD14" s="563"/>
      <c r="AE14" s="563"/>
      <c r="AF14" s="563"/>
      <c r="AG14" s="564"/>
      <c r="AH14" s="562">
        <v>16.2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99.6</v>
      </c>
      <c r="CU14" s="574"/>
      <c r="CV14" s="574"/>
      <c r="CW14" s="574"/>
      <c r="CX14" s="574"/>
      <c r="CY14" s="574"/>
      <c r="CZ14" s="574"/>
      <c r="DA14" s="575"/>
      <c r="DB14" s="573">
        <v>105.9</v>
      </c>
      <c r="DC14" s="574"/>
      <c r="DD14" s="574"/>
      <c r="DE14" s="574"/>
      <c r="DF14" s="574"/>
      <c r="DG14" s="574"/>
      <c r="DH14" s="574"/>
      <c r="DI14" s="575"/>
      <c r="DJ14" s="182"/>
      <c r="DK14" s="182"/>
      <c r="DL14" s="182"/>
      <c r="DM14" s="182"/>
      <c r="DN14" s="182"/>
      <c r="DO14" s="182"/>
    </row>
    <row r="15" spans="1:119" ht="18.75" customHeight="1" x14ac:dyDescent="0.2">
      <c r="A15" s="183"/>
      <c r="B15" s="585"/>
      <c r="C15" s="586"/>
      <c r="D15" s="586"/>
      <c r="E15" s="586"/>
      <c r="F15" s="586"/>
      <c r="G15" s="586"/>
      <c r="H15" s="586"/>
      <c r="I15" s="586"/>
      <c r="J15" s="586"/>
      <c r="K15" s="587"/>
      <c r="L15" s="193"/>
      <c r="M15" s="566" t="s">
        <v>146</v>
      </c>
      <c r="N15" s="567"/>
      <c r="O15" s="567"/>
      <c r="P15" s="567"/>
      <c r="Q15" s="568"/>
      <c r="R15" s="569">
        <v>7054</v>
      </c>
      <c r="S15" s="570"/>
      <c r="T15" s="570"/>
      <c r="U15" s="570"/>
      <c r="V15" s="571"/>
      <c r="W15" s="557" t="s">
        <v>147</v>
      </c>
      <c r="X15" s="479"/>
      <c r="Y15" s="479"/>
      <c r="Z15" s="479"/>
      <c r="AA15" s="479"/>
      <c r="AB15" s="480"/>
      <c r="AC15" s="442">
        <v>1402</v>
      </c>
      <c r="AD15" s="443"/>
      <c r="AE15" s="443"/>
      <c r="AF15" s="443"/>
      <c r="AG15" s="444"/>
      <c r="AH15" s="442">
        <v>1482</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629568</v>
      </c>
      <c r="BO15" s="462"/>
      <c r="BP15" s="462"/>
      <c r="BQ15" s="462"/>
      <c r="BR15" s="462"/>
      <c r="BS15" s="462"/>
      <c r="BT15" s="462"/>
      <c r="BU15" s="463"/>
      <c r="BV15" s="461">
        <v>636643</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2">
      <c r="A16" s="183"/>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36.299999999999997</v>
      </c>
      <c r="AD16" s="563"/>
      <c r="AE16" s="563"/>
      <c r="AF16" s="563"/>
      <c r="AG16" s="564"/>
      <c r="AH16" s="562">
        <v>36.4</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2573488</v>
      </c>
      <c r="BO16" s="467"/>
      <c r="BP16" s="467"/>
      <c r="BQ16" s="467"/>
      <c r="BR16" s="467"/>
      <c r="BS16" s="467"/>
      <c r="BT16" s="467"/>
      <c r="BU16" s="468"/>
      <c r="BV16" s="466">
        <v>2563291</v>
      </c>
      <c r="BW16" s="467"/>
      <c r="BX16" s="467"/>
      <c r="BY16" s="467"/>
      <c r="BZ16" s="467"/>
      <c r="CA16" s="467"/>
      <c r="CB16" s="467"/>
      <c r="CC16" s="468"/>
      <c r="CD16" s="197"/>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2"/>
      <c r="DK16" s="182"/>
      <c r="DL16" s="182"/>
      <c r="DM16" s="182"/>
      <c r="DN16" s="182"/>
      <c r="DO16" s="182"/>
    </row>
    <row r="17" spans="1:119" ht="18.75" customHeight="1" thickBot="1" x14ac:dyDescent="0.25">
      <c r="A17" s="183"/>
      <c r="B17" s="588"/>
      <c r="C17" s="589"/>
      <c r="D17" s="589"/>
      <c r="E17" s="589"/>
      <c r="F17" s="589"/>
      <c r="G17" s="589"/>
      <c r="H17" s="589"/>
      <c r="I17" s="589"/>
      <c r="J17" s="589"/>
      <c r="K17" s="590"/>
      <c r="L17" s="198"/>
      <c r="M17" s="551" t="s">
        <v>153</v>
      </c>
      <c r="N17" s="552"/>
      <c r="O17" s="552"/>
      <c r="P17" s="552"/>
      <c r="Q17" s="553"/>
      <c r="R17" s="554" t="s">
        <v>154</v>
      </c>
      <c r="S17" s="555"/>
      <c r="T17" s="555"/>
      <c r="U17" s="555"/>
      <c r="V17" s="556"/>
      <c r="W17" s="557" t="s">
        <v>155</v>
      </c>
      <c r="X17" s="479"/>
      <c r="Y17" s="479"/>
      <c r="Z17" s="479"/>
      <c r="AA17" s="479"/>
      <c r="AB17" s="480"/>
      <c r="AC17" s="442">
        <v>1897</v>
      </c>
      <c r="AD17" s="443"/>
      <c r="AE17" s="443"/>
      <c r="AF17" s="443"/>
      <c r="AG17" s="444"/>
      <c r="AH17" s="442">
        <v>1931</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787374</v>
      </c>
      <c r="BO17" s="467"/>
      <c r="BP17" s="467"/>
      <c r="BQ17" s="467"/>
      <c r="BR17" s="467"/>
      <c r="BS17" s="467"/>
      <c r="BT17" s="467"/>
      <c r="BU17" s="468"/>
      <c r="BV17" s="466">
        <v>797217</v>
      </c>
      <c r="BW17" s="467"/>
      <c r="BX17" s="467"/>
      <c r="BY17" s="467"/>
      <c r="BZ17" s="467"/>
      <c r="CA17" s="467"/>
      <c r="CB17" s="467"/>
      <c r="CC17" s="468"/>
      <c r="CD17" s="197"/>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2"/>
      <c r="DK17" s="182"/>
      <c r="DL17" s="182"/>
      <c r="DM17" s="182"/>
      <c r="DN17" s="182"/>
      <c r="DO17" s="182"/>
    </row>
    <row r="18" spans="1:119" ht="18.75" customHeight="1" thickBot="1" x14ac:dyDescent="0.25">
      <c r="A18" s="183"/>
      <c r="B18" s="528" t="s">
        <v>157</v>
      </c>
      <c r="C18" s="529"/>
      <c r="D18" s="529"/>
      <c r="E18" s="530"/>
      <c r="F18" s="530"/>
      <c r="G18" s="530"/>
      <c r="H18" s="530"/>
      <c r="I18" s="530"/>
      <c r="J18" s="530"/>
      <c r="K18" s="530"/>
      <c r="L18" s="531">
        <v>79.540000000000006</v>
      </c>
      <c r="M18" s="531"/>
      <c r="N18" s="531"/>
      <c r="O18" s="531"/>
      <c r="P18" s="531"/>
      <c r="Q18" s="531"/>
      <c r="R18" s="532"/>
      <c r="S18" s="532"/>
      <c r="T18" s="532"/>
      <c r="U18" s="532"/>
      <c r="V18" s="533"/>
      <c r="W18" s="547"/>
      <c r="X18" s="548"/>
      <c r="Y18" s="548"/>
      <c r="Z18" s="548"/>
      <c r="AA18" s="548"/>
      <c r="AB18" s="558"/>
      <c r="AC18" s="430">
        <v>49.1</v>
      </c>
      <c r="AD18" s="431"/>
      <c r="AE18" s="431"/>
      <c r="AF18" s="431"/>
      <c r="AG18" s="534"/>
      <c r="AH18" s="430">
        <v>47.4</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2544644</v>
      </c>
      <c r="BO18" s="467"/>
      <c r="BP18" s="467"/>
      <c r="BQ18" s="467"/>
      <c r="BR18" s="467"/>
      <c r="BS18" s="467"/>
      <c r="BT18" s="467"/>
      <c r="BU18" s="468"/>
      <c r="BV18" s="466">
        <v>2608639</v>
      </c>
      <c r="BW18" s="467"/>
      <c r="BX18" s="467"/>
      <c r="BY18" s="467"/>
      <c r="BZ18" s="467"/>
      <c r="CA18" s="467"/>
      <c r="CB18" s="467"/>
      <c r="CC18" s="468"/>
      <c r="CD18" s="197"/>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2"/>
      <c r="DK18" s="182"/>
      <c r="DL18" s="182"/>
      <c r="DM18" s="182"/>
      <c r="DN18" s="182"/>
      <c r="DO18" s="182"/>
    </row>
    <row r="19" spans="1:119" ht="18.75" customHeight="1" thickBot="1" x14ac:dyDescent="0.25">
      <c r="A19" s="183"/>
      <c r="B19" s="528" t="s">
        <v>159</v>
      </c>
      <c r="C19" s="529"/>
      <c r="D19" s="529"/>
      <c r="E19" s="530"/>
      <c r="F19" s="530"/>
      <c r="G19" s="530"/>
      <c r="H19" s="530"/>
      <c r="I19" s="530"/>
      <c r="J19" s="530"/>
      <c r="K19" s="530"/>
      <c r="L19" s="536">
        <v>92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3314241</v>
      </c>
      <c r="BO19" s="467"/>
      <c r="BP19" s="467"/>
      <c r="BQ19" s="467"/>
      <c r="BR19" s="467"/>
      <c r="BS19" s="467"/>
      <c r="BT19" s="467"/>
      <c r="BU19" s="468"/>
      <c r="BV19" s="466">
        <v>3533938</v>
      </c>
      <c r="BW19" s="467"/>
      <c r="BX19" s="467"/>
      <c r="BY19" s="467"/>
      <c r="BZ19" s="467"/>
      <c r="CA19" s="467"/>
      <c r="CB19" s="467"/>
      <c r="CC19" s="468"/>
      <c r="CD19" s="197"/>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2"/>
      <c r="DK19" s="182"/>
      <c r="DL19" s="182"/>
      <c r="DM19" s="182"/>
      <c r="DN19" s="182"/>
      <c r="DO19" s="182"/>
    </row>
    <row r="20" spans="1:119" ht="18.75" customHeight="1" thickBot="1" x14ac:dyDescent="0.25">
      <c r="A20" s="183"/>
      <c r="B20" s="528" t="s">
        <v>161</v>
      </c>
      <c r="C20" s="529"/>
      <c r="D20" s="529"/>
      <c r="E20" s="530"/>
      <c r="F20" s="530"/>
      <c r="G20" s="530"/>
      <c r="H20" s="530"/>
      <c r="I20" s="530"/>
      <c r="J20" s="530"/>
      <c r="K20" s="530"/>
      <c r="L20" s="536">
        <v>2143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7"/>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2"/>
      <c r="DK20" s="182"/>
      <c r="DL20" s="182"/>
      <c r="DM20" s="182"/>
      <c r="DN20" s="182"/>
      <c r="DO20" s="182"/>
    </row>
    <row r="21" spans="1:119" ht="18.75" customHeight="1" x14ac:dyDescent="0.2">
      <c r="A21" s="183"/>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7"/>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2"/>
      <c r="DK21" s="182"/>
      <c r="DL21" s="182"/>
      <c r="DM21" s="182"/>
      <c r="DN21" s="182"/>
      <c r="DO21" s="182"/>
    </row>
    <row r="22" spans="1:119" ht="18.75" customHeight="1" thickBot="1" x14ac:dyDescent="0.25">
      <c r="A22" s="183"/>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7"/>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2"/>
      <c r="DK22" s="182"/>
      <c r="DL22" s="182"/>
      <c r="DM22" s="182"/>
      <c r="DN22" s="182"/>
      <c r="DO22" s="182"/>
    </row>
    <row r="23" spans="1:119" ht="18.75" customHeight="1" x14ac:dyDescent="0.2">
      <c r="A23" s="183"/>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6972620</v>
      </c>
      <c r="BO23" s="467"/>
      <c r="BP23" s="467"/>
      <c r="BQ23" s="467"/>
      <c r="BR23" s="467"/>
      <c r="BS23" s="467"/>
      <c r="BT23" s="467"/>
      <c r="BU23" s="468"/>
      <c r="BV23" s="466">
        <v>6874912</v>
      </c>
      <c r="BW23" s="467"/>
      <c r="BX23" s="467"/>
      <c r="BY23" s="467"/>
      <c r="BZ23" s="467"/>
      <c r="CA23" s="467"/>
      <c r="CB23" s="467"/>
      <c r="CC23" s="468"/>
      <c r="CD23" s="197"/>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2"/>
      <c r="DK23" s="182"/>
      <c r="DL23" s="182"/>
      <c r="DM23" s="182"/>
      <c r="DN23" s="182"/>
      <c r="DO23" s="182"/>
    </row>
    <row r="24" spans="1:119" ht="18.75" customHeight="1" thickBot="1" x14ac:dyDescent="0.25">
      <c r="A24" s="183"/>
      <c r="B24" s="498"/>
      <c r="C24" s="499"/>
      <c r="D24" s="500"/>
      <c r="E24" s="439" t="s">
        <v>170</v>
      </c>
      <c r="F24" s="440"/>
      <c r="G24" s="440"/>
      <c r="H24" s="440"/>
      <c r="I24" s="440"/>
      <c r="J24" s="440"/>
      <c r="K24" s="441"/>
      <c r="L24" s="442">
        <v>1</v>
      </c>
      <c r="M24" s="443"/>
      <c r="N24" s="443"/>
      <c r="O24" s="443"/>
      <c r="P24" s="444"/>
      <c r="Q24" s="442">
        <v>6560</v>
      </c>
      <c r="R24" s="443"/>
      <c r="S24" s="443"/>
      <c r="T24" s="443"/>
      <c r="U24" s="443"/>
      <c r="V24" s="444"/>
      <c r="W24" s="508"/>
      <c r="X24" s="499"/>
      <c r="Y24" s="500"/>
      <c r="Z24" s="439" t="s">
        <v>171</v>
      </c>
      <c r="AA24" s="440"/>
      <c r="AB24" s="440"/>
      <c r="AC24" s="440"/>
      <c r="AD24" s="440"/>
      <c r="AE24" s="440"/>
      <c r="AF24" s="440"/>
      <c r="AG24" s="441"/>
      <c r="AH24" s="442">
        <v>94</v>
      </c>
      <c r="AI24" s="443"/>
      <c r="AJ24" s="443"/>
      <c r="AK24" s="443"/>
      <c r="AL24" s="444"/>
      <c r="AM24" s="442">
        <v>293656</v>
      </c>
      <c r="AN24" s="443"/>
      <c r="AO24" s="443"/>
      <c r="AP24" s="443"/>
      <c r="AQ24" s="443"/>
      <c r="AR24" s="444"/>
      <c r="AS24" s="442">
        <v>3124</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6543558</v>
      </c>
      <c r="BO24" s="467"/>
      <c r="BP24" s="467"/>
      <c r="BQ24" s="467"/>
      <c r="BR24" s="467"/>
      <c r="BS24" s="467"/>
      <c r="BT24" s="467"/>
      <c r="BU24" s="468"/>
      <c r="BV24" s="466">
        <v>6480313</v>
      </c>
      <c r="BW24" s="467"/>
      <c r="BX24" s="467"/>
      <c r="BY24" s="467"/>
      <c r="BZ24" s="467"/>
      <c r="CA24" s="467"/>
      <c r="CB24" s="467"/>
      <c r="CC24" s="468"/>
      <c r="CD24" s="197"/>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2"/>
      <c r="DK24" s="182"/>
      <c r="DL24" s="182"/>
      <c r="DM24" s="182"/>
      <c r="DN24" s="182"/>
      <c r="DO24" s="182"/>
    </row>
    <row r="25" spans="1:119" s="182" customFormat="1" ht="18.75" customHeight="1" x14ac:dyDescent="0.2">
      <c r="A25" s="183"/>
      <c r="B25" s="498"/>
      <c r="C25" s="499"/>
      <c r="D25" s="500"/>
      <c r="E25" s="439" t="s">
        <v>173</v>
      </c>
      <c r="F25" s="440"/>
      <c r="G25" s="440"/>
      <c r="H25" s="440"/>
      <c r="I25" s="440"/>
      <c r="J25" s="440"/>
      <c r="K25" s="441"/>
      <c r="L25" s="442">
        <v>1</v>
      </c>
      <c r="M25" s="443"/>
      <c r="N25" s="443"/>
      <c r="O25" s="443"/>
      <c r="P25" s="444"/>
      <c r="Q25" s="442">
        <v>5715</v>
      </c>
      <c r="R25" s="443"/>
      <c r="S25" s="443"/>
      <c r="T25" s="443"/>
      <c r="U25" s="443"/>
      <c r="V25" s="444"/>
      <c r="W25" s="508"/>
      <c r="X25" s="499"/>
      <c r="Y25" s="500"/>
      <c r="Z25" s="439" t="s">
        <v>174</v>
      </c>
      <c r="AA25" s="440"/>
      <c r="AB25" s="440"/>
      <c r="AC25" s="440"/>
      <c r="AD25" s="440"/>
      <c r="AE25" s="440"/>
      <c r="AF25" s="440"/>
      <c r="AG25" s="441"/>
      <c r="AH25" s="442" t="s">
        <v>128</v>
      </c>
      <c r="AI25" s="443"/>
      <c r="AJ25" s="443"/>
      <c r="AK25" s="443"/>
      <c r="AL25" s="444"/>
      <c r="AM25" s="442" t="s">
        <v>175</v>
      </c>
      <c r="AN25" s="443"/>
      <c r="AO25" s="443"/>
      <c r="AP25" s="443"/>
      <c r="AQ25" s="443"/>
      <c r="AR25" s="444"/>
      <c r="AS25" s="442" t="s">
        <v>129</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17</v>
      </c>
      <c r="BO25" s="462"/>
      <c r="BP25" s="462"/>
      <c r="BQ25" s="462"/>
      <c r="BR25" s="462"/>
      <c r="BS25" s="462"/>
      <c r="BT25" s="462"/>
      <c r="BU25" s="463"/>
      <c r="BV25" s="461">
        <v>29</v>
      </c>
      <c r="BW25" s="462"/>
      <c r="BX25" s="462"/>
      <c r="BY25" s="462"/>
      <c r="BZ25" s="462"/>
      <c r="CA25" s="462"/>
      <c r="CB25" s="462"/>
      <c r="CC25" s="463"/>
      <c r="CD25" s="197"/>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2" customFormat="1" ht="18.75" customHeight="1" x14ac:dyDescent="0.2">
      <c r="A26" s="183"/>
      <c r="B26" s="498"/>
      <c r="C26" s="499"/>
      <c r="D26" s="500"/>
      <c r="E26" s="439" t="s">
        <v>177</v>
      </c>
      <c r="F26" s="440"/>
      <c r="G26" s="440"/>
      <c r="H26" s="440"/>
      <c r="I26" s="440"/>
      <c r="J26" s="440"/>
      <c r="K26" s="441"/>
      <c r="L26" s="442">
        <v>1</v>
      </c>
      <c r="M26" s="443"/>
      <c r="N26" s="443"/>
      <c r="O26" s="443"/>
      <c r="P26" s="444"/>
      <c r="Q26" s="442">
        <v>5558</v>
      </c>
      <c r="R26" s="443"/>
      <c r="S26" s="443"/>
      <c r="T26" s="443"/>
      <c r="U26" s="443"/>
      <c r="V26" s="444"/>
      <c r="W26" s="508"/>
      <c r="X26" s="499"/>
      <c r="Y26" s="500"/>
      <c r="Z26" s="439" t="s">
        <v>178</v>
      </c>
      <c r="AA26" s="521"/>
      <c r="AB26" s="521"/>
      <c r="AC26" s="521"/>
      <c r="AD26" s="521"/>
      <c r="AE26" s="521"/>
      <c r="AF26" s="521"/>
      <c r="AG26" s="522"/>
      <c r="AH26" s="442">
        <v>11</v>
      </c>
      <c r="AI26" s="443"/>
      <c r="AJ26" s="443"/>
      <c r="AK26" s="443"/>
      <c r="AL26" s="444"/>
      <c r="AM26" s="442">
        <v>36784</v>
      </c>
      <c r="AN26" s="443"/>
      <c r="AO26" s="443"/>
      <c r="AP26" s="443"/>
      <c r="AQ26" s="443"/>
      <c r="AR26" s="444"/>
      <c r="AS26" s="442">
        <v>3344</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175</v>
      </c>
      <c r="BW26" s="467"/>
      <c r="BX26" s="467"/>
      <c r="BY26" s="467"/>
      <c r="BZ26" s="467"/>
      <c r="CA26" s="467"/>
      <c r="CB26" s="467"/>
      <c r="CC26" s="468"/>
      <c r="CD26" s="197"/>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3"/>
      <c r="B27" s="498"/>
      <c r="C27" s="499"/>
      <c r="D27" s="500"/>
      <c r="E27" s="439" t="s">
        <v>180</v>
      </c>
      <c r="F27" s="440"/>
      <c r="G27" s="440"/>
      <c r="H27" s="440"/>
      <c r="I27" s="440"/>
      <c r="J27" s="440"/>
      <c r="K27" s="441"/>
      <c r="L27" s="442">
        <v>1</v>
      </c>
      <c r="M27" s="443"/>
      <c r="N27" s="443"/>
      <c r="O27" s="443"/>
      <c r="P27" s="444"/>
      <c r="Q27" s="442">
        <v>3100</v>
      </c>
      <c r="R27" s="443"/>
      <c r="S27" s="443"/>
      <c r="T27" s="443"/>
      <c r="U27" s="443"/>
      <c r="V27" s="444"/>
      <c r="W27" s="508"/>
      <c r="X27" s="499"/>
      <c r="Y27" s="500"/>
      <c r="Z27" s="439" t="s">
        <v>181</v>
      </c>
      <c r="AA27" s="440"/>
      <c r="AB27" s="440"/>
      <c r="AC27" s="440"/>
      <c r="AD27" s="440"/>
      <c r="AE27" s="440"/>
      <c r="AF27" s="440"/>
      <c r="AG27" s="441"/>
      <c r="AH27" s="442">
        <v>1</v>
      </c>
      <c r="AI27" s="443"/>
      <c r="AJ27" s="443"/>
      <c r="AK27" s="443"/>
      <c r="AL27" s="444"/>
      <c r="AM27" s="442" t="s">
        <v>182</v>
      </c>
      <c r="AN27" s="443"/>
      <c r="AO27" s="443"/>
      <c r="AP27" s="443"/>
      <c r="AQ27" s="443"/>
      <c r="AR27" s="444"/>
      <c r="AS27" s="442" t="s">
        <v>182</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172737</v>
      </c>
      <c r="BO27" s="470"/>
      <c r="BP27" s="470"/>
      <c r="BQ27" s="470"/>
      <c r="BR27" s="470"/>
      <c r="BS27" s="470"/>
      <c r="BT27" s="470"/>
      <c r="BU27" s="471"/>
      <c r="BV27" s="469">
        <v>172683</v>
      </c>
      <c r="BW27" s="470"/>
      <c r="BX27" s="470"/>
      <c r="BY27" s="470"/>
      <c r="BZ27" s="470"/>
      <c r="CA27" s="470"/>
      <c r="CB27" s="470"/>
      <c r="CC27" s="471"/>
      <c r="CD27" s="199"/>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2"/>
      <c r="DK27" s="182"/>
      <c r="DL27" s="182"/>
      <c r="DM27" s="182"/>
      <c r="DN27" s="182"/>
      <c r="DO27" s="182"/>
    </row>
    <row r="28" spans="1:119" ht="18.75" customHeight="1" x14ac:dyDescent="0.2">
      <c r="A28" s="183"/>
      <c r="B28" s="498"/>
      <c r="C28" s="499"/>
      <c r="D28" s="500"/>
      <c r="E28" s="439" t="s">
        <v>184</v>
      </c>
      <c r="F28" s="440"/>
      <c r="G28" s="440"/>
      <c r="H28" s="440"/>
      <c r="I28" s="440"/>
      <c r="J28" s="440"/>
      <c r="K28" s="441"/>
      <c r="L28" s="442">
        <v>1</v>
      </c>
      <c r="M28" s="443"/>
      <c r="N28" s="443"/>
      <c r="O28" s="443"/>
      <c r="P28" s="444"/>
      <c r="Q28" s="442">
        <v>2550</v>
      </c>
      <c r="R28" s="443"/>
      <c r="S28" s="443"/>
      <c r="T28" s="443"/>
      <c r="U28" s="443"/>
      <c r="V28" s="444"/>
      <c r="W28" s="508"/>
      <c r="X28" s="499"/>
      <c r="Y28" s="500"/>
      <c r="Z28" s="439" t="s">
        <v>185</v>
      </c>
      <c r="AA28" s="440"/>
      <c r="AB28" s="440"/>
      <c r="AC28" s="440"/>
      <c r="AD28" s="440"/>
      <c r="AE28" s="440"/>
      <c r="AF28" s="440"/>
      <c r="AG28" s="441"/>
      <c r="AH28" s="442" t="s">
        <v>175</v>
      </c>
      <c r="AI28" s="443"/>
      <c r="AJ28" s="443"/>
      <c r="AK28" s="443"/>
      <c r="AL28" s="444"/>
      <c r="AM28" s="442" t="s">
        <v>129</v>
      </c>
      <c r="AN28" s="443"/>
      <c r="AO28" s="443"/>
      <c r="AP28" s="443"/>
      <c r="AQ28" s="443"/>
      <c r="AR28" s="444"/>
      <c r="AS28" s="442" t="s">
        <v>175</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598634</v>
      </c>
      <c r="BO28" s="462"/>
      <c r="BP28" s="462"/>
      <c r="BQ28" s="462"/>
      <c r="BR28" s="462"/>
      <c r="BS28" s="462"/>
      <c r="BT28" s="462"/>
      <c r="BU28" s="463"/>
      <c r="BV28" s="461">
        <v>547622</v>
      </c>
      <c r="BW28" s="462"/>
      <c r="BX28" s="462"/>
      <c r="BY28" s="462"/>
      <c r="BZ28" s="462"/>
      <c r="CA28" s="462"/>
      <c r="CB28" s="462"/>
      <c r="CC28" s="463"/>
      <c r="CD28" s="197"/>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2"/>
      <c r="DK28" s="182"/>
      <c r="DL28" s="182"/>
      <c r="DM28" s="182"/>
      <c r="DN28" s="182"/>
      <c r="DO28" s="182"/>
    </row>
    <row r="29" spans="1:119" ht="18.75" customHeight="1" x14ac:dyDescent="0.2">
      <c r="A29" s="183"/>
      <c r="B29" s="498"/>
      <c r="C29" s="499"/>
      <c r="D29" s="500"/>
      <c r="E29" s="439" t="s">
        <v>187</v>
      </c>
      <c r="F29" s="440"/>
      <c r="G29" s="440"/>
      <c r="H29" s="440"/>
      <c r="I29" s="440"/>
      <c r="J29" s="440"/>
      <c r="K29" s="441"/>
      <c r="L29" s="442">
        <v>8</v>
      </c>
      <c r="M29" s="443"/>
      <c r="N29" s="443"/>
      <c r="O29" s="443"/>
      <c r="P29" s="444"/>
      <c r="Q29" s="442">
        <v>2400</v>
      </c>
      <c r="R29" s="443"/>
      <c r="S29" s="443"/>
      <c r="T29" s="443"/>
      <c r="U29" s="443"/>
      <c r="V29" s="444"/>
      <c r="W29" s="509"/>
      <c r="X29" s="510"/>
      <c r="Y29" s="511"/>
      <c r="Z29" s="439" t="s">
        <v>188</v>
      </c>
      <c r="AA29" s="440"/>
      <c r="AB29" s="440"/>
      <c r="AC29" s="440"/>
      <c r="AD29" s="440"/>
      <c r="AE29" s="440"/>
      <c r="AF29" s="440"/>
      <c r="AG29" s="441"/>
      <c r="AH29" s="442">
        <v>95</v>
      </c>
      <c r="AI29" s="443"/>
      <c r="AJ29" s="443"/>
      <c r="AK29" s="443"/>
      <c r="AL29" s="444"/>
      <c r="AM29" s="442">
        <v>297765</v>
      </c>
      <c r="AN29" s="443"/>
      <c r="AO29" s="443"/>
      <c r="AP29" s="443"/>
      <c r="AQ29" s="443"/>
      <c r="AR29" s="444"/>
      <c r="AS29" s="442">
        <v>3134</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51057</v>
      </c>
      <c r="BO29" s="467"/>
      <c r="BP29" s="467"/>
      <c r="BQ29" s="467"/>
      <c r="BR29" s="467"/>
      <c r="BS29" s="467"/>
      <c r="BT29" s="467"/>
      <c r="BU29" s="468"/>
      <c r="BV29" s="466">
        <v>51047</v>
      </c>
      <c r="BW29" s="467"/>
      <c r="BX29" s="467"/>
      <c r="BY29" s="467"/>
      <c r="BZ29" s="467"/>
      <c r="CA29" s="467"/>
      <c r="CB29" s="467"/>
      <c r="CC29" s="468"/>
      <c r="CD29" s="199"/>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2"/>
      <c r="DK29" s="182"/>
      <c r="DL29" s="182"/>
      <c r="DM29" s="182"/>
      <c r="DN29" s="182"/>
      <c r="DO29" s="182"/>
    </row>
    <row r="30" spans="1:119" ht="18.75" customHeight="1" thickBot="1" x14ac:dyDescent="0.25">
      <c r="A30" s="183"/>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833124</v>
      </c>
      <c r="BO30" s="470"/>
      <c r="BP30" s="470"/>
      <c r="BQ30" s="470"/>
      <c r="BR30" s="470"/>
      <c r="BS30" s="470"/>
      <c r="BT30" s="470"/>
      <c r="BU30" s="471"/>
      <c r="BV30" s="469">
        <v>799891</v>
      </c>
      <c r="BW30" s="470"/>
      <c r="BX30" s="470"/>
      <c r="BY30" s="470"/>
      <c r="BZ30" s="470"/>
      <c r="CA30" s="470"/>
      <c r="CB30" s="470"/>
      <c r="CC30" s="471"/>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2">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2">
      <c r="A32" s="183"/>
      <c r="B32" s="209"/>
      <c r="C32" s="210" t="s">
        <v>191</v>
      </c>
      <c r="D32" s="210"/>
      <c r="E32" s="210"/>
      <c r="F32" s="207"/>
      <c r="G32" s="207"/>
      <c r="H32" s="207"/>
      <c r="I32" s="207"/>
      <c r="J32" s="207"/>
      <c r="K32" s="207"/>
      <c r="L32" s="207"/>
      <c r="M32" s="207"/>
      <c r="N32" s="207"/>
      <c r="O32" s="207"/>
      <c r="P32" s="207"/>
      <c r="Q32" s="207"/>
      <c r="R32" s="207"/>
      <c r="S32" s="207"/>
      <c r="T32" s="207"/>
      <c r="U32" s="207" t="s">
        <v>192</v>
      </c>
      <c r="V32" s="207"/>
      <c r="W32" s="207"/>
      <c r="X32" s="207"/>
      <c r="Y32" s="207"/>
      <c r="Z32" s="207"/>
      <c r="AA32" s="207"/>
      <c r="AB32" s="207"/>
      <c r="AC32" s="207"/>
      <c r="AD32" s="207"/>
      <c r="AE32" s="207"/>
      <c r="AF32" s="207"/>
      <c r="AG32" s="207"/>
      <c r="AH32" s="207"/>
      <c r="AI32" s="207"/>
      <c r="AJ32" s="207"/>
      <c r="AK32" s="207"/>
      <c r="AL32" s="207"/>
      <c r="AM32" s="211" t="s">
        <v>193</v>
      </c>
      <c r="AN32" s="207"/>
      <c r="AO32" s="207"/>
      <c r="AP32" s="207"/>
      <c r="AQ32" s="207"/>
      <c r="AR32" s="207"/>
      <c r="AS32" s="211"/>
      <c r="AT32" s="211"/>
      <c r="AU32" s="211"/>
      <c r="AV32" s="211"/>
      <c r="AW32" s="211"/>
      <c r="AX32" s="211"/>
      <c r="AY32" s="211"/>
      <c r="AZ32" s="211"/>
      <c r="BA32" s="211"/>
      <c r="BB32" s="207"/>
      <c r="BC32" s="211"/>
      <c r="BD32" s="207"/>
      <c r="BE32" s="211" t="s">
        <v>194</v>
      </c>
      <c r="BF32" s="207"/>
      <c r="BG32" s="207"/>
      <c r="BH32" s="207"/>
      <c r="BI32" s="207"/>
      <c r="BJ32" s="211"/>
      <c r="BK32" s="211"/>
      <c r="BL32" s="211"/>
      <c r="BM32" s="211"/>
      <c r="BN32" s="211"/>
      <c r="BO32" s="211"/>
      <c r="BP32" s="211"/>
      <c r="BQ32" s="211"/>
      <c r="BR32" s="207"/>
      <c r="BS32" s="207"/>
      <c r="BT32" s="207"/>
      <c r="BU32" s="207"/>
      <c r="BV32" s="207"/>
      <c r="BW32" s="207" t="s">
        <v>195</v>
      </c>
      <c r="BX32" s="207"/>
      <c r="BY32" s="207"/>
      <c r="BZ32" s="207"/>
      <c r="CA32" s="207"/>
      <c r="CB32" s="211"/>
      <c r="CC32" s="211"/>
      <c r="CD32" s="211"/>
      <c r="CE32" s="211"/>
      <c r="CF32" s="211"/>
      <c r="CG32" s="211"/>
      <c r="CH32" s="211"/>
      <c r="CI32" s="211"/>
      <c r="CJ32" s="211"/>
      <c r="CK32" s="211"/>
      <c r="CL32" s="211"/>
      <c r="CM32" s="211"/>
      <c r="CN32" s="211"/>
      <c r="CO32" s="211" t="s">
        <v>196</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2">
      <c r="A33" s="183"/>
      <c r="B33" s="209"/>
      <c r="C33" s="429" t="s">
        <v>197</v>
      </c>
      <c r="D33" s="429"/>
      <c r="E33" s="428" t="s">
        <v>198</v>
      </c>
      <c r="F33" s="428"/>
      <c r="G33" s="428"/>
      <c r="H33" s="428"/>
      <c r="I33" s="428"/>
      <c r="J33" s="428"/>
      <c r="K33" s="428"/>
      <c r="L33" s="428"/>
      <c r="M33" s="428"/>
      <c r="N33" s="428"/>
      <c r="O33" s="428"/>
      <c r="P33" s="428"/>
      <c r="Q33" s="428"/>
      <c r="R33" s="428"/>
      <c r="S33" s="428"/>
      <c r="T33" s="212"/>
      <c r="U33" s="429" t="s">
        <v>199</v>
      </c>
      <c r="V33" s="429"/>
      <c r="W33" s="428" t="s">
        <v>198</v>
      </c>
      <c r="X33" s="428"/>
      <c r="Y33" s="428"/>
      <c r="Z33" s="428"/>
      <c r="AA33" s="428"/>
      <c r="AB33" s="428"/>
      <c r="AC33" s="428"/>
      <c r="AD33" s="428"/>
      <c r="AE33" s="428"/>
      <c r="AF33" s="428"/>
      <c r="AG33" s="428"/>
      <c r="AH33" s="428"/>
      <c r="AI33" s="428"/>
      <c r="AJ33" s="428"/>
      <c r="AK33" s="428"/>
      <c r="AL33" s="212"/>
      <c r="AM33" s="429" t="s">
        <v>200</v>
      </c>
      <c r="AN33" s="429"/>
      <c r="AO33" s="428" t="s">
        <v>198</v>
      </c>
      <c r="AP33" s="428"/>
      <c r="AQ33" s="428"/>
      <c r="AR33" s="428"/>
      <c r="AS33" s="428"/>
      <c r="AT33" s="428"/>
      <c r="AU33" s="428"/>
      <c r="AV33" s="428"/>
      <c r="AW33" s="428"/>
      <c r="AX33" s="428"/>
      <c r="AY33" s="428"/>
      <c r="AZ33" s="428"/>
      <c r="BA33" s="428"/>
      <c r="BB33" s="428"/>
      <c r="BC33" s="428"/>
      <c r="BD33" s="213"/>
      <c r="BE33" s="428" t="s">
        <v>201</v>
      </c>
      <c r="BF33" s="428"/>
      <c r="BG33" s="428" t="s">
        <v>202</v>
      </c>
      <c r="BH33" s="428"/>
      <c r="BI33" s="428"/>
      <c r="BJ33" s="428"/>
      <c r="BK33" s="428"/>
      <c r="BL33" s="428"/>
      <c r="BM33" s="428"/>
      <c r="BN33" s="428"/>
      <c r="BO33" s="428"/>
      <c r="BP33" s="428"/>
      <c r="BQ33" s="428"/>
      <c r="BR33" s="428"/>
      <c r="BS33" s="428"/>
      <c r="BT33" s="428"/>
      <c r="BU33" s="428"/>
      <c r="BV33" s="213"/>
      <c r="BW33" s="429" t="s">
        <v>201</v>
      </c>
      <c r="BX33" s="429"/>
      <c r="BY33" s="428" t="s">
        <v>203</v>
      </c>
      <c r="BZ33" s="428"/>
      <c r="CA33" s="428"/>
      <c r="CB33" s="428"/>
      <c r="CC33" s="428"/>
      <c r="CD33" s="428"/>
      <c r="CE33" s="428"/>
      <c r="CF33" s="428"/>
      <c r="CG33" s="428"/>
      <c r="CH33" s="428"/>
      <c r="CI33" s="428"/>
      <c r="CJ33" s="428"/>
      <c r="CK33" s="428"/>
      <c r="CL33" s="428"/>
      <c r="CM33" s="428"/>
      <c r="CN33" s="212"/>
      <c r="CO33" s="429" t="s">
        <v>204</v>
      </c>
      <c r="CP33" s="429"/>
      <c r="CQ33" s="428" t="s">
        <v>205</v>
      </c>
      <c r="CR33" s="428"/>
      <c r="CS33" s="428"/>
      <c r="CT33" s="428"/>
      <c r="CU33" s="428"/>
      <c r="CV33" s="428"/>
      <c r="CW33" s="428"/>
      <c r="CX33" s="428"/>
      <c r="CY33" s="428"/>
      <c r="CZ33" s="428"/>
      <c r="DA33" s="428"/>
      <c r="DB33" s="428"/>
      <c r="DC33" s="428"/>
      <c r="DD33" s="428"/>
      <c r="DE33" s="428"/>
      <c r="DF33" s="212"/>
      <c r="DG33" s="427" t="s">
        <v>206</v>
      </c>
      <c r="DH33" s="427"/>
      <c r="DI33" s="214"/>
      <c r="DJ33" s="182"/>
      <c r="DK33" s="182"/>
      <c r="DL33" s="182"/>
      <c r="DM33" s="182"/>
      <c r="DN33" s="182"/>
      <c r="DO33" s="182"/>
    </row>
    <row r="34" spans="1:119" ht="32.25" customHeight="1" x14ac:dyDescent="0.2">
      <c r="A34" s="183"/>
      <c r="B34" s="209"/>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0"/>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0"/>
      <c r="AM34" s="425" t="str">
        <f>IF(AO34="","",MAX(C34:D43,U34:V43)+1)</f>
        <v/>
      </c>
      <c r="AN34" s="425"/>
      <c r="AO34" s="424"/>
      <c r="AP34" s="424"/>
      <c r="AQ34" s="424"/>
      <c r="AR34" s="424"/>
      <c r="AS34" s="424"/>
      <c r="AT34" s="424"/>
      <c r="AU34" s="424"/>
      <c r="AV34" s="424"/>
      <c r="AW34" s="424"/>
      <c r="AX34" s="424"/>
      <c r="AY34" s="424"/>
      <c r="AZ34" s="424"/>
      <c r="BA34" s="424"/>
      <c r="BB34" s="424"/>
      <c r="BC34" s="424"/>
      <c r="BD34" s="210"/>
      <c r="BE34" s="425">
        <f>IF(BG34="","",MAX(C34:D43,U34:V43,AM34:AN43)+1)</f>
        <v>6</v>
      </c>
      <c r="BF34" s="425"/>
      <c r="BG34" s="424" t="str">
        <f>IF('各会計、関係団体の財政状況及び健全化判断比率'!B31="","",'各会計、関係団体の財政状況及び健全化判断比率'!B31)</f>
        <v>次年子簡易水道特別会計</v>
      </c>
      <c r="BH34" s="424"/>
      <c r="BI34" s="424"/>
      <c r="BJ34" s="424"/>
      <c r="BK34" s="424"/>
      <c r="BL34" s="424"/>
      <c r="BM34" s="424"/>
      <c r="BN34" s="424"/>
      <c r="BO34" s="424"/>
      <c r="BP34" s="424"/>
      <c r="BQ34" s="424"/>
      <c r="BR34" s="424"/>
      <c r="BS34" s="424"/>
      <c r="BT34" s="424"/>
      <c r="BU34" s="424"/>
      <c r="BV34" s="210"/>
      <c r="BW34" s="425">
        <f>IF(BY34="","",MAX(C34:D43,U34:V43,AM34:AN43,BE34:BF43)+1)</f>
        <v>8</v>
      </c>
      <c r="BX34" s="425"/>
      <c r="BY34" s="424" t="str">
        <f>IF('各会計、関係団体の財政状況及び健全化判断比率'!B68="","",'各会計、関係団体の財政状況及び健全化判断比率'!B68)</f>
        <v>山形県消防補償等組合</v>
      </c>
      <c r="BZ34" s="424"/>
      <c r="CA34" s="424"/>
      <c r="CB34" s="424"/>
      <c r="CC34" s="424"/>
      <c r="CD34" s="424"/>
      <c r="CE34" s="424"/>
      <c r="CF34" s="424"/>
      <c r="CG34" s="424"/>
      <c r="CH34" s="424"/>
      <c r="CI34" s="424"/>
      <c r="CJ34" s="424"/>
      <c r="CK34" s="424"/>
      <c r="CL34" s="424"/>
      <c r="CM34" s="424"/>
      <c r="CN34" s="210"/>
      <c r="CO34" s="425">
        <f>IF(CQ34="","",MAX(C34:D43,U34:V43,AM34:AN43,BE34:BF43,BW34:BX43)+1)</f>
        <v>18</v>
      </c>
      <c r="CP34" s="425"/>
      <c r="CQ34" s="424" t="str">
        <f>IF('各会計、関係団体の財政状況及び健全化判断比率'!BS7="","",'各会計、関係団体の財政状況及び健全化判断比率'!BS7)</f>
        <v>大石田町地域振興公社</v>
      </c>
      <c r="CR34" s="424"/>
      <c r="CS34" s="424"/>
      <c r="CT34" s="424"/>
      <c r="CU34" s="424"/>
      <c r="CV34" s="424"/>
      <c r="CW34" s="424"/>
      <c r="CX34" s="424"/>
      <c r="CY34" s="424"/>
      <c r="CZ34" s="424"/>
      <c r="DA34" s="424"/>
      <c r="DB34" s="424"/>
      <c r="DC34" s="424"/>
      <c r="DD34" s="424"/>
      <c r="DE34" s="424"/>
      <c r="DF34" s="207"/>
      <c r="DG34" s="426" t="str">
        <f>IF('各会計、関係団体の財政状況及び健全化判断比率'!BR7="","",'各会計、関係団体の財政状況及び健全化判断比率'!BR7)</f>
        <v/>
      </c>
      <c r="DH34" s="426"/>
      <c r="DI34" s="214"/>
      <c r="DJ34" s="182"/>
      <c r="DK34" s="182"/>
      <c r="DL34" s="182"/>
      <c r="DM34" s="182"/>
      <c r="DN34" s="182"/>
      <c r="DO34" s="182"/>
    </row>
    <row r="35" spans="1:119" ht="32.25" customHeight="1" x14ac:dyDescent="0.2">
      <c r="A35" s="183"/>
      <c r="B35" s="209"/>
      <c r="C35" s="425">
        <f>IF(E35="","",C34+1)</f>
        <v>2</v>
      </c>
      <c r="D35" s="425"/>
      <c r="E35" s="424" t="str">
        <f>IF('各会計、関係団体の財政状況及び健全化判断比率'!B8="","",'各会計、関係団体の財政状況及び健全化判断比率'!B8)</f>
        <v>学校給食事業特別会計</v>
      </c>
      <c r="F35" s="424"/>
      <c r="G35" s="424"/>
      <c r="H35" s="424"/>
      <c r="I35" s="424"/>
      <c r="J35" s="424"/>
      <c r="K35" s="424"/>
      <c r="L35" s="424"/>
      <c r="M35" s="424"/>
      <c r="N35" s="424"/>
      <c r="O35" s="424"/>
      <c r="P35" s="424"/>
      <c r="Q35" s="424"/>
      <c r="R35" s="424"/>
      <c r="S35" s="424"/>
      <c r="T35" s="210"/>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0"/>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0"/>
      <c r="BE35" s="425">
        <f t="shared" ref="BE35:BE43" si="1">IF(BG35="","",BE34+1)</f>
        <v>7</v>
      </c>
      <c r="BF35" s="425"/>
      <c r="BG35" s="424" t="str">
        <f>IF('各会計、関係団体の財政状況及び健全化判断比率'!B32="","",'各会計、関係団体の財政状況及び健全化判断比率'!B32)</f>
        <v>農業集落排水事業特別会計</v>
      </c>
      <c r="BH35" s="424"/>
      <c r="BI35" s="424"/>
      <c r="BJ35" s="424"/>
      <c r="BK35" s="424"/>
      <c r="BL35" s="424"/>
      <c r="BM35" s="424"/>
      <c r="BN35" s="424"/>
      <c r="BO35" s="424"/>
      <c r="BP35" s="424"/>
      <c r="BQ35" s="424"/>
      <c r="BR35" s="424"/>
      <c r="BS35" s="424"/>
      <c r="BT35" s="424"/>
      <c r="BU35" s="424"/>
      <c r="BV35" s="210"/>
      <c r="BW35" s="425">
        <f t="shared" ref="BW35:BW43" si="2">IF(BY35="","",BW34+1)</f>
        <v>9</v>
      </c>
      <c r="BX35" s="425"/>
      <c r="BY35" s="424" t="str">
        <f>IF('各会計、関係団体の財政状況及び健全化判断比率'!B69="","",'各会計、関係団体の財政状況及び健全化判断比率'!B69)</f>
        <v>山形県自治会館管理組合</v>
      </c>
      <c r="BZ35" s="424"/>
      <c r="CA35" s="424"/>
      <c r="CB35" s="424"/>
      <c r="CC35" s="424"/>
      <c r="CD35" s="424"/>
      <c r="CE35" s="424"/>
      <c r="CF35" s="424"/>
      <c r="CG35" s="424"/>
      <c r="CH35" s="424"/>
      <c r="CI35" s="424"/>
      <c r="CJ35" s="424"/>
      <c r="CK35" s="424"/>
      <c r="CL35" s="424"/>
      <c r="CM35" s="424"/>
      <c r="CN35" s="210"/>
      <c r="CO35" s="425">
        <f t="shared" ref="CO35:CO43" si="3">IF(CQ35="","",CO34+1)</f>
        <v>19</v>
      </c>
      <c r="CP35" s="425"/>
      <c r="CQ35" s="424" t="str">
        <f>IF('各会計、関係団体の財政状況及び健全化判断比率'!BS8="","",'各会計、関係団体の財政状況及び健全化判断比率'!BS8)</f>
        <v>大石田町土地開発公社</v>
      </c>
      <c r="CR35" s="424"/>
      <c r="CS35" s="424"/>
      <c r="CT35" s="424"/>
      <c r="CU35" s="424"/>
      <c r="CV35" s="424"/>
      <c r="CW35" s="424"/>
      <c r="CX35" s="424"/>
      <c r="CY35" s="424"/>
      <c r="CZ35" s="424"/>
      <c r="DA35" s="424"/>
      <c r="DB35" s="424"/>
      <c r="DC35" s="424"/>
      <c r="DD35" s="424"/>
      <c r="DE35" s="424"/>
      <c r="DF35" s="207"/>
      <c r="DG35" s="426" t="str">
        <f>IF('各会計、関係団体の財政状況及び健全化判断比率'!BR8="","",'各会計、関係団体の財政状況及び健全化判断比率'!BR8)</f>
        <v/>
      </c>
      <c r="DH35" s="426"/>
      <c r="DI35" s="214"/>
      <c r="DJ35" s="182"/>
      <c r="DK35" s="182"/>
      <c r="DL35" s="182"/>
      <c r="DM35" s="182"/>
      <c r="DN35" s="182"/>
      <c r="DO35" s="182"/>
    </row>
    <row r="36" spans="1:119" ht="32.25" customHeight="1" x14ac:dyDescent="0.2">
      <c r="A36" s="183"/>
      <c r="B36" s="209"/>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0"/>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0"/>
      <c r="AM36" s="425" t="str">
        <f t="shared" si="0"/>
        <v/>
      </c>
      <c r="AN36" s="425"/>
      <c r="AO36" s="424"/>
      <c r="AP36" s="424"/>
      <c r="AQ36" s="424"/>
      <c r="AR36" s="424"/>
      <c r="AS36" s="424"/>
      <c r="AT36" s="424"/>
      <c r="AU36" s="424"/>
      <c r="AV36" s="424"/>
      <c r="AW36" s="424"/>
      <c r="AX36" s="424"/>
      <c r="AY36" s="424"/>
      <c r="AZ36" s="424"/>
      <c r="BA36" s="424"/>
      <c r="BB36" s="424"/>
      <c r="BC36" s="424"/>
      <c r="BD36" s="210"/>
      <c r="BE36" s="425" t="str">
        <f t="shared" si="1"/>
        <v/>
      </c>
      <c r="BF36" s="425"/>
      <c r="BG36" s="424"/>
      <c r="BH36" s="424"/>
      <c r="BI36" s="424"/>
      <c r="BJ36" s="424"/>
      <c r="BK36" s="424"/>
      <c r="BL36" s="424"/>
      <c r="BM36" s="424"/>
      <c r="BN36" s="424"/>
      <c r="BO36" s="424"/>
      <c r="BP36" s="424"/>
      <c r="BQ36" s="424"/>
      <c r="BR36" s="424"/>
      <c r="BS36" s="424"/>
      <c r="BT36" s="424"/>
      <c r="BU36" s="424"/>
      <c r="BV36" s="210"/>
      <c r="BW36" s="425">
        <f t="shared" si="2"/>
        <v>10</v>
      </c>
      <c r="BX36" s="425"/>
      <c r="BY36" s="424" t="str">
        <f>IF('各会計、関係団体の財政状況及び健全化判断比率'!B70="","",'各会計、関係団体の財政状況及び健全化判断比率'!B70)</f>
        <v>山形県市町村職員退職手当組合</v>
      </c>
      <c r="BZ36" s="424"/>
      <c r="CA36" s="424"/>
      <c r="CB36" s="424"/>
      <c r="CC36" s="424"/>
      <c r="CD36" s="424"/>
      <c r="CE36" s="424"/>
      <c r="CF36" s="424"/>
      <c r="CG36" s="424"/>
      <c r="CH36" s="424"/>
      <c r="CI36" s="424"/>
      <c r="CJ36" s="424"/>
      <c r="CK36" s="424"/>
      <c r="CL36" s="424"/>
      <c r="CM36" s="424"/>
      <c r="CN36" s="210"/>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07"/>
      <c r="DG36" s="426" t="str">
        <f>IF('各会計、関係団体の財政状況及び健全化判断比率'!BR9="","",'各会計、関係団体の財政状況及び健全化判断比率'!BR9)</f>
        <v/>
      </c>
      <c r="DH36" s="426"/>
      <c r="DI36" s="214"/>
      <c r="DJ36" s="182"/>
      <c r="DK36" s="182"/>
      <c r="DL36" s="182"/>
      <c r="DM36" s="182"/>
      <c r="DN36" s="182"/>
      <c r="DO36" s="182"/>
    </row>
    <row r="37" spans="1:119" ht="32.25" customHeight="1" x14ac:dyDescent="0.2">
      <c r="A37" s="183"/>
      <c r="B37" s="209"/>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0"/>
      <c r="U37" s="425" t="str">
        <f t="shared" si="4"/>
        <v/>
      </c>
      <c r="V37" s="425"/>
      <c r="W37" s="424"/>
      <c r="X37" s="424"/>
      <c r="Y37" s="424"/>
      <c r="Z37" s="424"/>
      <c r="AA37" s="424"/>
      <c r="AB37" s="424"/>
      <c r="AC37" s="424"/>
      <c r="AD37" s="424"/>
      <c r="AE37" s="424"/>
      <c r="AF37" s="424"/>
      <c r="AG37" s="424"/>
      <c r="AH37" s="424"/>
      <c r="AI37" s="424"/>
      <c r="AJ37" s="424"/>
      <c r="AK37" s="424"/>
      <c r="AL37" s="210"/>
      <c r="AM37" s="425" t="str">
        <f t="shared" si="0"/>
        <v/>
      </c>
      <c r="AN37" s="425"/>
      <c r="AO37" s="424"/>
      <c r="AP37" s="424"/>
      <c r="AQ37" s="424"/>
      <c r="AR37" s="424"/>
      <c r="AS37" s="424"/>
      <c r="AT37" s="424"/>
      <c r="AU37" s="424"/>
      <c r="AV37" s="424"/>
      <c r="AW37" s="424"/>
      <c r="AX37" s="424"/>
      <c r="AY37" s="424"/>
      <c r="AZ37" s="424"/>
      <c r="BA37" s="424"/>
      <c r="BB37" s="424"/>
      <c r="BC37" s="424"/>
      <c r="BD37" s="210"/>
      <c r="BE37" s="425" t="str">
        <f t="shared" si="1"/>
        <v/>
      </c>
      <c r="BF37" s="425"/>
      <c r="BG37" s="424"/>
      <c r="BH37" s="424"/>
      <c r="BI37" s="424"/>
      <c r="BJ37" s="424"/>
      <c r="BK37" s="424"/>
      <c r="BL37" s="424"/>
      <c r="BM37" s="424"/>
      <c r="BN37" s="424"/>
      <c r="BO37" s="424"/>
      <c r="BP37" s="424"/>
      <c r="BQ37" s="424"/>
      <c r="BR37" s="424"/>
      <c r="BS37" s="424"/>
      <c r="BT37" s="424"/>
      <c r="BU37" s="424"/>
      <c r="BV37" s="210"/>
      <c r="BW37" s="425">
        <f t="shared" si="2"/>
        <v>11</v>
      </c>
      <c r="BX37" s="425"/>
      <c r="BY37" s="424" t="str">
        <f>IF('各会計、関係団体の財政状況及び健全化判断比率'!B71="","",'各会計、関係団体の財政状況及び健全化判断比率'!B71)</f>
        <v>北村山広域行政事務組合</v>
      </c>
      <c r="BZ37" s="424"/>
      <c r="CA37" s="424"/>
      <c r="CB37" s="424"/>
      <c r="CC37" s="424"/>
      <c r="CD37" s="424"/>
      <c r="CE37" s="424"/>
      <c r="CF37" s="424"/>
      <c r="CG37" s="424"/>
      <c r="CH37" s="424"/>
      <c r="CI37" s="424"/>
      <c r="CJ37" s="424"/>
      <c r="CK37" s="424"/>
      <c r="CL37" s="424"/>
      <c r="CM37" s="424"/>
      <c r="CN37" s="210"/>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07"/>
      <c r="DG37" s="426" t="str">
        <f>IF('各会計、関係団体の財政状況及び健全化判断比率'!BR10="","",'各会計、関係団体の財政状況及び健全化判断比率'!BR10)</f>
        <v/>
      </c>
      <c r="DH37" s="426"/>
      <c r="DI37" s="214"/>
      <c r="DJ37" s="182"/>
      <c r="DK37" s="182"/>
      <c r="DL37" s="182"/>
      <c r="DM37" s="182"/>
      <c r="DN37" s="182"/>
      <c r="DO37" s="182"/>
    </row>
    <row r="38" spans="1:119" ht="32.25" customHeight="1" x14ac:dyDescent="0.2">
      <c r="A38" s="183"/>
      <c r="B38" s="209"/>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0"/>
      <c r="U38" s="425" t="str">
        <f t="shared" si="4"/>
        <v/>
      </c>
      <c r="V38" s="425"/>
      <c r="W38" s="424"/>
      <c r="X38" s="424"/>
      <c r="Y38" s="424"/>
      <c r="Z38" s="424"/>
      <c r="AA38" s="424"/>
      <c r="AB38" s="424"/>
      <c r="AC38" s="424"/>
      <c r="AD38" s="424"/>
      <c r="AE38" s="424"/>
      <c r="AF38" s="424"/>
      <c r="AG38" s="424"/>
      <c r="AH38" s="424"/>
      <c r="AI38" s="424"/>
      <c r="AJ38" s="424"/>
      <c r="AK38" s="424"/>
      <c r="AL38" s="210"/>
      <c r="AM38" s="425" t="str">
        <f t="shared" si="0"/>
        <v/>
      </c>
      <c r="AN38" s="425"/>
      <c r="AO38" s="424"/>
      <c r="AP38" s="424"/>
      <c r="AQ38" s="424"/>
      <c r="AR38" s="424"/>
      <c r="AS38" s="424"/>
      <c r="AT38" s="424"/>
      <c r="AU38" s="424"/>
      <c r="AV38" s="424"/>
      <c r="AW38" s="424"/>
      <c r="AX38" s="424"/>
      <c r="AY38" s="424"/>
      <c r="AZ38" s="424"/>
      <c r="BA38" s="424"/>
      <c r="BB38" s="424"/>
      <c r="BC38" s="424"/>
      <c r="BD38" s="210"/>
      <c r="BE38" s="425" t="str">
        <f t="shared" si="1"/>
        <v/>
      </c>
      <c r="BF38" s="425"/>
      <c r="BG38" s="424"/>
      <c r="BH38" s="424"/>
      <c r="BI38" s="424"/>
      <c r="BJ38" s="424"/>
      <c r="BK38" s="424"/>
      <c r="BL38" s="424"/>
      <c r="BM38" s="424"/>
      <c r="BN38" s="424"/>
      <c r="BO38" s="424"/>
      <c r="BP38" s="424"/>
      <c r="BQ38" s="424"/>
      <c r="BR38" s="424"/>
      <c r="BS38" s="424"/>
      <c r="BT38" s="424"/>
      <c r="BU38" s="424"/>
      <c r="BV38" s="210"/>
      <c r="BW38" s="425">
        <f t="shared" si="2"/>
        <v>12</v>
      </c>
      <c r="BX38" s="425"/>
      <c r="BY38" s="424" t="str">
        <f>IF('各会計、関係団体の財政状況及び健全化判断比率'!B72="","",'各会計、関係団体の財政状況及び健全化判断比率'!B72)</f>
        <v>山形県後期高齢者医療広域連合（普通会計分）</v>
      </c>
      <c r="BZ38" s="424"/>
      <c r="CA38" s="424"/>
      <c r="CB38" s="424"/>
      <c r="CC38" s="424"/>
      <c r="CD38" s="424"/>
      <c r="CE38" s="424"/>
      <c r="CF38" s="424"/>
      <c r="CG38" s="424"/>
      <c r="CH38" s="424"/>
      <c r="CI38" s="424"/>
      <c r="CJ38" s="424"/>
      <c r="CK38" s="424"/>
      <c r="CL38" s="424"/>
      <c r="CM38" s="424"/>
      <c r="CN38" s="210"/>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07"/>
      <c r="DG38" s="426" t="str">
        <f>IF('各会計、関係団体の財政状況及び健全化判断比率'!BR11="","",'各会計、関係団体の財政状況及び健全化判断比率'!BR11)</f>
        <v/>
      </c>
      <c r="DH38" s="426"/>
      <c r="DI38" s="214"/>
      <c r="DJ38" s="182"/>
      <c r="DK38" s="182"/>
      <c r="DL38" s="182"/>
      <c r="DM38" s="182"/>
      <c r="DN38" s="182"/>
      <c r="DO38" s="182"/>
    </row>
    <row r="39" spans="1:119" ht="32.25" customHeight="1" x14ac:dyDescent="0.2">
      <c r="A39" s="183"/>
      <c r="B39" s="209"/>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0"/>
      <c r="U39" s="425" t="str">
        <f t="shared" si="4"/>
        <v/>
      </c>
      <c r="V39" s="425"/>
      <c r="W39" s="424"/>
      <c r="X39" s="424"/>
      <c r="Y39" s="424"/>
      <c r="Z39" s="424"/>
      <c r="AA39" s="424"/>
      <c r="AB39" s="424"/>
      <c r="AC39" s="424"/>
      <c r="AD39" s="424"/>
      <c r="AE39" s="424"/>
      <c r="AF39" s="424"/>
      <c r="AG39" s="424"/>
      <c r="AH39" s="424"/>
      <c r="AI39" s="424"/>
      <c r="AJ39" s="424"/>
      <c r="AK39" s="424"/>
      <c r="AL39" s="210"/>
      <c r="AM39" s="425" t="str">
        <f t="shared" si="0"/>
        <v/>
      </c>
      <c r="AN39" s="425"/>
      <c r="AO39" s="424"/>
      <c r="AP39" s="424"/>
      <c r="AQ39" s="424"/>
      <c r="AR39" s="424"/>
      <c r="AS39" s="424"/>
      <c r="AT39" s="424"/>
      <c r="AU39" s="424"/>
      <c r="AV39" s="424"/>
      <c r="AW39" s="424"/>
      <c r="AX39" s="424"/>
      <c r="AY39" s="424"/>
      <c r="AZ39" s="424"/>
      <c r="BA39" s="424"/>
      <c r="BB39" s="424"/>
      <c r="BC39" s="424"/>
      <c r="BD39" s="210"/>
      <c r="BE39" s="425" t="str">
        <f t="shared" si="1"/>
        <v/>
      </c>
      <c r="BF39" s="425"/>
      <c r="BG39" s="424"/>
      <c r="BH39" s="424"/>
      <c r="BI39" s="424"/>
      <c r="BJ39" s="424"/>
      <c r="BK39" s="424"/>
      <c r="BL39" s="424"/>
      <c r="BM39" s="424"/>
      <c r="BN39" s="424"/>
      <c r="BO39" s="424"/>
      <c r="BP39" s="424"/>
      <c r="BQ39" s="424"/>
      <c r="BR39" s="424"/>
      <c r="BS39" s="424"/>
      <c r="BT39" s="424"/>
      <c r="BU39" s="424"/>
      <c r="BV39" s="210"/>
      <c r="BW39" s="425">
        <f t="shared" si="2"/>
        <v>13</v>
      </c>
      <c r="BX39" s="425"/>
      <c r="BY39" s="424" t="str">
        <f>IF('各会計、関係団体の財政状況及び健全化判断比率'!B73="","",'各会計、関係団体の財政状況及び健全化判断比率'!B73)</f>
        <v>山形県後期高齢者医療広域連合（事業会計分）</v>
      </c>
      <c r="BZ39" s="424"/>
      <c r="CA39" s="424"/>
      <c r="CB39" s="424"/>
      <c r="CC39" s="424"/>
      <c r="CD39" s="424"/>
      <c r="CE39" s="424"/>
      <c r="CF39" s="424"/>
      <c r="CG39" s="424"/>
      <c r="CH39" s="424"/>
      <c r="CI39" s="424"/>
      <c r="CJ39" s="424"/>
      <c r="CK39" s="424"/>
      <c r="CL39" s="424"/>
      <c r="CM39" s="424"/>
      <c r="CN39" s="210"/>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07"/>
      <c r="DG39" s="426" t="str">
        <f>IF('各会計、関係団体の財政状況及び健全化判断比率'!BR12="","",'各会計、関係団体の財政状況及び健全化判断比率'!BR12)</f>
        <v/>
      </c>
      <c r="DH39" s="426"/>
      <c r="DI39" s="214"/>
      <c r="DJ39" s="182"/>
      <c r="DK39" s="182"/>
      <c r="DL39" s="182"/>
      <c r="DM39" s="182"/>
      <c r="DN39" s="182"/>
      <c r="DO39" s="182"/>
    </row>
    <row r="40" spans="1:119" ht="32.25" customHeight="1" x14ac:dyDescent="0.2">
      <c r="A40" s="183"/>
      <c r="B40" s="209"/>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0"/>
      <c r="U40" s="425" t="str">
        <f t="shared" si="4"/>
        <v/>
      </c>
      <c r="V40" s="425"/>
      <c r="W40" s="424"/>
      <c r="X40" s="424"/>
      <c r="Y40" s="424"/>
      <c r="Z40" s="424"/>
      <c r="AA40" s="424"/>
      <c r="AB40" s="424"/>
      <c r="AC40" s="424"/>
      <c r="AD40" s="424"/>
      <c r="AE40" s="424"/>
      <c r="AF40" s="424"/>
      <c r="AG40" s="424"/>
      <c r="AH40" s="424"/>
      <c r="AI40" s="424"/>
      <c r="AJ40" s="424"/>
      <c r="AK40" s="424"/>
      <c r="AL40" s="210"/>
      <c r="AM40" s="425" t="str">
        <f t="shared" si="0"/>
        <v/>
      </c>
      <c r="AN40" s="425"/>
      <c r="AO40" s="424"/>
      <c r="AP40" s="424"/>
      <c r="AQ40" s="424"/>
      <c r="AR40" s="424"/>
      <c r="AS40" s="424"/>
      <c r="AT40" s="424"/>
      <c r="AU40" s="424"/>
      <c r="AV40" s="424"/>
      <c r="AW40" s="424"/>
      <c r="AX40" s="424"/>
      <c r="AY40" s="424"/>
      <c r="AZ40" s="424"/>
      <c r="BA40" s="424"/>
      <c r="BB40" s="424"/>
      <c r="BC40" s="424"/>
      <c r="BD40" s="210"/>
      <c r="BE40" s="425" t="str">
        <f t="shared" si="1"/>
        <v/>
      </c>
      <c r="BF40" s="425"/>
      <c r="BG40" s="424"/>
      <c r="BH40" s="424"/>
      <c r="BI40" s="424"/>
      <c r="BJ40" s="424"/>
      <c r="BK40" s="424"/>
      <c r="BL40" s="424"/>
      <c r="BM40" s="424"/>
      <c r="BN40" s="424"/>
      <c r="BO40" s="424"/>
      <c r="BP40" s="424"/>
      <c r="BQ40" s="424"/>
      <c r="BR40" s="424"/>
      <c r="BS40" s="424"/>
      <c r="BT40" s="424"/>
      <c r="BU40" s="424"/>
      <c r="BV40" s="210"/>
      <c r="BW40" s="425">
        <f t="shared" si="2"/>
        <v>14</v>
      </c>
      <c r="BX40" s="425"/>
      <c r="BY40" s="424" t="str">
        <f>IF('各会計、関係団体の財政状況及び健全化判断比率'!B74="","",'各会計、関係団体の財政状況及び健全化判断比率'!B74)</f>
        <v>尾花沢市大石田町環境衛生事業組合（普通会計分）</v>
      </c>
      <c r="BZ40" s="424"/>
      <c r="CA40" s="424"/>
      <c r="CB40" s="424"/>
      <c r="CC40" s="424"/>
      <c r="CD40" s="424"/>
      <c r="CE40" s="424"/>
      <c r="CF40" s="424"/>
      <c r="CG40" s="424"/>
      <c r="CH40" s="424"/>
      <c r="CI40" s="424"/>
      <c r="CJ40" s="424"/>
      <c r="CK40" s="424"/>
      <c r="CL40" s="424"/>
      <c r="CM40" s="424"/>
      <c r="CN40" s="210"/>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7"/>
      <c r="DG40" s="426" t="str">
        <f>IF('各会計、関係団体の財政状況及び健全化判断比率'!BR13="","",'各会計、関係団体の財政状況及び健全化判断比率'!BR13)</f>
        <v/>
      </c>
      <c r="DH40" s="426"/>
      <c r="DI40" s="214"/>
      <c r="DJ40" s="182"/>
      <c r="DK40" s="182"/>
      <c r="DL40" s="182"/>
      <c r="DM40" s="182"/>
      <c r="DN40" s="182"/>
      <c r="DO40" s="182"/>
    </row>
    <row r="41" spans="1:119" ht="32.25" customHeight="1" x14ac:dyDescent="0.2">
      <c r="A41" s="183"/>
      <c r="B41" s="209"/>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0"/>
      <c r="U41" s="425" t="str">
        <f t="shared" si="4"/>
        <v/>
      </c>
      <c r="V41" s="425"/>
      <c r="W41" s="424"/>
      <c r="X41" s="424"/>
      <c r="Y41" s="424"/>
      <c r="Z41" s="424"/>
      <c r="AA41" s="424"/>
      <c r="AB41" s="424"/>
      <c r="AC41" s="424"/>
      <c r="AD41" s="424"/>
      <c r="AE41" s="424"/>
      <c r="AF41" s="424"/>
      <c r="AG41" s="424"/>
      <c r="AH41" s="424"/>
      <c r="AI41" s="424"/>
      <c r="AJ41" s="424"/>
      <c r="AK41" s="424"/>
      <c r="AL41" s="210"/>
      <c r="AM41" s="425" t="str">
        <f t="shared" si="0"/>
        <v/>
      </c>
      <c r="AN41" s="425"/>
      <c r="AO41" s="424"/>
      <c r="AP41" s="424"/>
      <c r="AQ41" s="424"/>
      <c r="AR41" s="424"/>
      <c r="AS41" s="424"/>
      <c r="AT41" s="424"/>
      <c r="AU41" s="424"/>
      <c r="AV41" s="424"/>
      <c r="AW41" s="424"/>
      <c r="AX41" s="424"/>
      <c r="AY41" s="424"/>
      <c r="AZ41" s="424"/>
      <c r="BA41" s="424"/>
      <c r="BB41" s="424"/>
      <c r="BC41" s="424"/>
      <c r="BD41" s="210"/>
      <c r="BE41" s="425" t="str">
        <f t="shared" si="1"/>
        <v/>
      </c>
      <c r="BF41" s="425"/>
      <c r="BG41" s="424"/>
      <c r="BH41" s="424"/>
      <c r="BI41" s="424"/>
      <c r="BJ41" s="424"/>
      <c r="BK41" s="424"/>
      <c r="BL41" s="424"/>
      <c r="BM41" s="424"/>
      <c r="BN41" s="424"/>
      <c r="BO41" s="424"/>
      <c r="BP41" s="424"/>
      <c r="BQ41" s="424"/>
      <c r="BR41" s="424"/>
      <c r="BS41" s="424"/>
      <c r="BT41" s="424"/>
      <c r="BU41" s="424"/>
      <c r="BV41" s="210"/>
      <c r="BW41" s="425">
        <f t="shared" si="2"/>
        <v>15</v>
      </c>
      <c r="BX41" s="425"/>
      <c r="BY41" s="424" t="str">
        <f>IF('各会計、関係団体の財政状況及び健全化判断比率'!B75="","",'各会計、関係団体の財政状況及び健全化判断比率'!B75)</f>
        <v>尾花沢市大石田町環境衛生事業組合（水道事業会計分）</v>
      </c>
      <c r="BZ41" s="424"/>
      <c r="CA41" s="424"/>
      <c r="CB41" s="424"/>
      <c r="CC41" s="424"/>
      <c r="CD41" s="424"/>
      <c r="CE41" s="424"/>
      <c r="CF41" s="424"/>
      <c r="CG41" s="424"/>
      <c r="CH41" s="424"/>
      <c r="CI41" s="424"/>
      <c r="CJ41" s="424"/>
      <c r="CK41" s="424"/>
      <c r="CL41" s="424"/>
      <c r="CM41" s="424"/>
      <c r="CN41" s="210"/>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7"/>
      <c r="DG41" s="426" t="str">
        <f>IF('各会計、関係団体の財政状況及び健全化判断比率'!BR14="","",'各会計、関係団体の財政状況及び健全化判断比率'!BR14)</f>
        <v/>
      </c>
      <c r="DH41" s="426"/>
      <c r="DI41" s="214"/>
      <c r="DJ41" s="182"/>
      <c r="DK41" s="182"/>
      <c r="DL41" s="182"/>
      <c r="DM41" s="182"/>
      <c r="DN41" s="182"/>
      <c r="DO41" s="182"/>
    </row>
    <row r="42" spans="1:119" ht="32.25" customHeight="1" x14ac:dyDescent="0.2">
      <c r="A42" s="182"/>
      <c r="B42" s="209"/>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0"/>
      <c r="U42" s="425" t="str">
        <f t="shared" si="4"/>
        <v/>
      </c>
      <c r="V42" s="425"/>
      <c r="W42" s="424"/>
      <c r="X42" s="424"/>
      <c r="Y42" s="424"/>
      <c r="Z42" s="424"/>
      <c r="AA42" s="424"/>
      <c r="AB42" s="424"/>
      <c r="AC42" s="424"/>
      <c r="AD42" s="424"/>
      <c r="AE42" s="424"/>
      <c r="AF42" s="424"/>
      <c r="AG42" s="424"/>
      <c r="AH42" s="424"/>
      <c r="AI42" s="424"/>
      <c r="AJ42" s="424"/>
      <c r="AK42" s="424"/>
      <c r="AL42" s="210"/>
      <c r="AM42" s="425" t="str">
        <f t="shared" si="0"/>
        <v/>
      </c>
      <c r="AN42" s="425"/>
      <c r="AO42" s="424"/>
      <c r="AP42" s="424"/>
      <c r="AQ42" s="424"/>
      <c r="AR42" s="424"/>
      <c r="AS42" s="424"/>
      <c r="AT42" s="424"/>
      <c r="AU42" s="424"/>
      <c r="AV42" s="424"/>
      <c r="AW42" s="424"/>
      <c r="AX42" s="424"/>
      <c r="AY42" s="424"/>
      <c r="AZ42" s="424"/>
      <c r="BA42" s="424"/>
      <c r="BB42" s="424"/>
      <c r="BC42" s="424"/>
      <c r="BD42" s="210"/>
      <c r="BE42" s="425" t="str">
        <f t="shared" si="1"/>
        <v/>
      </c>
      <c r="BF42" s="425"/>
      <c r="BG42" s="424"/>
      <c r="BH42" s="424"/>
      <c r="BI42" s="424"/>
      <c r="BJ42" s="424"/>
      <c r="BK42" s="424"/>
      <c r="BL42" s="424"/>
      <c r="BM42" s="424"/>
      <c r="BN42" s="424"/>
      <c r="BO42" s="424"/>
      <c r="BP42" s="424"/>
      <c r="BQ42" s="424"/>
      <c r="BR42" s="424"/>
      <c r="BS42" s="424"/>
      <c r="BT42" s="424"/>
      <c r="BU42" s="424"/>
      <c r="BV42" s="210"/>
      <c r="BW42" s="425">
        <f t="shared" si="2"/>
        <v>16</v>
      </c>
      <c r="BX42" s="425"/>
      <c r="BY42" s="424" t="str">
        <f>IF('各会計、関係団体の財政状況及び健全化判断比率'!B76="","",'各会計、関係団体の財政状況及び健全化判断比率'!B76)</f>
        <v>尾花沢市大石田町環境衛生事業組合（公共下水道事業特別会計分）</v>
      </c>
      <c r="BZ42" s="424"/>
      <c r="CA42" s="424"/>
      <c r="CB42" s="424"/>
      <c r="CC42" s="424"/>
      <c r="CD42" s="424"/>
      <c r="CE42" s="424"/>
      <c r="CF42" s="424"/>
      <c r="CG42" s="424"/>
      <c r="CH42" s="424"/>
      <c r="CI42" s="424"/>
      <c r="CJ42" s="424"/>
      <c r="CK42" s="424"/>
      <c r="CL42" s="424"/>
      <c r="CM42" s="424"/>
      <c r="CN42" s="210"/>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7"/>
      <c r="DG42" s="426" t="str">
        <f>IF('各会計、関係団体の財政状況及び健全化判断比率'!BR15="","",'各会計、関係団体の財政状況及び健全化判断比率'!BR15)</f>
        <v/>
      </c>
      <c r="DH42" s="426"/>
      <c r="DI42" s="214"/>
      <c r="DJ42" s="182"/>
      <c r="DK42" s="182"/>
      <c r="DL42" s="182"/>
      <c r="DM42" s="182"/>
      <c r="DN42" s="182"/>
      <c r="DO42" s="182"/>
    </row>
    <row r="43" spans="1:119" ht="32.25" customHeight="1" x14ac:dyDescent="0.2">
      <c r="A43" s="182"/>
      <c r="B43" s="209"/>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0"/>
      <c r="U43" s="425" t="str">
        <f t="shared" si="4"/>
        <v/>
      </c>
      <c r="V43" s="425"/>
      <c r="W43" s="424"/>
      <c r="X43" s="424"/>
      <c r="Y43" s="424"/>
      <c r="Z43" s="424"/>
      <c r="AA43" s="424"/>
      <c r="AB43" s="424"/>
      <c r="AC43" s="424"/>
      <c r="AD43" s="424"/>
      <c r="AE43" s="424"/>
      <c r="AF43" s="424"/>
      <c r="AG43" s="424"/>
      <c r="AH43" s="424"/>
      <c r="AI43" s="424"/>
      <c r="AJ43" s="424"/>
      <c r="AK43" s="424"/>
      <c r="AL43" s="210"/>
      <c r="AM43" s="425" t="str">
        <f t="shared" si="0"/>
        <v/>
      </c>
      <c r="AN43" s="425"/>
      <c r="AO43" s="424"/>
      <c r="AP43" s="424"/>
      <c r="AQ43" s="424"/>
      <c r="AR43" s="424"/>
      <c r="AS43" s="424"/>
      <c r="AT43" s="424"/>
      <c r="AU43" s="424"/>
      <c r="AV43" s="424"/>
      <c r="AW43" s="424"/>
      <c r="AX43" s="424"/>
      <c r="AY43" s="424"/>
      <c r="AZ43" s="424"/>
      <c r="BA43" s="424"/>
      <c r="BB43" s="424"/>
      <c r="BC43" s="424"/>
      <c r="BD43" s="210"/>
      <c r="BE43" s="425" t="str">
        <f t="shared" si="1"/>
        <v/>
      </c>
      <c r="BF43" s="425"/>
      <c r="BG43" s="424"/>
      <c r="BH43" s="424"/>
      <c r="BI43" s="424"/>
      <c r="BJ43" s="424"/>
      <c r="BK43" s="424"/>
      <c r="BL43" s="424"/>
      <c r="BM43" s="424"/>
      <c r="BN43" s="424"/>
      <c r="BO43" s="424"/>
      <c r="BP43" s="424"/>
      <c r="BQ43" s="424"/>
      <c r="BR43" s="424"/>
      <c r="BS43" s="424"/>
      <c r="BT43" s="424"/>
      <c r="BU43" s="424"/>
      <c r="BV43" s="210"/>
      <c r="BW43" s="425">
        <f t="shared" si="2"/>
        <v>17</v>
      </c>
      <c r="BX43" s="425"/>
      <c r="BY43" s="424" t="str">
        <f>IF('各会計、関係団体の財政状況及び健全化判断比率'!B77="","",'各会計、関係団体の財政状況及び健全化判断比率'!B77)</f>
        <v>北村山公立病院組合</v>
      </c>
      <c r="BZ43" s="424"/>
      <c r="CA43" s="424"/>
      <c r="CB43" s="424"/>
      <c r="CC43" s="424"/>
      <c r="CD43" s="424"/>
      <c r="CE43" s="424"/>
      <c r="CF43" s="424"/>
      <c r="CG43" s="424"/>
      <c r="CH43" s="424"/>
      <c r="CI43" s="424"/>
      <c r="CJ43" s="424"/>
      <c r="CK43" s="424"/>
      <c r="CL43" s="424"/>
      <c r="CM43" s="424"/>
      <c r="CN43" s="210"/>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7"/>
      <c r="DG43" s="426" t="str">
        <f>IF('各会計、関係団体の財政状況及び健全化判断比率'!BR16="","",'各会計、関係団体の財政状況及び健全化判断比率'!BR16)</f>
        <v/>
      </c>
      <c r="DH43" s="426"/>
      <c r="DI43" s="214"/>
      <c r="DJ43" s="182"/>
      <c r="DK43" s="182"/>
      <c r="DL43" s="182"/>
      <c r="DM43" s="182"/>
      <c r="DN43" s="182"/>
      <c r="DO43" s="182"/>
    </row>
    <row r="44" spans="1:119" ht="13.5" customHeight="1" thickBot="1" x14ac:dyDescent="0.25">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2">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2">
      <c r="B46" s="182" t="s">
        <v>207</v>
      </c>
      <c r="C46" s="182"/>
      <c r="D46" s="182"/>
      <c r="E46" s="182" t="s">
        <v>208</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2">
      <c r="B47" s="182"/>
      <c r="C47" s="182"/>
      <c r="D47" s="182"/>
      <c r="E47" s="182" t="s">
        <v>209</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2">
      <c r="B48" s="182"/>
      <c r="C48" s="182"/>
      <c r="D48" s="182"/>
      <c r="E48" s="182" t="s">
        <v>210</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2">
      <c r="E49" s="218" t="s">
        <v>211</v>
      </c>
    </row>
    <row r="50" spans="5:5" x14ac:dyDescent="0.2">
      <c r="E50" s="184" t="s">
        <v>212</v>
      </c>
    </row>
    <row r="51" spans="5:5" x14ac:dyDescent="0.2">
      <c r="E51" s="184" t="s">
        <v>213</v>
      </c>
    </row>
    <row r="52" spans="5:5" x14ac:dyDescent="0.2">
      <c r="E52" s="184" t="s">
        <v>214</v>
      </c>
    </row>
    <row r="53" spans="5:5" x14ac:dyDescent="0.2"/>
    <row r="54" spans="5:5" x14ac:dyDescent="0.2"/>
    <row r="55" spans="5:5" x14ac:dyDescent="0.2"/>
    <row r="56" spans="5:5" x14ac:dyDescent="0.2"/>
  </sheetData>
  <sheetProtection algorithmName="SHA-512" hashValue="xIa6x9pRQeWMm7VknQK5x5pm2F87l5Ua08t6D+ivjjiKfU3ZKMc93DLgLP1bDxbtfSJtVXRDEEde8j7aVRIvHw==" saltValue="gC1lTW+AvYiv07O/faqG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50" t="s">
        <v>564</v>
      </c>
      <c r="D34" s="1250"/>
      <c r="E34" s="1251"/>
      <c r="F34" s="32">
        <v>5.97</v>
      </c>
      <c r="G34" s="33">
        <v>7.72</v>
      </c>
      <c r="H34" s="33">
        <v>5.85</v>
      </c>
      <c r="I34" s="33">
        <v>7.07</v>
      </c>
      <c r="J34" s="34">
        <v>7.81</v>
      </c>
      <c r="K34" s="22"/>
      <c r="L34" s="22"/>
      <c r="M34" s="22"/>
      <c r="N34" s="22"/>
      <c r="O34" s="22"/>
      <c r="P34" s="22"/>
    </row>
    <row r="35" spans="1:16" ht="39" customHeight="1" x14ac:dyDescent="0.2">
      <c r="A35" s="22"/>
      <c r="B35" s="35"/>
      <c r="C35" s="1244" t="s">
        <v>565</v>
      </c>
      <c r="D35" s="1245"/>
      <c r="E35" s="1246"/>
      <c r="F35" s="36">
        <v>1.53</v>
      </c>
      <c r="G35" s="37">
        <v>1.53</v>
      </c>
      <c r="H35" s="37">
        <v>3.57</v>
      </c>
      <c r="I35" s="37">
        <v>3.24</v>
      </c>
      <c r="J35" s="38">
        <v>2.72</v>
      </c>
      <c r="K35" s="22"/>
      <c r="L35" s="22"/>
      <c r="M35" s="22"/>
      <c r="N35" s="22"/>
      <c r="O35" s="22"/>
      <c r="P35" s="22"/>
    </row>
    <row r="36" spans="1:16" ht="39" customHeight="1" x14ac:dyDescent="0.2">
      <c r="A36" s="22"/>
      <c r="B36" s="35"/>
      <c r="C36" s="1244" t="s">
        <v>566</v>
      </c>
      <c r="D36" s="1245"/>
      <c r="E36" s="1246"/>
      <c r="F36" s="36">
        <v>0.67</v>
      </c>
      <c r="G36" s="37">
        <v>1.2</v>
      </c>
      <c r="H36" s="37">
        <v>0.93</v>
      </c>
      <c r="I36" s="37">
        <v>1.78</v>
      </c>
      <c r="J36" s="38">
        <v>0.41</v>
      </c>
      <c r="K36" s="22"/>
      <c r="L36" s="22"/>
      <c r="M36" s="22"/>
      <c r="N36" s="22"/>
      <c r="O36" s="22"/>
      <c r="P36" s="22"/>
    </row>
    <row r="37" spans="1:16" ht="39" customHeight="1" x14ac:dyDescent="0.2">
      <c r="A37" s="22"/>
      <c r="B37" s="35"/>
      <c r="C37" s="1244" t="s">
        <v>567</v>
      </c>
      <c r="D37" s="1245"/>
      <c r="E37" s="1246"/>
      <c r="F37" s="36">
        <v>0.02</v>
      </c>
      <c r="G37" s="37">
        <v>0</v>
      </c>
      <c r="H37" s="37">
        <v>0.02</v>
      </c>
      <c r="I37" s="37">
        <v>0.03</v>
      </c>
      <c r="J37" s="38">
        <v>0.01</v>
      </c>
      <c r="K37" s="22"/>
      <c r="L37" s="22"/>
      <c r="M37" s="22"/>
      <c r="N37" s="22"/>
      <c r="O37" s="22"/>
      <c r="P37" s="22"/>
    </row>
    <row r="38" spans="1:16" ht="39" customHeight="1" x14ac:dyDescent="0.2">
      <c r="A38" s="22"/>
      <c r="B38" s="35"/>
      <c r="C38" s="1244" t="s">
        <v>568</v>
      </c>
      <c r="D38" s="1245"/>
      <c r="E38" s="1246"/>
      <c r="F38" s="36">
        <v>0</v>
      </c>
      <c r="G38" s="37">
        <v>0</v>
      </c>
      <c r="H38" s="37">
        <v>0</v>
      </c>
      <c r="I38" s="37">
        <v>0</v>
      </c>
      <c r="J38" s="38">
        <v>0</v>
      </c>
      <c r="K38" s="22"/>
      <c r="L38" s="22"/>
      <c r="M38" s="22"/>
      <c r="N38" s="22"/>
      <c r="O38" s="22"/>
      <c r="P38" s="22"/>
    </row>
    <row r="39" spans="1:16" ht="39" customHeight="1" x14ac:dyDescent="0.2">
      <c r="A39" s="22"/>
      <c r="B39" s="35"/>
      <c r="C39" s="1244" t="s">
        <v>569</v>
      </c>
      <c r="D39" s="1245"/>
      <c r="E39" s="1246"/>
      <c r="F39" s="36">
        <v>0</v>
      </c>
      <c r="G39" s="37">
        <v>0</v>
      </c>
      <c r="H39" s="37">
        <v>0</v>
      </c>
      <c r="I39" s="37">
        <v>0</v>
      </c>
      <c r="J39" s="38">
        <v>0</v>
      </c>
      <c r="K39" s="22"/>
      <c r="L39" s="22"/>
      <c r="M39" s="22"/>
      <c r="N39" s="22"/>
      <c r="O39" s="22"/>
      <c r="P39" s="22"/>
    </row>
    <row r="40" spans="1:16" ht="39" customHeight="1" x14ac:dyDescent="0.2">
      <c r="A40" s="22"/>
      <c r="B40" s="35"/>
      <c r="C40" s="1244" t="s">
        <v>570</v>
      </c>
      <c r="D40" s="1245"/>
      <c r="E40" s="1246"/>
      <c r="F40" s="36">
        <v>0</v>
      </c>
      <c r="G40" s="37">
        <v>0</v>
      </c>
      <c r="H40" s="37">
        <v>0</v>
      </c>
      <c r="I40" s="37">
        <v>0</v>
      </c>
      <c r="J40" s="38">
        <v>0</v>
      </c>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571</v>
      </c>
      <c r="D42" s="1245"/>
      <c r="E42" s="1246"/>
      <c r="F42" s="36" t="s">
        <v>516</v>
      </c>
      <c r="G42" s="37" t="s">
        <v>516</v>
      </c>
      <c r="H42" s="37" t="s">
        <v>516</v>
      </c>
      <c r="I42" s="37" t="s">
        <v>516</v>
      </c>
      <c r="J42" s="38" t="s">
        <v>516</v>
      </c>
      <c r="K42" s="22"/>
      <c r="L42" s="22"/>
      <c r="M42" s="22"/>
      <c r="N42" s="22"/>
      <c r="O42" s="22"/>
      <c r="P42" s="22"/>
    </row>
    <row r="43" spans="1:16" ht="39" customHeight="1" thickBot="1" x14ac:dyDescent="0.25">
      <c r="A43" s="22"/>
      <c r="B43" s="40"/>
      <c r="C43" s="1247" t="s">
        <v>572</v>
      </c>
      <c r="D43" s="1248"/>
      <c r="E43" s="1249"/>
      <c r="F43" s="41">
        <v>0</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PBHZbM0OG4mturA0A14EBZqAoHMZK7uLUmBJJf0wEox14+Coi0nZRuhC+9TWEefs5J6XkZlVXg76Chfy8srQ==" saltValue="U/SXkMtZzbV3bE1+8mPO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639</v>
      </c>
      <c r="L45" s="60">
        <v>605</v>
      </c>
      <c r="M45" s="60">
        <v>615</v>
      </c>
      <c r="N45" s="60">
        <v>608</v>
      </c>
      <c r="O45" s="61">
        <v>603</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2">
      <c r="A48" s="48"/>
      <c r="B48" s="1272"/>
      <c r="C48" s="1273"/>
      <c r="D48" s="62"/>
      <c r="E48" s="1254" t="s">
        <v>15</v>
      </c>
      <c r="F48" s="1254"/>
      <c r="G48" s="1254"/>
      <c r="H48" s="1254"/>
      <c r="I48" s="1254"/>
      <c r="J48" s="1255"/>
      <c r="K48" s="63">
        <v>70</v>
      </c>
      <c r="L48" s="64">
        <v>70</v>
      </c>
      <c r="M48" s="64">
        <v>63</v>
      </c>
      <c r="N48" s="64">
        <v>58</v>
      </c>
      <c r="O48" s="65">
        <v>55</v>
      </c>
      <c r="P48" s="48"/>
      <c r="Q48" s="48"/>
      <c r="R48" s="48"/>
      <c r="S48" s="48"/>
      <c r="T48" s="48"/>
      <c r="U48" s="48"/>
    </row>
    <row r="49" spans="1:21" ht="30.75" customHeight="1" x14ac:dyDescent="0.2">
      <c r="A49" s="48"/>
      <c r="B49" s="1272"/>
      <c r="C49" s="1273"/>
      <c r="D49" s="62"/>
      <c r="E49" s="1254" t="s">
        <v>16</v>
      </c>
      <c r="F49" s="1254"/>
      <c r="G49" s="1254"/>
      <c r="H49" s="1254"/>
      <c r="I49" s="1254"/>
      <c r="J49" s="1255"/>
      <c r="K49" s="63">
        <v>81</v>
      </c>
      <c r="L49" s="64">
        <v>78</v>
      </c>
      <c r="M49" s="64">
        <v>74</v>
      </c>
      <c r="N49" s="64">
        <v>64</v>
      </c>
      <c r="O49" s="65">
        <v>82</v>
      </c>
      <c r="P49" s="48"/>
      <c r="Q49" s="48"/>
      <c r="R49" s="48"/>
      <c r="S49" s="48"/>
      <c r="T49" s="48"/>
      <c r="U49" s="48"/>
    </row>
    <row r="50" spans="1:21" ht="30.75" customHeight="1" x14ac:dyDescent="0.2">
      <c r="A50" s="48"/>
      <c r="B50" s="1272"/>
      <c r="C50" s="1273"/>
      <c r="D50" s="62"/>
      <c r="E50" s="1254" t="s">
        <v>17</v>
      </c>
      <c r="F50" s="1254"/>
      <c r="G50" s="1254"/>
      <c r="H50" s="1254"/>
      <c r="I50" s="1254"/>
      <c r="J50" s="1255"/>
      <c r="K50" s="63">
        <v>50</v>
      </c>
      <c r="L50" s="64">
        <v>0</v>
      </c>
      <c r="M50" s="64">
        <v>0</v>
      </c>
      <c r="N50" s="64">
        <v>0</v>
      </c>
      <c r="O50" s="65">
        <v>0</v>
      </c>
      <c r="P50" s="48"/>
      <c r="Q50" s="48"/>
      <c r="R50" s="48"/>
      <c r="S50" s="48"/>
      <c r="T50" s="48"/>
      <c r="U50" s="48"/>
    </row>
    <row r="51" spans="1:21" ht="30.75" customHeight="1" x14ac:dyDescent="0.2">
      <c r="A51" s="48"/>
      <c r="B51" s="1274"/>
      <c r="C51" s="1275"/>
      <c r="D51" s="66"/>
      <c r="E51" s="1254" t="s">
        <v>18</v>
      </c>
      <c r="F51" s="1254"/>
      <c r="G51" s="1254"/>
      <c r="H51" s="1254"/>
      <c r="I51" s="1254"/>
      <c r="J51" s="1255"/>
      <c r="K51" s="63">
        <v>0</v>
      </c>
      <c r="L51" s="64" t="s">
        <v>516</v>
      </c>
      <c r="M51" s="64">
        <v>0</v>
      </c>
      <c r="N51" s="64" t="s">
        <v>516</v>
      </c>
      <c r="O51" s="65">
        <v>0</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553</v>
      </c>
      <c r="L52" s="64">
        <v>528</v>
      </c>
      <c r="M52" s="64">
        <v>524</v>
      </c>
      <c r="N52" s="64">
        <v>496</v>
      </c>
      <c r="O52" s="65">
        <v>486</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287</v>
      </c>
      <c r="L53" s="69">
        <v>225</v>
      </c>
      <c r="M53" s="69">
        <v>228</v>
      </c>
      <c r="N53" s="69">
        <v>234</v>
      </c>
      <c r="O53" s="70">
        <v>254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60" t="s">
        <v>25</v>
      </c>
      <c r="C57" s="1261"/>
      <c r="D57" s="1264" t="s">
        <v>26</v>
      </c>
      <c r="E57" s="1265"/>
      <c r="F57" s="1265"/>
      <c r="G57" s="1265"/>
      <c r="H57" s="1265"/>
      <c r="I57" s="1265"/>
      <c r="J57" s="1266"/>
      <c r="K57" s="385">
        <v>51</v>
      </c>
      <c r="L57" s="83" t="s">
        <v>605</v>
      </c>
      <c r="M57" s="83" t="s">
        <v>605</v>
      </c>
      <c r="N57" s="83" t="s">
        <v>605</v>
      </c>
      <c r="O57" s="382" t="s">
        <v>611</v>
      </c>
    </row>
    <row r="58" spans="1:21" ht="31.5" customHeight="1" thickBot="1" x14ac:dyDescent="0.25">
      <c r="B58" s="1262"/>
      <c r="C58" s="1263"/>
      <c r="D58" s="1267" t="s">
        <v>27</v>
      </c>
      <c r="E58" s="1268"/>
      <c r="F58" s="1268"/>
      <c r="G58" s="1268"/>
      <c r="H58" s="1268"/>
      <c r="I58" s="1268"/>
      <c r="J58" s="1269"/>
      <c r="K58" s="384">
        <v>-29</v>
      </c>
      <c r="L58" s="84" t="s">
        <v>597</v>
      </c>
      <c r="M58" s="84" t="s">
        <v>606</v>
      </c>
      <c r="N58" s="84" t="s">
        <v>606</v>
      </c>
      <c r="O58" s="383" t="s">
        <v>612</v>
      </c>
    </row>
    <row r="59" spans="1:21" ht="24" customHeight="1" x14ac:dyDescent="0.2">
      <c r="B59" s="85"/>
      <c r="C59" s="85"/>
      <c r="D59" s="86" t="s">
        <v>28</v>
      </c>
      <c r="E59" s="87"/>
      <c r="F59" s="87"/>
      <c r="G59" s="87"/>
      <c r="H59" s="87"/>
      <c r="I59" s="87"/>
      <c r="J59" s="87"/>
      <c r="K59" s="87"/>
      <c r="L59" s="87"/>
      <c r="M59" s="87"/>
      <c r="N59" s="87"/>
      <c r="O59" s="87"/>
    </row>
    <row r="60" spans="1:21" ht="24" customHeight="1" x14ac:dyDescent="0.2">
      <c r="B60" s="88"/>
      <c r="C60" s="88"/>
      <c r="D60" s="86" t="s">
        <v>29</v>
      </c>
      <c r="E60" s="87"/>
      <c r="F60" s="87"/>
      <c r="G60" s="87"/>
      <c r="H60" s="87"/>
      <c r="I60" s="87"/>
      <c r="J60" s="87"/>
      <c r="K60" s="87"/>
      <c r="L60" s="87"/>
      <c r="M60" s="87"/>
      <c r="N60" s="87"/>
      <c r="O60" s="87"/>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zT0xRQCt7p4Tyt+OTyQyh3yYEyqFFC4tky7o/BUdwygZfj/4BgAMJhPuJ7svXt64O519UQKrf7IU7p4hmrQ2Q==" saltValue="z4swe/VvrruM6U5P6JSW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640625" style="89" customWidth="1"/>
    <col min="2" max="3" width="12.6640625" style="89" customWidth="1"/>
    <col min="4" max="4" width="11.6640625" style="89" customWidth="1"/>
    <col min="5" max="8" width="10.33203125" style="89" customWidth="1"/>
    <col min="9" max="13" width="16.33203125" style="89" customWidth="1"/>
    <col min="14" max="19" width="12.6640625" style="89" customWidth="1"/>
    <col min="20" max="16384" width="0" style="89"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0" t="s">
        <v>9</v>
      </c>
    </row>
    <row r="40" spans="2:13" ht="27.75" customHeight="1" thickBot="1" x14ac:dyDescent="0.25">
      <c r="B40" s="91" t="s">
        <v>10</v>
      </c>
      <c r="C40" s="92"/>
      <c r="D40" s="92"/>
      <c r="E40" s="93"/>
      <c r="F40" s="93"/>
      <c r="G40" s="93"/>
      <c r="H40" s="94" t="s">
        <v>2</v>
      </c>
      <c r="I40" s="95" t="s">
        <v>557</v>
      </c>
      <c r="J40" s="96" t="s">
        <v>558</v>
      </c>
      <c r="K40" s="96" t="s">
        <v>559</v>
      </c>
      <c r="L40" s="96" t="s">
        <v>560</v>
      </c>
      <c r="M40" s="97" t="s">
        <v>561</v>
      </c>
    </row>
    <row r="41" spans="2:13" ht="27.75" customHeight="1" x14ac:dyDescent="0.2">
      <c r="B41" s="1290" t="s">
        <v>30</v>
      </c>
      <c r="C41" s="1291"/>
      <c r="D41" s="98"/>
      <c r="E41" s="1292" t="s">
        <v>31</v>
      </c>
      <c r="F41" s="1292"/>
      <c r="G41" s="1292"/>
      <c r="H41" s="1293"/>
      <c r="I41" s="99">
        <v>5946</v>
      </c>
      <c r="J41" s="100">
        <v>6444</v>
      </c>
      <c r="K41" s="100">
        <v>7004</v>
      </c>
      <c r="L41" s="100">
        <v>6875</v>
      </c>
      <c r="M41" s="101">
        <v>6973</v>
      </c>
    </row>
    <row r="42" spans="2:13" ht="27.75" customHeight="1" x14ac:dyDescent="0.2">
      <c r="B42" s="1280"/>
      <c r="C42" s="1281"/>
      <c r="D42" s="102"/>
      <c r="E42" s="1284" t="s">
        <v>32</v>
      </c>
      <c r="F42" s="1284"/>
      <c r="G42" s="1284"/>
      <c r="H42" s="1285"/>
      <c r="I42" s="103" t="s">
        <v>516</v>
      </c>
      <c r="J42" s="104" t="s">
        <v>516</v>
      </c>
      <c r="K42" s="104" t="s">
        <v>516</v>
      </c>
      <c r="L42" s="104" t="s">
        <v>516</v>
      </c>
      <c r="M42" s="105" t="s">
        <v>516</v>
      </c>
    </row>
    <row r="43" spans="2:13" ht="27.75" customHeight="1" x14ac:dyDescent="0.2">
      <c r="B43" s="1280"/>
      <c r="C43" s="1281"/>
      <c r="D43" s="102"/>
      <c r="E43" s="1284" t="s">
        <v>33</v>
      </c>
      <c r="F43" s="1284"/>
      <c r="G43" s="1284"/>
      <c r="H43" s="1285"/>
      <c r="I43" s="103">
        <v>547</v>
      </c>
      <c r="J43" s="104">
        <v>494</v>
      </c>
      <c r="K43" s="104">
        <v>427</v>
      </c>
      <c r="L43" s="104">
        <v>361</v>
      </c>
      <c r="M43" s="105">
        <v>305</v>
      </c>
    </row>
    <row r="44" spans="2:13" ht="27.75" customHeight="1" x14ac:dyDescent="0.2">
      <c r="B44" s="1280"/>
      <c r="C44" s="1281"/>
      <c r="D44" s="102"/>
      <c r="E44" s="1284" t="s">
        <v>34</v>
      </c>
      <c r="F44" s="1284"/>
      <c r="G44" s="1284"/>
      <c r="H44" s="1285"/>
      <c r="I44" s="103">
        <v>1245</v>
      </c>
      <c r="J44" s="104">
        <v>1366</v>
      </c>
      <c r="K44" s="104">
        <v>1455</v>
      </c>
      <c r="L44" s="104">
        <v>1467</v>
      </c>
      <c r="M44" s="105">
        <v>1456</v>
      </c>
    </row>
    <row r="45" spans="2:13" ht="27.75" customHeight="1" x14ac:dyDescent="0.2">
      <c r="B45" s="1280"/>
      <c r="C45" s="1281"/>
      <c r="D45" s="102"/>
      <c r="E45" s="1284" t="s">
        <v>35</v>
      </c>
      <c r="F45" s="1284"/>
      <c r="G45" s="1284"/>
      <c r="H45" s="1285"/>
      <c r="I45" s="103">
        <v>807</v>
      </c>
      <c r="J45" s="104">
        <v>812</v>
      </c>
      <c r="K45" s="104">
        <v>736</v>
      </c>
      <c r="L45" s="104">
        <v>742</v>
      </c>
      <c r="M45" s="105">
        <v>727</v>
      </c>
    </row>
    <row r="46" spans="2:13" ht="27.75" customHeight="1" x14ac:dyDescent="0.2">
      <c r="B46" s="1280"/>
      <c r="C46" s="1281"/>
      <c r="D46" s="106"/>
      <c r="E46" s="1284" t="s">
        <v>36</v>
      </c>
      <c r="F46" s="1284"/>
      <c r="G46" s="1284"/>
      <c r="H46" s="1285"/>
      <c r="I46" s="103" t="s">
        <v>516</v>
      </c>
      <c r="J46" s="104" t="s">
        <v>516</v>
      </c>
      <c r="K46" s="104" t="s">
        <v>516</v>
      </c>
      <c r="L46" s="104" t="s">
        <v>516</v>
      </c>
      <c r="M46" s="105" t="s">
        <v>516</v>
      </c>
    </row>
    <row r="47" spans="2:13" ht="27.75" customHeight="1" x14ac:dyDescent="0.2">
      <c r="B47" s="1280"/>
      <c r="C47" s="1281"/>
      <c r="D47" s="107"/>
      <c r="E47" s="1294" t="s">
        <v>37</v>
      </c>
      <c r="F47" s="1295"/>
      <c r="G47" s="1295"/>
      <c r="H47" s="1296"/>
      <c r="I47" s="103" t="s">
        <v>516</v>
      </c>
      <c r="J47" s="104" t="s">
        <v>516</v>
      </c>
      <c r="K47" s="104" t="s">
        <v>516</v>
      </c>
      <c r="L47" s="104" t="s">
        <v>516</v>
      </c>
      <c r="M47" s="105" t="s">
        <v>516</v>
      </c>
    </row>
    <row r="48" spans="2:13" ht="27.75" customHeight="1" x14ac:dyDescent="0.2">
      <c r="B48" s="1280"/>
      <c r="C48" s="1281"/>
      <c r="D48" s="102"/>
      <c r="E48" s="1284" t="s">
        <v>38</v>
      </c>
      <c r="F48" s="1284"/>
      <c r="G48" s="1284"/>
      <c r="H48" s="1285"/>
      <c r="I48" s="103" t="s">
        <v>516</v>
      </c>
      <c r="J48" s="104" t="s">
        <v>516</v>
      </c>
      <c r="K48" s="104" t="s">
        <v>516</v>
      </c>
      <c r="L48" s="104" t="s">
        <v>516</v>
      </c>
      <c r="M48" s="105" t="s">
        <v>516</v>
      </c>
    </row>
    <row r="49" spans="2:13" ht="27.75" customHeight="1" x14ac:dyDescent="0.2">
      <c r="B49" s="1282"/>
      <c r="C49" s="1283"/>
      <c r="D49" s="102"/>
      <c r="E49" s="1284" t="s">
        <v>39</v>
      </c>
      <c r="F49" s="1284"/>
      <c r="G49" s="1284"/>
      <c r="H49" s="1285"/>
      <c r="I49" s="103" t="s">
        <v>516</v>
      </c>
      <c r="J49" s="104" t="s">
        <v>516</v>
      </c>
      <c r="K49" s="104" t="s">
        <v>516</v>
      </c>
      <c r="L49" s="104" t="s">
        <v>516</v>
      </c>
      <c r="M49" s="105" t="s">
        <v>516</v>
      </c>
    </row>
    <row r="50" spans="2:13" ht="27.75" customHeight="1" x14ac:dyDescent="0.2">
      <c r="B50" s="1278" t="s">
        <v>40</v>
      </c>
      <c r="C50" s="1279"/>
      <c r="D50" s="108"/>
      <c r="E50" s="1284" t="s">
        <v>41</v>
      </c>
      <c r="F50" s="1284"/>
      <c r="G50" s="1284"/>
      <c r="H50" s="1285"/>
      <c r="I50" s="103">
        <v>1613</v>
      </c>
      <c r="J50" s="104">
        <v>1753</v>
      </c>
      <c r="K50" s="104">
        <v>1684</v>
      </c>
      <c r="L50" s="104">
        <v>1672</v>
      </c>
      <c r="M50" s="105">
        <v>1826</v>
      </c>
    </row>
    <row r="51" spans="2:13" ht="27.75" customHeight="1" x14ac:dyDescent="0.2">
      <c r="B51" s="1280"/>
      <c r="C51" s="1281"/>
      <c r="D51" s="102"/>
      <c r="E51" s="1284" t="s">
        <v>42</v>
      </c>
      <c r="F51" s="1284"/>
      <c r="G51" s="1284"/>
      <c r="H51" s="1285"/>
      <c r="I51" s="103">
        <v>45</v>
      </c>
      <c r="J51" s="104">
        <v>33</v>
      </c>
      <c r="K51" s="104">
        <v>26</v>
      </c>
      <c r="L51" s="104">
        <v>46</v>
      </c>
      <c r="M51" s="105">
        <v>43</v>
      </c>
    </row>
    <row r="52" spans="2:13" ht="27.75" customHeight="1" x14ac:dyDescent="0.2">
      <c r="B52" s="1282"/>
      <c r="C52" s="1283"/>
      <c r="D52" s="102"/>
      <c r="E52" s="1284" t="s">
        <v>43</v>
      </c>
      <c r="F52" s="1284"/>
      <c r="G52" s="1284"/>
      <c r="H52" s="1285"/>
      <c r="I52" s="103">
        <v>4866</v>
      </c>
      <c r="J52" s="104">
        <v>5160</v>
      </c>
      <c r="K52" s="104">
        <v>5380</v>
      </c>
      <c r="L52" s="104">
        <v>5225</v>
      </c>
      <c r="M52" s="105">
        <v>5255</v>
      </c>
    </row>
    <row r="53" spans="2:13" ht="27.75" customHeight="1" thickBot="1" x14ac:dyDescent="0.25">
      <c r="B53" s="1286" t="s">
        <v>44</v>
      </c>
      <c r="C53" s="1287"/>
      <c r="D53" s="109"/>
      <c r="E53" s="1288" t="s">
        <v>45</v>
      </c>
      <c r="F53" s="1288"/>
      <c r="G53" s="1288"/>
      <c r="H53" s="1289"/>
      <c r="I53" s="110">
        <v>2021</v>
      </c>
      <c r="J53" s="111">
        <v>2169</v>
      </c>
      <c r="K53" s="111">
        <v>2532</v>
      </c>
      <c r="L53" s="111">
        <v>2502</v>
      </c>
      <c r="M53" s="112">
        <v>2337</v>
      </c>
    </row>
    <row r="54" spans="2:13" ht="27.75" customHeight="1" x14ac:dyDescent="0.2">
      <c r="B54" s="113" t="s">
        <v>46</v>
      </c>
      <c r="C54" s="114"/>
      <c r="D54" s="114"/>
      <c r="E54" s="115"/>
      <c r="F54" s="115"/>
      <c r="G54" s="115"/>
      <c r="H54" s="115"/>
      <c r="I54" s="116"/>
      <c r="J54" s="116"/>
      <c r="K54" s="116"/>
      <c r="L54" s="116"/>
      <c r="M54" s="116"/>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GfGuLRgBe5+In2b7gL3sEcvSWleUI1oHA2WDgKj3/OaWMxKws9QkCCVarxVO1qqSpn7HGrusTd81lHj4oU+HQ==" saltValue="Dwsq1OQteLBk1chra3Mn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85" zoomScaleNormal="39" zoomScaleSheetLayoutView="85"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7" t="s">
        <v>47</v>
      </c>
    </row>
    <row r="54" spans="2:8" ht="29.25" customHeight="1" thickBot="1" x14ac:dyDescent="0.3">
      <c r="B54" s="118" t="s">
        <v>1</v>
      </c>
      <c r="C54" s="119"/>
      <c r="D54" s="119"/>
      <c r="E54" s="120" t="s">
        <v>2</v>
      </c>
      <c r="F54" s="121" t="s">
        <v>559</v>
      </c>
      <c r="G54" s="121" t="s">
        <v>560</v>
      </c>
      <c r="H54" s="122" t="s">
        <v>561</v>
      </c>
    </row>
    <row r="55" spans="2:8" ht="52.5" customHeight="1" x14ac:dyDescent="0.2">
      <c r="B55" s="123"/>
      <c r="C55" s="1305" t="s">
        <v>48</v>
      </c>
      <c r="D55" s="1305"/>
      <c r="E55" s="1306"/>
      <c r="F55" s="124">
        <v>658</v>
      </c>
      <c r="G55" s="124">
        <v>548</v>
      </c>
      <c r="H55" s="125">
        <v>599</v>
      </c>
    </row>
    <row r="56" spans="2:8" ht="52.5" customHeight="1" x14ac:dyDescent="0.2">
      <c r="B56" s="126"/>
      <c r="C56" s="1307" t="s">
        <v>49</v>
      </c>
      <c r="D56" s="1307"/>
      <c r="E56" s="1308"/>
      <c r="F56" s="127">
        <v>51</v>
      </c>
      <c r="G56" s="127">
        <v>51</v>
      </c>
      <c r="H56" s="128">
        <v>51</v>
      </c>
    </row>
    <row r="57" spans="2:8" ht="53.25" customHeight="1" x14ac:dyDescent="0.2">
      <c r="B57" s="126"/>
      <c r="C57" s="1309" t="s">
        <v>50</v>
      </c>
      <c r="D57" s="1309"/>
      <c r="E57" s="1310"/>
      <c r="F57" s="129">
        <v>751</v>
      </c>
      <c r="G57" s="129">
        <v>800</v>
      </c>
      <c r="H57" s="130">
        <v>833</v>
      </c>
    </row>
    <row r="58" spans="2:8" ht="45.75" customHeight="1" x14ac:dyDescent="0.2">
      <c r="B58" s="131"/>
      <c r="C58" s="1297" t="s">
        <v>607</v>
      </c>
      <c r="D58" s="1298"/>
      <c r="E58" s="1299"/>
      <c r="F58" s="132">
        <v>278</v>
      </c>
      <c r="G58" s="132">
        <v>267</v>
      </c>
      <c r="H58" s="133">
        <v>244</v>
      </c>
    </row>
    <row r="59" spans="2:8" ht="45.75" customHeight="1" x14ac:dyDescent="0.2">
      <c r="B59" s="131"/>
      <c r="C59" s="1297" t="s">
        <v>613</v>
      </c>
      <c r="D59" s="1298"/>
      <c r="E59" s="1299"/>
      <c r="F59" s="132">
        <v>242</v>
      </c>
      <c r="G59" s="132">
        <v>303</v>
      </c>
      <c r="H59" s="133">
        <v>360</v>
      </c>
    </row>
    <row r="60" spans="2:8" ht="45.75" customHeight="1" x14ac:dyDescent="0.2">
      <c r="B60" s="131"/>
      <c r="C60" s="1297" t="s">
        <v>608</v>
      </c>
      <c r="D60" s="1298"/>
      <c r="E60" s="1299"/>
      <c r="F60" s="132">
        <v>152</v>
      </c>
      <c r="G60" s="132">
        <v>153</v>
      </c>
      <c r="H60" s="133">
        <v>153</v>
      </c>
    </row>
    <row r="61" spans="2:8" ht="45.75" customHeight="1" x14ac:dyDescent="0.2">
      <c r="B61" s="131"/>
      <c r="C61" s="1297" t="s">
        <v>609</v>
      </c>
      <c r="D61" s="1298"/>
      <c r="E61" s="1299"/>
      <c r="F61" s="132">
        <v>42</v>
      </c>
      <c r="G61" s="132">
        <v>40</v>
      </c>
      <c r="H61" s="133">
        <v>38</v>
      </c>
    </row>
    <row r="62" spans="2:8" ht="45.75" customHeight="1" thickBot="1" x14ac:dyDescent="0.25">
      <c r="B62" s="134"/>
      <c r="C62" s="1300" t="s">
        <v>610</v>
      </c>
      <c r="D62" s="1301"/>
      <c r="E62" s="1302"/>
      <c r="F62" s="135">
        <v>27</v>
      </c>
      <c r="G62" s="135">
        <v>27</v>
      </c>
      <c r="H62" s="136">
        <v>27</v>
      </c>
    </row>
    <row r="63" spans="2:8" ht="52.5" customHeight="1" thickBot="1" x14ac:dyDescent="0.25">
      <c r="B63" s="137"/>
      <c r="C63" s="1303" t="s">
        <v>51</v>
      </c>
      <c r="D63" s="1303"/>
      <c r="E63" s="1304"/>
      <c r="F63" s="138">
        <v>1460</v>
      </c>
      <c r="G63" s="138">
        <v>1399</v>
      </c>
      <c r="H63" s="139">
        <v>1483</v>
      </c>
    </row>
    <row r="64" spans="2:8" ht="15" customHeight="1" x14ac:dyDescent="0.2"/>
  </sheetData>
  <sheetProtection algorithmName="SHA-512" hashValue="WaBRK6wvoOKATyvm/984XBM4LdSCkYzFxAJBIcqrzE64nmZsDmx11ec+mY7jRmhIQhr+lo2ICmNAt4tL57eXTw==" saltValue="Q/gzJhs5ezsmrEdfeUqs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zoomScale="85" zoomScaleNormal="8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7"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8"/>
      <c r="DG4" s="288"/>
      <c r="DH4" s="288"/>
      <c r="DI4" s="288"/>
      <c r="DJ4" s="288"/>
      <c r="DK4" s="288"/>
      <c r="DL4" s="288"/>
      <c r="DM4" s="288"/>
      <c r="DN4" s="288"/>
      <c r="DO4" s="288"/>
      <c r="DP4" s="288"/>
      <c r="DQ4" s="288"/>
      <c r="DR4" s="288"/>
      <c r="DS4" s="288"/>
      <c r="DT4" s="288"/>
      <c r="DU4" s="288"/>
      <c r="DV4" s="288"/>
      <c r="DW4" s="288"/>
    </row>
    <row r="5" spans="1:143" s="287"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8"/>
      <c r="DG5" s="288"/>
      <c r="DH5" s="288"/>
      <c r="DI5" s="288"/>
      <c r="DJ5" s="288"/>
      <c r="DK5" s="288"/>
      <c r="DL5" s="288"/>
      <c r="DM5" s="288"/>
      <c r="DN5" s="288"/>
      <c r="DO5" s="288"/>
      <c r="DP5" s="288"/>
      <c r="DQ5" s="288"/>
      <c r="DR5" s="288"/>
      <c r="DS5" s="288"/>
      <c r="DT5" s="288"/>
      <c r="DU5" s="288"/>
      <c r="DV5" s="288"/>
      <c r="DW5" s="288"/>
    </row>
    <row r="6" spans="1:143" s="287"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8"/>
      <c r="DG6" s="288"/>
      <c r="DH6" s="288"/>
      <c r="DI6" s="288"/>
      <c r="DJ6" s="288"/>
      <c r="DK6" s="288"/>
      <c r="DL6" s="288"/>
      <c r="DM6" s="288"/>
      <c r="DN6" s="288"/>
      <c r="DO6" s="288"/>
      <c r="DP6" s="288"/>
      <c r="DQ6" s="288"/>
      <c r="DR6" s="288"/>
      <c r="DS6" s="288"/>
      <c r="DT6" s="288"/>
      <c r="DU6" s="288"/>
      <c r="DV6" s="288"/>
      <c r="DW6" s="288"/>
    </row>
    <row r="7" spans="1:143" s="287"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8"/>
      <c r="DG7" s="288"/>
      <c r="DH7" s="288"/>
      <c r="DI7" s="288"/>
      <c r="DJ7" s="288"/>
      <c r="DK7" s="288"/>
      <c r="DL7" s="288"/>
      <c r="DM7" s="288"/>
      <c r="DN7" s="288"/>
      <c r="DO7" s="288"/>
      <c r="DP7" s="288"/>
      <c r="DQ7" s="288"/>
      <c r="DR7" s="288"/>
      <c r="DS7" s="288"/>
      <c r="DT7" s="288"/>
      <c r="DU7" s="288"/>
      <c r="DV7" s="288"/>
      <c r="DW7" s="288"/>
    </row>
    <row r="8" spans="1:143" s="287"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8"/>
      <c r="DG8" s="288"/>
      <c r="DH8" s="288"/>
      <c r="DI8" s="288"/>
      <c r="DJ8" s="288"/>
      <c r="DK8" s="288"/>
      <c r="DL8" s="288"/>
      <c r="DM8" s="288"/>
      <c r="DN8" s="288"/>
      <c r="DO8" s="288"/>
      <c r="DP8" s="288"/>
      <c r="DQ8" s="288"/>
      <c r="DR8" s="288"/>
      <c r="DS8" s="288"/>
      <c r="DT8" s="288"/>
      <c r="DU8" s="288"/>
      <c r="DV8" s="288"/>
      <c r="DW8" s="288"/>
    </row>
    <row r="9" spans="1:143" s="287"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8"/>
      <c r="DG9" s="288"/>
      <c r="DH9" s="288"/>
      <c r="DI9" s="288"/>
      <c r="DJ9" s="288"/>
      <c r="DK9" s="288"/>
      <c r="DL9" s="288"/>
      <c r="DM9" s="288"/>
      <c r="DN9" s="288"/>
      <c r="DO9" s="288"/>
      <c r="DP9" s="288"/>
      <c r="DQ9" s="288"/>
      <c r="DR9" s="288"/>
      <c r="DS9" s="288"/>
      <c r="DT9" s="288"/>
      <c r="DU9" s="288"/>
      <c r="DV9" s="288"/>
      <c r="DW9" s="288"/>
    </row>
    <row r="10" spans="1:143" s="287"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8"/>
      <c r="DG10" s="288"/>
      <c r="DH10" s="288"/>
      <c r="DI10" s="288"/>
      <c r="DJ10" s="288"/>
      <c r="DK10" s="288"/>
      <c r="DL10" s="288"/>
      <c r="DM10" s="288"/>
      <c r="DN10" s="288"/>
      <c r="DO10" s="288"/>
      <c r="DP10" s="288"/>
      <c r="DQ10" s="288"/>
      <c r="DR10" s="288"/>
      <c r="DS10" s="288"/>
      <c r="DT10" s="288"/>
      <c r="DU10" s="288"/>
      <c r="DV10" s="288"/>
      <c r="DW10" s="288"/>
      <c r="EM10" s="287" t="s">
        <v>614</v>
      </c>
    </row>
    <row r="11" spans="1:143" s="287"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8"/>
      <c r="DG11" s="288"/>
      <c r="DH11" s="288"/>
      <c r="DI11" s="288"/>
      <c r="DJ11" s="288"/>
      <c r="DK11" s="288"/>
      <c r="DL11" s="288"/>
      <c r="DM11" s="288"/>
      <c r="DN11" s="288"/>
      <c r="DO11" s="288"/>
      <c r="DP11" s="288"/>
      <c r="DQ11" s="288"/>
      <c r="DR11" s="288"/>
      <c r="DS11" s="288"/>
      <c r="DT11" s="288"/>
      <c r="DU11" s="288"/>
      <c r="DV11" s="288"/>
      <c r="DW11" s="288"/>
    </row>
    <row r="12" spans="1:143" s="287"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8"/>
      <c r="DG12" s="288"/>
      <c r="DH12" s="288"/>
      <c r="DI12" s="288"/>
      <c r="DJ12" s="288"/>
      <c r="DK12" s="288"/>
      <c r="DL12" s="288"/>
      <c r="DM12" s="288"/>
      <c r="DN12" s="288"/>
      <c r="DO12" s="288"/>
      <c r="DP12" s="288"/>
      <c r="DQ12" s="288"/>
      <c r="DR12" s="288"/>
      <c r="DS12" s="288"/>
      <c r="DT12" s="288"/>
      <c r="DU12" s="288"/>
      <c r="DV12" s="288"/>
      <c r="DW12" s="288"/>
      <c r="EM12" s="287" t="s">
        <v>614</v>
      </c>
    </row>
    <row r="13" spans="1:143" s="287"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8"/>
      <c r="DG13" s="288"/>
      <c r="DH13" s="288"/>
      <c r="DI13" s="288"/>
      <c r="DJ13" s="288"/>
      <c r="DK13" s="288"/>
      <c r="DL13" s="288"/>
      <c r="DM13" s="288"/>
      <c r="DN13" s="288"/>
      <c r="DO13" s="288"/>
      <c r="DP13" s="288"/>
      <c r="DQ13" s="288"/>
      <c r="DR13" s="288"/>
      <c r="DS13" s="288"/>
      <c r="DT13" s="288"/>
      <c r="DU13" s="288"/>
      <c r="DV13" s="288"/>
      <c r="DW13" s="288"/>
    </row>
    <row r="14" spans="1:143" s="287"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8"/>
      <c r="DG14" s="288"/>
      <c r="DH14" s="288"/>
      <c r="DI14" s="288"/>
      <c r="DJ14" s="288"/>
      <c r="DK14" s="288"/>
      <c r="DL14" s="288"/>
      <c r="DM14" s="288"/>
      <c r="DN14" s="288"/>
      <c r="DO14" s="288"/>
      <c r="DP14" s="288"/>
      <c r="DQ14" s="288"/>
      <c r="DR14" s="288"/>
      <c r="DS14" s="288"/>
      <c r="DT14" s="288"/>
      <c r="DU14" s="288"/>
      <c r="DV14" s="288"/>
      <c r="DW14" s="288"/>
    </row>
    <row r="15" spans="1:143" s="287"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8"/>
      <c r="DG15" s="288"/>
      <c r="DH15" s="288"/>
      <c r="DI15" s="288"/>
      <c r="DJ15" s="288"/>
      <c r="DK15" s="288"/>
      <c r="DL15" s="288"/>
      <c r="DM15" s="288"/>
      <c r="DN15" s="288"/>
      <c r="DO15" s="288"/>
      <c r="DP15" s="288"/>
      <c r="DQ15" s="288"/>
      <c r="DR15" s="288"/>
      <c r="DS15" s="288"/>
      <c r="DT15" s="288"/>
      <c r="DU15" s="288"/>
      <c r="DV15" s="288"/>
      <c r="DW15" s="288"/>
    </row>
    <row r="16" spans="1:143" s="287"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8"/>
      <c r="DG16" s="288"/>
      <c r="DH16" s="288"/>
      <c r="DI16" s="288"/>
      <c r="DJ16" s="288"/>
      <c r="DK16" s="288"/>
      <c r="DL16" s="288"/>
      <c r="DM16" s="288"/>
      <c r="DN16" s="288"/>
      <c r="DO16" s="288"/>
      <c r="DP16" s="288"/>
      <c r="DQ16" s="288"/>
      <c r="DR16" s="288"/>
      <c r="DS16" s="288"/>
      <c r="DT16" s="288"/>
      <c r="DU16" s="288"/>
      <c r="DV16" s="288"/>
      <c r="DW16" s="288"/>
    </row>
    <row r="17" spans="1:351" s="287"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8"/>
      <c r="DG17" s="288"/>
      <c r="DH17" s="288"/>
      <c r="DI17" s="288"/>
      <c r="DJ17" s="288"/>
      <c r="DK17" s="288"/>
      <c r="DL17" s="288"/>
      <c r="DM17" s="288"/>
      <c r="DN17" s="288"/>
      <c r="DO17" s="288"/>
      <c r="DP17" s="288"/>
      <c r="DQ17" s="288"/>
      <c r="DR17" s="288"/>
      <c r="DS17" s="288"/>
      <c r="DT17" s="288"/>
      <c r="DU17" s="288"/>
      <c r="DV17" s="288"/>
      <c r="DW17" s="288"/>
    </row>
    <row r="18" spans="1:351" s="287"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8"/>
      <c r="DG18" s="288"/>
      <c r="DH18" s="288"/>
      <c r="DI18" s="288"/>
      <c r="DJ18" s="288"/>
      <c r="DK18" s="288"/>
      <c r="DL18" s="288"/>
      <c r="DM18" s="288"/>
      <c r="DN18" s="288"/>
      <c r="DO18" s="288"/>
      <c r="DP18" s="288"/>
      <c r="DQ18" s="288"/>
      <c r="DR18" s="288"/>
      <c r="DS18" s="288"/>
      <c r="DT18" s="288"/>
      <c r="DU18" s="288"/>
      <c r="DV18" s="288"/>
      <c r="DW18" s="288"/>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615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616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34"/>
      <c r="AO43" s="1335"/>
      <c r="AP43" s="1335"/>
      <c r="AQ43" s="1335"/>
      <c r="AR43" s="1335"/>
      <c r="AS43" s="1335"/>
      <c r="AT43" s="1335"/>
      <c r="AU43" s="1335"/>
      <c r="AV43" s="1335"/>
      <c r="AW43" s="1335"/>
      <c r="AX43" s="1335"/>
      <c r="AY43" s="1335"/>
      <c r="AZ43" s="1335"/>
      <c r="BA43" s="1335"/>
      <c r="BB43" s="1335"/>
      <c r="BC43" s="1335"/>
      <c r="BD43" s="1335"/>
      <c r="BE43" s="1335"/>
      <c r="BF43" s="1335"/>
      <c r="BG43" s="1335"/>
      <c r="BH43" s="1335"/>
      <c r="BI43" s="1335"/>
      <c r="BJ43" s="1335"/>
      <c r="BK43" s="1335"/>
      <c r="BL43" s="1335"/>
      <c r="BM43" s="1335"/>
      <c r="BN43" s="1335"/>
      <c r="BO43" s="1335"/>
      <c r="BP43" s="1335"/>
      <c r="BQ43" s="1335"/>
      <c r="BR43" s="1335"/>
      <c r="BS43" s="1335"/>
      <c r="BT43" s="1335"/>
      <c r="BU43" s="1335"/>
      <c r="BV43" s="1335"/>
      <c r="BW43" s="1335"/>
      <c r="BX43" s="1335"/>
      <c r="BY43" s="1335"/>
      <c r="BZ43" s="1335"/>
      <c r="CA43" s="1335"/>
      <c r="CB43" s="1335"/>
      <c r="CC43" s="1335"/>
      <c r="CD43" s="1335"/>
      <c r="CE43" s="1335"/>
      <c r="CF43" s="1335"/>
      <c r="CG43" s="1335"/>
      <c r="CH43" s="1335"/>
      <c r="CI43" s="1335"/>
      <c r="CJ43" s="1335"/>
      <c r="CK43" s="1335"/>
      <c r="CL43" s="1335"/>
      <c r="CM43" s="1335"/>
      <c r="CN43" s="1335"/>
      <c r="CO43" s="1335"/>
      <c r="CP43" s="1335"/>
      <c r="CQ43" s="1335"/>
      <c r="CR43" s="1335"/>
      <c r="CS43" s="1335"/>
      <c r="CT43" s="1335"/>
      <c r="CU43" s="1335"/>
      <c r="CV43" s="1335"/>
      <c r="CW43" s="1335"/>
      <c r="CX43" s="1335"/>
      <c r="CY43" s="1335"/>
      <c r="CZ43" s="1335"/>
      <c r="DA43" s="1335"/>
      <c r="DB43" s="1335"/>
      <c r="DC43" s="1336"/>
    </row>
    <row r="44" spans="2:109" ht="13.2" x14ac:dyDescent="0.2">
      <c r="B44" s="395"/>
      <c r="AN44" s="1337"/>
      <c r="AO44" s="1338"/>
      <c r="AP44" s="1338"/>
      <c r="AQ44" s="1338"/>
      <c r="AR44" s="1338"/>
      <c r="AS44" s="1338"/>
      <c r="AT44" s="1338"/>
      <c r="AU44" s="1338"/>
      <c r="AV44" s="1338"/>
      <c r="AW44" s="1338"/>
      <c r="AX44" s="1338"/>
      <c r="AY44" s="1338"/>
      <c r="AZ44" s="1338"/>
      <c r="BA44" s="1338"/>
      <c r="BB44" s="1338"/>
      <c r="BC44" s="1338"/>
      <c r="BD44" s="1338"/>
      <c r="BE44" s="1338"/>
      <c r="BF44" s="1338"/>
      <c r="BG44" s="1338"/>
      <c r="BH44" s="1338"/>
      <c r="BI44" s="1338"/>
      <c r="BJ44" s="1338"/>
      <c r="BK44" s="1338"/>
      <c r="BL44" s="1338"/>
      <c r="BM44" s="1338"/>
      <c r="BN44" s="1338"/>
      <c r="BO44" s="1338"/>
      <c r="BP44" s="1338"/>
      <c r="BQ44" s="1338"/>
      <c r="BR44" s="1338"/>
      <c r="BS44" s="1338"/>
      <c r="BT44" s="1338"/>
      <c r="BU44" s="1338"/>
      <c r="BV44" s="1338"/>
      <c r="BW44" s="1338"/>
      <c r="BX44" s="1338"/>
      <c r="BY44" s="1338"/>
      <c r="BZ44" s="1338"/>
      <c r="CA44" s="1338"/>
      <c r="CB44" s="1338"/>
      <c r="CC44" s="1338"/>
      <c r="CD44" s="1338"/>
      <c r="CE44" s="1338"/>
      <c r="CF44" s="1338"/>
      <c r="CG44" s="1338"/>
      <c r="CH44" s="1338"/>
      <c r="CI44" s="1338"/>
      <c r="CJ44" s="1338"/>
      <c r="CK44" s="1338"/>
      <c r="CL44" s="1338"/>
      <c r="CM44" s="1338"/>
      <c r="CN44" s="1338"/>
      <c r="CO44" s="1338"/>
      <c r="CP44" s="1338"/>
      <c r="CQ44" s="1338"/>
      <c r="CR44" s="1338"/>
      <c r="CS44" s="1338"/>
      <c r="CT44" s="1338"/>
      <c r="CU44" s="1338"/>
      <c r="CV44" s="1338"/>
      <c r="CW44" s="1338"/>
      <c r="CX44" s="1338"/>
      <c r="CY44" s="1338"/>
      <c r="CZ44" s="1338"/>
      <c r="DA44" s="1338"/>
      <c r="DB44" s="1338"/>
      <c r="DC44" s="1339"/>
    </row>
    <row r="45" spans="2:109" ht="13.2" x14ac:dyDescent="0.2">
      <c r="B45" s="395"/>
      <c r="AN45" s="1337"/>
      <c r="AO45" s="1338"/>
      <c r="AP45" s="1338"/>
      <c r="AQ45" s="1338"/>
      <c r="AR45" s="1338"/>
      <c r="AS45" s="1338"/>
      <c r="AT45" s="1338"/>
      <c r="AU45" s="1338"/>
      <c r="AV45" s="1338"/>
      <c r="AW45" s="1338"/>
      <c r="AX45" s="1338"/>
      <c r="AY45" s="1338"/>
      <c r="AZ45" s="1338"/>
      <c r="BA45" s="1338"/>
      <c r="BB45" s="1338"/>
      <c r="BC45" s="1338"/>
      <c r="BD45" s="1338"/>
      <c r="BE45" s="1338"/>
      <c r="BF45" s="1338"/>
      <c r="BG45" s="1338"/>
      <c r="BH45" s="1338"/>
      <c r="BI45" s="1338"/>
      <c r="BJ45" s="1338"/>
      <c r="BK45" s="1338"/>
      <c r="BL45" s="1338"/>
      <c r="BM45" s="1338"/>
      <c r="BN45" s="1338"/>
      <c r="BO45" s="1338"/>
      <c r="BP45" s="1338"/>
      <c r="BQ45" s="1338"/>
      <c r="BR45" s="1338"/>
      <c r="BS45" s="1338"/>
      <c r="BT45" s="1338"/>
      <c r="BU45" s="1338"/>
      <c r="BV45" s="1338"/>
      <c r="BW45" s="1338"/>
      <c r="BX45" s="1338"/>
      <c r="BY45" s="1338"/>
      <c r="BZ45" s="1338"/>
      <c r="CA45" s="1338"/>
      <c r="CB45" s="1338"/>
      <c r="CC45" s="1338"/>
      <c r="CD45" s="1338"/>
      <c r="CE45" s="1338"/>
      <c r="CF45" s="1338"/>
      <c r="CG45" s="1338"/>
      <c r="CH45" s="1338"/>
      <c r="CI45" s="1338"/>
      <c r="CJ45" s="1338"/>
      <c r="CK45" s="1338"/>
      <c r="CL45" s="1338"/>
      <c r="CM45" s="1338"/>
      <c r="CN45" s="1338"/>
      <c r="CO45" s="1338"/>
      <c r="CP45" s="1338"/>
      <c r="CQ45" s="1338"/>
      <c r="CR45" s="1338"/>
      <c r="CS45" s="1338"/>
      <c r="CT45" s="1338"/>
      <c r="CU45" s="1338"/>
      <c r="CV45" s="1338"/>
      <c r="CW45" s="1338"/>
      <c r="CX45" s="1338"/>
      <c r="CY45" s="1338"/>
      <c r="CZ45" s="1338"/>
      <c r="DA45" s="1338"/>
      <c r="DB45" s="1338"/>
      <c r="DC45" s="1339"/>
    </row>
    <row r="46" spans="2:109" ht="13.2" x14ac:dyDescent="0.2">
      <c r="B46" s="395"/>
      <c r="AN46" s="1337"/>
      <c r="AO46" s="1338"/>
      <c r="AP46" s="1338"/>
      <c r="AQ46" s="1338"/>
      <c r="AR46" s="1338"/>
      <c r="AS46" s="1338"/>
      <c r="AT46" s="1338"/>
      <c r="AU46" s="1338"/>
      <c r="AV46" s="1338"/>
      <c r="AW46" s="1338"/>
      <c r="AX46" s="1338"/>
      <c r="AY46" s="1338"/>
      <c r="AZ46" s="1338"/>
      <c r="BA46" s="1338"/>
      <c r="BB46" s="1338"/>
      <c r="BC46" s="1338"/>
      <c r="BD46" s="1338"/>
      <c r="BE46" s="1338"/>
      <c r="BF46" s="1338"/>
      <c r="BG46" s="1338"/>
      <c r="BH46" s="1338"/>
      <c r="BI46" s="1338"/>
      <c r="BJ46" s="1338"/>
      <c r="BK46" s="1338"/>
      <c r="BL46" s="1338"/>
      <c r="BM46" s="1338"/>
      <c r="BN46" s="1338"/>
      <c r="BO46" s="1338"/>
      <c r="BP46" s="1338"/>
      <c r="BQ46" s="1338"/>
      <c r="BR46" s="1338"/>
      <c r="BS46" s="1338"/>
      <c r="BT46" s="1338"/>
      <c r="BU46" s="1338"/>
      <c r="BV46" s="1338"/>
      <c r="BW46" s="1338"/>
      <c r="BX46" s="1338"/>
      <c r="BY46" s="1338"/>
      <c r="BZ46" s="1338"/>
      <c r="CA46" s="1338"/>
      <c r="CB46" s="1338"/>
      <c r="CC46" s="1338"/>
      <c r="CD46" s="1338"/>
      <c r="CE46" s="1338"/>
      <c r="CF46" s="1338"/>
      <c r="CG46" s="1338"/>
      <c r="CH46" s="1338"/>
      <c r="CI46" s="1338"/>
      <c r="CJ46" s="1338"/>
      <c r="CK46" s="1338"/>
      <c r="CL46" s="1338"/>
      <c r="CM46" s="1338"/>
      <c r="CN46" s="1338"/>
      <c r="CO46" s="1338"/>
      <c r="CP46" s="1338"/>
      <c r="CQ46" s="1338"/>
      <c r="CR46" s="1338"/>
      <c r="CS46" s="1338"/>
      <c r="CT46" s="1338"/>
      <c r="CU46" s="1338"/>
      <c r="CV46" s="1338"/>
      <c r="CW46" s="1338"/>
      <c r="CX46" s="1338"/>
      <c r="CY46" s="1338"/>
      <c r="CZ46" s="1338"/>
      <c r="DA46" s="1338"/>
      <c r="DB46" s="1338"/>
      <c r="DC46" s="1339"/>
    </row>
    <row r="47" spans="2:109" ht="13.2" x14ac:dyDescent="0.2">
      <c r="B47" s="395"/>
      <c r="AN47" s="1340"/>
      <c r="AO47" s="1341"/>
      <c r="AP47" s="1341"/>
      <c r="AQ47" s="1341"/>
      <c r="AR47" s="1341"/>
      <c r="AS47" s="1341"/>
      <c r="AT47" s="1341"/>
      <c r="AU47" s="1341"/>
      <c r="AV47" s="1341"/>
      <c r="AW47" s="1341"/>
      <c r="AX47" s="1341"/>
      <c r="AY47" s="1341"/>
      <c r="AZ47" s="1341"/>
      <c r="BA47" s="1341"/>
      <c r="BB47" s="1341"/>
      <c r="BC47" s="1341"/>
      <c r="BD47" s="1341"/>
      <c r="BE47" s="1341"/>
      <c r="BF47" s="1341"/>
      <c r="BG47" s="1341"/>
      <c r="BH47" s="1341"/>
      <c r="BI47" s="1341"/>
      <c r="BJ47" s="1341"/>
      <c r="BK47" s="1341"/>
      <c r="BL47" s="1341"/>
      <c r="BM47" s="1341"/>
      <c r="BN47" s="1341"/>
      <c r="BO47" s="1341"/>
      <c r="BP47" s="1341"/>
      <c r="BQ47" s="1341"/>
      <c r="BR47" s="1341"/>
      <c r="BS47" s="1341"/>
      <c r="BT47" s="1341"/>
      <c r="BU47" s="1341"/>
      <c r="BV47" s="1341"/>
      <c r="BW47" s="1341"/>
      <c r="BX47" s="1341"/>
      <c r="BY47" s="1341"/>
      <c r="BZ47" s="1341"/>
      <c r="CA47" s="1341"/>
      <c r="CB47" s="1341"/>
      <c r="CC47" s="1341"/>
      <c r="CD47" s="1341"/>
      <c r="CE47" s="1341"/>
      <c r="CF47" s="1341"/>
      <c r="CG47" s="1341"/>
      <c r="CH47" s="1341"/>
      <c r="CI47" s="1341"/>
      <c r="CJ47" s="1341"/>
      <c r="CK47" s="1341"/>
      <c r="CL47" s="1341"/>
      <c r="CM47" s="1341"/>
      <c r="CN47" s="1341"/>
      <c r="CO47" s="1341"/>
      <c r="CP47" s="1341"/>
      <c r="CQ47" s="1341"/>
      <c r="CR47" s="1341"/>
      <c r="CS47" s="1341"/>
      <c r="CT47" s="1341"/>
      <c r="CU47" s="1341"/>
      <c r="CV47" s="1341"/>
      <c r="CW47" s="1341"/>
      <c r="CX47" s="1341"/>
      <c r="CY47" s="1341"/>
      <c r="CZ47" s="1341"/>
      <c r="DA47" s="1341"/>
      <c r="DB47" s="1341"/>
      <c r="DC47" s="1342"/>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617</v>
      </c>
    </row>
    <row r="50" spans="1:109" ht="13.2" x14ac:dyDescent="0.2">
      <c r="B50" s="395"/>
      <c r="G50" s="1317"/>
      <c r="H50" s="1317"/>
      <c r="I50" s="1317"/>
      <c r="J50" s="1317"/>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557</v>
      </c>
      <c r="BQ50" s="1316"/>
      <c r="BR50" s="1316"/>
      <c r="BS50" s="1316"/>
      <c r="BT50" s="1316"/>
      <c r="BU50" s="1316"/>
      <c r="BV50" s="1316"/>
      <c r="BW50" s="1316"/>
      <c r="BX50" s="1316" t="s">
        <v>558</v>
      </c>
      <c r="BY50" s="1316"/>
      <c r="BZ50" s="1316"/>
      <c r="CA50" s="1316"/>
      <c r="CB50" s="1316"/>
      <c r="CC50" s="1316"/>
      <c r="CD50" s="1316"/>
      <c r="CE50" s="1316"/>
      <c r="CF50" s="1316" t="s">
        <v>559</v>
      </c>
      <c r="CG50" s="1316"/>
      <c r="CH50" s="1316"/>
      <c r="CI50" s="1316"/>
      <c r="CJ50" s="1316"/>
      <c r="CK50" s="1316"/>
      <c r="CL50" s="1316"/>
      <c r="CM50" s="1316"/>
      <c r="CN50" s="1316" t="s">
        <v>560</v>
      </c>
      <c r="CO50" s="1316"/>
      <c r="CP50" s="1316"/>
      <c r="CQ50" s="1316"/>
      <c r="CR50" s="1316"/>
      <c r="CS50" s="1316"/>
      <c r="CT50" s="1316"/>
      <c r="CU50" s="1316"/>
      <c r="CV50" s="1316" t="s">
        <v>561</v>
      </c>
      <c r="CW50" s="1316"/>
      <c r="CX50" s="1316"/>
      <c r="CY50" s="1316"/>
      <c r="CZ50" s="1316"/>
      <c r="DA50" s="1316"/>
      <c r="DB50" s="1316"/>
      <c r="DC50" s="1316"/>
    </row>
    <row r="51" spans="1:109" ht="13.5" customHeight="1" x14ac:dyDescent="0.2">
      <c r="B51" s="395"/>
      <c r="G51" s="1319"/>
      <c r="H51" s="1319"/>
      <c r="I51" s="1333"/>
      <c r="J51" s="1333"/>
      <c r="K51" s="1318"/>
      <c r="L51" s="1318"/>
      <c r="M51" s="1318"/>
      <c r="N51" s="1318"/>
      <c r="AM51" s="404"/>
      <c r="AN51" s="1314" t="s">
        <v>618</v>
      </c>
      <c r="AO51" s="1314"/>
      <c r="AP51" s="1314"/>
      <c r="AQ51" s="1314"/>
      <c r="AR51" s="1314"/>
      <c r="AS51" s="1314"/>
      <c r="AT51" s="1314"/>
      <c r="AU51" s="1314"/>
      <c r="AV51" s="1314"/>
      <c r="AW51" s="1314"/>
      <c r="AX51" s="1314"/>
      <c r="AY51" s="1314"/>
      <c r="AZ51" s="1314"/>
      <c r="BA51" s="1314"/>
      <c r="BB51" s="1314" t="s">
        <v>619</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23"/>
      <c r="BY51" s="1311"/>
      <c r="BZ51" s="1311"/>
      <c r="CA51" s="1311"/>
      <c r="CB51" s="1311"/>
      <c r="CC51" s="1311"/>
      <c r="CD51" s="1311"/>
      <c r="CE51" s="1311"/>
      <c r="CF51" s="1323"/>
      <c r="CG51" s="1311"/>
      <c r="CH51" s="1311"/>
      <c r="CI51" s="1311"/>
      <c r="CJ51" s="1311"/>
      <c r="CK51" s="1311"/>
      <c r="CL51" s="1311"/>
      <c r="CM51" s="1311"/>
      <c r="CN51" s="1323"/>
      <c r="CO51" s="1311"/>
      <c r="CP51" s="1311"/>
      <c r="CQ51" s="1311"/>
      <c r="CR51" s="1311"/>
      <c r="CS51" s="1311"/>
      <c r="CT51" s="1311"/>
      <c r="CU51" s="1311"/>
      <c r="CV51" s="1323"/>
      <c r="CW51" s="1311"/>
      <c r="CX51" s="1311"/>
      <c r="CY51" s="1311"/>
      <c r="CZ51" s="1311"/>
      <c r="DA51" s="1311"/>
      <c r="DB51" s="1311"/>
      <c r="DC51" s="1311"/>
    </row>
    <row r="52" spans="1:109" ht="13.2" x14ac:dyDescent="0.2">
      <c r="B52" s="395"/>
      <c r="G52" s="1319"/>
      <c r="H52" s="1319"/>
      <c r="I52" s="1333"/>
      <c r="J52" s="1333"/>
      <c r="K52" s="1318"/>
      <c r="L52" s="1318"/>
      <c r="M52" s="1318"/>
      <c r="N52" s="1318"/>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95"/>
      <c r="G53" s="1319"/>
      <c r="H53" s="1319"/>
      <c r="I53" s="1317"/>
      <c r="J53" s="1317"/>
      <c r="K53" s="1318"/>
      <c r="L53" s="1318"/>
      <c r="M53" s="1318"/>
      <c r="N53" s="1318"/>
      <c r="AM53" s="404"/>
      <c r="AN53" s="1314"/>
      <c r="AO53" s="1314"/>
      <c r="AP53" s="1314"/>
      <c r="AQ53" s="1314"/>
      <c r="AR53" s="1314"/>
      <c r="AS53" s="1314"/>
      <c r="AT53" s="1314"/>
      <c r="AU53" s="1314"/>
      <c r="AV53" s="1314"/>
      <c r="AW53" s="1314"/>
      <c r="AX53" s="1314"/>
      <c r="AY53" s="1314"/>
      <c r="AZ53" s="1314"/>
      <c r="BA53" s="1314"/>
      <c r="BB53" s="1314" t="s">
        <v>620</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23"/>
      <c r="BY53" s="1311"/>
      <c r="BZ53" s="1311"/>
      <c r="CA53" s="1311"/>
      <c r="CB53" s="1311"/>
      <c r="CC53" s="1311"/>
      <c r="CD53" s="1311"/>
      <c r="CE53" s="1311"/>
      <c r="CF53" s="1323"/>
      <c r="CG53" s="1311"/>
      <c r="CH53" s="1311"/>
      <c r="CI53" s="1311"/>
      <c r="CJ53" s="1311"/>
      <c r="CK53" s="1311"/>
      <c r="CL53" s="1311"/>
      <c r="CM53" s="1311"/>
      <c r="CN53" s="1323"/>
      <c r="CO53" s="1311"/>
      <c r="CP53" s="1311"/>
      <c r="CQ53" s="1311"/>
      <c r="CR53" s="1311"/>
      <c r="CS53" s="1311"/>
      <c r="CT53" s="1311"/>
      <c r="CU53" s="1311"/>
      <c r="CV53" s="1323"/>
      <c r="CW53" s="1311"/>
      <c r="CX53" s="1311"/>
      <c r="CY53" s="1311"/>
      <c r="CZ53" s="1311"/>
      <c r="DA53" s="1311"/>
      <c r="DB53" s="1311"/>
      <c r="DC53" s="1311"/>
    </row>
    <row r="54" spans="1:109" ht="13.2" x14ac:dyDescent="0.2">
      <c r="A54" s="403"/>
      <c r="B54" s="395"/>
      <c r="G54" s="1319"/>
      <c r="H54" s="1319"/>
      <c r="I54" s="1317"/>
      <c r="J54" s="1317"/>
      <c r="K54" s="1318"/>
      <c r="L54" s="1318"/>
      <c r="M54" s="1318"/>
      <c r="N54" s="1318"/>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95"/>
      <c r="G55" s="1317"/>
      <c r="H55" s="1317"/>
      <c r="I55" s="1317"/>
      <c r="J55" s="1317"/>
      <c r="K55" s="1318"/>
      <c r="L55" s="1318"/>
      <c r="M55" s="1318"/>
      <c r="N55" s="1318"/>
      <c r="AN55" s="1316" t="s">
        <v>621</v>
      </c>
      <c r="AO55" s="1316"/>
      <c r="AP55" s="1316"/>
      <c r="AQ55" s="1316"/>
      <c r="AR55" s="1316"/>
      <c r="AS55" s="1316"/>
      <c r="AT55" s="1316"/>
      <c r="AU55" s="1316"/>
      <c r="AV55" s="1316"/>
      <c r="AW55" s="1316"/>
      <c r="AX55" s="1316"/>
      <c r="AY55" s="1316"/>
      <c r="AZ55" s="1316"/>
      <c r="BA55" s="1316"/>
      <c r="BB55" s="1314" t="s">
        <v>622</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23"/>
      <c r="BY55" s="1311"/>
      <c r="BZ55" s="1311"/>
      <c r="CA55" s="1311"/>
      <c r="CB55" s="1311"/>
      <c r="CC55" s="1311"/>
      <c r="CD55" s="1311"/>
      <c r="CE55" s="1311"/>
      <c r="CF55" s="1323"/>
      <c r="CG55" s="1311"/>
      <c r="CH55" s="1311"/>
      <c r="CI55" s="1311"/>
      <c r="CJ55" s="1311"/>
      <c r="CK55" s="1311"/>
      <c r="CL55" s="1311"/>
      <c r="CM55" s="1311"/>
      <c r="CN55" s="1323"/>
      <c r="CO55" s="1311"/>
      <c r="CP55" s="1311"/>
      <c r="CQ55" s="1311"/>
      <c r="CR55" s="1311"/>
      <c r="CS55" s="1311"/>
      <c r="CT55" s="1311"/>
      <c r="CU55" s="1311"/>
      <c r="CV55" s="1323"/>
      <c r="CW55" s="1311"/>
      <c r="CX55" s="1311"/>
      <c r="CY55" s="1311"/>
      <c r="CZ55" s="1311"/>
      <c r="DA55" s="1311"/>
      <c r="DB55" s="1311"/>
      <c r="DC55" s="1311"/>
    </row>
    <row r="56" spans="1:109" ht="13.2" x14ac:dyDescent="0.2">
      <c r="A56" s="403"/>
      <c r="B56" s="395"/>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7"/>
      <c r="G57" s="1317"/>
      <c r="H57" s="1317"/>
      <c r="I57" s="1312"/>
      <c r="J57" s="1312"/>
      <c r="K57" s="1318"/>
      <c r="L57" s="1318"/>
      <c r="M57" s="1318"/>
      <c r="N57" s="1318"/>
      <c r="AM57" s="388"/>
      <c r="AN57" s="1316"/>
      <c r="AO57" s="1316"/>
      <c r="AP57" s="1316"/>
      <c r="AQ57" s="1316"/>
      <c r="AR57" s="1316"/>
      <c r="AS57" s="1316"/>
      <c r="AT57" s="1316"/>
      <c r="AU57" s="1316"/>
      <c r="AV57" s="1316"/>
      <c r="AW57" s="1316"/>
      <c r="AX57" s="1316"/>
      <c r="AY57" s="1316"/>
      <c r="AZ57" s="1316"/>
      <c r="BA57" s="1316"/>
      <c r="BB57" s="1314" t="s">
        <v>623</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23"/>
      <c r="BY57" s="1311"/>
      <c r="BZ57" s="1311"/>
      <c r="CA57" s="1311"/>
      <c r="CB57" s="1311"/>
      <c r="CC57" s="1311"/>
      <c r="CD57" s="1311"/>
      <c r="CE57" s="1311"/>
      <c r="CF57" s="1323"/>
      <c r="CG57" s="1311"/>
      <c r="CH57" s="1311"/>
      <c r="CI57" s="1311"/>
      <c r="CJ57" s="1311"/>
      <c r="CK57" s="1311"/>
      <c r="CL57" s="1311"/>
      <c r="CM57" s="1311"/>
      <c r="CN57" s="1323"/>
      <c r="CO57" s="1311"/>
      <c r="CP57" s="1311"/>
      <c r="CQ57" s="1311"/>
      <c r="CR57" s="1311"/>
      <c r="CS57" s="1311"/>
      <c r="CT57" s="1311"/>
      <c r="CU57" s="1311"/>
      <c r="CV57" s="1323"/>
      <c r="CW57" s="1311"/>
      <c r="CX57" s="1311"/>
      <c r="CY57" s="1311"/>
      <c r="CZ57" s="1311"/>
      <c r="DA57" s="1311"/>
      <c r="DB57" s="1311"/>
      <c r="DC57" s="1311"/>
      <c r="DD57" s="408"/>
      <c r="DE57" s="407"/>
    </row>
    <row r="58" spans="1:109" s="403" customFormat="1" ht="13.2" x14ac:dyDescent="0.2">
      <c r="A58" s="388"/>
      <c r="B58" s="407"/>
      <c r="G58" s="1317"/>
      <c r="H58" s="1317"/>
      <c r="I58" s="1312"/>
      <c r="J58" s="1312"/>
      <c r="K58" s="1318"/>
      <c r="L58" s="1318"/>
      <c r="M58" s="1318"/>
      <c r="N58" s="1318"/>
      <c r="AM58" s="388"/>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624</v>
      </c>
    </row>
    <row r="64" spans="1:109" ht="13.2" x14ac:dyDescent="0.2">
      <c r="B64" s="395"/>
      <c r="G64" s="402"/>
      <c r="I64" s="415"/>
      <c r="J64" s="415"/>
      <c r="K64" s="415"/>
      <c r="L64" s="415"/>
      <c r="M64" s="415"/>
      <c r="N64" s="416"/>
      <c r="AM64" s="402"/>
      <c r="AN64" s="402" t="s">
        <v>616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4" t="s">
        <v>625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2" x14ac:dyDescent="0.2">
      <c r="B66" s="395"/>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2" x14ac:dyDescent="0.2">
      <c r="B67" s="395"/>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2" x14ac:dyDescent="0.2">
      <c r="B68" s="395"/>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2" x14ac:dyDescent="0.2">
      <c r="B69" s="395"/>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617</v>
      </c>
    </row>
    <row r="72" spans="2:107" ht="13.2" x14ac:dyDescent="0.2">
      <c r="B72" s="395"/>
      <c r="G72" s="1317"/>
      <c r="H72" s="1317"/>
      <c r="I72" s="1317"/>
      <c r="J72" s="1317"/>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557</v>
      </c>
      <c r="BQ72" s="1316"/>
      <c r="BR72" s="1316"/>
      <c r="BS72" s="1316"/>
      <c r="BT72" s="1316"/>
      <c r="BU72" s="1316"/>
      <c r="BV72" s="1316"/>
      <c r="BW72" s="1316"/>
      <c r="BX72" s="1316" t="s">
        <v>558</v>
      </c>
      <c r="BY72" s="1316"/>
      <c r="BZ72" s="1316"/>
      <c r="CA72" s="1316"/>
      <c r="CB72" s="1316"/>
      <c r="CC72" s="1316"/>
      <c r="CD72" s="1316"/>
      <c r="CE72" s="1316"/>
      <c r="CF72" s="1316" t="s">
        <v>559</v>
      </c>
      <c r="CG72" s="1316"/>
      <c r="CH72" s="1316"/>
      <c r="CI72" s="1316"/>
      <c r="CJ72" s="1316"/>
      <c r="CK72" s="1316"/>
      <c r="CL72" s="1316"/>
      <c r="CM72" s="1316"/>
      <c r="CN72" s="1316" t="s">
        <v>560</v>
      </c>
      <c r="CO72" s="1316"/>
      <c r="CP72" s="1316"/>
      <c r="CQ72" s="1316"/>
      <c r="CR72" s="1316"/>
      <c r="CS72" s="1316"/>
      <c r="CT72" s="1316"/>
      <c r="CU72" s="1316"/>
      <c r="CV72" s="1316" t="s">
        <v>561</v>
      </c>
      <c r="CW72" s="1316"/>
      <c r="CX72" s="1316"/>
      <c r="CY72" s="1316"/>
      <c r="CZ72" s="1316"/>
      <c r="DA72" s="1316"/>
      <c r="DB72" s="1316"/>
      <c r="DC72" s="1316"/>
    </row>
    <row r="73" spans="2:107" ht="13.2" x14ac:dyDescent="0.2">
      <c r="B73" s="395"/>
      <c r="G73" s="1319"/>
      <c r="H73" s="1319"/>
      <c r="I73" s="1319"/>
      <c r="J73" s="1319"/>
      <c r="K73" s="1315"/>
      <c r="L73" s="1315"/>
      <c r="M73" s="1315"/>
      <c r="N73" s="1315"/>
      <c r="AM73" s="404"/>
      <c r="AN73" s="1314" t="s">
        <v>618</v>
      </c>
      <c r="AO73" s="1314"/>
      <c r="AP73" s="1314"/>
      <c r="AQ73" s="1314"/>
      <c r="AR73" s="1314"/>
      <c r="AS73" s="1314"/>
      <c r="AT73" s="1314"/>
      <c r="AU73" s="1314"/>
      <c r="AV73" s="1314"/>
      <c r="AW73" s="1314"/>
      <c r="AX73" s="1314"/>
      <c r="AY73" s="1314"/>
      <c r="AZ73" s="1314"/>
      <c r="BA73" s="1314"/>
      <c r="BB73" s="1314" t="s">
        <v>626</v>
      </c>
      <c r="BC73" s="1314"/>
      <c r="BD73" s="1314"/>
      <c r="BE73" s="1314"/>
      <c r="BF73" s="1314"/>
      <c r="BG73" s="1314"/>
      <c r="BH73" s="1314"/>
      <c r="BI73" s="1314"/>
      <c r="BJ73" s="1314"/>
      <c r="BK73" s="1314"/>
      <c r="BL73" s="1314"/>
      <c r="BM73" s="1314"/>
      <c r="BN73" s="1314"/>
      <c r="BO73" s="1314"/>
      <c r="BP73" s="1311">
        <v>81.7</v>
      </c>
      <c r="BQ73" s="1311"/>
      <c r="BR73" s="1311"/>
      <c r="BS73" s="1311"/>
      <c r="BT73" s="1311"/>
      <c r="BU73" s="1311"/>
      <c r="BV73" s="1311"/>
      <c r="BW73" s="1311"/>
      <c r="BX73" s="1311">
        <v>89.7</v>
      </c>
      <c r="BY73" s="1311"/>
      <c r="BZ73" s="1311"/>
      <c r="CA73" s="1311"/>
      <c r="CB73" s="1311"/>
      <c r="CC73" s="1311"/>
      <c r="CD73" s="1311"/>
      <c r="CE73" s="1311"/>
      <c r="CF73" s="1311">
        <v>106.7</v>
      </c>
      <c r="CG73" s="1311"/>
      <c r="CH73" s="1311"/>
      <c r="CI73" s="1311"/>
      <c r="CJ73" s="1311"/>
      <c r="CK73" s="1311"/>
      <c r="CL73" s="1311"/>
      <c r="CM73" s="1311"/>
      <c r="CN73" s="1311">
        <v>105.9</v>
      </c>
      <c r="CO73" s="1311"/>
      <c r="CP73" s="1311"/>
      <c r="CQ73" s="1311"/>
      <c r="CR73" s="1311"/>
      <c r="CS73" s="1311"/>
      <c r="CT73" s="1311"/>
      <c r="CU73" s="1311"/>
      <c r="CV73" s="1311">
        <v>99.6</v>
      </c>
      <c r="CW73" s="1311"/>
      <c r="CX73" s="1311"/>
      <c r="CY73" s="1311"/>
      <c r="CZ73" s="1311"/>
      <c r="DA73" s="1311"/>
      <c r="DB73" s="1311"/>
      <c r="DC73" s="1311"/>
    </row>
    <row r="74" spans="2:107" ht="13.2" x14ac:dyDescent="0.2">
      <c r="B74" s="395"/>
      <c r="G74" s="1319"/>
      <c r="H74" s="1319"/>
      <c r="I74" s="1319"/>
      <c r="J74" s="1319"/>
      <c r="K74" s="1315"/>
      <c r="L74" s="1315"/>
      <c r="M74" s="1315"/>
      <c r="N74" s="1315"/>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5"/>
      <c r="G75" s="1319"/>
      <c r="H75" s="1319"/>
      <c r="I75" s="1317"/>
      <c r="J75" s="1317"/>
      <c r="K75" s="1318"/>
      <c r="L75" s="1318"/>
      <c r="M75" s="1318"/>
      <c r="N75" s="1318"/>
      <c r="AM75" s="404"/>
      <c r="AN75" s="1314"/>
      <c r="AO75" s="1314"/>
      <c r="AP75" s="1314"/>
      <c r="AQ75" s="1314"/>
      <c r="AR75" s="1314"/>
      <c r="AS75" s="1314"/>
      <c r="AT75" s="1314"/>
      <c r="AU75" s="1314"/>
      <c r="AV75" s="1314"/>
      <c r="AW75" s="1314"/>
      <c r="AX75" s="1314"/>
      <c r="AY75" s="1314"/>
      <c r="AZ75" s="1314"/>
      <c r="BA75" s="1314"/>
      <c r="BB75" s="1314" t="s">
        <v>627</v>
      </c>
      <c r="BC75" s="1314"/>
      <c r="BD75" s="1314"/>
      <c r="BE75" s="1314"/>
      <c r="BF75" s="1314"/>
      <c r="BG75" s="1314"/>
      <c r="BH75" s="1314"/>
      <c r="BI75" s="1314"/>
      <c r="BJ75" s="1314"/>
      <c r="BK75" s="1314"/>
      <c r="BL75" s="1314"/>
      <c r="BM75" s="1314"/>
      <c r="BN75" s="1314"/>
      <c r="BO75" s="1314"/>
      <c r="BP75" s="1311">
        <v>12.4</v>
      </c>
      <c r="BQ75" s="1311"/>
      <c r="BR75" s="1311"/>
      <c r="BS75" s="1311"/>
      <c r="BT75" s="1311"/>
      <c r="BU75" s="1311"/>
      <c r="BV75" s="1311"/>
      <c r="BW75" s="1311"/>
      <c r="BX75" s="1311">
        <v>11.1</v>
      </c>
      <c r="BY75" s="1311"/>
      <c r="BZ75" s="1311"/>
      <c r="CA75" s="1311"/>
      <c r="CB75" s="1311"/>
      <c r="CC75" s="1311"/>
      <c r="CD75" s="1311"/>
      <c r="CE75" s="1311"/>
      <c r="CF75" s="1311">
        <v>10.1</v>
      </c>
      <c r="CG75" s="1311"/>
      <c r="CH75" s="1311"/>
      <c r="CI75" s="1311"/>
      <c r="CJ75" s="1311"/>
      <c r="CK75" s="1311"/>
      <c r="CL75" s="1311"/>
      <c r="CM75" s="1311"/>
      <c r="CN75" s="1311">
        <v>9.6</v>
      </c>
      <c r="CO75" s="1311"/>
      <c r="CP75" s="1311"/>
      <c r="CQ75" s="1311"/>
      <c r="CR75" s="1311"/>
      <c r="CS75" s="1311"/>
      <c r="CT75" s="1311"/>
      <c r="CU75" s="1311"/>
      <c r="CV75" s="1311">
        <v>10.1</v>
      </c>
      <c r="CW75" s="1311"/>
      <c r="CX75" s="1311"/>
      <c r="CY75" s="1311"/>
      <c r="CZ75" s="1311"/>
      <c r="DA75" s="1311"/>
      <c r="DB75" s="1311"/>
      <c r="DC75" s="1311"/>
    </row>
    <row r="76" spans="2:107" ht="13.2" x14ac:dyDescent="0.2">
      <c r="B76" s="395"/>
      <c r="G76" s="1319"/>
      <c r="H76" s="1319"/>
      <c r="I76" s="1317"/>
      <c r="J76" s="1317"/>
      <c r="K76" s="1318"/>
      <c r="L76" s="1318"/>
      <c r="M76" s="1318"/>
      <c r="N76" s="1318"/>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5"/>
      <c r="G77" s="1317"/>
      <c r="H77" s="1317"/>
      <c r="I77" s="1317"/>
      <c r="J77" s="1317"/>
      <c r="K77" s="1315"/>
      <c r="L77" s="1315"/>
      <c r="M77" s="1315"/>
      <c r="N77" s="1315"/>
      <c r="AN77" s="1316" t="s">
        <v>628</v>
      </c>
      <c r="AO77" s="1316"/>
      <c r="AP77" s="1316"/>
      <c r="AQ77" s="1316"/>
      <c r="AR77" s="1316"/>
      <c r="AS77" s="1316"/>
      <c r="AT77" s="1316"/>
      <c r="AU77" s="1316"/>
      <c r="AV77" s="1316"/>
      <c r="AW77" s="1316"/>
      <c r="AX77" s="1316"/>
      <c r="AY77" s="1316"/>
      <c r="AZ77" s="1316"/>
      <c r="BA77" s="1316"/>
      <c r="BB77" s="1314" t="s">
        <v>626</v>
      </c>
      <c r="BC77" s="1314"/>
      <c r="BD77" s="1314"/>
      <c r="BE77" s="1314"/>
      <c r="BF77" s="1314"/>
      <c r="BG77" s="1314"/>
      <c r="BH77" s="1314"/>
      <c r="BI77" s="1314"/>
      <c r="BJ77" s="1314"/>
      <c r="BK77" s="1314"/>
      <c r="BL77" s="1314"/>
      <c r="BM77" s="1314"/>
      <c r="BN77" s="1314"/>
      <c r="BO77" s="1314"/>
      <c r="BP77" s="1311">
        <v>0.8</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2" x14ac:dyDescent="0.2">
      <c r="B78" s="395"/>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5"/>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629</v>
      </c>
      <c r="BC79" s="1314"/>
      <c r="BD79" s="1314"/>
      <c r="BE79" s="1314"/>
      <c r="BF79" s="1314"/>
      <c r="BG79" s="1314"/>
      <c r="BH79" s="1314"/>
      <c r="BI79" s="1314"/>
      <c r="BJ79" s="1314"/>
      <c r="BK79" s="1314"/>
      <c r="BL79" s="1314"/>
      <c r="BM79" s="1314"/>
      <c r="BN79" s="1314"/>
      <c r="BO79" s="1314"/>
      <c r="BP79" s="1311">
        <v>8.1</v>
      </c>
      <c r="BQ79" s="1311"/>
      <c r="BR79" s="1311"/>
      <c r="BS79" s="1311"/>
      <c r="BT79" s="1311"/>
      <c r="BU79" s="1311"/>
      <c r="BV79" s="1311"/>
      <c r="BW79" s="1311"/>
      <c r="BX79" s="1311">
        <v>7.3</v>
      </c>
      <c r="BY79" s="1311"/>
      <c r="BZ79" s="1311"/>
      <c r="CA79" s="1311"/>
      <c r="CB79" s="1311"/>
      <c r="CC79" s="1311"/>
      <c r="CD79" s="1311"/>
      <c r="CE79" s="1311"/>
      <c r="CF79" s="1311">
        <v>7.2</v>
      </c>
      <c r="CG79" s="1311"/>
      <c r="CH79" s="1311"/>
      <c r="CI79" s="1311"/>
      <c r="CJ79" s="1311"/>
      <c r="CK79" s="1311"/>
      <c r="CL79" s="1311"/>
      <c r="CM79" s="1311"/>
      <c r="CN79" s="1311">
        <v>7.2</v>
      </c>
      <c r="CO79" s="1311"/>
      <c r="CP79" s="1311"/>
      <c r="CQ79" s="1311"/>
      <c r="CR79" s="1311"/>
      <c r="CS79" s="1311"/>
      <c r="CT79" s="1311"/>
      <c r="CU79" s="1311"/>
      <c r="CV79" s="1311">
        <v>7.7</v>
      </c>
      <c r="CW79" s="1311"/>
      <c r="CX79" s="1311"/>
      <c r="CY79" s="1311"/>
      <c r="CZ79" s="1311"/>
      <c r="DA79" s="1311"/>
      <c r="DB79" s="1311"/>
      <c r="DC79" s="1311"/>
    </row>
    <row r="80" spans="2:107" ht="13.2" x14ac:dyDescent="0.2">
      <c r="B80" s="395"/>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 right="0" top="0.19685039370078741" bottom="0.31496062992125984" header="0.39370078740157483" footer="0"/>
  <pageSetup paperSize="9" scale="5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85" zoomScaleNormal="85" workbookViewId="0"/>
  </sheetViews>
  <sheetFormatPr defaultColWidth="0" defaultRowHeight="13.5" customHeight="1" zeroHeight="1" x14ac:dyDescent="0.2"/>
  <cols>
    <col min="1" max="34" width="2.44140625" style="288" customWidth="1"/>
    <col min="35" max="122" width="2.44140625" style="287" customWidth="1"/>
    <col min="123" max="16384" width="2.44140625" style="287" hidden="1"/>
  </cols>
  <sheetData>
    <row r="1" spans="1:34" ht="13.5" customHeight="1" x14ac:dyDescent="0.2">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1:34" ht="13.2" x14ac:dyDescent="0.2">
      <c r="S2" s="287"/>
      <c r="AH2" s="287"/>
    </row>
    <row r="3" spans="1:34" ht="13.2" x14ac:dyDescent="0.2">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1:34" ht="13.2" x14ac:dyDescent="0.2"/>
    <row r="5" spans="1:34" ht="13.2" x14ac:dyDescent="0.2"/>
    <row r="6" spans="1:34" ht="13.2" x14ac:dyDescent="0.2"/>
    <row r="7" spans="1:34" ht="13.2" x14ac:dyDescent="0.2"/>
    <row r="8" spans="1:34" ht="13.2" x14ac:dyDescent="0.2"/>
    <row r="9" spans="1:34" ht="13.2" x14ac:dyDescent="0.2">
      <c r="AH9" s="287"/>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87"/>
    </row>
    <row r="18" spans="12:34" ht="13.2" x14ac:dyDescent="0.2"/>
    <row r="19" spans="12:34" ht="13.2" x14ac:dyDescent="0.2"/>
    <row r="20" spans="12:34" ht="13.2" x14ac:dyDescent="0.2">
      <c r="AH20" s="287"/>
    </row>
    <row r="21" spans="12:34" ht="13.2" x14ac:dyDescent="0.2">
      <c r="AH21" s="287"/>
    </row>
    <row r="22" spans="12:34" ht="13.2" x14ac:dyDescent="0.2"/>
    <row r="23" spans="12:34" ht="13.2" x14ac:dyDescent="0.2"/>
    <row r="24" spans="12:34" ht="13.2" x14ac:dyDescent="0.2">
      <c r="Q24" s="287"/>
    </row>
    <row r="25" spans="12:34" ht="13.2" x14ac:dyDescent="0.2"/>
    <row r="26" spans="12:34" ht="13.2" x14ac:dyDescent="0.2"/>
    <row r="27" spans="12:34" ht="13.2" x14ac:dyDescent="0.2"/>
    <row r="28" spans="12:34" ht="13.2" x14ac:dyDescent="0.2">
      <c r="O28" s="287"/>
      <c r="T28" s="287"/>
      <c r="AH28" s="287"/>
    </row>
    <row r="29" spans="12:34" ht="13.2" x14ac:dyDescent="0.2"/>
    <row r="30" spans="12:34" ht="13.2" x14ac:dyDescent="0.2"/>
    <row r="31" spans="12:34" ht="13.2" x14ac:dyDescent="0.2">
      <c r="Q31" s="287"/>
    </row>
    <row r="32" spans="12:34" ht="13.2" x14ac:dyDescent="0.2">
      <c r="L32" s="287"/>
    </row>
    <row r="33" spans="2:34" ht="13.2" x14ac:dyDescent="0.2">
      <c r="C33" s="287"/>
      <c r="E33" s="287"/>
      <c r="G33" s="287"/>
      <c r="I33" s="287"/>
      <c r="X33" s="287"/>
    </row>
    <row r="34" spans="2:34" ht="13.2" x14ac:dyDescent="0.2">
      <c r="B34" s="287"/>
      <c r="P34" s="287"/>
      <c r="R34" s="287"/>
      <c r="T34" s="287"/>
    </row>
    <row r="35" spans="2:34" ht="13.2" x14ac:dyDescent="0.2">
      <c r="D35" s="287"/>
      <c r="W35" s="287"/>
      <c r="AC35" s="287"/>
      <c r="AD35" s="287"/>
      <c r="AE35" s="287"/>
      <c r="AF35" s="287"/>
      <c r="AG35" s="287"/>
      <c r="AH35" s="287"/>
    </row>
    <row r="36" spans="2:34" ht="13.2" x14ac:dyDescent="0.2">
      <c r="H36" s="287"/>
      <c r="J36" s="287"/>
      <c r="K36" s="287"/>
      <c r="M36" s="287"/>
      <c r="Y36" s="287"/>
      <c r="Z36" s="287"/>
      <c r="AA36" s="287"/>
      <c r="AB36" s="287"/>
      <c r="AC36" s="287"/>
      <c r="AD36" s="287"/>
      <c r="AE36" s="287"/>
      <c r="AF36" s="287"/>
      <c r="AG36" s="287"/>
      <c r="AH36" s="287"/>
    </row>
    <row r="37" spans="2:34" ht="13.2" x14ac:dyDescent="0.2">
      <c r="AH37" s="287"/>
    </row>
    <row r="38" spans="2:34" ht="13.2" x14ac:dyDescent="0.2">
      <c r="AG38" s="287"/>
      <c r="AH38" s="287"/>
    </row>
    <row r="39" spans="2:34" ht="13.2" x14ac:dyDescent="0.2"/>
    <row r="40" spans="2:34" ht="13.2" x14ac:dyDescent="0.2">
      <c r="X40" s="287"/>
    </row>
    <row r="41" spans="2:34" ht="13.2" x14ac:dyDescent="0.2">
      <c r="R41" s="287"/>
    </row>
    <row r="42" spans="2:34" ht="13.2" x14ac:dyDescent="0.2">
      <c r="W42" s="287"/>
    </row>
    <row r="43" spans="2:34" ht="13.2" x14ac:dyDescent="0.2">
      <c r="Y43" s="287"/>
      <c r="Z43" s="287"/>
      <c r="AA43" s="287"/>
      <c r="AB43" s="287"/>
      <c r="AC43" s="287"/>
      <c r="AD43" s="287"/>
      <c r="AE43" s="287"/>
      <c r="AF43" s="287"/>
      <c r="AG43" s="287"/>
      <c r="AH43" s="287"/>
    </row>
    <row r="44" spans="2:34" ht="13.2" x14ac:dyDescent="0.2">
      <c r="AH44" s="287"/>
    </row>
    <row r="45" spans="2:34" ht="13.2" x14ac:dyDescent="0.2">
      <c r="X45" s="287"/>
    </row>
    <row r="46" spans="2:34" ht="13.2" x14ac:dyDescent="0.2"/>
    <row r="47" spans="2:34" ht="13.2" x14ac:dyDescent="0.2"/>
    <row r="48" spans="2:34" ht="13.2" x14ac:dyDescent="0.2">
      <c r="W48" s="287"/>
      <c r="Y48" s="287"/>
      <c r="Z48" s="287"/>
      <c r="AA48" s="287"/>
      <c r="AB48" s="287"/>
      <c r="AC48" s="287"/>
      <c r="AD48" s="287"/>
      <c r="AE48" s="287"/>
      <c r="AF48" s="287"/>
      <c r="AG48" s="287"/>
      <c r="AH48" s="287"/>
    </row>
    <row r="49" spans="28:34" ht="13.2" x14ac:dyDescent="0.2"/>
    <row r="50" spans="28:34" ht="13.2" x14ac:dyDescent="0.2">
      <c r="AE50" s="287"/>
      <c r="AF50" s="287"/>
      <c r="AG50" s="287"/>
      <c r="AH50" s="287"/>
    </row>
    <row r="51" spans="28:34" ht="13.2" x14ac:dyDescent="0.2">
      <c r="AC51" s="287"/>
      <c r="AD51" s="287"/>
      <c r="AE51" s="287"/>
      <c r="AF51" s="287"/>
      <c r="AG51" s="287"/>
      <c r="AH51" s="287"/>
    </row>
    <row r="52" spans="28:34" ht="13.2" x14ac:dyDescent="0.2"/>
    <row r="53" spans="28:34" ht="13.2" x14ac:dyDescent="0.2">
      <c r="AF53" s="287"/>
      <c r="AG53" s="287"/>
      <c r="AH53" s="287"/>
    </row>
    <row r="54" spans="28:34" ht="13.2" x14ac:dyDescent="0.2">
      <c r="AH54" s="287"/>
    </row>
    <row r="55" spans="28:34" ht="13.2" x14ac:dyDescent="0.2"/>
    <row r="56" spans="28:34" ht="13.2" x14ac:dyDescent="0.2">
      <c r="AB56" s="287"/>
      <c r="AC56" s="287"/>
      <c r="AD56" s="287"/>
      <c r="AE56" s="287"/>
      <c r="AF56" s="287"/>
      <c r="AG56" s="287"/>
      <c r="AH56" s="287"/>
    </row>
    <row r="57" spans="28:34" ht="13.2" x14ac:dyDescent="0.2">
      <c r="AH57" s="287"/>
    </row>
    <row r="58" spans="28:34" ht="13.2" x14ac:dyDescent="0.2">
      <c r="AH58" s="287"/>
    </row>
    <row r="59" spans="28:34" ht="13.2" x14ac:dyDescent="0.2"/>
    <row r="60" spans="28:34" ht="13.2" x14ac:dyDescent="0.2"/>
    <row r="61" spans="28:34" ht="13.2" x14ac:dyDescent="0.2"/>
    <row r="62" spans="28:34" ht="13.2" x14ac:dyDescent="0.2"/>
    <row r="63" spans="28:34" ht="13.2" x14ac:dyDescent="0.2">
      <c r="AH63" s="287"/>
    </row>
    <row r="64" spans="28:34" ht="13.2" x14ac:dyDescent="0.2">
      <c r="AG64" s="287"/>
      <c r="AH64" s="287"/>
    </row>
    <row r="65" spans="28:34" ht="13.2" x14ac:dyDescent="0.2"/>
    <row r="66" spans="28:34" ht="13.2" x14ac:dyDescent="0.2"/>
    <row r="67" spans="28:34" ht="13.2" x14ac:dyDescent="0.2"/>
    <row r="68" spans="28:34" ht="13.2" x14ac:dyDescent="0.2">
      <c r="AB68" s="287"/>
      <c r="AC68" s="287"/>
      <c r="AD68" s="287"/>
      <c r="AE68" s="287"/>
      <c r="AF68" s="287"/>
      <c r="AG68" s="287"/>
      <c r="AH68" s="287"/>
    </row>
    <row r="69" spans="28:34" ht="13.2" x14ac:dyDescent="0.2">
      <c r="AF69" s="287"/>
      <c r="AG69" s="287"/>
      <c r="AH69" s="287"/>
    </row>
    <row r="70" spans="28:34" ht="13.2" x14ac:dyDescent="0.2"/>
    <row r="71" spans="28:34" ht="13.2" x14ac:dyDescent="0.2"/>
    <row r="72" spans="28:34" ht="13.2" x14ac:dyDescent="0.2"/>
    <row r="73" spans="28:34" ht="13.2" x14ac:dyDescent="0.2"/>
    <row r="74" spans="28:34" ht="13.2" x14ac:dyDescent="0.2"/>
    <row r="75" spans="28:34" ht="13.2" x14ac:dyDescent="0.2">
      <c r="AH75" s="287"/>
    </row>
    <row r="76" spans="28:34" ht="13.2" x14ac:dyDescent="0.2">
      <c r="AF76" s="287"/>
      <c r="AG76" s="287"/>
      <c r="AH76" s="287"/>
    </row>
    <row r="77" spans="28:34" ht="13.2" x14ac:dyDescent="0.2">
      <c r="AG77" s="287"/>
      <c r="AH77" s="287"/>
    </row>
    <row r="78" spans="28:34" ht="13.2" x14ac:dyDescent="0.2"/>
    <row r="79" spans="28:34" ht="13.2" x14ac:dyDescent="0.2"/>
    <row r="80" spans="28:34" ht="13.2" x14ac:dyDescent="0.2"/>
    <row r="81" spans="25:34" ht="13.2" x14ac:dyDescent="0.2"/>
    <row r="82" spans="25:34" ht="13.2" x14ac:dyDescent="0.2">
      <c r="Y82" s="287"/>
    </row>
    <row r="83" spans="25:34" ht="13.2" x14ac:dyDescent="0.2">
      <c r="Y83" s="287"/>
      <c r="Z83" s="287"/>
      <c r="AA83" s="287"/>
      <c r="AB83" s="287"/>
      <c r="AC83" s="287"/>
      <c r="AD83" s="287"/>
      <c r="AE83" s="287"/>
      <c r="AF83" s="287"/>
      <c r="AG83" s="287"/>
      <c r="AH83" s="287"/>
    </row>
    <row r="84" spans="25:34" ht="13.2" x14ac:dyDescent="0.2"/>
    <row r="85" spans="25:34" ht="13.2" x14ac:dyDescent="0.2"/>
    <row r="86" spans="25:34" ht="13.2" x14ac:dyDescent="0.2"/>
    <row r="87" spans="25:34" ht="13.2" x14ac:dyDescent="0.2"/>
    <row r="88" spans="25:34" ht="13.2" x14ac:dyDescent="0.2">
      <c r="AH88" s="287"/>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7"/>
      <c r="AG94" s="287"/>
      <c r="AH94" s="287"/>
    </row>
    <row r="95" spans="25:34" ht="13.5" customHeight="1" x14ac:dyDescent="0.2">
      <c r="AH95" s="28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7"/>
    </row>
    <row r="102" spans="33:34" ht="13.5" customHeight="1" x14ac:dyDescent="0.2"/>
    <row r="103" spans="33:34" ht="13.5" customHeight="1" x14ac:dyDescent="0.2"/>
    <row r="104" spans="33:34" ht="13.5" customHeight="1" x14ac:dyDescent="0.2">
      <c r="AG104" s="287"/>
      <c r="AH104" s="28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7"/>
    </row>
    <row r="117" spans="34:122" ht="13.5" customHeight="1" x14ac:dyDescent="0.2"/>
    <row r="118" spans="34:122" ht="13.5" customHeight="1" x14ac:dyDescent="0.2"/>
    <row r="119" spans="34:122" ht="13.5" customHeight="1" x14ac:dyDescent="0.2"/>
    <row r="120" spans="34:122" ht="13.5" customHeight="1" x14ac:dyDescent="0.2">
      <c r="AH120" s="287"/>
    </row>
    <row r="121" spans="34:122" ht="13.5" customHeight="1" x14ac:dyDescent="0.2">
      <c r="AH121" s="287"/>
    </row>
    <row r="122" spans="34:122" ht="13.5" customHeight="1" x14ac:dyDescent="0.2"/>
    <row r="123" spans="34:122" ht="13.5" customHeight="1" x14ac:dyDescent="0.2"/>
    <row r="124" spans="34:122" ht="13.5" customHeight="1" x14ac:dyDescent="0.2"/>
    <row r="125" spans="34:122" ht="13.5" customHeight="1" x14ac:dyDescent="0.2">
      <c r="DR125" s="287" t="s">
        <v>630</v>
      </c>
    </row>
  </sheetData>
  <phoneticPr fontId="2"/>
  <printOptions horizontalCentered="1"/>
  <pageMargins left="0" right="0" top="0.19685039370078741" bottom="0" header="0.39370078740157483" footer="0"/>
  <pageSetup paperSize="9" scale="36"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85" zoomScaleNormal="85" workbookViewId="0"/>
  </sheetViews>
  <sheetFormatPr defaultColWidth="0" defaultRowHeight="13.5" customHeight="1" zeroHeight="1" x14ac:dyDescent="0.2"/>
  <cols>
    <col min="1" max="34" width="2.44140625" style="288" customWidth="1"/>
    <col min="35" max="122" width="2.44140625" style="287" customWidth="1"/>
    <col min="123" max="16384" width="2.44140625" style="287" hidden="1"/>
  </cols>
  <sheetData>
    <row r="1" spans="2:34" ht="13.5" customHeight="1" x14ac:dyDescent="0.2">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ht="13.2" x14ac:dyDescent="0.2">
      <c r="S2" s="287"/>
      <c r="AH2" s="287"/>
    </row>
    <row r="3" spans="2:34" ht="13.2" x14ac:dyDescent="0.2">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ht="13.2" x14ac:dyDescent="0.2"/>
    <row r="5" spans="2:34" ht="13.2" x14ac:dyDescent="0.2"/>
    <row r="6" spans="2:34" ht="13.2" x14ac:dyDescent="0.2"/>
    <row r="7" spans="2:34" ht="13.2" x14ac:dyDescent="0.2"/>
    <row r="8" spans="2:34" ht="13.2" x14ac:dyDescent="0.2"/>
    <row r="9" spans="2:34" ht="13.2" x14ac:dyDescent="0.2">
      <c r="AH9" s="287"/>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7"/>
    </row>
    <row r="18" spans="12:34" ht="13.2" x14ac:dyDescent="0.2"/>
    <row r="19" spans="12:34" ht="13.2" x14ac:dyDescent="0.2"/>
    <row r="20" spans="12:34" ht="13.2" x14ac:dyDescent="0.2">
      <c r="AH20" s="287"/>
    </row>
    <row r="21" spans="12:34" ht="13.2" x14ac:dyDescent="0.2">
      <c r="AH21" s="287"/>
    </row>
    <row r="22" spans="12:34" ht="13.2" x14ac:dyDescent="0.2"/>
    <row r="23" spans="12:34" ht="13.2" x14ac:dyDescent="0.2"/>
    <row r="24" spans="12:34" ht="13.2" x14ac:dyDescent="0.2">
      <c r="Q24" s="287"/>
    </row>
    <row r="25" spans="12:34" ht="13.2" x14ac:dyDescent="0.2"/>
    <row r="26" spans="12:34" ht="13.2" x14ac:dyDescent="0.2"/>
    <row r="27" spans="12:34" ht="13.2" x14ac:dyDescent="0.2"/>
    <row r="28" spans="12:34" ht="13.2" x14ac:dyDescent="0.2">
      <c r="O28" s="287"/>
      <c r="T28" s="287"/>
      <c r="AH28" s="287"/>
    </row>
    <row r="29" spans="12:34" ht="13.2" x14ac:dyDescent="0.2"/>
    <row r="30" spans="12:34" ht="13.2" x14ac:dyDescent="0.2"/>
    <row r="31" spans="12:34" ht="13.2" x14ac:dyDescent="0.2">
      <c r="Q31" s="287"/>
    </row>
    <row r="32" spans="12:34" ht="13.2" x14ac:dyDescent="0.2">
      <c r="L32" s="287"/>
    </row>
    <row r="33" spans="2:34" ht="13.2" x14ac:dyDescent="0.2">
      <c r="C33" s="287"/>
      <c r="E33" s="287"/>
      <c r="G33" s="287"/>
      <c r="I33" s="287"/>
      <c r="X33" s="287"/>
    </row>
    <row r="34" spans="2:34" ht="13.2" x14ac:dyDescent="0.2">
      <c r="B34" s="287"/>
      <c r="P34" s="287"/>
      <c r="R34" s="287"/>
      <c r="T34" s="287"/>
    </row>
    <row r="35" spans="2:34" ht="13.2" x14ac:dyDescent="0.2">
      <c r="D35" s="287"/>
      <c r="W35" s="287"/>
      <c r="AC35" s="287"/>
      <c r="AD35" s="287"/>
      <c r="AE35" s="287"/>
      <c r="AF35" s="287"/>
      <c r="AG35" s="287"/>
      <c r="AH35" s="287"/>
    </row>
    <row r="36" spans="2:34" ht="13.2" x14ac:dyDescent="0.2">
      <c r="H36" s="287"/>
      <c r="J36" s="287"/>
      <c r="K36" s="287"/>
      <c r="M36" s="287"/>
      <c r="Y36" s="287"/>
      <c r="Z36" s="287"/>
      <c r="AA36" s="287"/>
      <c r="AB36" s="287"/>
      <c r="AC36" s="287"/>
      <c r="AD36" s="287"/>
      <c r="AE36" s="287"/>
      <c r="AF36" s="287"/>
      <c r="AG36" s="287"/>
      <c r="AH36" s="287"/>
    </row>
    <row r="37" spans="2:34" ht="13.2" x14ac:dyDescent="0.2">
      <c r="AH37" s="287"/>
    </row>
    <row r="38" spans="2:34" ht="13.2" x14ac:dyDescent="0.2">
      <c r="AG38" s="287"/>
      <c r="AH38" s="287"/>
    </row>
    <row r="39" spans="2:34" ht="13.2" x14ac:dyDescent="0.2"/>
    <row r="40" spans="2:34" ht="13.2" x14ac:dyDescent="0.2">
      <c r="X40" s="287"/>
    </row>
    <row r="41" spans="2:34" ht="13.2" x14ac:dyDescent="0.2">
      <c r="R41" s="287"/>
    </row>
    <row r="42" spans="2:34" ht="13.2" x14ac:dyDescent="0.2">
      <c r="W42" s="287"/>
    </row>
    <row r="43" spans="2:34" ht="13.2" x14ac:dyDescent="0.2">
      <c r="Y43" s="287"/>
      <c r="Z43" s="287"/>
      <c r="AA43" s="287"/>
      <c r="AB43" s="287"/>
      <c r="AC43" s="287"/>
      <c r="AD43" s="287"/>
      <c r="AE43" s="287"/>
      <c r="AF43" s="287"/>
      <c r="AG43" s="287"/>
      <c r="AH43" s="287"/>
    </row>
    <row r="44" spans="2:34" ht="13.2" x14ac:dyDescent="0.2">
      <c r="AH44" s="287"/>
    </row>
    <row r="45" spans="2:34" ht="13.2" x14ac:dyDescent="0.2">
      <c r="X45" s="287"/>
    </row>
    <row r="46" spans="2:34" ht="13.2" x14ac:dyDescent="0.2"/>
    <row r="47" spans="2:34" ht="13.2" x14ac:dyDescent="0.2"/>
    <row r="48" spans="2:34" ht="13.2" x14ac:dyDescent="0.2">
      <c r="W48" s="287"/>
      <c r="Y48" s="287"/>
      <c r="Z48" s="287"/>
      <c r="AA48" s="287"/>
      <c r="AB48" s="287"/>
      <c r="AC48" s="287"/>
      <c r="AD48" s="287"/>
      <c r="AE48" s="287"/>
      <c r="AF48" s="287"/>
      <c r="AG48" s="287"/>
      <c r="AH48" s="287"/>
    </row>
    <row r="49" spans="28:34" ht="13.2" x14ac:dyDescent="0.2"/>
    <row r="50" spans="28:34" ht="13.2" x14ac:dyDescent="0.2">
      <c r="AE50" s="287"/>
      <c r="AF50" s="287"/>
      <c r="AG50" s="287"/>
      <c r="AH50" s="287"/>
    </row>
    <row r="51" spans="28:34" ht="13.2" x14ac:dyDescent="0.2">
      <c r="AC51" s="287"/>
      <c r="AD51" s="287"/>
      <c r="AE51" s="287"/>
      <c r="AF51" s="287"/>
      <c r="AG51" s="287"/>
      <c r="AH51" s="287"/>
    </row>
    <row r="52" spans="28:34" ht="13.2" x14ac:dyDescent="0.2"/>
    <row r="53" spans="28:34" ht="13.2" x14ac:dyDescent="0.2">
      <c r="AF53" s="287"/>
      <c r="AG53" s="287"/>
      <c r="AH53" s="287"/>
    </row>
    <row r="54" spans="28:34" ht="13.2" x14ac:dyDescent="0.2">
      <c r="AH54" s="287"/>
    </row>
    <row r="55" spans="28:34" ht="13.2" x14ac:dyDescent="0.2"/>
    <row r="56" spans="28:34" ht="13.2" x14ac:dyDescent="0.2">
      <c r="AB56" s="287"/>
      <c r="AC56" s="287"/>
      <c r="AD56" s="287"/>
      <c r="AE56" s="287"/>
      <c r="AF56" s="287"/>
      <c r="AG56" s="287"/>
      <c r="AH56" s="287"/>
    </row>
    <row r="57" spans="28:34" ht="13.2" x14ac:dyDescent="0.2">
      <c r="AH57" s="287"/>
    </row>
    <row r="58" spans="28:34" ht="13.2" x14ac:dyDescent="0.2">
      <c r="AH58" s="287"/>
    </row>
    <row r="59" spans="28:34" ht="13.2" x14ac:dyDescent="0.2">
      <c r="AG59" s="287"/>
      <c r="AH59" s="287"/>
    </row>
    <row r="60" spans="28:34" ht="13.2" x14ac:dyDescent="0.2"/>
    <row r="61" spans="28:34" ht="13.2" x14ac:dyDescent="0.2"/>
    <row r="62" spans="28:34" ht="13.2" x14ac:dyDescent="0.2"/>
    <row r="63" spans="28:34" ht="13.2" x14ac:dyDescent="0.2">
      <c r="AH63" s="287"/>
    </row>
    <row r="64" spans="28:34" ht="13.2" x14ac:dyDescent="0.2">
      <c r="AG64" s="287"/>
      <c r="AH64" s="287"/>
    </row>
    <row r="65" spans="28:34" ht="13.2" x14ac:dyDescent="0.2"/>
    <row r="66" spans="28:34" ht="13.2" x14ac:dyDescent="0.2"/>
    <row r="67" spans="28:34" ht="13.2" x14ac:dyDescent="0.2"/>
    <row r="68" spans="28:34" ht="13.2" x14ac:dyDescent="0.2">
      <c r="AB68" s="287"/>
      <c r="AC68" s="287"/>
      <c r="AD68" s="287"/>
      <c r="AE68" s="287"/>
      <c r="AF68" s="287"/>
      <c r="AG68" s="287"/>
      <c r="AH68" s="287"/>
    </row>
    <row r="69" spans="28:34" ht="13.2" x14ac:dyDescent="0.2">
      <c r="AF69" s="287"/>
      <c r="AG69" s="287"/>
      <c r="AH69" s="287"/>
    </row>
    <row r="70" spans="28:34" ht="13.2" x14ac:dyDescent="0.2"/>
    <row r="71" spans="28:34" ht="13.2" x14ac:dyDescent="0.2"/>
    <row r="72" spans="28:34" ht="13.2" x14ac:dyDescent="0.2"/>
    <row r="73" spans="28:34" ht="13.2" x14ac:dyDescent="0.2"/>
    <row r="74" spans="28:34" ht="13.2" x14ac:dyDescent="0.2"/>
    <row r="75" spans="28:34" ht="13.2" x14ac:dyDescent="0.2">
      <c r="AH75" s="287"/>
    </row>
    <row r="76" spans="28:34" ht="13.2" x14ac:dyDescent="0.2">
      <c r="AF76" s="287"/>
      <c r="AG76" s="287"/>
      <c r="AH76" s="287"/>
    </row>
    <row r="77" spans="28:34" ht="13.2" x14ac:dyDescent="0.2">
      <c r="AG77" s="287"/>
      <c r="AH77" s="287"/>
    </row>
    <row r="78" spans="28:34" ht="13.2" x14ac:dyDescent="0.2"/>
    <row r="79" spans="28:34" ht="13.2" x14ac:dyDescent="0.2"/>
    <row r="80" spans="28:34" ht="13.2" x14ac:dyDescent="0.2"/>
    <row r="81" spans="25:34" ht="13.2" x14ac:dyDescent="0.2"/>
    <row r="82" spans="25:34" ht="13.2" x14ac:dyDescent="0.2">
      <c r="Y82" s="287"/>
    </row>
    <row r="83" spans="25:34" ht="13.2" x14ac:dyDescent="0.2">
      <c r="Y83" s="287"/>
      <c r="Z83" s="287"/>
      <c r="AA83" s="287"/>
      <c r="AB83" s="287"/>
      <c r="AC83" s="287"/>
      <c r="AD83" s="287"/>
      <c r="AE83" s="287"/>
      <c r="AF83" s="287"/>
      <c r="AG83" s="287"/>
      <c r="AH83" s="287"/>
    </row>
    <row r="84" spans="25:34" ht="13.2" x14ac:dyDescent="0.2"/>
    <row r="85" spans="25:34" ht="13.2" x14ac:dyDescent="0.2"/>
    <row r="86" spans="25:34" ht="13.2" x14ac:dyDescent="0.2"/>
    <row r="87" spans="25:34" ht="13.2" x14ac:dyDescent="0.2"/>
    <row r="88" spans="25:34" ht="13.2" x14ac:dyDescent="0.2">
      <c r="AH88" s="287"/>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7"/>
      <c r="AG94" s="287"/>
      <c r="AH94" s="287"/>
    </row>
    <row r="95" spans="25:34" ht="13.5" customHeight="1" x14ac:dyDescent="0.2">
      <c r="AH95" s="28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7"/>
    </row>
    <row r="102" spans="33:34" ht="13.5" customHeight="1" x14ac:dyDescent="0.2"/>
    <row r="103" spans="33:34" ht="13.5" customHeight="1" x14ac:dyDescent="0.2"/>
    <row r="104" spans="33:34" ht="13.5" customHeight="1" x14ac:dyDescent="0.2">
      <c r="AG104" s="287"/>
      <c r="AH104" s="28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7"/>
    </row>
    <row r="117" spans="34:122" ht="13.5" customHeight="1" x14ac:dyDescent="0.2"/>
    <row r="118" spans="34:122" ht="13.5" customHeight="1" x14ac:dyDescent="0.2"/>
    <row r="119" spans="34:122" ht="13.5" customHeight="1" x14ac:dyDescent="0.2"/>
    <row r="120" spans="34:122" ht="13.5" customHeight="1" x14ac:dyDescent="0.2">
      <c r="AH120" s="287"/>
    </row>
    <row r="121" spans="34:122" ht="13.5" customHeight="1" x14ac:dyDescent="0.2">
      <c r="AH121" s="287"/>
    </row>
    <row r="122" spans="34:122" ht="13.5" customHeight="1" x14ac:dyDescent="0.2"/>
    <row r="123" spans="34:122" ht="13.5" customHeight="1" x14ac:dyDescent="0.2"/>
    <row r="124" spans="34:122" ht="13.5" customHeight="1" x14ac:dyDescent="0.2"/>
    <row r="125" spans="34:122" ht="13.5" customHeight="1" x14ac:dyDescent="0.2">
      <c r="DR125" s="287" t="s">
        <v>631</v>
      </c>
    </row>
  </sheetData>
  <phoneticPr fontId="2"/>
  <printOptions horizontalCentered="1"/>
  <pageMargins left="0" right="0" top="0.19685039370078741" bottom="0" header="0.39370078740157483" footer="0"/>
  <pageSetup paperSize="9" scale="36"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6" customWidth="1"/>
    <col min="2" max="8" width="13.33203125" style="146" customWidth="1"/>
    <col min="9" max="16384" width="11.109375" style="146"/>
  </cols>
  <sheetData>
    <row r="1" spans="1:8" x14ac:dyDescent="0.2">
      <c r="A1" s="140"/>
      <c r="B1" s="141"/>
      <c r="C1" s="142"/>
      <c r="D1" s="143"/>
      <c r="E1" s="144"/>
      <c r="F1" s="144"/>
      <c r="G1" s="144"/>
      <c r="H1" s="145"/>
    </row>
    <row r="2" spans="1:8" x14ac:dyDescent="0.2">
      <c r="A2" s="147"/>
      <c r="B2" s="148"/>
      <c r="C2" s="149"/>
      <c r="D2" s="150" t="s">
        <v>52</v>
      </c>
      <c r="E2" s="151"/>
      <c r="F2" s="152" t="s">
        <v>554</v>
      </c>
      <c r="G2" s="153"/>
      <c r="H2" s="154"/>
    </row>
    <row r="3" spans="1:8" x14ac:dyDescent="0.2">
      <c r="A3" s="150" t="s">
        <v>547</v>
      </c>
      <c r="B3" s="155"/>
      <c r="C3" s="156"/>
      <c r="D3" s="157">
        <v>219851</v>
      </c>
      <c r="E3" s="158"/>
      <c r="F3" s="159">
        <v>128611</v>
      </c>
      <c r="G3" s="160"/>
      <c r="H3" s="161"/>
    </row>
    <row r="4" spans="1:8" x14ac:dyDescent="0.2">
      <c r="A4" s="162"/>
      <c r="B4" s="163"/>
      <c r="C4" s="164"/>
      <c r="D4" s="165">
        <v>135373</v>
      </c>
      <c r="E4" s="166"/>
      <c r="F4" s="167">
        <v>61552</v>
      </c>
      <c r="G4" s="168"/>
      <c r="H4" s="169"/>
    </row>
    <row r="5" spans="1:8" x14ac:dyDescent="0.2">
      <c r="A5" s="150" t="s">
        <v>549</v>
      </c>
      <c r="B5" s="155"/>
      <c r="C5" s="156"/>
      <c r="D5" s="157">
        <v>205156</v>
      </c>
      <c r="E5" s="158"/>
      <c r="F5" s="159">
        <v>138651</v>
      </c>
      <c r="G5" s="160"/>
      <c r="H5" s="161"/>
    </row>
    <row r="6" spans="1:8" x14ac:dyDescent="0.2">
      <c r="A6" s="162"/>
      <c r="B6" s="163"/>
      <c r="C6" s="164"/>
      <c r="D6" s="165">
        <v>71393</v>
      </c>
      <c r="E6" s="166"/>
      <c r="F6" s="167">
        <v>71211</v>
      </c>
      <c r="G6" s="168"/>
      <c r="H6" s="169"/>
    </row>
    <row r="7" spans="1:8" x14ac:dyDescent="0.2">
      <c r="A7" s="150" t="s">
        <v>550</v>
      </c>
      <c r="B7" s="155"/>
      <c r="C7" s="156"/>
      <c r="D7" s="157">
        <v>184665</v>
      </c>
      <c r="E7" s="158"/>
      <c r="F7" s="159">
        <v>122882</v>
      </c>
      <c r="G7" s="160"/>
      <c r="H7" s="161"/>
    </row>
    <row r="8" spans="1:8" x14ac:dyDescent="0.2">
      <c r="A8" s="162"/>
      <c r="B8" s="163"/>
      <c r="C8" s="164"/>
      <c r="D8" s="165">
        <v>49516</v>
      </c>
      <c r="E8" s="166"/>
      <c r="F8" s="167">
        <v>65785</v>
      </c>
      <c r="G8" s="168"/>
      <c r="H8" s="169"/>
    </row>
    <row r="9" spans="1:8" x14ac:dyDescent="0.2">
      <c r="A9" s="150" t="s">
        <v>551</v>
      </c>
      <c r="B9" s="155"/>
      <c r="C9" s="156"/>
      <c r="D9" s="157">
        <v>70103</v>
      </c>
      <c r="E9" s="158"/>
      <c r="F9" s="159">
        <v>114790</v>
      </c>
      <c r="G9" s="160"/>
      <c r="H9" s="161"/>
    </row>
    <row r="10" spans="1:8" x14ac:dyDescent="0.2">
      <c r="A10" s="162"/>
      <c r="B10" s="163"/>
      <c r="C10" s="164"/>
      <c r="D10" s="165">
        <v>35985</v>
      </c>
      <c r="E10" s="166"/>
      <c r="F10" s="167">
        <v>55601</v>
      </c>
      <c r="G10" s="168"/>
      <c r="H10" s="169"/>
    </row>
    <row r="11" spans="1:8" x14ac:dyDescent="0.2">
      <c r="A11" s="150" t="s">
        <v>552</v>
      </c>
      <c r="B11" s="155"/>
      <c r="C11" s="156"/>
      <c r="D11" s="157">
        <v>101098</v>
      </c>
      <c r="E11" s="158"/>
      <c r="F11" s="159">
        <v>126262</v>
      </c>
      <c r="G11" s="160"/>
      <c r="H11" s="161"/>
    </row>
    <row r="12" spans="1:8" x14ac:dyDescent="0.2">
      <c r="A12" s="162"/>
      <c r="B12" s="163"/>
      <c r="C12" s="170"/>
      <c r="D12" s="165">
        <v>72619</v>
      </c>
      <c r="E12" s="166"/>
      <c r="F12" s="167">
        <v>56769</v>
      </c>
      <c r="G12" s="168"/>
      <c r="H12" s="169"/>
    </row>
    <row r="13" spans="1:8" x14ac:dyDescent="0.2">
      <c r="A13" s="150"/>
      <c r="B13" s="155"/>
      <c r="C13" s="171"/>
      <c r="D13" s="172">
        <v>156175</v>
      </c>
      <c r="E13" s="173"/>
      <c r="F13" s="174">
        <v>126239</v>
      </c>
      <c r="G13" s="175"/>
      <c r="H13" s="161"/>
    </row>
    <row r="14" spans="1:8" x14ac:dyDescent="0.2">
      <c r="A14" s="162"/>
      <c r="B14" s="163"/>
      <c r="C14" s="164"/>
      <c r="D14" s="165">
        <v>72977</v>
      </c>
      <c r="E14" s="166"/>
      <c r="F14" s="167">
        <v>62184</v>
      </c>
      <c r="G14" s="168"/>
      <c r="H14" s="169"/>
    </row>
    <row r="17" spans="1:11" x14ac:dyDescent="0.2">
      <c r="A17" s="146" t="s">
        <v>53</v>
      </c>
    </row>
    <row r="18" spans="1:11" x14ac:dyDescent="0.2">
      <c r="A18" s="176"/>
      <c r="B18" s="176" t="str">
        <f>実質収支比率等に係る経年分析!F$46</f>
        <v>H27</v>
      </c>
      <c r="C18" s="176" t="str">
        <f>実質収支比率等に係る経年分析!G$46</f>
        <v>H28</v>
      </c>
      <c r="D18" s="176" t="str">
        <f>実質収支比率等に係る経年分析!H$46</f>
        <v>H29</v>
      </c>
      <c r="E18" s="176" t="str">
        <f>実質収支比率等に係る経年分析!I$46</f>
        <v>H30</v>
      </c>
      <c r="F18" s="176" t="str">
        <f>実質収支比率等に係る経年分析!J$46</f>
        <v>R01</v>
      </c>
    </row>
    <row r="19" spans="1:11" x14ac:dyDescent="0.2">
      <c r="A19" s="176" t="s">
        <v>54</v>
      </c>
      <c r="B19" s="176">
        <f>ROUND(VALUE(SUBSTITUTE(実質収支比率等に係る経年分析!F$48,"▲","-")),2)</f>
        <v>5.97</v>
      </c>
      <c r="C19" s="176">
        <f>ROUND(VALUE(SUBSTITUTE(実質収支比率等に係る経年分析!G$48,"▲","-")),2)</f>
        <v>7.72</v>
      </c>
      <c r="D19" s="176">
        <f>ROUND(VALUE(SUBSTITUTE(実質収支比率等に係る経年分析!H$48,"▲","-")),2)</f>
        <v>5.86</v>
      </c>
      <c r="E19" s="176">
        <f>ROUND(VALUE(SUBSTITUTE(実質収支比率等に係る経年分析!I$48,"▲","-")),2)</f>
        <v>7.07</v>
      </c>
      <c r="F19" s="176">
        <f>ROUND(VALUE(SUBSTITUTE(実質収支比率等に係る経年分析!J$48,"▲","-")),2)</f>
        <v>7.81</v>
      </c>
    </row>
    <row r="20" spans="1:11" x14ac:dyDescent="0.2">
      <c r="A20" s="176" t="s">
        <v>55</v>
      </c>
      <c r="B20" s="176">
        <f>ROUND(VALUE(SUBSTITUTE(実質収支比率等に係る経年分析!F$47,"▲","-")),2)</f>
        <v>24.2</v>
      </c>
      <c r="C20" s="176">
        <f>ROUND(VALUE(SUBSTITUTE(実質収支比率等に係る経年分析!G$47,"▲","-")),2)</f>
        <v>24.54</v>
      </c>
      <c r="D20" s="176">
        <f>ROUND(VALUE(SUBSTITUTE(実質収支比率等に係る経年分析!H$47,"▲","-")),2)</f>
        <v>22.89</v>
      </c>
      <c r="E20" s="176">
        <f>ROUND(VALUE(SUBSTITUTE(実質収支比率等に係る経年分析!I$47,"▲","-")),2)</f>
        <v>19.27</v>
      </c>
      <c r="F20" s="176">
        <f>ROUND(VALUE(SUBSTITUTE(実質収支比率等に係る経年分析!J$47,"▲","-")),2)</f>
        <v>21.27</v>
      </c>
    </row>
    <row r="21" spans="1:11" x14ac:dyDescent="0.2">
      <c r="A21" s="176" t="s">
        <v>56</v>
      </c>
      <c r="B21" s="176">
        <f>IF(ISNUMBER(VALUE(SUBSTITUTE(実質収支比率等に係る経年分析!F$49,"▲","-"))),ROUND(VALUE(SUBSTITUTE(実質収支比率等に係る経年分析!F$49,"▲","-")),2),NA())</f>
        <v>1.08</v>
      </c>
      <c r="C21" s="176">
        <f>IF(ISNUMBER(VALUE(SUBSTITUTE(実質収支比率等に係る経年分析!G$49,"▲","-"))),ROUND(VALUE(SUBSTITUTE(実質収支比率等に係る経年分析!G$49,"▲","-")),2),NA())</f>
        <v>1.26</v>
      </c>
      <c r="D21" s="176">
        <f>IF(ISNUMBER(VALUE(SUBSTITUTE(実質収支比率等に係る経年分析!H$49,"▲","-"))),ROUND(VALUE(SUBSTITUTE(実質収支比率等に係る経年分析!H$49,"▲","-")),2),NA())</f>
        <v>-4.09</v>
      </c>
      <c r="E21" s="176">
        <f>IF(ISNUMBER(VALUE(SUBSTITUTE(実質収支比率等に係る経年分析!I$49,"▲","-"))),ROUND(VALUE(SUBSTITUTE(実質収支比率等に係る経年分析!I$49,"▲","-")),2),NA())</f>
        <v>-2.72</v>
      </c>
      <c r="F21" s="176">
        <f>IF(ISNUMBER(VALUE(SUBSTITUTE(実質収支比率等に係る経年分析!J$49,"▲","-"))),ROUND(VALUE(SUBSTITUTE(実質収支比率等に係る経年分析!J$49,"▲","-")),2),NA())</f>
        <v>2.48</v>
      </c>
    </row>
    <row r="24" spans="1:11" x14ac:dyDescent="0.2">
      <c r="A24" s="146" t="s">
        <v>57</v>
      </c>
    </row>
    <row r="25" spans="1:11" x14ac:dyDescent="0.2">
      <c r="A25" s="177"/>
      <c r="B25" s="177" t="str">
        <f>連結実質赤字比率に係る赤字・黒字の構成分析!F$33</f>
        <v>H27</v>
      </c>
      <c r="C25" s="177"/>
      <c r="D25" s="177" t="str">
        <f>連結実質赤字比率に係る赤字・黒字の構成分析!G$33</f>
        <v>H28</v>
      </c>
      <c r="E25" s="177"/>
      <c r="F25" s="177" t="str">
        <f>連結実質赤字比率に係る赤字・黒字の構成分析!H$33</f>
        <v>H29</v>
      </c>
      <c r="G25" s="177"/>
      <c r="H25" s="177" t="str">
        <f>連結実質赤字比率に係る赤字・黒字の構成分析!I$33</f>
        <v>H30</v>
      </c>
      <c r="I25" s="177"/>
      <c r="J25" s="177" t="str">
        <f>連結実質赤字比率に係る赤字・黒字の構成分析!J$33</f>
        <v>R01</v>
      </c>
      <c r="K25" s="177"/>
    </row>
    <row r="26" spans="1:11" x14ac:dyDescent="0.2">
      <c r="A26" s="177"/>
      <c r="B26" s="177" t="s">
        <v>58</v>
      </c>
      <c r="C26" s="177" t="s">
        <v>59</v>
      </c>
      <c r="D26" s="177" t="s">
        <v>58</v>
      </c>
      <c r="E26" s="177" t="s">
        <v>59</v>
      </c>
      <c r="F26" s="177" t="s">
        <v>58</v>
      </c>
      <c r="G26" s="177" t="s">
        <v>59</v>
      </c>
      <c r="H26" s="177" t="s">
        <v>58</v>
      </c>
      <c r="I26" s="177" t="s">
        <v>59</v>
      </c>
      <c r="J26" s="177" t="s">
        <v>58</v>
      </c>
      <c r="K26" s="177" t="s">
        <v>59</v>
      </c>
    </row>
    <row r="27" spans="1:11" x14ac:dyDescent="0.2">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#N/A</v>
      </c>
      <c r="C27" s="177">
        <f>IF(ROUND(VALUE(SUBSTITUTE(連結実質赤字比率に係る赤字・黒字の構成分析!F$43,"▲", "-")), 2) &gt;= 0, ABS(ROUND(VALUE(SUBSTITUTE(連結実質赤字比率に係る赤字・黒字の構成分析!F$43,"▲", "-")), 2)), NA())</f>
        <v>0</v>
      </c>
      <c r="D27" s="177" t="e">
        <f>IF(ROUND(VALUE(SUBSTITUTE(連結実質赤字比率に係る赤字・黒字の構成分析!G$43,"▲", "-")), 2) &lt; 0, ABS(ROUND(VALUE(SUBSTITUTE(連結実質赤字比率に係る赤字・黒字の構成分析!G$43,"▲", "-")), 2)), NA())</f>
        <v>#VALUE!</v>
      </c>
      <c r="E27" s="177" t="e">
        <f>IF(ROUND(VALUE(SUBSTITUTE(連結実質赤字比率に係る赤字・黒字の構成分析!G$43,"▲", "-")), 2) &gt;= 0, ABS(ROUND(VALUE(SUBSTITUTE(連結実質赤字比率に係る赤字・黒字の構成分析!G$43,"▲", "-")), 2)), NA())</f>
        <v>#VALUE!</v>
      </c>
      <c r="F27" s="177" t="e">
        <f>IF(ROUND(VALUE(SUBSTITUTE(連結実質赤字比率に係る赤字・黒字の構成分析!H$43,"▲", "-")), 2) &lt; 0, ABS(ROUND(VALUE(SUBSTITUTE(連結実質赤字比率に係る赤字・黒字の構成分析!H$43,"▲", "-")), 2)), NA())</f>
        <v>#VALUE!</v>
      </c>
      <c r="G27" s="177" t="e">
        <f>IF(ROUND(VALUE(SUBSTITUTE(連結実質赤字比率に係る赤字・黒字の構成分析!H$43,"▲", "-")), 2) &gt;= 0, ABS(ROUND(VALUE(SUBSTITUTE(連結実質赤字比率に係る赤字・黒字の構成分析!H$43,"▲", "-")), 2)), NA())</f>
        <v>#VALUE!</v>
      </c>
      <c r="H27" s="177" t="e">
        <f>IF(ROUND(VALUE(SUBSTITUTE(連結実質赤字比率に係る赤字・黒字の構成分析!I$43,"▲", "-")), 2) &lt; 0, ABS(ROUND(VALUE(SUBSTITUTE(連結実質赤字比率に係る赤字・黒字の構成分析!I$43,"▲", "-")), 2)), NA())</f>
        <v>#VALUE!</v>
      </c>
      <c r="I27" s="177" t="e">
        <f>IF(ROUND(VALUE(SUBSTITUTE(連結実質赤字比率に係る赤字・黒字の構成分析!I$43,"▲", "-")), 2) &gt;= 0, ABS(ROUND(VALUE(SUBSTITUTE(連結実質赤字比率に係る赤字・黒字の構成分析!I$43,"▲", "-")), 2)), NA())</f>
        <v>#VALUE!</v>
      </c>
      <c r="J27" s="177" t="e">
        <f>IF(ROUND(VALUE(SUBSTITUTE(連結実質赤字比率に係る赤字・黒字の構成分析!J$43,"▲", "-")), 2) &lt; 0, ABS(ROUND(VALUE(SUBSTITUTE(連結実質赤字比率に係る赤字・黒字の構成分析!J$43,"▲", "-")), 2)), NA())</f>
        <v>#VALUE!</v>
      </c>
      <c r="K27" s="177" t="e">
        <f>IF(ROUND(VALUE(SUBSTITUTE(連結実質赤字比率に係る赤字・黒字の構成分析!J$43,"▲", "-")), 2) &gt;= 0, ABS(ROUND(VALUE(SUBSTITUTE(連結実質赤字比率に係る赤字・黒字の構成分析!J$43,"▲", "-")), 2)), NA())</f>
        <v>#VALUE!</v>
      </c>
    </row>
    <row r="28" spans="1:11" x14ac:dyDescent="0.2">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2">
      <c r="A29" s="177" t="e">
        <f>IF(連結実質赤字比率に係る赤字・黒字の構成分析!C$41="",NA(),連結実質赤字比率に係る赤字・黒字の構成分析!C$41)</f>
        <v>#N/A</v>
      </c>
      <c r="B29" s="177" t="e">
        <f>IF(ROUND(VALUE(SUBSTITUTE(連結実質赤字比率に係る赤字・黒字の構成分析!F$41,"▲", "-")), 2) &lt; 0, ABS(ROUND(VALUE(SUBSTITUTE(連結実質赤字比率に係る赤字・黒字の構成分析!F$41,"▲", "-")), 2)), NA())</f>
        <v>#VALUE!</v>
      </c>
      <c r="C29" s="177" t="e">
        <f>IF(ROUND(VALUE(SUBSTITUTE(連結実質赤字比率に係る赤字・黒字の構成分析!F$41,"▲", "-")), 2) &gt;= 0, ABS(ROUND(VALUE(SUBSTITUTE(連結実質赤字比率に係る赤字・黒字の構成分析!F$41,"▲", "-")), 2)), NA())</f>
        <v>#VALUE!</v>
      </c>
      <c r="D29" s="177" t="e">
        <f>IF(ROUND(VALUE(SUBSTITUTE(連結実質赤字比率に係る赤字・黒字の構成分析!G$41,"▲", "-")), 2) &lt; 0, ABS(ROUND(VALUE(SUBSTITUTE(連結実質赤字比率に係る赤字・黒字の構成分析!G$41,"▲", "-")), 2)), NA())</f>
        <v>#VALUE!</v>
      </c>
      <c r="E29" s="177" t="e">
        <f>IF(ROUND(VALUE(SUBSTITUTE(連結実質赤字比率に係る赤字・黒字の構成分析!G$41,"▲", "-")), 2) &gt;= 0, ABS(ROUND(VALUE(SUBSTITUTE(連結実質赤字比率に係る赤字・黒字の構成分析!G$41,"▲", "-")), 2)), NA())</f>
        <v>#VALUE!</v>
      </c>
      <c r="F29" s="177" t="e">
        <f>IF(ROUND(VALUE(SUBSTITUTE(連結実質赤字比率に係る赤字・黒字の構成分析!H$41,"▲", "-")), 2) &lt; 0, ABS(ROUND(VALUE(SUBSTITUTE(連結実質赤字比率に係る赤字・黒字の構成分析!H$41,"▲", "-")), 2)), NA())</f>
        <v>#VALUE!</v>
      </c>
      <c r="G29" s="177" t="e">
        <f>IF(ROUND(VALUE(SUBSTITUTE(連結実質赤字比率に係る赤字・黒字の構成分析!H$41,"▲", "-")), 2) &gt;= 0, ABS(ROUND(VALUE(SUBSTITUTE(連結実質赤字比率に係る赤字・黒字の構成分析!H$41,"▲", "-")), 2)), NA())</f>
        <v>#VALUE!</v>
      </c>
      <c r="H29" s="177" t="e">
        <f>IF(ROUND(VALUE(SUBSTITUTE(連結実質赤字比率に係る赤字・黒字の構成分析!I$41,"▲", "-")), 2) &lt; 0, ABS(ROUND(VALUE(SUBSTITUTE(連結実質赤字比率に係る赤字・黒字の構成分析!I$41,"▲", "-")), 2)), NA())</f>
        <v>#VALUE!</v>
      </c>
      <c r="I29" s="177" t="e">
        <f>IF(ROUND(VALUE(SUBSTITUTE(連結実質赤字比率に係る赤字・黒字の構成分析!I$41,"▲", "-")), 2) &gt;= 0, ABS(ROUND(VALUE(SUBSTITUTE(連結実質赤字比率に係る赤字・黒字の構成分析!I$41,"▲", "-")), 2)), NA())</f>
        <v>#VALUE!</v>
      </c>
      <c r="J29" s="177" t="e">
        <f>IF(ROUND(VALUE(SUBSTITUTE(連結実質赤字比率に係る赤字・黒字の構成分析!J$41,"▲", "-")), 2) &lt; 0, ABS(ROUND(VALUE(SUBSTITUTE(連結実質赤字比率に係る赤字・黒字の構成分析!J$41,"▲", "-")), 2)), NA())</f>
        <v>#VALUE!</v>
      </c>
      <c r="K29" s="177" t="e">
        <f>IF(ROUND(VALUE(SUBSTITUTE(連結実質赤字比率に係る赤字・黒字の構成分析!J$41,"▲", "-")), 2) &gt;= 0, ABS(ROUND(VALUE(SUBSTITUTE(連結実質赤字比率に係る赤字・黒字の構成分析!J$41,"▲", "-")), 2)), NA())</f>
        <v>#VALUE!</v>
      </c>
    </row>
    <row r="30" spans="1:11" x14ac:dyDescent="0.2">
      <c r="A30" s="177" t="str">
        <f>IF(連結実質赤字比率に係る赤字・黒字の構成分析!C$40="",NA(),連結実質赤字比率に係る赤字・黒字の構成分析!C$40)</f>
        <v>学校給食事業特別会計</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0</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0</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v>
      </c>
    </row>
    <row r="31" spans="1:11" x14ac:dyDescent="0.2">
      <c r="A31" s="177" t="str">
        <f>IF(連結実質赤字比率に係る赤字・黒字の構成分析!C$39="",NA(),連結実質赤字比率に係る赤字・黒字の構成分析!C$39)</f>
        <v>農業集落排水事業特別会計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0</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0</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0</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v>
      </c>
    </row>
    <row r="32" spans="1:11" x14ac:dyDescent="0.2">
      <c r="A32" s="177" t="str">
        <f>IF(連結実質赤字比率に係る赤字・黒字の構成分析!C$38="",NA(),連結実質赤字比率に係る赤字・黒字の構成分析!C$38)</f>
        <v>次年子簡易水道特別会計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0</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0</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0</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v>
      </c>
    </row>
    <row r="33" spans="1:16" x14ac:dyDescent="0.2">
      <c r="A33" s="177" t="str">
        <f>IF(連結実質赤字比率に係る赤字・黒字の構成分析!C$37="",NA(),連結実質赤字比率に係る赤字・黒字の構成分析!C$37)</f>
        <v>後期高齢者医療特別会計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0.02</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0</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0.02</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0.03</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0.01</v>
      </c>
    </row>
    <row r="34" spans="1:16" x14ac:dyDescent="0.2">
      <c r="A34" s="177" t="str">
        <f>IF(連結実質赤字比率に係る赤字・黒字の構成分析!C$36="",NA(),連結実質赤字比率に係る赤字・黒字の構成分析!C$36)</f>
        <v>介護保険特別会計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0.67</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1.2</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0.93</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1.78</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0.41</v>
      </c>
    </row>
    <row r="35" spans="1:16" x14ac:dyDescent="0.2">
      <c r="A35" s="177" t="str">
        <f>IF(連結実質赤字比率に係る赤字・黒字の構成分析!C$35="",NA(),連結実質赤字比率に係る赤字・黒字の構成分析!C$35)</f>
        <v>国民健康保険特別会計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1.53</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1.53</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3.57</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3.24</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2.72</v>
      </c>
    </row>
    <row r="36" spans="1:16" x14ac:dyDescent="0.2">
      <c r="A36" s="177" t="str">
        <f>IF(連結実質赤字比率に係る赤字・黒字の構成分析!C$34="",NA(),連結実質赤字比率に係る赤字・黒字の構成分析!C$34)</f>
        <v>一般会計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5.97</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7.72</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5.85</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7.07</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7.81</v>
      </c>
    </row>
    <row r="39" spans="1:16" x14ac:dyDescent="0.2">
      <c r="A39" s="146" t="s">
        <v>60</v>
      </c>
    </row>
    <row r="40" spans="1:16" x14ac:dyDescent="0.2">
      <c r="A40" s="178"/>
      <c r="B40" s="178" t="str">
        <f>'実質公債費比率（分子）の構造'!K$44</f>
        <v>H27</v>
      </c>
      <c r="C40" s="178"/>
      <c r="D40" s="178"/>
      <c r="E40" s="178" t="str">
        <f>'実質公債費比率（分子）の構造'!L$44</f>
        <v>H28</v>
      </c>
      <c r="F40" s="178"/>
      <c r="G40" s="178"/>
      <c r="H40" s="178" t="str">
        <f>'実質公債費比率（分子）の構造'!M$44</f>
        <v>H29</v>
      </c>
      <c r="I40" s="178"/>
      <c r="J40" s="178"/>
      <c r="K40" s="178" t="str">
        <f>'実質公債費比率（分子）の構造'!N$44</f>
        <v>H30</v>
      </c>
      <c r="L40" s="178"/>
      <c r="M40" s="178"/>
      <c r="N40" s="178" t="str">
        <f>'実質公債費比率（分子）の構造'!O$44</f>
        <v>R01</v>
      </c>
      <c r="O40" s="178"/>
      <c r="P40" s="178"/>
    </row>
    <row r="41" spans="1:16" x14ac:dyDescent="0.2">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x14ac:dyDescent="0.2">
      <c r="A42" s="178" t="s">
        <v>63</v>
      </c>
      <c r="B42" s="178"/>
      <c r="C42" s="178"/>
      <c r="D42" s="178">
        <f>'実質公債費比率（分子）の構造'!K$52</f>
        <v>553</v>
      </c>
      <c r="E42" s="178"/>
      <c r="F42" s="178"/>
      <c r="G42" s="178">
        <f>'実質公債費比率（分子）の構造'!L$52</f>
        <v>528</v>
      </c>
      <c r="H42" s="178"/>
      <c r="I42" s="178"/>
      <c r="J42" s="178">
        <f>'実質公債費比率（分子）の構造'!M$52</f>
        <v>524</v>
      </c>
      <c r="K42" s="178"/>
      <c r="L42" s="178"/>
      <c r="M42" s="178">
        <f>'実質公債費比率（分子）の構造'!N$52</f>
        <v>496</v>
      </c>
      <c r="N42" s="178"/>
      <c r="O42" s="178"/>
      <c r="P42" s="178">
        <f>'実質公債費比率（分子）の構造'!O$52</f>
        <v>486</v>
      </c>
    </row>
    <row r="43" spans="1:16" x14ac:dyDescent="0.2">
      <c r="A43" s="178" t="s">
        <v>64</v>
      </c>
      <c r="B43" s="178">
        <f>'実質公債費比率（分子）の構造'!K$51</f>
        <v>0</v>
      </c>
      <c r="C43" s="178"/>
      <c r="D43" s="178"/>
      <c r="E43" s="178" t="str">
        <f>'実質公債費比率（分子）の構造'!L$51</f>
        <v>-</v>
      </c>
      <c r="F43" s="178"/>
      <c r="G43" s="178"/>
      <c r="H43" s="178">
        <f>'実質公債費比率（分子）の構造'!M$51</f>
        <v>0</v>
      </c>
      <c r="I43" s="178"/>
      <c r="J43" s="178"/>
      <c r="K43" s="178" t="str">
        <f>'実質公債費比率（分子）の構造'!N$51</f>
        <v>-</v>
      </c>
      <c r="L43" s="178"/>
      <c r="M43" s="178"/>
      <c r="N43" s="178">
        <f>'実質公債費比率（分子）の構造'!O$51</f>
        <v>0</v>
      </c>
      <c r="O43" s="178"/>
      <c r="P43" s="178"/>
    </row>
    <row r="44" spans="1:16" x14ac:dyDescent="0.2">
      <c r="A44" s="178" t="s">
        <v>65</v>
      </c>
      <c r="B44" s="178">
        <f>'実質公債費比率（分子）の構造'!K$50</f>
        <v>50</v>
      </c>
      <c r="C44" s="178"/>
      <c r="D44" s="178"/>
      <c r="E44" s="178">
        <f>'実質公債費比率（分子）の構造'!L$50</f>
        <v>0</v>
      </c>
      <c r="F44" s="178"/>
      <c r="G44" s="178"/>
      <c r="H44" s="178">
        <f>'実質公債費比率（分子）の構造'!M$50</f>
        <v>0</v>
      </c>
      <c r="I44" s="178"/>
      <c r="J44" s="178"/>
      <c r="K44" s="178">
        <f>'実質公債費比率（分子）の構造'!N$50</f>
        <v>0</v>
      </c>
      <c r="L44" s="178"/>
      <c r="M44" s="178"/>
      <c r="N44" s="178">
        <f>'実質公債費比率（分子）の構造'!O$50</f>
        <v>0</v>
      </c>
      <c r="O44" s="178"/>
      <c r="P44" s="178"/>
    </row>
    <row r="45" spans="1:16" x14ac:dyDescent="0.2">
      <c r="A45" s="178" t="s">
        <v>66</v>
      </c>
      <c r="B45" s="178">
        <f>'実質公債費比率（分子）の構造'!K$49</f>
        <v>81</v>
      </c>
      <c r="C45" s="178"/>
      <c r="D45" s="178"/>
      <c r="E45" s="178">
        <f>'実質公債費比率（分子）の構造'!L$49</f>
        <v>78</v>
      </c>
      <c r="F45" s="178"/>
      <c r="G45" s="178"/>
      <c r="H45" s="178">
        <f>'実質公債費比率（分子）の構造'!M$49</f>
        <v>74</v>
      </c>
      <c r="I45" s="178"/>
      <c r="J45" s="178"/>
      <c r="K45" s="178">
        <f>'実質公債費比率（分子）の構造'!N$49</f>
        <v>64</v>
      </c>
      <c r="L45" s="178"/>
      <c r="M45" s="178"/>
      <c r="N45" s="178">
        <f>'実質公債費比率（分子）の構造'!O$49</f>
        <v>82</v>
      </c>
      <c r="O45" s="178"/>
      <c r="P45" s="178"/>
    </row>
    <row r="46" spans="1:16" x14ac:dyDescent="0.2">
      <c r="A46" s="178" t="s">
        <v>67</v>
      </c>
      <c r="B46" s="178">
        <f>'実質公債費比率（分子）の構造'!K$48</f>
        <v>70</v>
      </c>
      <c r="C46" s="178"/>
      <c r="D46" s="178"/>
      <c r="E46" s="178">
        <f>'実質公債費比率（分子）の構造'!L$48</f>
        <v>70</v>
      </c>
      <c r="F46" s="178"/>
      <c r="G46" s="178"/>
      <c r="H46" s="178">
        <f>'実質公債費比率（分子）の構造'!M$48</f>
        <v>63</v>
      </c>
      <c r="I46" s="178"/>
      <c r="J46" s="178"/>
      <c r="K46" s="178">
        <f>'実質公債費比率（分子）の構造'!N$48</f>
        <v>58</v>
      </c>
      <c r="L46" s="178"/>
      <c r="M46" s="178"/>
      <c r="N46" s="178">
        <f>'実質公債費比率（分子）の構造'!O$48</f>
        <v>55</v>
      </c>
      <c r="O46" s="178"/>
      <c r="P46" s="178"/>
    </row>
    <row r="47" spans="1:16" x14ac:dyDescent="0.2">
      <c r="A47" s="178" t="s">
        <v>68</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x14ac:dyDescent="0.2">
      <c r="A48" s="178" t="s">
        <v>69</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x14ac:dyDescent="0.2">
      <c r="A49" s="178" t="s">
        <v>70</v>
      </c>
      <c r="B49" s="178">
        <f>'実質公債費比率（分子）の構造'!K$45</f>
        <v>639</v>
      </c>
      <c r="C49" s="178"/>
      <c r="D49" s="178"/>
      <c r="E49" s="178">
        <f>'実質公債費比率（分子）の構造'!L$45</f>
        <v>605</v>
      </c>
      <c r="F49" s="178"/>
      <c r="G49" s="178"/>
      <c r="H49" s="178">
        <f>'実質公債費比率（分子）の構造'!M$45</f>
        <v>615</v>
      </c>
      <c r="I49" s="178"/>
      <c r="J49" s="178"/>
      <c r="K49" s="178">
        <f>'実質公債費比率（分子）の構造'!N$45</f>
        <v>608</v>
      </c>
      <c r="L49" s="178"/>
      <c r="M49" s="178"/>
      <c r="N49" s="178">
        <f>'実質公債費比率（分子）の構造'!O$45</f>
        <v>603</v>
      </c>
      <c r="O49" s="178"/>
      <c r="P49" s="178"/>
    </row>
    <row r="50" spans="1:16" x14ac:dyDescent="0.2">
      <c r="A50" s="178" t="s">
        <v>71</v>
      </c>
      <c r="B50" s="178" t="e">
        <f>NA()</f>
        <v>#N/A</v>
      </c>
      <c r="C50" s="178">
        <f>IF(ISNUMBER('実質公債費比率（分子）の構造'!K$53),'実質公債費比率（分子）の構造'!K$53,NA())</f>
        <v>287</v>
      </c>
      <c r="D50" s="178" t="e">
        <f>NA()</f>
        <v>#N/A</v>
      </c>
      <c r="E50" s="178" t="e">
        <f>NA()</f>
        <v>#N/A</v>
      </c>
      <c r="F50" s="178">
        <f>IF(ISNUMBER('実質公債費比率（分子）の構造'!L$53),'実質公債費比率（分子）の構造'!L$53,NA())</f>
        <v>225</v>
      </c>
      <c r="G50" s="178" t="e">
        <f>NA()</f>
        <v>#N/A</v>
      </c>
      <c r="H50" s="178" t="e">
        <f>NA()</f>
        <v>#N/A</v>
      </c>
      <c r="I50" s="178">
        <f>IF(ISNUMBER('実質公債費比率（分子）の構造'!M$53),'実質公債費比率（分子）の構造'!M$53,NA())</f>
        <v>228</v>
      </c>
      <c r="J50" s="178" t="e">
        <f>NA()</f>
        <v>#N/A</v>
      </c>
      <c r="K50" s="178" t="e">
        <f>NA()</f>
        <v>#N/A</v>
      </c>
      <c r="L50" s="178">
        <f>IF(ISNUMBER('実質公債費比率（分子）の構造'!N$53),'実質公債費比率（分子）の構造'!N$53,NA())</f>
        <v>234</v>
      </c>
      <c r="M50" s="178" t="e">
        <f>NA()</f>
        <v>#N/A</v>
      </c>
      <c r="N50" s="178" t="e">
        <f>NA()</f>
        <v>#N/A</v>
      </c>
      <c r="O50" s="178">
        <f>IF(ISNUMBER('実質公債費比率（分子）の構造'!O$53),'実質公債費比率（分子）の構造'!O$53,NA())</f>
        <v>254</v>
      </c>
      <c r="P50" s="178" t="e">
        <f>NA()</f>
        <v>#N/A</v>
      </c>
    </row>
    <row r="53" spans="1:16" x14ac:dyDescent="0.2">
      <c r="A53" s="146" t="s">
        <v>72</v>
      </c>
    </row>
    <row r="54" spans="1:16" x14ac:dyDescent="0.2">
      <c r="A54" s="177"/>
      <c r="B54" s="177" t="str">
        <f>'将来負担比率（分子）の構造'!I$40</f>
        <v>H27</v>
      </c>
      <c r="C54" s="177"/>
      <c r="D54" s="177"/>
      <c r="E54" s="177" t="str">
        <f>'将来負担比率（分子）の構造'!J$40</f>
        <v>H28</v>
      </c>
      <c r="F54" s="177"/>
      <c r="G54" s="177"/>
      <c r="H54" s="177" t="str">
        <f>'将来負担比率（分子）の構造'!K$40</f>
        <v>H29</v>
      </c>
      <c r="I54" s="177"/>
      <c r="J54" s="177"/>
      <c r="K54" s="177" t="str">
        <f>'将来負担比率（分子）の構造'!L$40</f>
        <v>H30</v>
      </c>
      <c r="L54" s="177"/>
      <c r="M54" s="177"/>
      <c r="N54" s="177" t="str">
        <f>'将来負担比率（分子）の構造'!M$40</f>
        <v>R01</v>
      </c>
      <c r="O54" s="177"/>
      <c r="P54" s="177"/>
    </row>
    <row r="55" spans="1:16" x14ac:dyDescent="0.2">
      <c r="A55" s="177"/>
      <c r="B55" s="177" t="s">
        <v>73</v>
      </c>
      <c r="C55" s="177"/>
      <c r="D55" s="177" t="s">
        <v>74</v>
      </c>
      <c r="E55" s="177" t="s">
        <v>73</v>
      </c>
      <c r="F55" s="177"/>
      <c r="G55" s="177" t="s">
        <v>74</v>
      </c>
      <c r="H55" s="177" t="s">
        <v>73</v>
      </c>
      <c r="I55" s="177"/>
      <c r="J55" s="177" t="s">
        <v>74</v>
      </c>
      <c r="K55" s="177" t="s">
        <v>73</v>
      </c>
      <c r="L55" s="177"/>
      <c r="M55" s="177" t="s">
        <v>74</v>
      </c>
      <c r="N55" s="177" t="s">
        <v>73</v>
      </c>
      <c r="O55" s="177"/>
      <c r="P55" s="177" t="s">
        <v>74</v>
      </c>
    </row>
    <row r="56" spans="1:16" x14ac:dyDescent="0.2">
      <c r="A56" s="177" t="s">
        <v>43</v>
      </c>
      <c r="B56" s="177"/>
      <c r="C56" s="177"/>
      <c r="D56" s="177">
        <f>'将来負担比率（分子）の構造'!I$52</f>
        <v>4866</v>
      </c>
      <c r="E56" s="177"/>
      <c r="F56" s="177"/>
      <c r="G56" s="177">
        <f>'将来負担比率（分子）の構造'!J$52</f>
        <v>5160</v>
      </c>
      <c r="H56" s="177"/>
      <c r="I56" s="177"/>
      <c r="J56" s="177">
        <f>'将来負担比率（分子）の構造'!K$52</f>
        <v>5380</v>
      </c>
      <c r="K56" s="177"/>
      <c r="L56" s="177"/>
      <c r="M56" s="177">
        <f>'将来負担比率（分子）の構造'!L$52</f>
        <v>5225</v>
      </c>
      <c r="N56" s="177"/>
      <c r="O56" s="177"/>
      <c r="P56" s="177">
        <f>'将来負担比率（分子）の構造'!M$52</f>
        <v>5255</v>
      </c>
    </row>
    <row r="57" spans="1:16" x14ac:dyDescent="0.2">
      <c r="A57" s="177" t="s">
        <v>42</v>
      </c>
      <c r="B57" s="177"/>
      <c r="C57" s="177"/>
      <c r="D57" s="177">
        <f>'将来負担比率（分子）の構造'!I$51</f>
        <v>45</v>
      </c>
      <c r="E57" s="177"/>
      <c r="F57" s="177"/>
      <c r="G57" s="177">
        <f>'将来負担比率（分子）の構造'!J$51</f>
        <v>33</v>
      </c>
      <c r="H57" s="177"/>
      <c r="I57" s="177"/>
      <c r="J57" s="177">
        <f>'将来負担比率（分子）の構造'!K$51</f>
        <v>26</v>
      </c>
      <c r="K57" s="177"/>
      <c r="L57" s="177"/>
      <c r="M57" s="177">
        <f>'将来負担比率（分子）の構造'!L$51</f>
        <v>46</v>
      </c>
      <c r="N57" s="177"/>
      <c r="O57" s="177"/>
      <c r="P57" s="177">
        <f>'将来負担比率（分子）の構造'!M$51</f>
        <v>43</v>
      </c>
    </row>
    <row r="58" spans="1:16" x14ac:dyDescent="0.2">
      <c r="A58" s="177" t="s">
        <v>41</v>
      </c>
      <c r="B58" s="177"/>
      <c r="C58" s="177"/>
      <c r="D58" s="177">
        <f>'将来負担比率（分子）の構造'!I$50</f>
        <v>1613</v>
      </c>
      <c r="E58" s="177"/>
      <c r="F58" s="177"/>
      <c r="G58" s="177">
        <f>'将来負担比率（分子）の構造'!J$50</f>
        <v>1753</v>
      </c>
      <c r="H58" s="177"/>
      <c r="I58" s="177"/>
      <c r="J58" s="177">
        <f>'将来負担比率（分子）の構造'!K$50</f>
        <v>1684</v>
      </c>
      <c r="K58" s="177"/>
      <c r="L58" s="177"/>
      <c r="M58" s="177">
        <f>'将来負担比率（分子）の構造'!L$50</f>
        <v>1672</v>
      </c>
      <c r="N58" s="177"/>
      <c r="O58" s="177"/>
      <c r="P58" s="177">
        <f>'将来負担比率（分子）の構造'!M$50</f>
        <v>1826</v>
      </c>
    </row>
    <row r="59" spans="1:16" x14ac:dyDescent="0.2">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x14ac:dyDescent="0.2">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2">
      <c r="A61" s="177" t="s">
        <v>36</v>
      </c>
      <c r="B61" s="177" t="str">
        <f>'将来負担比率（分子）の構造'!I$46</f>
        <v>-</v>
      </c>
      <c r="C61" s="177"/>
      <c r="D61" s="177"/>
      <c r="E61" s="177" t="str">
        <f>'将来負担比率（分子）の構造'!J$46</f>
        <v>-</v>
      </c>
      <c r="F61" s="177"/>
      <c r="G61" s="177"/>
      <c r="H61" s="177" t="str">
        <f>'将来負担比率（分子）の構造'!K$46</f>
        <v>-</v>
      </c>
      <c r="I61" s="177"/>
      <c r="J61" s="177"/>
      <c r="K61" s="177" t="str">
        <f>'将来負担比率（分子）の構造'!L$46</f>
        <v>-</v>
      </c>
      <c r="L61" s="177"/>
      <c r="M61" s="177"/>
      <c r="N61" s="177" t="str">
        <f>'将来負担比率（分子）の構造'!M$46</f>
        <v>-</v>
      </c>
      <c r="O61" s="177"/>
      <c r="P61" s="177"/>
    </row>
    <row r="62" spans="1:16" x14ac:dyDescent="0.2">
      <c r="A62" s="177" t="s">
        <v>35</v>
      </c>
      <c r="B62" s="177">
        <f>'将来負担比率（分子）の構造'!I$45</f>
        <v>807</v>
      </c>
      <c r="C62" s="177"/>
      <c r="D62" s="177"/>
      <c r="E62" s="177">
        <f>'将来負担比率（分子）の構造'!J$45</f>
        <v>812</v>
      </c>
      <c r="F62" s="177"/>
      <c r="G62" s="177"/>
      <c r="H62" s="177">
        <f>'将来負担比率（分子）の構造'!K$45</f>
        <v>736</v>
      </c>
      <c r="I62" s="177"/>
      <c r="J62" s="177"/>
      <c r="K62" s="177">
        <f>'将来負担比率（分子）の構造'!L$45</f>
        <v>742</v>
      </c>
      <c r="L62" s="177"/>
      <c r="M62" s="177"/>
      <c r="N62" s="177">
        <f>'将来負担比率（分子）の構造'!M$45</f>
        <v>727</v>
      </c>
      <c r="O62" s="177"/>
      <c r="P62" s="177"/>
    </row>
    <row r="63" spans="1:16" x14ac:dyDescent="0.2">
      <c r="A63" s="177" t="s">
        <v>34</v>
      </c>
      <c r="B63" s="177">
        <f>'将来負担比率（分子）の構造'!I$44</f>
        <v>1245</v>
      </c>
      <c r="C63" s="177"/>
      <c r="D63" s="177"/>
      <c r="E63" s="177">
        <f>'将来負担比率（分子）の構造'!J$44</f>
        <v>1366</v>
      </c>
      <c r="F63" s="177"/>
      <c r="G63" s="177"/>
      <c r="H63" s="177">
        <f>'将来負担比率（分子）の構造'!K$44</f>
        <v>1455</v>
      </c>
      <c r="I63" s="177"/>
      <c r="J63" s="177"/>
      <c r="K63" s="177">
        <f>'将来負担比率（分子）の構造'!L$44</f>
        <v>1467</v>
      </c>
      <c r="L63" s="177"/>
      <c r="M63" s="177"/>
      <c r="N63" s="177">
        <f>'将来負担比率（分子）の構造'!M$44</f>
        <v>1456</v>
      </c>
      <c r="O63" s="177"/>
      <c r="P63" s="177"/>
    </row>
    <row r="64" spans="1:16" x14ac:dyDescent="0.2">
      <c r="A64" s="177" t="s">
        <v>33</v>
      </c>
      <c r="B64" s="177">
        <f>'将来負担比率（分子）の構造'!I$43</f>
        <v>547</v>
      </c>
      <c r="C64" s="177"/>
      <c r="D64" s="177"/>
      <c r="E64" s="177">
        <f>'将来負担比率（分子）の構造'!J$43</f>
        <v>494</v>
      </c>
      <c r="F64" s="177"/>
      <c r="G64" s="177"/>
      <c r="H64" s="177">
        <f>'将来負担比率（分子）の構造'!K$43</f>
        <v>427</v>
      </c>
      <c r="I64" s="177"/>
      <c r="J64" s="177"/>
      <c r="K64" s="177">
        <f>'将来負担比率（分子）の構造'!L$43</f>
        <v>361</v>
      </c>
      <c r="L64" s="177"/>
      <c r="M64" s="177"/>
      <c r="N64" s="177">
        <f>'将来負担比率（分子）の構造'!M$43</f>
        <v>305</v>
      </c>
      <c r="O64" s="177"/>
      <c r="P64" s="177"/>
    </row>
    <row r="65" spans="1:16" x14ac:dyDescent="0.2">
      <c r="A65" s="177" t="s">
        <v>32</v>
      </c>
      <c r="B65" s="177" t="str">
        <f>'将来負担比率（分子）の構造'!I$42</f>
        <v>-</v>
      </c>
      <c r="C65" s="177"/>
      <c r="D65" s="177"/>
      <c r="E65" s="177" t="str">
        <f>'将来負担比率（分子）の構造'!J$42</f>
        <v>-</v>
      </c>
      <c r="F65" s="177"/>
      <c r="G65" s="177"/>
      <c r="H65" s="177" t="str">
        <f>'将来負担比率（分子）の構造'!K$42</f>
        <v>-</v>
      </c>
      <c r="I65" s="177"/>
      <c r="J65" s="177"/>
      <c r="K65" s="177" t="str">
        <f>'将来負担比率（分子）の構造'!L$42</f>
        <v>-</v>
      </c>
      <c r="L65" s="177"/>
      <c r="M65" s="177"/>
      <c r="N65" s="177" t="str">
        <f>'将来負担比率（分子）の構造'!M$42</f>
        <v>-</v>
      </c>
      <c r="O65" s="177"/>
      <c r="P65" s="177"/>
    </row>
    <row r="66" spans="1:16" x14ac:dyDescent="0.2">
      <c r="A66" s="177" t="s">
        <v>31</v>
      </c>
      <c r="B66" s="177">
        <f>'将来負担比率（分子）の構造'!I$41</f>
        <v>5946</v>
      </c>
      <c r="C66" s="177"/>
      <c r="D66" s="177"/>
      <c r="E66" s="177">
        <f>'将来負担比率（分子）の構造'!J$41</f>
        <v>6444</v>
      </c>
      <c r="F66" s="177"/>
      <c r="G66" s="177"/>
      <c r="H66" s="177">
        <f>'将来負担比率（分子）の構造'!K$41</f>
        <v>7004</v>
      </c>
      <c r="I66" s="177"/>
      <c r="J66" s="177"/>
      <c r="K66" s="177">
        <f>'将来負担比率（分子）の構造'!L$41</f>
        <v>6875</v>
      </c>
      <c r="L66" s="177"/>
      <c r="M66" s="177"/>
      <c r="N66" s="177">
        <f>'将来負担比率（分子）の構造'!M$41</f>
        <v>6973</v>
      </c>
      <c r="O66" s="177"/>
      <c r="P66" s="177"/>
    </row>
    <row r="67" spans="1:16" x14ac:dyDescent="0.2">
      <c r="A67" s="177" t="s">
        <v>75</v>
      </c>
      <c r="B67" s="177" t="e">
        <f>NA()</f>
        <v>#N/A</v>
      </c>
      <c r="C67" s="177">
        <f>IF(ISNUMBER('将来負担比率（分子）の構造'!I$53), IF('将来負担比率（分子）の構造'!I$53 &lt; 0, 0, '将来負担比率（分子）の構造'!I$53), NA())</f>
        <v>2021</v>
      </c>
      <c r="D67" s="177" t="e">
        <f>NA()</f>
        <v>#N/A</v>
      </c>
      <c r="E67" s="177" t="e">
        <f>NA()</f>
        <v>#N/A</v>
      </c>
      <c r="F67" s="177">
        <f>IF(ISNUMBER('将来負担比率（分子）の構造'!J$53), IF('将来負担比率（分子）の構造'!J$53 &lt; 0, 0, '将来負担比率（分子）の構造'!J$53), NA())</f>
        <v>2169</v>
      </c>
      <c r="G67" s="177" t="e">
        <f>NA()</f>
        <v>#N/A</v>
      </c>
      <c r="H67" s="177" t="e">
        <f>NA()</f>
        <v>#N/A</v>
      </c>
      <c r="I67" s="177">
        <f>IF(ISNUMBER('将来負担比率（分子）の構造'!K$53), IF('将来負担比率（分子）の構造'!K$53 &lt; 0, 0, '将来負担比率（分子）の構造'!K$53), NA())</f>
        <v>2532</v>
      </c>
      <c r="J67" s="177" t="e">
        <f>NA()</f>
        <v>#N/A</v>
      </c>
      <c r="K67" s="177" t="e">
        <f>NA()</f>
        <v>#N/A</v>
      </c>
      <c r="L67" s="177">
        <f>IF(ISNUMBER('将来負担比率（分子）の構造'!L$53), IF('将来負担比率（分子）の構造'!L$53 &lt; 0, 0, '将来負担比率（分子）の構造'!L$53), NA())</f>
        <v>2502</v>
      </c>
      <c r="M67" s="177" t="e">
        <f>NA()</f>
        <v>#N/A</v>
      </c>
      <c r="N67" s="177" t="e">
        <f>NA()</f>
        <v>#N/A</v>
      </c>
      <c r="O67" s="177">
        <f>IF(ISNUMBER('将来負担比率（分子）の構造'!M$53), IF('将来負担比率（分子）の構造'!M$53 &lt; 0, 0, '将来負担比率（分子）の構造'!M$53), NA())</f>
        <v>2337</v>
      </c>
      <c r="P67" s="177" t="e">
        <f>NA()</f>
        <v>#N/A</v>
      </c>
    </row>
    <row r="70" spans="1:16" x14ac:dyDescent="0.2">
      <c r="A70" s="179" t="s">
        <v>76</v>
      </c>
      <c r="B70" s="179"/>
      <c r="C70" s="179"/>
      <c r="D70" s="179"/>
      <c r="E70" s="179"/>
      <c r="F70" s="179"/>
    </row>
    <row r="71" spans="1:16" x14ac:dyDescent="0.2">
      <c r="A71" s="180"/>
      <c r="B71" s="180" t="str">
        <f>基金残高に係る経年分析!F54</f>
        <v>H29</v>
      </c>
      <c r="C71" s="180" t="str">
        <f>基金残高に係る経年分析!G54</f>
        <v>H30</v>
      </c>
      <c r="D71" s="180" t="str">
        <f>基金残高に係る経年分析!H54</f>
        <v>R01</v>
      </c>
    </row>
    <row r="72" spans="1:16" x14ac:dyDescent="0.2">
      <c r="A72" s="180" t="s">
        <v>77</v>
      </c>
      <c r="B72" s="181">
        <f>基金残高に係る経年分析!F55</f>
        <v>658</v>
      </c>
      <c r="C72" s="181">
        <f>基金残高に係る経年分析!G55</f>
        <v>548</v>
      </c>
      <c r="D72" s="181">
        <f>基金残高に係る経年分析!H55</f>
        <v>599</v>
      </c>
    </row>
    <row r="73" spans="1:16" x14ac:dyDescent="0.2">
      <c r="A73" s="180" t="s">
        <v>78</v>
      </c>
      <c r="B73" s="181">
        <f>基金残高に係る経年分析!F56</f>
        <v>51</v>
      </c>
      <c r="C73" s="181">
        <f>基金残高に係る経年分析!G56</f>
        <v>51</v>
      </c>
      <c r="D73" s="181">
        <f>基金残高に係る経年分析!H56</f>
        <v>51</v>
      </c>
    </row>
    <row r="74" spans="1:16" x14ac:dyDescent="0.2">
      <c r="A74" s="180" t="s">
        <v>79</v>
      </c>
      <c r="B74" s="181">
        <f>基金残高に係る経年分析!F57</f>
        <v>751</v>
      </c>
      <c r="C74" s="181">
        <f>基金残高に係る経年分析!G57</f>
        <v>800</v>
      </c>
      <c r="D74" s="181">
        <f>基金残高に係る経年分析!H57</f>
        <v>833</v>
      </c>
    </row>
  </sheetData>
  <sheetProtection algorithmName="SHA-512" hashValue="YnOk8HXC3tL1qetIVWrnhma5hfFVayjoq7nk3xWmeWWdML8/9iO2pmQZExTuIX0af+jiUdmxpu7Ch87hU5J6mw==" saltValue="FCH1o9cwL9h2xB3ebRhD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view="pageBreakPreview" zoomScale="85" zoomScaleNormal="85" zoomScaleSheetLayoutView="85" workbookViewId="0"/>
  </sheetViews>
  <sheetFormatPr defaultColWidth="0" defaultRowHeight="11.25" customHeight="1" zeroHeight="1" x14ac:dyDescent="0.2"/>
  <cols>
    <col min="1" max="95" width="1.6640625" style="222" customWidth="1"/>
    <col min="96" max="133" width="1.6640625" style="238" customWidth="1"/>
    <col min="134" max="143" width="1.6640625" style="222" customWidth="1"/>
    <col min="144" max="16384" width="0" style="222" hidden="1"/>
  </cols>
  <sheetData>
    <row r="1" spans="2:143" ht="22.5" customHeight="1" thickBot="1" x14ac:dyDescent="0.25">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797" t="s">
        <v>215</v>
      </c>
      <c r="DI1" s="798"/>
      <c r="DJ1" s="798"/>
      <c r="DK1" s="798"/>
      <c r="DL1" s="798"/>
      <c r="DM1" s="798"/>
      <c r="DN1" s="799"/>
      <c r="DO1" s="222"/>
      <c r="DP1" s="797" t="s">
        <v>216</v>
      </c>
      <c r="DQ1" s="798"/>
      <c r="DR1" s="798"/>
      <c r="DS1" s="798"/>
      <c r="DT1" s="798"/>
      <c r="DU1" s="798"/>
      <c r="DV1" s="798"/>
      <c r="DW1" s="798"/>
      <c r="DX1" s="798"/>
      <c r="DY1" s="798"/>
      <c r="DZ1" s="798"/>
      <c r="EA1" s="798"/>
      <c r="EB1" s="798"/>
      <c r="EC1" s="799"/>
      <c r="ED1" s="220"/>
      <c r="EE1" s="220"/>
      <c r="EF1" s="220"/>
      <c r="EG1" s="220"/>
      <c r="EH1" s="220"/>
      <c r="EI1" s="220"/>
      <c r="EJ1" s="220"/>
      <c r="EK1" s="220"/>
      <c r="EL1" s="220"/>
      <c r="EM1" s="220"/>
    </row>
    <row r="2" spans="2:143" ht="22.5" customHeight="1" x14ac:dyDescent="0.2">
      <c r="B2" s="223" t="s">
        <v>217</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2">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6" customFormat="1" ht="11.25" customHeight="1" x14ac:dyDescent="0.2">
      <c r="B5" s="746" t="s">
        <v>228</v>
      </c>
      <c r="C5" s="747"/>
      <c r="D5" s="747"/>
      <c r="E5" s="747"/>
      <c r="F5" s="747"/>
      <c r="G5" s="747"/>
      <c r="H5" s="747"/>
      <c r="I5" s="747"/>
      <c r="J5" s="747"/>
      <c r="K5" s="747"/>
      <c r="L5" s="747"/>
      <c r="M5" s="747"/>
      <c r="N5" s="747"/>
      <c r="O5" s="747"/>
      <c r="P5" s="747"/>
      <c r="Q5" s="748"/>
      <c r="R5" s="733">
        <v>619741</v>
      </c>
      <c r="S5" s="734"/>
      <c r="T5" s="734"/>
      <c r="U5" s="734"/>
      <c r="V5" s="734"/>
      <c r="W5" s="734"/>
      <c r="X5" s="734"/>
      <c r="Y5" s="777"/>
      <c r="Z5" s="795">
        <v>11.5</v>
      </c>
      <c r="AA5" s="795"/>
      <c r="AB5" s="795"/>
      <c r="AC5" s="795"/>
      <c r="AD5" s="796">
        <v>601856</v>
      </c>
      <c r="AE5" s="796"/>
      <c r="AF5" s="796"/>
      <c r="AG5" s="796"/>
      <c r="AH5" s="796"/>
      <c r="AI5" s="796"/>
      <c r="AJ5" s="796"/>
      <c r="AK5" s="796"/>
      <c r="AL5" s="778">
        <v>22</v>
      </c>
      <c r="AM5" s="751"/>
      <c r="AN5" s="751"/>
      <c r="AO5" s="779"/>
      <c r="AP5" s="746" t="s">
        <v>229</v>
      </c>
      <c r="AQ5" s="747"/>
      <c r="AR5" s="747"/>
      <c r="AS5" s="747"/>
      <c r="AT5" s="747"/>
      <c r="AU5" s="747"/>
      <c r="AV5" s="747"/>
      <c r="AW5" s="747"/>
      <c r="AX5" s="747"/>
      <c r="AY5" s="747"/>
      <c r="AZ5" s="747"/>
      <c r="BA5" s="747"/>
      <c r="BB5" s="747"/>
      <c r="BC5" s="747"/>
      <c r="BD5" s="747"/>
      <c r="BE5" s="747"/>
      <c r="BF5" s="748"/>
      <c r="BG5" s="678">
        <v>597471</v>
      </c>
      <c r="BH5" s="679"/>
      <c r="BI5" s="679"/>
      <c r="BJ5" s="679"/>
      <c r="BK5" s="679"/>
      <c r="BL5" s="679"/>
      <c r="BM5" s="679"/>
      <c r="BN5" s="680"/>
      <c r="BO5" s="715">
        <v>96.4</v>
      </c>
      <c r="BP5" s="715"/>
      <c r="BQ5" s="715"/>
      <c r="BR5" s="715"/>
      <c r="BS5" s="716">
        <v>3418</v>
      </c>
      <c r="BT5" s="716"/>
      <c r="BU5" s="716"/>
      <c r="BV5" s="716"/>
      <c r="BW5" s="716"/>
      <c r="BX5" s="716"/>
      <c r="BY5" s="716"/>
      <c r="BZ5" s="716"/>
      <c r="CA5" s="716"/>
      <c r="CB5" s="766"/>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2">
      <c r="B6" s="675" t="s">
        <v>233</v>
      </c>
      <c r="C6" s="676"/>
      <c r="D6" s="676"/>
      <c r="E6" s="676"/>
      <c r="F6" s="676"/>
      <c r="G6" s="676"/>
      <c r="H6" s="676"/>
      <c r="I6" s="676"/>
      <c r="J6" s="676"/>
      <c r="K6" s="676"/>
      <c r="L6" s="676"/>
      <c r="M6" s="676"/>
      <c r="N6" s="676"/>
      <c r="O6" s="676"/>
      <c r="P6" s="676"/>
      <c r="Q6" s="677"/>
      <c r="R6" s="678">
        <v>44042</v>
      </c>
      <c r="S6" s="679"/>
      <c r="T6" s="679"/>
      <c r="U6" s="679"/>
      <c r="V6" s="679"/>
      <c r="W6" s="679"/>
      <c r="X6" s="679"/>
      <c r="Y6" s="680"/>
      <c r="Z6" s="715">
        <v>0.8</v>
      </c>
      <c r="AA6" s="715"/>
      <c r="AB6" s="715"/>
      <c r="AC6" s="715"/>
      <c r="AD6" s="716">
        <v>44042</v>
      </c>
      <c r="AE6" s="716"/>
      <c r="AF6" s="716"/>
      <c r="AG6" s="716"/>
      <c r="AH6" s="716"/>
      <c r="AI6" s="716"/>
      <c r="AJ6" s="716"/>
      <c r="AK6" s="716"/>
      <c r="AL6" s="681">
        <v>1.6</v>
      </c>
      <c r="AM6" s="682"/>
      <c r="AN6" s="682"/>
      <c r="AO6" s="717"/>
      <c r="AP6" s="675" t="s">
        <v>234</v>
      </c>
      <c r="AQ6" s="676"/>
      <c r="AR6" s="676"/>
      <c r="AS6" s="676"/>
      <c r="AT6" s="676"/>
      <c r="AU6" s="676"/>
      <c r="AV6" s="676"/>
      <c r="AW6" s="676"/>
      <c r="AX6" s="676"/>
      <c r="AY6" s="676"/>
      <c r="AZ6" s="676"/>
      <c r="BA6" s="676"/>
      <c r="BB6" s="676"/>
      <c r="BC6" s="676"/>
      <c r="BD6" s="676"/>
      <c r="BE6" s="676"/>
      <c r="BF6" s="677"/>
      <c r="BG6" s="678">
        <v>597471</v>
      </c>
      <c r="BH6" s="679"/>
      <c r="BI6" s="679"/>
      <c r="BJ6" s="679"/>
      <c r="BK6" s="679"/>
      <c r="BL6" s="679"/>
      <c r="BM6" s="679"/>
      <c r="BN6" s="680"/>
      <c r="BO6" s="715">
        <v>96.4</v>
      </c>
      <c r="BP6" s="715"/>
      <c r="BQ6" s="715"/>
      <c r="BR6" s="715"/>
      <c r="BS6" s="716">
        <v>3418</v>
      </c>
      <c r="BT6" s="716"/>
      <c r="BU6" s="716"/>
      <c r="BV6" s="716"/>
      <c r="BW6" s="716"/>
      <c r="BX6" s="716"/>
      <c r="BY6" s="716"/>
      <c r="BZ6" s="716"/>
      <c r="CA6" s="716"/>
      <c r="CB6" s="766"/>
      <c r="CD6" s="736" t="s">
        <v>235</v>
      </c>
      <c r="CE6" s="737"/>
      <c r="CF6" s="737"/>
      <c r="CG6" s="737"/>
      <c r="CH6" s="737"/>
      <c r="CI6" s="737"/>
      <c r="CJ6" s="737"/>
      <c r="CK6" s="737"/>
      <c r="CL6" s="737"/>
      <c r="CM6" s="737"/>
      <c r="CN6" s="737"/>
      <c r="CO6" s="737"/>
      <c r="CP6" s="737"/>
      <c r="CQ6" s="738"/>
      <c r="CR6" s="678">
        <v>73459</v>
      </c>
      <c r="CS6" s="679"/>
      <c r="CT6" s="679"/>
      <c r="CU6" s="679"/>
      <c r="CV6" s="679"/>
      <c r="CW6" s="679"/>
      <c r="CX6" s="679"/>
      <c r="CY6" s="680"/>
      <c r="CZ6" s="778">
        <v>1.4</v>
      </c>
      <c r="DA6" s="751"/>
      <c r="DB6" s="751"/>
      <c r="DC6" s="781"/>
      <c r="DD6" s="684" t="s">
        <v>175</v>
      </c>
      <c r="DE6" s="679"/>
      <c r="DF6" s="679"/>
      <c r="DG6" s="679"/>
      <c r="DH6" s="679"/>
      <c r="DI6" s="679"/>
      <c r="DJ6" s="679"/>
      <c r="DK6" s="679"/>
      <c r="DL6" s="679"/>
      <c r="DM6" s="679"/>
      <c r="DN6" s="679"/>
      <c r="DO6" s="679"/>
      <c r="DP6" s="680"/>
      <c r="DQ6" s="684">
        <v>73459</v>
      </c>
      <c r="DR6" s="679"/>
      <c r="DS6" s="679"/>
      <c r="DT6" s="679"/>
      <c r="DU6" s="679"/>
      <c r="DV6" s="679"/>
      <c r="DW6" s="679"/>
      <c r="DX6" s="679"/>
      <c r="DY6" s="679"/>
      <c r="DZ6" s="679"/>
      <c r="EA6" s="679"/>
      <c r="EB6" s="679"/>
      <c r="EC6" s="722"/>
    </row>
    <row r="7" spans="2:143" ht="11.25" customHeight="1" x14ac:dyDescent="0.2">
      <c r="B7" s="675" t="s">
        <v>236</v>
      </c>
      <c r="C7" s="676"/>
      <c r="D7" s="676"/>
      <c r="E7" s="676"/>
      <c r="F7" s="676"/>
      <c r="G7" s="676"/>
      <c r="H7" s="676"/>
      <c r="I7" s="676"/>
      <c r="J7" s="676"/>
      <c r="K7" s="676"/>
      <c r="L7" s="676"/>
      <c r="M7" s="676"/>
      <c r="N7" s="676"/>
      <c r="O7" s="676"/>
      <c r="P7" s="676"/>
      <c r="Q7" s="677"/>
      <c r="R7" s="678">
        <v>587</v>
      </c>
      <c r="S7" s="679"/>
      <c r="T7" s="679"/>
      <c r="U7" s="679"/>
      <c r="V7" s="679"/>
      <c r="W7" s="679"/>
      <c r="X7" s="679"/>
      <c r="Y7" s="680"/>
      <c r="Z7" s="715">
        <v>0</v>
      </c>
      <c r="AA7" s="715"/>
      <c r="AB7" s="715"/>
      <c r="AC7" s="715"/>
      <c r="AD7" s="716">
        <v>587</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265959</v>
      </c>
      <c r="BH7" s="679"/>
      <c r="BI7" s="679"/>
      <c r="BJ7" s="679"/>
      <c r="BK7" s="679"/>
      <c r="BL7" s="679"/>
      <c r="BM7" s="679"/>
      <c r="BN7" s="680"/>
      <c r="BO7" s="715">
        <v>42.9</v>
      </c>
      <c r="BP7" s="715"/>
      <c r="BQ7" s="715"/>
      <c r="BR7" s="715"/>
      <c r="BS7" s="716">
        <v>3418</v>
      </c>
      <c r="BT7" s="716"/>
      <c r="BU7" s="716"/>
      <c r="BV7" s="716"/>
      <c r="BW7" s="716"/>
      <c r="BX7" s="716"/>
      <c r="BY7" s="716"/>
      <c r="BZ7" s="716"/>
      <c r="CA7" s="716"/>
      <c r="CB7" s="766"/>
      <c r="CD7" s="711" t="s">
        <v>238</v>
      </c>
      <c r="CE7" s="712"/>
      <c r="CF7" s="712"/>
      <c r="CG7" s="712"/>
      <c r="CH7" s="712"/>
      <c r="CI7" s="712"/>
      <c r="CJ7" s="712"/>
      <c r="CK7" s="712"/>
      <c r="CL7" s="712"/>
      <c r="CM7" s="712"/>
      <c r="CN7" s="712"/>
      <c r="CO7" s="712"/>
      <c r="CP7" s="712"/>
      <c r="CQ7" s="713"/>
      <c r="CR7" s="678">
        <v>1273815</v>
      </c>
      <c r="CS7" s="679"/>
      <c r="CT7" s="679"/>
      <c r="CU7" s="679"/>
      <c r="CV7" s="679"/>
      <c r="CW7" s="679"/>
      <c r="CX7" s="679"/>
      <c r="CY7" s="680"/>
      <c r="CZ7" s="715">
        <v>24.6</v>
      </c>
      <c r="DA7" s="715"/>
      <c r="DB7" s="715"/>
      <c r="DC7" s="715"/>
      <c r="DD7" s="684">
        <v>33444</v>
      </c>
      <c r="DE7" s="679"/>
      <c r="DF7" s="679"/>
      <c r="DG7" s="679"/>
      <c r="DH7" s="679"/>
      <c r="DI7" s="679"/>
      <c r="DJ7" s="679"/>
      <c r="DK7" s="679"/>
      <c r="DL7" s="679"/>
      <c r="DM7" s="679"/>
      <c r="DN7" s="679"/>
      <c r="DO7" s="679"/>
      <c r="DP7" s="680"/>
      <c r="DQ7" s="684">
        <v>607027</v>
      </c>
      <c r="DR7" s="679"/>
      <c r="DS7" s="679"/>
      <c r="DT7" s="679"/>
      <c r="DU7" s="679"/>
      <c r="DV7" s="679"/>
      <c r="DW7" s="679"/>
      <c r="DX7" s="679"/>
      <c r="DY7" s="679"/>
      <c r="DZ7" s="679"/>
      <c r="EA7" s="679"/>
      <c r="EB7" s="679"/>
      <c r="EC7" s="722"/>
    </row>
    <row r="8" spans="2:143" ht="11.25" customHeight="1" x14ac:dyDescent="0.2">
      <c r="B8" s="675" t="s">
        <v>239</v>
      </c>
      <c r="C8" s="676"/>
      <c r="D8" s="676"/>
      <c r="E8" s="676"/>
      <c r="F8" s="676"/>
      <c r="G8" s="676"/>
      <c r="H8" s="676"/>
      <c r="I8" s="676"/>
      <c r="J8" s="676"/>
      <c r="K8" s="676"/>
      <c r="L8" s="676"/>
      <c r="M8" s="676"/>
      <c r="N8" s="676"/>
      <c r="O8" s="676"/>
      <c r="P8" s="676"/>
      <c r="Q8" s="677"/>
      <c r="R8" s="678">
        <v>1661</v>
      </c>
      <c r="S8" s="679"/>
      <c r="T8" s="679"/>
      <c r="U8" s="679"/>
      <c r="V8" s="679"/>
      <c r="W8" s="679"/>
      <c r="X8" s="679"/>
      <c r="Y8" s="680"/>
      <c r="Z8" s="715">
        <v>0</v>
      </c>
      <c r="AA8" s="715"/>
      <c r="AB8" s="715"/>
      <c r="AC8" s="715"/>
      <c r="AD8" s="716">
        <v>1661</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12622</v>
      </c>
      <c r="BH8" s="679"/>
      <c r="BI8" s="679"/>
      <c r="BJ8" s="679"/>
      <c r="BK8" s="679"/>
      <c r="BL8" s="679"/>
      <c r="BM8" s="679"/>
      <c r="BN8" s="680"/>
      <c r="BO8" s="715">
        <v>2</v>
      </c>
      <c r="BP8" s="715"/>
      <c r="BQ8" s="715"/>
      <c r="BR8" s="715"/>
      <c r="BS8" s="684" t="s">
        <v>128</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1205923</v>
      </c>
      <c r="CS8" s="679"/>
      <c r="CT8" s="679"/>
      <c r="CU8" s="679"/>
      <c r="CV8" s="679"/>
      <c r="CW8" s="679"/>
      <c r="CX8" s="679"/>
      <c r="CY8" s="680"/>
      <c r="CZ8" s="715">
        <v>23.3</v>
      </c>
      <c r="DA8" s="715"/>
      <c r="DB8" s="715"/>
      <c r="DC8" s="715"/>
      <c r="DD8" s="684">
        <v>3596</v>
      </c>
      <c r="DE8" s="679"/>
      <c r="DF8" s="679"/>
      <c r="DG8" s="679"/>
      <c r="DH8" s="679"/>
      <c r="DI8" s="679"/>
      <c r="DJ8" s="679"/>
      <c r="DK8" s="679"/>
      <c r="DL8" s="679"/>
      <c r="DM8" s="679"/>
      <c r="DN8" s="679"/>
      <c r="DO8" s="679"/>
      <c r="DP8" s="680"/>
      <c r="DQ8" s="684">
        <v>625151</v>
      </c>
      <c r="DR8" s="679"/>
      <c r="DS8" s="679"/>
      <c r="DT8" s="679"/>
      <c r="DU8" s="679"/>
      <c r="DV8" s="679"/>
      <c r="DW8" s="679"/>
      <c r="DX8" s="679"/>
      <c r="DY8" s="679"/>
      <c r="DZ8" s="679"/>
      <c r="EA8" s="679"/>
      <c r="EB8" s="679"/>
      <c r="EC8" s="722"/>
    </row>
    <row r="9" spans="2:143" ht="11.25" customHeight="1" x14ac:dyDescent="0.2">
      <c r="B9" s="675" t="s">
        <v>242</v>
      </c>
      <c r="C9" s="676"/>
      <c r="D9" s="676"/>
      <c r="E9" s="676"/>
      <c r="F9" s="676"/>
      <c r="G9" s="676"/>
      <c r="H9" s="676"/>
      <c r="I9" s="676"/>
      <c r="J9" s="676"/>
      <c r="K9" s="676"/>
      <c r="L9" s="676"/>
      <c r="M9" s="676"/>
      <c r="N9" s="676"/>
      <c r="O9" s="676"/>
      <c r="P9" s="676"/>
      <c r="Q9" s="677"/>
      <c r="R9" s="678">
        <v>927</v>
      </c>
      <c r="S9" s="679"/>
      <c r="T9" s="679"/>
      <c r="U9" s="679"/>
      <c r="V9" s="679"/>
      <c r="W9" s="679"/>
      <c r="X9" s="679"/>
      <c r="Y9" s="680"/>
      <c r="Z9" s="715">
        <v>0</v>
      </c>
      <c r="AA9" s="715"/>
      <c r="AB9" s="715"/>
      <c r="AC9" s="715"/>
      <c r="AD9" s="716">
        <v>927</v>
      </c>
      <c r="AE9" s="716"/>
      <c r="AF9" s="716"/>
      <c r="AG9" s="716"/>
      <c r="AH9" s="716"/>
      <c r="AI9" s="716"/>
      <c r="AJ9" s="716"/>
      <c r="AK9" s="716"/>
      <c r="AL9" s="681">
        <v>0</v>
      </c>
      <c r="AM9" s="682"/>
      <c r="AN9" s="682"/>
      <c r="AO9" s="717"/>
      <c r="AP9" s="675" t="s">
        <v>243</v>
      </c>
      <c r="AQ9" s="676"/>
      <c r="AR9" s="676"/>
      <c r="AS9" s="676"/>
      <c r="AT9" s="676"/>
      <c r="AU9" s="676"/>
      <c r="AV9" s="676"/>
      <c r="AW9" s="676"/>
      <c r="AX9" s="676"/>
      <c r="AY9" s="676"/>
      <c r="AZ9" s="676"/>
      <c r="BA9" s="676"/>
      <c r="BB9" s="676"/>
      <c r="BC9" s="676"/>
      <c r="BD9" s="676"/>
      <c r="BE9" s="676"/>
      <c r="BF9" s="677"/>
      <c r="BG9" s="678">
        <v>224645</v>
      </c>
      <c r="BH9" s="679"/>
      <c r="BI9" s="679"/>
      <c r="BJ9" s="679"/>
      <c r="BK9" s="679"/>
      <c r="BL9" s="679"/>
      <c r="BM9" s="679"/>
      <c r="BN9" s="680"/>
      <c r="BO9" s="715">
        <v>36.200000000000003</v>
      </c>
      <c r="BP9" s="715"/>
      <c r="BQ9" s="715"/>
      <c r="BR9" s="715"/>
      <c r="BS9" s="684" t="s">
        <v>128</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267320</v>
      </c>
      <c r="CS9" s="679"/>
      <c r="CT9" s="679"/>
      <c r="CU9" s="679"/>
      <c r="CV9" s="679"/>
      <c r="CW9" s="679"/>
      <c r="CX9" s="679"/>
      <c r="CY9" s="680"/>
      <c r="CZ9" s="715">
        <v>5.2</v>
      </c>
      <c r="DA9" s="715"/>
      <c r="DB9" s="715"/>
      <c r="DC9" s="715"/>
      <c r="DD9" s="684">
        <v>641</v>
      </c>
      <c r="DE9" s="679"/>
      <c r="DF9" s="679"/>
      <c r="DG9" s="679"/>
      <c r="DH9" s="679"/>
      <c r="DI9" s="679"/>
      <c r="DJ9" s="679"/>
      <c r="DK9" s="679"/>
      <c r="DL9" s="679"/>
      <c r="DM9" s="679"/>
      <c r="DN9" s="679"/>
      <c r="DO9" s="679"/>
      <c r="DP9" s="680"/>
      <c r="DQ9" s="684">
        <v>245145</v>
      </c>
      <c r="DR9" s="679"/>
      <c r="DS9" s="679"/>
      <c r="DT9" s="679"/>
      <c r="DU9" s="679"/>
      <c r="DV9" s="679"/>
      <c r="DW9" s="679"/>
      <c r="DX9" s="679"/>
      <c r="DY9" s="679"/>
      <c r="DZ9" s="679"/>
      <c r="EA9" s="679"/>
      <c r="EB9" s="679"/>
      <c r="EC9" s="722"/>
    </row>
    <row r="10" spans="2:143" ht="11.25" customHeight="1" x14ac:dyDescent="0.2">
      <c r="B10" s="675" t="s">
        <v>245</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175</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11460</v>
      </c>
      <c r="BH10" s="679"/>
      <c r="BI10" s="679"/>
      <c r="BJ10" s="679"/>
      <c r="BK10" s="679"/>
      <c r="BL10" s="679"/>
      <c r="BM10" s="679"/>
      <c r="BN10" s="680"/>
      <c r="BO10" s="715">
        <v>1.8</v>
      </c>
      <c r="BP10" s="715"/>
      <c r="BQ10" s="715"/>
      <c r="BR10" s="715"/>
      <c r="BS10" s="684" t="s">
        <v>128</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8714</v>
      </c>
      <c r="CS10" s="679"/>
      <c r="CT10" s="679"/>
      <c r="CU10" s="679"/>
      <c r="CV10" s="679"/>
      <c r="CW10" s="679"/>
      <c r="CX10" s="679"/>
      <c r="CY10" s="680"/>
      <c r="CZ10" s="715">
        <v>0.2</v>
      </c>
      <c r="DA10" s="715"/>
      <c r="DB10" s="715"/>
      <c r="DC10" s="715"/>
      <c r="DD10" s="684" t="s">
        <v>128</v>
      </c>
      <c r="DE10" s="679"/>
      <c r="DF10" s="679"/>
      <c r="DG10" s="679"/>
      <c r="DH10" s="679"/>
      <c r="DI10" s="679"/>
      <c r="DJ10" s="679"/>
      <c r="DK10" s="679"/>
      <c r="DL10" s="679"/>
      <c r="DM10" s="679"/>
      <c r="DN10" s="679"/>
      <c r="DO10" s="679"/>
      <c r="DP10" s="680"/>
      <c r="DQ10" s="684">
        <v>714</v>
      </c>
      <c r="DR10" s="679"/>
      <c r="DS10" s="679"/>
      <c r="DT10" s="679"/>
      <c r="DU10" s="679"/>
      <c r="DV10" s="679"/>
      <c r="DW10" s="679"/>
      <c r="DX10" s="679"/>
      <c r="DY10" s="679"/>
      <c r="DZ10" s="679"/>
      <c r="EA10" s="679"/>
      <c r="EB10" s="679"/>
      <c r="EC10" s="722"/>
    </row>
    <row r="11" spans="2:143" ht="11.25" customHeight="1" x14ac:dyDescent="0.2">
      <c r="B11" s="675" t="s">
        <v>248</v>
      </c>
      <c r="C11" s="676"/>
      <c r="D11" s="676"/>
      <c r="E11" s="676"/>
      <c r="F11" s="676"/>
      <c r="G11" s="676"/>
      <c r="H11" s="676"/>
      <c r="I11" s="676"/>
      <c r="J11" s="676"/>
      <c r="K11" s="676"/>
      <c r="L11" s="676"/>
      <c r="M11" s="676"/>
      <c r="N11" s="676"/>
      <c r="O11" s="676"/>
      <c r="P11" s="676"/>
      <c r="Q11" s="677"/>
      <c r="R11" s="678">
        <v>118841</v>
      </c>
      <c r="S11" s="679"/>
      <c r="T11" s="679"/>
      <c r="U11" s="679"/>
      <c r="V11" s="679"/>
      <c r="W11" s="679"/>
      <c r="X11" s="679"/>
      <c r="Y11" s="680"/>
      <c r="Z11" s="681">
        <v>2.2000000000000002</v>
      </c>
      <c r="AA11" s="682"/>
      <c r="AB11" s="682"/>
      <c r="AC11" s="683"/>
      <c r="AD11" s="684">
        <v>118841</v>
      </c>
      <c r="AE11" s="679"/>
      <c r="AF11" s="679"/>
      <c r="AG11" s="679"/>
      <c r="AH11" s="679"/>
      <c r="AI11" s="679"/>
      <c r="AJ11" s="679"/>
      <c r="AK11" s="680"/>
      <c r="AL11" s="681">
        <v>4.3</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17232</v>
      </c>
      <c r="BH11" s="679"/>
      <c r="BI11" s="679"/>
      <c r="BJ11" s="679"/>
      <c r="BK11" s="679"/>
      <c r="BL11" s="679"/>
      <c r="BM11" s="679"/>
      <c r="BN11" s="680"/>
      <c r="BO11" s="715">
        <v>2.8</v>
      </c>
      <c r="BP11" s="715"/>
      <c r="BQ11" s="715"/>
      <c r="BR11" s="715"/>
      <c r="BS11" s="684">
        <v>3418</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253024</v>
      </c>
      <c r="CS11" s="679"/>
      <c r="CT11" s="679"/>
      <c r="CU11" s="679"/>
      <c r="CV11" s="679"/>
      <c r="CW11" s="679"/>
      <c r="CX11" s="679"/>
      <c r="CY11" s="680"/>
      <c r="CZ11" s="715">
        <v>4.9000000000000004</v>
      </c>
      <c r="DA11" s="715"/>
      <c r="DB11" s="715"/>
      <c r="DC11" s="715"/>
      <c r="DD11" s="684">
        <v>27742</v>
      </c>
      <c r="DE11" s="679"/>
      <c r="DF11" s="679"/>
      <c r="DG11" s="679"/>
      <c r="DH11" s="679"/>
      <c r="DI11" s="679"/>
      <c r="DJ11" s="679"/>
      <c r="DK11" s="679"/>
      <c r="DL11" s="679"/>
      <c r="DM11" s="679"/>
      <c r="DN11" s="679"/>
      <c r="DO11" s="679"/>
      <c r="DP11" s="680"/>
      <c r="DQ11" s="684">
        <v>143524</v>
      </c>
      <c r="DR11" s="679"/>
      <c r="DS11" s="679"/>
      <c r="DT11" s="679"/>
      <c r="DU11" s="679"/>
      <c r="DV11" s="679"/>
      <c r="DW11" s="679"/>
      <c r="DX11" s="679"/>
      <c r="DY11" s="679"/>
      <c r="DZ11" s="679"/>
      <c r="EA11" s="679"/>
      <c r="EB11" s="679"/>
      <c r="EC11" s="722"/>
    </row>
    <row r="12" spans="2:143" ht="11.25" customHeight="1" x14ac:dyDescent="0.2">
      <c r="B12" s="675" t="s">
        <v>251</v>
      </c>
      <c r="C12" s="676"/>
      <c r="D12" s="676"/>
      <c r="E12" s="676"/>
      <c r="F12" s="676"/>
      <c r="G12" s="676"/>
      <c r="H12" s="676"/>
      <c r="I12" s="676"/>
      <c r="J12" s="676"/>
      <c r="K12" s="676"/>
      <c r="L12" s="676"/>
      <c r="M12" s="676"/>
      <c r="N12" s="676"/>
      <c r="O12" s="676"/>
      <c r="P12" s="676"/>
      <c r="Q12" s="677"/>
      <c r="R12" s="678">
        <v>4995</v>
      </c>
      <c r="S12" s="679"/>
      <c r="T12" s="679"/>
      <c r="U12" s="679"/>
      <c r="V12" s="679"/>
      <c r="W12" s="679"/>
      <c r="X12" s="679"/>
      <c r="Y12" s="680"/>
      <c r="Z12" s="715">
        <v>0.1</v>
      </c>
      <c r="AA12" s="715"/>
      <c r="AB12" s="715"/>
      <c r="AC12" s="715"/>
      <c r="AD12" s="716">
        <v>4995</v>
      </c>
      <c r="AE12" s="716"/>
      <c r="AF12" s="716"/>
      <c r="AG12" s="716"/>
      <c r="AH12" s="716"/>
      <c r="AI12" s="716"/>
      <c r="AJ12" s="716"/>
      <c r="AK12" s="716"/>
      <c r="AL12" s="681">
        <v>0.2</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300275</v>
      </c>
      <c r="BH12" s="679"/>
      <c r="BI12" s="679"/>
      <c r="BJ12" s="679"/>
      <c r="BK12" s="679"/>
      <c r="BL12" s="679"/>
      <c r="BM12" s="679"/>
      <c r="BN12" s="680"/>
      <c r="BO12" s="715">
        <v>48.5</v>
      </c>
      <c r="BP12" s="715"/>
      <c r="BQ12" s="715"/>
      <c r="BR12" s="715"/>
      <c r="BS12" s="684" t="s">
        <v>128</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37803</v>
      </c>
      <c r="CS12" s="679"/>
      <c r="CT12" s="679"/>
      <c r="CU12" s="679"/>
      <c r="CV12" s="679"/>
      <c r="CW12" s="679"/>
      <c r="CX12" s="679"/>
      <c r="CY12" s="680"/>
      <c r="CZ12" s="715">
        <v>0.7</v>
      </c>
      <c r="DA12" s="715"/>
      <c r="DB12" s="715"/>
      <c r="DC12" s="715"/>
      <c r="DD12" s="684" t="s">
        <v>128</v>
      </c>
      <c r="DE12" s="679"/>
      <c r="DF12" s="679"/>
      <c r="DG12" s="679"/>
      <c r="DH12" s="679"/>
      <c r="DI12" s="679"/>
      <c r="DJ12" s="679"/>
      <c r="DK12" s="679"/>
      <c r="DL12" s="679"/>
      <c r="DM12" s="679"/>
      <c r="DN12" s="679"/>
      <c r="DO12" s="679"/>
      <c r="DP12" s="680"/>
      <c r="DQ12" s="684">
        <v>32803</v>
      </c>
      <c r="DR12" s="679"/>
      <c r="DS12" s="679"/>
      <c r="DT12" s="679"/>
      <c r="DU12" s="679"/>
      <c r="DV12" s="679"/>
      <c r="DW12" s="679"/>
      <c r="DX12" s="679"/>
      <c r="DY12" s="679"/>
      <c r="DZ12" s="679"/>
      <c r="EA12" s="679"/>
      <c r="EB12" s="679"/>
      <c r="EC12" s="722"/>
    </row>
    <row r="13" spans="2:143" ht="11.25" customHeight="1" x14ac:dyDescent="0.2">
      <c r="B13" s="675" t="s">
        <v>254</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297837</v>
      </c>
      <c r="BH13" s="679"/>
      <c r="BI13" s="679"/>
      <c r="BJ13" s="679"/>
      <c r="BK13" s="679"/>
      <c r="BL13" s="679"/>
      <c r="BM13" s="679"/>
      <c r="BN13" s="680"/>
      <c r="BO13" s="715">
        <v>48.1</v>
      </c>
      <c r="BP13" s="715"/>
      <c r="BQ13" s="715"/>
      <c r="BR13" s="715"/>
      <c r="BS13" s="684" t="s">
        <v>128</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360857</v>
      </c>
      <c r="CS13" s="679"/>
      <c r="CT13" s="679"/>
      <c r="CU13" s="679"/>
      <c r="CV13" s="679"/>
      <c r="CW13" s="679"/>
      <c r="CX13" s="679"/>
      <c r="CY13" s="680"/>
      <c r="CZ13" s="715">
        <v>7</v>
      </c>
      <c r="DA13" s="715"/>
      <c r="DB13" s="715"/>
      <c r="DC13" s="715"/>
      <c r="DD13" s="684">
        <v>164207</v>
      </c>
      <c r="DE13" s="679"/>
      <c r="DF13" s="679"/>
      <c r="DG13" s="679"/>
      <c r="DH13" s="679"/>
      <c r="DI13" s="679"/>
      <c r="DJ13" s="679"/>
      <c r="DK13" s="679"/>
      <c r="DL13" s="679"/>
      <c r="DM13" s="679"/>
      <c r="DN13" s="679"/>
      <c r="DO13" s="679"/>
      <c r="DP13" s="680"/>
      <c r="DQ13" s="684">
        <v>220398</v>
      </c>
      <c r="DR13" s="679"/>
      <c r="DS13" s="679"/>
      <c r="DT13" s="679"/>
      <c r="DU13" s="679"/>
      <c r="DV13" s="679"/>
      <c r="DW13" s="679"/>
      <c r="DX13" s="679"/>
      <c r="DY13" s="679"/>
      <c r="DZ13" s="679"/>
      <c r="EA13" s="679"/>
      <c r="EB13" s="679"/>
      <c r="EC13" s="722"/>
    </row>
    <row r="14" spans="2:143" ht="11.25" customHeight="1" x14ac:dyDescent="0.2">
      <c r="B14" s="675" t="s">
        <v>257</v>
      </c>
      <c r="C14" s="676"/>
      <c r="D14" s="676"/>
      <c r="E14" s="676"/>
      <c r="F14" s="676"/>
      <c r="G14" s="676"/>
      <c r="H14" s="676"/>
      <c r="I14" s="676"/>
      <c r="J14" s="676"/>
      <c r="K14" s="676"/>
      <c r="L14" s="676"/>
      <c r="M14" s="676"/>
      <c r="N14" s="676"/>
      <c r="O14" s="676"/>
      <c r="P14" s="676"/>
      <c r="Q14" s="677"/>
      <c r="R14" s="678">
        <v>6026</v>
      </c>
      <c r="S14" s="679"/>
      <c r="T14" s="679"/>
      <c r="U14" s="679"/>
      <c r="V14" s="679"/>
      <c r="W14" s="679"/>
      <c r="X14" s="679"/>
      <c r="Y14" s="680"/>
      <c r="Z14" s="715">
        <v>0.1</v>
      </c>
      <c r="AA14" s="715"/>
      <c r="AB14" s="715"/>
      <c r="AC14" s="715"/>
      <c r="AD14" s="716">
        <v>6026</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26660</v>
      </c>
      <c r="BH14" s="679"/>
      <c r="BI14" s="679"/>
      <c r="BJ14" s="679"/>
      <c r="BK14" s="679"/>
      <c r="BL14" s="679"/>
      <c r="BM14" s="679"/>
      <c r="BN14" s="680"/>
      <c r="BO14" s="715">
        <v>4.3</v>
      </c>
      <c r="BP14" s="715"/>
      <c r="BQ14" s="715"/>
      <c r="BR14" s="715"/>
      <c r="BS14" s="684" t="s">
        <v>128</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579454</v>
      </c>
      <c r="CS14" s="679"/>
      <c r="CT14" s="679"/>
      <c r="CU14" s="679"/>
      <c r="CV14" s="679"/>
      <c r="CW14" s="679"/>
      <c r="CX14" s="679"/>
      <c r="CY14" s="680"/>
      <c r="CZ14" s="715">
        <v>11.2</v>
      </c>
      <c r="DA14" s="715"/>
      <c r="DB14" s="715"/>
      <c r="DC14" s="715"/>
      <c r="DD14" s="684">
        <v>391860</v>
      </c>
      <c r="DE14" s="679"/>
      <c r="DF14" s="679"/>
      <c r="DG14" s="679"/>
      <c r="DH14" s="679"/>
      <c r="DI14" s="679"/>
      <c r="DJ14" s="679"/>
      <c r="DK14" s="679"/>
      <c r="DL14" s="679"/>
      <c r="DM14" s="679"/>
      <c r="DN14" s="679"/>
      <c r="DO14" s="679"/>
      <c r="DP14" s="680"/>
      <c r="DQ14" s="684">
        <v>193370</v>
      </c>
      <c r="DR14" s="679"/>
      <c r="DS14" s="679"/>
      <c r="DT14" s="679"/>
      <c r="DU14" s="679"/>
      <c r="DV14" s="679"/>
      <c r="DW14" s="679"/>
      <c r="DX14" s="679"/>
      <c r="DY14" s="679"/>
      <c r="DZ14" s="679"/>
      <c r="EA14" s="679"/>
      <c r="EB14" s="679"/>
      <c r="EC14" s="722"/>
    </row>
    <row r="15" spans="2:143" ht="11.25" customHeight="1" x14ac:dyDescent="0.2">
      <c r="B15" s="675" t="s">
        <v>260</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4217</v>
      </c>
      <c r="BH15" s="679"/>
      <c r="BI15" s="679"/>
      <c r="BJ15" s="679"/>
      <c r="BK15" s="679"/>
      <c r="BL15" s="679"/>
      <c r="BM15" s="679"/>
      <c r="BN15" s="680"/>
      <c r="BO15" s="715">
        <v>0.7</v>
      </c>
      <c r="BP15" s="715"/>
      <c r="BQ15" s="715"/>
      <c r="BR15" s="715"/>
      <c r="BS15" s="684" t="s">
        <v>128</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483968</v>
      </c>
      <c r="CS15" s="679"/>
      <c r="CT15" s="679"/>
      <c r="CU15" s="679"/>
      <c r="CV15" s="679"/>
      <c r="CW15" s="679"/>
      <c r="CX15" s="679"/>
      <c r="CY15" s="680"/>
      <c r="CZ15" s="715">
        <v>9.3000000000000007</v>
      </c>
      <c r="DA15" s="715"/>
      <c r="DB15" s="715"/>
      <c r="DC15" s="715"/>
      <c r="DD15" s="684">
        <v>80636</v>
      </c>
      <c r="DE15" s="679"/>
      <c r="DF15" s="679"/>
      <c r="DG15" s="679"/>
      <c r="DH15" s="679"/>
      <c r="DI15" s="679"/>
      <c r="DJ15" s="679"/>
      <c r="DK15" s="679"/>
      <c r="DL15" s="679"/>
      <c r="DM15" s="679"/>
      <c r="DN15" s="679"/>
      <c r="DO15" s="679"/>
      <c r="DP15" s="680"/>
      <c r="DQ15" s="684">
        <v>342624</v>
      </c>
      <c r="DR15" s="679"/>
      <c r="DS15" s="679"/>
      <c r="DT15" s="679"/>
      <c r="DU15" s="679"/>
      <c r="DV15" s="679"/>
      <c r="DW15" s="679"/>
      <c r="DX15" s="679"/>
      <c r="DY15" s="679"/>
      <c r="DZ15" s="679"/>
      <c r="EA15" s="679"/>
      <c r="EB15" s="679"/>
      <c r="EC15" s="722"/>
    </row>
    <row r="16" spans="2:143" ht="11.25" customHeight="1" x14ac:dyDescent="0.2">
      <c r="B16" s="675" t="s">
        <v>263</v>
      </c>
      <c r="C16" s="676"/>
      <c r="D16" s="676"/>
      <c r="E16" s="676"/>
      <c r="F16" s="676"/>
      <c r="G16" s="676"/>
      <c r="H16" s="676"/>
      <c r="I16" s="676"/>
      <c r="J16" s="676"/>
      <c r="K16" s="676"/>
      <c r="L16" s="676"/>
      <c r="M16" s="676"/>
      <c r="N16" s="676"/>
      <c r="O16" s="676"/>
      <c r="P16" s="676"/>
      <c r="Q16" s="677"/>
      <c r="R16" s="678">
        <v>1514</v>
      </c>
      <c r="S16" s="679"/>
      <c r="T16" s="679"/>
      <c r="U16" s="679"/>
      <c r="V16" s="679"/>
      <c r="W16" s="679"/>
      <c r="X16" s="679"/>
      <c r="Y16" s="680"/>
      <c r="Z16" s="715">
        <v>0</v>
      </c>
      <c r="AA16" s="715"/>
      <c r="AB16" s="715"/>
      <c r="AC16" s="715"/>
      <c r="AD16" s="716">
        <v>1514</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v>360</v>
      </c>
      <c r="BH16" s="679"/>
      <c r="BI16" s="679"/>
      <c r="BJ16" s="679"/>
      <c r="BK16" s="679"/>
      <c r="BL16" s="679"/>
      <c r="BM16" s="679"/>
      <c r="BN16" s="680"/>
      <c r="BO16" s="715">
        <v>0.1</v>
      </c>
      <c r="BP16" s="715"/>
      <c r="BQ16" s="715"/>
      <c r="BR16" s="715"/>
      <c r="BS16" s="684" t="s">
        <v>175</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34902</v>
      </c>
      <c r="CS16" s="679"/>
      <c r="CT16" s="679"/>
      <c r="CU16" s="679"/>
      <c r="CV16" s="679"/>
      <c r="CW16" s="679"/>
      <c r="CX16" s="679"/>
      <c r="CY16" s="680"/>
      <c r="CZ16" s="715">
        <v>0.7</v>
      </c>
      <c r="DA16" s="715"/>
      <c r="DB16" s="715"/>
      <c r="DC16" s="715"/>
      <c r="DD16" s="684" t="s">
        <v>128</v>
      </c>
      <c r="DE16" s="679"/>
      <c r="DF16" s="679"/>
      <c r="DG16" s="679"/>
      <c r="DH16" s="679"/>
      <c r="DI16" s="679"/>
      <c r="DJ16" s="679"/>
      <c r="DK16" s="679"/>
      <c r="DL16" s="679"/>
      <c r="DM16" s="679"/>
      <c r="DN16" s="679"/>
      <c r="DO16" s="679"/>
      <c r="DP16" s="680"/>
      <c r="DQ16" s="684">
        <v>4930</v>
      </c>
      <c r="DR16" s="679"/>
      <c r="DS16" s="679"/>
      <c r="DT16" s="679"/>
      <c r="DU16" s="679"/>
      <c r="DV16" s="679"/>
      <c r="DW16" s="679"/>
      <c r="DX16" s="679"/>
      <c r="DY16" s="679"/>
      <c r="DZ16" s="679"/>
      <c r="EA16" s="679"/>
      <c r="EB16" s="679"/>
      <c r="EC16" s="722"/>
    </row>
    <row r="17" spans="2:133" ht="11.25" customHeight="1" x14ac:dyDescent="0.2">
      <c r="B17" s="675" t="s">
        <v>266</v>
      </c>
      <c r="C17" s="676"/>
      <c r="D17" s="676"/>
      <c r="E17" s="676"/>
      <c r="F17" s="676"/>
      <c r="G17" s="676"/>
      <c r="H17" s="676"/>
      <c r="I17" s="676"/>
      <c r="J17" s="676"/>
      <c r="K17" s="676"/>
      <c r="L17" s="676"/>
      <c r="M17" s="676"/>
      <c r="N17" s="676"/>
      <c r="O17" s="676"/>
      <c r="P17" s="676"/>
      <c r="Q17" s="677"/>
      <c r="R17" s="678">
        <v>11441</v>
      </c>
      <c r="S17" s="679"/>
      <c r="T17" s="679"/>
      <c r="U17" s="679"/>
      <c r="V17" s="679"/>
      <c r="W17" s="679"/>
      <c r="X17" s="679"/>
      <c r="Y17" s="680"/>
      <c r="Z17" s="715">
        <v>0.2</v>
      </c>
      <c r="AA17" s="715"/>
      <c r="AB17" s="715"/>
      <c r="AC17" s="715"/>
      <c r="AD17" s="716">
        <v>11441</v>
      </c>
      <c r="AE17" s="716"/>
      <c r="AF17" s="716"/>
      <c r="AG17" s="716"/>
      <c r="AH17" s="716"/>
      <c r="AI17" s="716"/>
      <c r="AJ17" s="716"/>
      <c r="AK17" s="716"/>
      <c r="AL17" s="681">
        <v>0.4</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602913</v>
      </c>
      <c r="CS17" s="679"/>
      <c r="CT17" s="679"/>
      <c r="CU17" s="679"/>
      <c r="CV17" s="679"/>
      <c r="CW17" s="679"/>
      <c r="CX17" s="679"/>
      <c r="CY17" s="680"/>
      <c r="CZ17" s="715">
        <v>11.6</v>
      </c>
      <c r="DA17" s="715"/>
      <c r="DB17" s="715"/>
      <c r="DC17" s="715"/>
      <c r="DD17" s="684" t="s">
        <v>128</v>
      </c>
      <c r="DE17" s="679"/>
      <c r="DF17" s="679"/>
      <c r="DG17" s="679"/>
      <c r="DH17" s="679"/>
      <c r="DI17" s="679"/>
      <c r="DJ17" s="679"/>
      <c r="DK17" s="679"/>
      <c r="DL17" s="679"/>
      <c r="DM17" s="679"/>
      <c r="DN17" s="679"/>
      <c r="DO17" s="679"/>
      <c r="DP17" s="680"/>
      <c r="DQ17" s="684">
        <v>602836</v>
      </c>
      <c r="DR17" s="679"/>
      <c r="DS17" s="679"/>
      <c r="DT17" s="679"/>
      <c r="DU17" s="679"/>
      <c r="DV17" s="679"/>
      <c r="DW17" s="679"/>
      <c r="DX17" s="679"/>
      <c r="DY17" s="679"/>
      <c r="DZ17" s="679"/>
      <c r="EA17" s="679"/>
      <c r="EB17" s="679"/>
      <c r="EC17" s="722"/>
    </row>
    <row r="18" spans="2:133" ht="11.25" customHeight="1" x14ac:dyDescent="0.2">
      <c r="B18" s="675" t="s">
        <v>269</v>
      </c>
      <c r="C18" s="676"/>
      <c r="D18" s="676"/>
      <c r="E18" s="676"/>
      <c r="F18" s="676"/>
      <c r="G18" s="676"/>
      <c r="H18" s="676"/>
      <c r="I18" s="676"/>
      <c r="J18" s="676"/>
      <c r="K18" s="676"/>
      <c r="L18" s="676"/>
      <c r="M18" s="676"/>
      <c r="N18" s="676"/>
      <c r="O18" s="676"/>
      <c r="P18" s="676"/>
      <c r="Q18" s="677"/>
      <c r="R18" s="678">
        <v>1901</v>
      </c>
      <c r="S18" s="679"/>
      <c r="T18" s="679"/>
      <c r="U18" s="679"/>
      <c r="V18" s="679"/>
      <c r="W18" s="679"/>
      <c r="X18" s="679"/>
      <c r="Y18" s="680"/>
      <c r="Z18" s="715">
        <v>0</v>
      </c>
      <c r="AA18" s="715"/>
      <c r="AB18" s="715"/>
      <c r="AC18" s="715"/>
      <c r="AD18" s="716">
        <v>1901</v>
      </c>
      <c r="AE18" s="716"/>
      <c r="AF18" s="716"/>
      <c r="AG18" s="716"/>
      <c r="AH18" s="716"/>
      <c r="AI18" s="716"/>
      <c r="AJ18" s="716"/>
      <c r="AK18" s="716"/>
      <c r="AL18" s="681">
        <v>0.1</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175</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2">
      <c r="B19" s="675" t="s">
        <v>272</v>
      </c>
      <c r="C19" s="676"/>
      <c r="D19" s="676"/>
      <c r="E19" s="676"/>
      <c r="F19" s="676"/>
      <c r="G19" s="676"/>
      <c r="H19" s="676"/>
      <c r="I19" s="676"/>
      <c r="J19" s="676"/>
      <c r="K19" s="676"/>
      <c r="L19" s="676"/>
      <c r="M19" s="676"/>
      <c r="N19" s="676"/>
      <c r="O19" s="676"/>
      <c r="P19" s="676"/>
      <c r="Q19" s="677"/>
      <c r="R19" s="678">
        <v>815</v>
      </c>
      <c r="S19" s="679"/>
      <c r="T19" s="679"/>
      <c r="U19" s="679"/>
      <c r="V19" s="679"/>
      <c r="W19" s="679"/>
      <c r="X19" s="679"/>
      <c r="Y19" s="680"/>
      <c r="Z19" s="715">
        <v>0</v>
      </c>
      <c r="AA19" s="715"/>
      <c r="AB19" s="715"/>
      <c r="AC19" s="715"/>
      <c r="AD19" s="716">
        <v>815</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22270</v>
      </c>
      <c r="BH19" s="679"/>
      <c r="BI19" s="679"/>
      <c r="BJ19" s="679"/>
      <c r="BK19" s="679"/>
      <c r="BL19" s="679"/>
      <c r="BM19" s="679"/>
      <c r="BN19" s="680"/>
      <c r="BO19" s="715">
        <v>3.6</v>
      </c>
      <c r="BP19" s="715"/>
      <c r="BQ19" s="715"/>
      <c r="BR19" s="715"/>
      <c r="BS19" s="684" t="s">
        <v>128</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2">
      <c r="B20" s="675" t="s">
        <v>275</v>
      </c>
      <c r="C20" s="676"/>
      <c r="D20" s="676"/>
      <c r="E20" s="676"/>
      <c r="F20" s="676"/>
      <c r="G20" s="676"/>
      <c r="H20" s="676"/>
      <c r="I20" s="676"/>
      <c r="J20" s="676"/>
      <c r="K20" s="676"/>
      <c r="L20" s="676"/>
      <c r="M20" s="676"/>
      <c r="N20" s="676"/>
      <c r="O20" s="676"/>
      <c r="P20" s="676"/>
      <c r="Q20" s="677"/>
      <c r="R20" s="678">
        <v>182</v>
      </c>
      <c r="S20" s="679"/>
      <c r="T20" s="679"/>
      <c r="U20" s="679"/>
      <c r="V20" s="679"/>
      <c r="W20" s="679"/>
      <c r="X20" s="679"/>
      <c r="Y20" s="680"/>
      <c r="Z20" s="715">
        <v>0</v>
      </c>
      <c r="AA20" s="715"/>
      <c r="AB20" s="715"/>
      <c r="AC20" s="715"/>
      <c r="AD20" s="716">
        <v>182</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22270</v>
      </c>
      <c r="BH20" s="679"/>
      <c r="BI20" s="679"/>
      <c r="BJ20" s="679"/>
      <c r="BK20" s="679"/>
      <c r="BL20" s="679"/>
      <c r="BM20" s="679"/>
      <c r="BN20" s="680"/>
      <c r="BO20" s="715">
        <v>3.6</v>
      </c>
      <c r="BP20" s="715"/>
      <c r="BQ20" s="715"/>
      <c r="BR20" s="715"/>
      <c r="BS20" s="684" t="s">
        <v>128</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5182152</v>
      </c>
      <c r="CS20" s="679"/>
      <c r="CT20" s="679"/>
      <c r="CU20" s="679"/>
      <c r="CV20" s="679"/>
      <c r="CW20" s="679"/>
      <c r="CX20" s="679"/>
      <c r="CY20" s="680"/>
      <c r="CZ20" s="715">
        <v>100</v>
      </c>
      <c r="DA20" s="715"/>
      <c r="DB20" s="715"/>
      <c r="DC20" s="715"/>
      <c r="DD20" s="684">
        <v>702126</v>
      </c>
      <c r="DE20" s="679"/>
      <c r="DF20" s="679"/>
      <c r="DG20" s="679"/>
      <c r="DH20" s="679"/>
      <c r="DI20" s="679"/>
      <c r="DJ20" s="679"/>
      <c r="DK20" s="679"/>
      <c r="DL20" s="679"/>
      <c r="DM20" s="679"/>
      <c r="DN20" s="679"/>
      <c r="DO20" s="679"/>
      <c r="DP20" s="680"/>
      <c r="DQ20" s="684">
        <v>3091981</v>
      </c>
      <c r="DR20" s="679"/>
      <c r="DS20" s="679"/>
      <c r="DT20" s="679"/>
      <c r="DU20" s="679"/>
      <c r="DV20" s="679"/>
      <c r="DW20" s="679"/>
      <c r="DX20" s="679"/>
      <c r="DY20" s="679"/>
      <c r="DZ20" s="679"/>
      <c r="EA20" s="679"/>
      <c r="EB20" s="679"/>
      <c r="EC20" s="722"/>
    </row>
    <row r="21" spans="2:133" ht="11.25" customHeight="1" x14ac:dyDescent="0.2">
      <c r="B21" s="675" t="s">
        <v>278</v>
      </c>
      <c r="C21" s="676"/>
      <c r="D21" s="676"/>
      <c r="E21" s="676"/>
      <c r="F21" s="676"/>
      <c r="G21" s="676"/>
      <c r="H21" s="676"/>
      <c r="I21" s="676"/>
      <c r="J21" s="676"/>
      <c r="K21" s="676"/>
      <c r="L21" s="676"/>
      <c r="M21" s="676"/>
      <c r="N21" s="676"/>
      <c r="O21" s="676"/>
      <c r="P21" s="676"/>
      <c r="Q21" s="677"/>
      <c r="R21" s="678">
        <v>8543</v>
      </c>
      <c r="S21" s="679"/>
      <c r="T21" s="679"/>
      <c r="U21" s="679"/>
      <c r="V21" s="679"/>
      <c r="W21" s="679"/>
      <c r="X21" s="679"/>
      <c r="Y21" s="680"/>
      <c r="Z21" s="715">
        <v>0.2</v>
      </c>
      <c r="AA21" s="715"/>
      <c r="AB21" s="715"/>
      <c r="AC21" s="715"/>
      <c r="AD21" s="716">
        <v>8543</v>
      </c>
      <c r="AE21" s="716"/>
      <c r="AF21" s="716"/>
      <c r="AG21" s="716"/>
      <c r="AH21" s="716"/>
      <c r="AI21" s="716"/>
      <c r="AJ21" s="716"/>
      <c r="AK21" s="716"/>
      <c r="AL21" s="681">
        <v>0.3</v>
      </c>
      <c r="AM21" s="682"/>
      <c r="AN21" s="682"/>
      <c r="AO21" s="717"/>
      <c r="AP21" s="773" t="s">
        <v>279</v>
      </c>
      <c r="AQ21" s="780"/>
      <c r="AR21" s="780"/>
      <c r="AS21" s="780"/>
      <c r="AT21" s="780"/>
      <c r="AU21" s="780"/>
      <c r="AV21" s="780"/>
      <c r="AW21" s="780"/>
      <c r="AX21" s="780"/>
      <c r="AY21" s="780"/>
      <c r="AZ21" s="780"/>
      <c r="BA21" s="780"/>
      <c r="BB21" s="780"/>
      <c r="BC21" s="780"/>
      <c r="BD21" s="780"/>
      <c r="BE21" s="780"/>
      <c r="BF21" s="775"/>
      <c r="BG21" s="678">
        <v>4385</v>
      </c>
      <c r="BH21" s="679"/>
      <c r="BI21" s="679"/>
      <c r="BJ21" s="679"/>
      <c r="BK21" s="679"/>
      <c r="BL21" s="679"/>
      <c r="BM21" s="679"/>
      <c r="BN21" s="680"/>
      <c r="BO21" s="715">
        <v>0.7</v>
      </c>
      <c r="BP21" s="715"/>
      <c r="BQ21" s="715"/>
      <c r="BR21" s="715"/>
      <c r="BS21" s="684" t="s">
        <v>175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280</v>
      </c>
      <c r="C22" s="676"/>
      <c r="D22" s="676"/>
      <c r="E22" s="676"/>
      <c r="F22" s="676"/>
      <c r="G22" s="676"/>
      <c r="H22" s="676"/>
      <c r="I22" s="676"/>
      <c r="J22" s="676"/>
      <c r="K22" s="676"/>
      <c r="L22" s="676"/>
      <c r="M22" s="676"/>
      <c r="N22" s="676"/>
      <c r="O22" s="676"/>
      <c r="P22" s="676"/>
      <c r="Q22" s="677"/>
      <c r="R22" s="678">
        <v>2138742</v>
      </c>
      <c r="S22" s="679"/>
      <c r="T22" s="679"/>
      <c r="U22" s="679"/>
      <c r="V22" s="679"/>
      <c r="W22" s="679"/>
      <c r="X22" s="679"/>
      <c r="Y22" s="680"/>
      <c r="Z22" s="715">
        <v>39.6</v>
      </c>
      <c r="AA22" s="715"/>
      <c r="AB22" s="715"/>
      <c r="AC22" s="715"/>
      <c r="AD22" s="716">
        <v>1941654</v>
      </c>
      <c r="AE22" s="716"/>
      <c r="AF22" s="716"/>
      <c r="AG22" s="716"/>
      <c r="AH22" s="716"/>
      <c r="AI22" s="716"/>
      <c r="AJ22" s="716"/>
      <c r="AK22" s="716"/>
      <c r="AL22" s="681">
        <v>71</v>
      </c>
      <c r="AM22" s="682"/>
      <c r="AN22" s="682"/>
      <c r="AO22" s="717"/>
      <c r="AP22" s="773" t="s">
        <v>281</v>
      </c>
      <c r="AQ22" s="780"/>
      <c r="AR22" s="780"/>
      <c r="AS22" s="780"/>
      <c r="AT22" s="780"/>
      <c r="AU22" s="780"/>
      <c r="AV22" s="780"/>
      <c r="AW22" s="780"/>
      <c r="AX22" s="780"/>
      <c r="AY22" s="780"/>
      <c r="AZ22" s="780"/>
      <c r="BA22" s="780"/>
      <c r="BB22" s="780"/>
      <c r="BC22" s="780"/>
      <c r="BD22" s="780"/>
      <c r="BE22" s="780"/>
      <c r="BF22" s="775"/>
      <c r="BG22" s="678" t="s">
        <v>175</v>
      </c>
      <c r="BH22" s="679"/>
      <c r="BI22" s="679"/>
      <c r="BJ22" s="679"/>
      <c r="BK22" s="679"/>
      <c r="BL22" s="679"/>
      <c r="BM22" s="679"/>
      <c r="BN22" s="680"/>
      <c r="BO22" s="715" t="s">
        <v>128</v>
      </c>
      <c r="BP22" s="715"/>
      <c r="BQ22" s="715"/>
      <c r="BR22" s="715"/>
      <c r="BS22" s="684" t="s">
        <v>175</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283</v>
      </c>
      <c r="C23" s="676"/>
      <c r="D23" s="676"/>
      <c r="E23" s="676"/>
      <c r="F23" s="676"/>
      <c r="G23" s="676"/>
      <c r="H23" s="676"/>
      <c r="I23" s="676"/>
      <c r="J23" s="676"/>
      <c r="K23" s="676"/>
      <c r="L23" s="676"/>
      <c r="M23" s="676"/>
      <c r="N23" s="676"/>
      <c r="O23" s="676"/>
      <c r="P23" s="676"/>
      <c r="Q23" s="677"/>
      <c r="R23" s="678">
        <v>1941654</v>
      </c>
      <c r="S23" s="679"/>
      <c r="T23" s="679"/>
      <c r="U23" s="679"/>
      <c r="V23" s="679"/>
      <c r="W23" s="679"/>
      <c r="X23" s="679"/>
      <c r="Y23" s="680"/>
      <c r="Z23" s="715">
        <v>35.9</v>
      </c>
      <c r="AA23" s="715"/>
      <c r="AB23" s="715"/>
      <c r="AC23" s="715"/>
      <c r="AD23" s="716">
        <v>1941654</v>
      </c>
      <c r="AE23" s="716"/>
      <c r="AF23" s="716"/>
      <c r="AG23" s="716"/>
      <c r="AH23" s="716"/>
      <c r="AI23" s="716"/>
      <c r="AJ23" s="716"/>
      <c r="AK23" s="716"/>
      <c r="AL23" s="681">
        <v>71</v>
      </c>
      <c r="AM23" s="682"/>
      <c r="AN23" s="682"/>
      <c r="AO23" s="717"/>
      <c r="AP23" s="773" t="s">
        <v>284</v>
      </c>
      <c r="AQ23" s="780"/>
      <c r="AR23" s="780"/>
      <c r="AS23" s="780"/>
      <c r="AT23" s="780"/>
      <c r="AU23" s="780"/>
      <c r="AV23" s="780"/>
      <c r="AW23" s="780"/>
      <c r="AX23" s="780"/>
      <c r="AY23" s="780"/>
      <c r="AZ23" s="780"/>
      <c r="BA23" s="780"/>
      <c r="BB23" s="780"/>
      <c r="BC23" s="780"/>
      <c r="BD23" s="780"/>
      <c r="BE23" s="780"/>
      <c r="BF23" s="775"/>
      <c r="BG23" s="678">
        <v>17885</v>
      </c>
      <c r="BH23" s="679"/>
      <c r="BI23" s="679"/>
      <c r="BJ23" s="679"/>
      <c r="BK23" s="679"/>
      <c r="BL23" s="679"/>
      <c r="BM23" s="679"/>
      <c r="BN23" s="680"/>
      <c r="BO23" s="715">
        <v>2.9</v>
      </c>
      <c r="BP23" s="715"/>
      <c r="BQ23" s="715"/>
      <c r="BR23" s="715"/>
      <c r="BS23" s="684" t="s">
        <v>128</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2">
      <c r="B24" s="675" t="s">
        <v>290</v>
      </c>
      <c r="C24" s="676"/>
      <c r="D24" s="676"/>
      <c r="E24" s="676"/>
      <c r="F24" s="676"/>
      <c r="G24" s="676"/>
      <c r="H24" s="676"/>
      <c r="I24" s="676"/>
      <c r="J24" s="676"/>
      <c r="K24" s="676"/>
      <c r="L24" s="676"/>
      <c r="M24" s="676"/>
      <c r="N24" s="676"/>
      <c r="O24" s="676"/>
      <c r="P24" s="676"/>
      <c r="Q24" s="677"/>
      <c r="R24" s="678">
        <v>197083</v>
      </c>
      <c r="S24" s="679"/>
      <c r="T24" s="679"/>
      <c r="U24" s="679"/>
      <c r="V24" s="679"/>
      <c r="W24" s="679"/>
      <c r="X24" s="679"/>
      <c r="Y24" s="680"/>
      <c r="Z24" s="715">
        <v>3.6</v>
      </c>
      <c r="AA24" s="715"/>
      <c r="AB24" s="715"/>
      <c r="AC24" s="715"/>
      <c r="AD24" s="716" t="s">
        <v>128</v>
      </c>
      <c r="AE24" s="716"/>
      <c r="AF24" s="716"/>
      <c r="AG24" s="716"/>
      <c r="AH24" s="716"/>
      <c r="AI24" s="716"/>
      <c r="AJ24" s="716"/>
      <c r="AK24" s="716"/>
      <c r="AL24" s="681" t="s">
        <v>128</v>
      </c>
      <c r="AM24" s="682"/>
      <c r="AN24" s="682"/>
      <c r="AO24" s="717"/>
      <c r="AP24" s="773" t="s">
        <v>291</v>
      </c>
      <c r="AQ24" s="780"/>
      <c r="AR24" s="780"/>
      <c r="AS24" s="780"/>
      <c r="AT24" s="780"/>
      <c r="AU24" s="780"/>
      <c r="AV24" s="780"/>
      <c r="AW24" s="780"/>
      <c r="AX24" s="780"/>
      <c r="AY24" s="780"/>
      <c r="AZ24" s="780"/>
      <c r="BA24" s="780"/>
      <c r="BB24" s="780"/>
      <c r="BC24" s="780"/>
      <c r="BD24" s="780"/>
      <c r="BE24" s="780"/>
      <c r="BF24" s="775"/>
      <c r="BG24" s="678" t="s">
        <v>128</v>
      </c>
      <c r="BH24" s="679"/>
      <c r="BI24" s="679"/>
      <c r="BJ24" s="679"/>
      <c r="BK24" s="679"/>
      <c r="BL24" s="679"/>
      <c r="BM24" s="679"/>
      <c r="BN24" s="680"/>
      <c r="BO24" s="715" t="s">
        <v>175</v>
      </c>
      <c r="BP24" s="715"/>
      <c r="BQ24" s="715"/>
      <c r="BR24" s="715"/>
      <c r="BS24" s="684" t="s">
        <v>128</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1957973</v>
      </c>
      <c r="CS24" s="734"/>
      <c r="CT24" s="734"/>
      <c r="CU24" s="734"/>
      <c r="CV24" s="734"/>
      <c r="CW24" s="734"/>
      <c r="CX24" s="734"/>
      <c r="CY24" s="777"/>
      <c r="CZ24" s="778">
        <v>37.799999999999997</v>
      </c>
      <c r="DA24" s="751"/>
      <c r="DB24" s="751"/>
      <c r="DC24" s="781"/>
      <c r="DD24" s="776">
        <v>1518646</v>
      </c>
      <c r="DE24" s="734"/>
      <c r="DF24" s="734"/>
      <c r="DG24" s="734"/>
      <c r="DH24" s="734"/>
      <c r="DI24" s="734"/>
      <c r="DJ24" s="734"/>
      <c r="DK24" s="777"/>
      <c r="DL24" s="776">
        <v>1499456</v>
      </c>
      <c r="DM24" s="734"/>
      <c r="DN24" s="734"/>
      <c r="DO24" s="734"/>
      <c r="DP24" s="734"/>
      <c r="DQ24" s="734"/>
      <c r="DR24" s="734"/>
      <c r="DS24" s="734"/>
      <c r="DT24" s="734"/>
      <c r="DU24" s="734"/>
      <c r="DV24" s="777"/>
      <c r="DW24" s="778">
        <v>53.2</v>
      </c>
      <c r="DX24" s="751"/>
      <c r="DY24" s="751"/>
      <c r="DZ24" s="751"/>
      <c r="EA24" s="751"/>
      <c r="EB24" s="751"/>
      <c r="EC24" s="779"/>
    </row>
    <row r="25" spans="2:133" ht="11.25" customHeight="1" x14ac:dyDescent="0.2">
      <c r="B25" s="675" t="s">
        <v>293</v>
      </c>
      <c r="C25" s="676"/>
      <c r="D25" s="676"/>
      <c r="E25" s="676"/>
      <c r="F25" s="676"/>
      <c r="G25" s="676"/>
      <c r="H25" s="676"/>
      <c r="I25" s="676"/>
      <c r="J25" s="676"/>
      <c r="K25" s="676"/>
      <c r="L25" s="676"/>
      <c r="M25" s="676"/>
      <c r="N25" s="676"/>
      <c r="O25" s="676"/>
      <c r="P25" s="676"/>
      <c r="Q25" s="677"/>
      <c r="R25" s="678">
        <v>5</v>
      </c>
      <c r="S25" s="679"/>
      <c r="T25" s="679"/>
      <c r="U25" s="679"/>
      <c r="V25" s="679"/>
      <c r="W25" s="679"/>
      <c r="X25" s="679"/>
      <c r="Y25" s="680"/>
      <c r="Z25" s="715">
        <v>0</v>
      </c>
      <c r="AA25" s="715"/>
      <c r="AB25" s="715"/>
      <c r="AC25" s="715"/>
      <c r="AD25" s="716" t="s">
        <v>128</v>
      </c>
      <c r="AE25" s="716"/>
      <c r="AF25" s="716"/>
      <c r="AG25" s="716"/>
      <c r="AH25" s="716"/>
      <c r="AI25" s="716"/>
      <c r="AJ25" s="716"/>
      <c r="AK25" s="716"/>
      <c r="AL25" s="681" t="s">
        <v>175</v>
      </c>
      <c r="AM25" s="682"/>
      <c r="AN25" s="682"/>
      <c r="AO25" s="717"/>
      <c r="AP25" s="773" t="s">
        <v>294</v>
      </c>
      <c r="AQ25" s="780"/>
      <c r="AR25" s="780"/>
      <c r="AS25" s="780"/>
      <c r="AT25" s="780"/>
      <c r="AU25" s="780"/>
      <c r="AV25" s="780"/>
      <c r="AW25" s="780"/>
      <c r="AX25" s="780"/>
      <c r="AY25" s="780"/>
      <c r="AZ25" s="780"/>
      <c r="BA25" s="780"/>
      <c r="BB25" s="780"/>
      <c r="BC25" s="780"/>
      <c r="BD25" s="780"/>
      <c r="BE25" s="780"/>
      <c r="BF25" s="775"/>
      <c r="BG25" s="678" t="s">
        <v>175</v>
      </c>
      <c r="BH25" s="679"/>
      <c r="BI25" s="679"/>
      <c r="BJ25" s="679"/>
      <c r="BK25" s="679"/>
      <c r="BL25" s="679"/>
      <c r="BM25" s="679"/>
      <c r="BN25" s="680"/>
      <c r="BO25" s="715" t="s">
        <v>128</v>
      </c>
      <c r="BP25" s="715"/>
      <c r="BQ25" s="715"/>
      <c r="BR25" s="715"/>
      <c r="BS25" s="684" t="s">
        <v>175</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856126</v>
      </c>
      <c r="CS25" s="697"/>
      <c r="CT25" s="697"/>
      <c r="CU25" s="697"/>
      <c r="CV25" s="697"/>
      <c r="CW25" s="697"/>
      <c r="CX25" s="697"/>
      <c r="CY25" s="698"/>
      <c r="CZ25" s="681">
        <v>16.5</v>
      </c>
      <c r="DA25" s="699"/>
      <c r="DB25" s="699"/>
      <c r="DC25" s="700"/>
      <c r="DD25" s="684">
        <v>812523</v>
      </c>
      <c r="DE25" s="697"/>
      <c r="DF25" s="697"/>
      <c r="DG25" s="697"/>
      <c r="DH25" s="697"/>
      <c r="DI25" s="697"/>
      <c r="DJ25" s="697"/>
      <c r="DK25" s="698"/>
      <c r="DL25" s="684">
        <v>798314</v>
      </c>
      <c r="DM25" s="697"/>
      <c r="DN25" s="697"/>
      <c r="DO25" s="697"/>
      <c r="DP25" s="697"/>
      <c r="DQ25" s="697"/>
      <c r="DR25" s="697"/>
      <c r="DS25" s="697"/>
      <c r="DT25" s="697"/>
      <c r="DU25" s="697"/>
      <c r="DV25" s="698"/>
      <c r="DW25" s="681">
        <v>28.3</v>
      </c>
      <c r="DX25" s="699"/>
      <c r="DY25" s="699"/>
      <c r="DZ25" s="699"/>
      <c r="EA25" s="699"/>
      <c r="EB25" s="699"/>
      <c r="EC25" s="714"/>
    </row>
    <row r="26" spans="2:133" ht="11.25" customHeight="1" x14ac:dyDescent="0.2">
      <c r="B26" s="675" t="s">
        <v>296</v>
      </c>
      <c r="C26" s="676"/>
      <c r="D26" s="676"/>
      <c r="E26" s="676"/>
      <c r="F26" s="676"/>
      <c r="G26" s="676"/>
      <c r="H26" s="676"/>
      <c r="I26" s="676"/>
      <c r="J26" s="676"/>
      <c r="K26" s="676"/>
      <c r="L26" s="676"/>
      <c r="M26" s="676"/>
      <c r="N26" s="676"/>
      <c r="O26" s="676"/>
      <c r="P26" s="676"/>
      <c r="Q26" s="677"/>
      <c r="R26" s="678">
        <v>2948517</v>
      </c>
      <c r="S26" s="679"/>
      <c r="T26" s="679"/>
      <c r="U26" s="679"/>
      <c r="V26" s="679"/>
      <c r="W26" s="679"/>
      <c r="X26" s="679"/>
      <c r="Y26" s="680"/>
      <c r="Z26" s="715">
        <v>54.6</v>
      </c>
      <c r="AA26" s="715"/>
      <c r="AB26" s="715"/>
      <c r="AC26" s="715"/>
      <c r="AD26" s="716">
        <v>2733544</v>
      </c>
      <c r="AE26" s="716"/>
      <c r="AF26" s="716"/>
      <c r="AG26" s="716"/>
      <c r="AH26" s="716"/>
      <c r="AI26" s="716"/>
      <c r="AJ26" s="716"/>
      <c r="AK26" s="716"/>
      <c r="AL26" s="681">
        <v>100</v>
      </c>
      <c r="AM26" s="682"/>
      <c r="AN26" s="682"/>
      <c r="AO26" s="717"/>
      <c r="AP26" s="773" t="s">
        <v>297</v>
      </c>
      <c r="AQ26" s="774"/>
      <c r="AR26" s="774"/>
      <c r="AS26" s="774"/>
      <c r="AT26" s="774"/>
      <c r="AU26" s="774"/>
      <c r="AV26" s="774"/>
      <c r="AW26" s="774"/>
      <c r="AX26" s="774"/>
      <c r="AY26" s="774"/>
      <c r="AZ26" s="774"/>
      <c r="BA26" s="774"/>
      <c r="BB26" s="774"/>
      <c r="BC26" s="774"/>
      <c r="BD26" s="774"/>
      <c r="BE26" s="774"/>
      <c r="BF26" s="775"/>
      <c r="BG26" s="678" t="s">
        <v>128</v>
      </c>
      <c r="BH26" s="679"/>
      <c r="BI26" s="679"/>
      <c r="BJ26" s="679"/>
      <c r="BK26" s="679"/>
      <c r="BL26" s="679"/>
      <c r="BM26" s="679"/>
      <c r="BN26" s="680"/>
      <c r="BO26" s="715" t="s">
        <v>175</v>
      </c>
      <c r="BP26" s="715"/>
      <c r="BQ26" s="715"/>
      <c r="BR26" s="715"/>
      <c r="BS26" s="684" t="s">
        <v>128</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541714</v>
      </c>
      <c r="CS26" s="679"/>
      <c r="CT26" s="679"/>
      <c r="CU26" s="679"/>
      <c r="CV26" s="679"/>
      <c r="CW26" s="679"/>
      <c r="CX26" s="679"/>
      <c r="CY26" s="680"/>
      <c r="CZ26" s="681">
        <v>10.5</v>
      </c>
      <c r="DA26" s="699"/>
      <c r="DB26" s="699"/>
      <c r="DC26" s="700"/>
      <c r="DD26" s="684">
        <v>504054</v>
      </c>
      <c r="DE26" s="679"/>
      <c r="DF26" s="679"/>
      <c r="DG26" s="679"/>
      <c r="DH26" s="679"/>
      <c r="DI26" s="679"/>
      <c r="DJ26" s="679"/>
      <c r="DK26" s="680"/>
      <c r="DL26" s="684" t="s">
        <v>175</v>
      </c>
      <c r="DM26" s="679"/>
      <c r="DN26" s="679"/>
      <c r="DO26" s="679"/>
      <c r="DP26" s="679"/>
      <c r="DQ26" s="679"/>
      <c r="DR26" s="679"/>
      <c r="DS26" s="679"/>
      <c r="DT26" s="679"/>
      <c r="DU26" s="679"/>
      <c r="DV26" s="680"/>
      <c r="DW26" s="681" t="s">
        <v>175</v>
      </c>
      <c r="DX26" s="699"/>
      <c r="DY26" s="699"/>
      <c r="DZ26" s="699"/>
      <c r="EA26" s="699"/>
      <c r="EB26" s="699"/>
      <c r="EC26" s="714"/>
    </row>
    <row r="27" spans="2:133" ht="11.25" customHeight="1" x14ac:dyDescent="0.2">
      <c r="B27" s="675" t="s">
        <v>299</v>
      </c>
      <c r="C27" s="676"/>
      <c r="D27" s="676"/>
      <c r="E27" s="676"/>
      <c r="F27" s="676"/>
      <c r="G27" s="676"/>
      <c r="H27" s="676"/>
      <c r="I27" s="676"/>
      <c r="J27" s="676"/>
      <c r="K27" s="676"/>
      <c r="L27" s="676"/>
      <c r="M27" s="676"/>
      <c r="N27" s="676"/>
      <c r="O27" s="676"/>
      <c r="P27" s="676"/>
      <c r="Q27" s="677"/>
      <c r="R27" s="678">
        <v>675</v>
      </c>
      <c r="S27" s="679"/>
      <c r="T27" s="679"/>
      <c r="U27" s="679"/>
      <c r="V27" s="679"/>
      <c r="W27" s="679"/>
      <c r="X27" s="679"/>
      <c r="Y27" s="680"/>
      <c r="Z27" s="715">
        <v>0</v>
      </c>
      <c r="AA27" s="715"/>
      <c r="AB27" s="715"/>
      <c r="AC27" s="715"/>
      <c r="AD27" s="716">
        <v>675</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619741</v>
      </c>
      <c r="BH27" s="679"/>
      <c r="BI27" s="679"/>
      <c r="BJ27" s="679"/>
      <c r="BK27" s="679"/>
      <c r="BL27" s="679"/>
      <c r="BM27" s="679"/>
      <c r="BN27" s="680"/>
      <c r="BO27" s="715">
        <v>100</v>
      </c>
      <c r="BP27" s="715"/>
      <c r="BQ27" s="715"/>
      <c r="BR27" s="715"/>
      <c r="BS27" s="684">
        <v>3418</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498934</v>
      </c>
      <c r="CS27" s="697"/>
      <c r="CT27" s="697"/>
      <c r="CU27" s="697"/>
      <c r="CV27" s="697"/>
      <c r="CW27" s="697"/>
      <c r="CX27" s="697"/>
      <c r="CY27" s="698"/>
      <c r="CZ27" s="681">
        <v>9.6</v>
      </c>
      <c r="DA27" s="699"/>
      <c r="DB27" s="699"/>
      <c r="DC27" s="700"/>
      <c r="DD27" s="684">
        <v>103287</v>
      </c>
      <c r="DE27" s="697"/>
      <c r="DF27" s="697"/>
      <c r="DG27" s="697"/>
      <c r="DH27" s="697"/>
      <c r="DI27" s="697"/>
      <c r="DJ27" s="697"/>
      <c r="DK27" s="698"/>
      <c r="DL27" s="684">
        <v>98306</v>
      </c>
      <c r="DM27" s="697"/>
      <c r="DN27" s="697"/>
      <c r="DO27" s="697"/>
      <c r="DP27" s="697"/>
      <c r="DQ27" s="697"/>
      <c r="DR27" s="697"/>
      <c r="DS27" s="697"/>
      <c r="DT27" s="697"/>
      <c r="DU27" s="697"/>
      <c r="DV27" s="698"/>
      <c r="DW27" s="681">
        <v>3.5</v>
      </c>
      <c r="DX27" s="699"/>
      <c r="DY27" s="699"/>
      <c r="DZ27" s="699"/>
      <c r="EA27" s="699"/>
      <c r="EB27" s="699"/>
      <c r="EC27" s="714"/>
    </row>
    <row r="28" spans="2:133" ht="11.25" customHeight="1" x14ac:dyDescent="0.2">
      <c r="B28" s="675" t="s">
        <v>302</v>
      </c>
      <c r="C28" s="676"/>
      <c r="D28" s="676"/>
      <c r="E28" s="676"/>
      <c r="F28" s="676"/>
      <c r="G28" s="676"/>
      <c r="H28" s="676"/>
      <c r="I28" s="676"/>
      <c r="J28" s="676"/>
      <c r="K28" s="676"/>
      <c r="L28" s="676"/>
      <c r="M28" s="676"/>
      <c r="N28" s="676"/>
      <c r="O28" s="676"/>
      <c r="P28" s="676"/>
      <c r="Q28" s="677"/>
      <c r="R28" s="678">
        <v>55782</v>
      </c>
      <c r="S28" s="679"/>
      <c r="T28" s="679"/>
      <c r="U28" s="679"/>
      <c r="V28" s="679"/>
      <c r="W28" s="679"/>
      <c r="X28" s="679"/>
      <c r="Y28" s="680"/>
      <c r="Z28" s="715">
        <v>1</v>
      </c>
      <c r="AA28" s="715"/>
      <c r="AB28" s="715"/>
      <c r="AC28" s="715"/>
      <c r="AD28" s="716" t="s">
        <v>175</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602913</v>
      </c>
      <c r="CS28" s="679"/>
      <c r="CT28" s="679"/>
      <c r="CU28" s="679"/>
      <c r="CV28" s="679"/>
      <c r="CW28" s="679"/>
      <c r="CX28" s="679"/>
      <c r="CY28" s="680"/>
      <c r="CZ28" s="681">
        <v>11.6</v>
      </c>
      <c r="DA28" s="699"/>
      <c r="DB28" s="699"/>
      <c r="DC28" s="700"/>
      <c r="DD28" s="684">
        <v>602836</v>
      </c>
      <c r="DE28" s="679"/>
      <c r="DF28" s="679"/>
      <c r="DG28" s="679"/>
      <c r="DH28" s="679"/>
      <c r="DI28" s="679"/>
      <c r="DJ28" s="679"/>
      <c r="DK28" s="680"/>
      <c r="DL28" s="684">
        <v>602836</v>
      </c>
      <c r="DM28" s="679"/>
      <c r="DN28" s="679"/>
      <c r="DO28" s="679"/>
      <c r="DP28" s="679"/>
      <c r="DQ28" s="679"/>
      <c r="DR28" s="679"/>
      <c r="DS28" s="679"/>
      <c r="DT28" s="679"/>
      <c r="DU28" s="679"/>
      <c r="DV28" s="680"/>
      <c r="DW28" s="681">
        <v>21.4</v>
      </c>
      <c r="DX28" s="699"/>
      <c r="DY28" s="699"/>
      <c r="DZ28" s="699"/>
      <c r="EA28" s="699"/>
      <c r="EB28" s="699"/>
      <c r="EC28" s="714"/>
    </row>
    <row r="29" spans="2:133" ht="11.25" customHeight="1" x14ac:dyDescent="0.2">
      <c r="B29" s="675" t="s">
        <v>304</v>
      </c>
      <c r="C29" s="676"/>
      <c r="D29" s="676"/>
      <c r="E29" s="676"/>
      <c r="F29" s="676"/>
      <c r="G29" s="676"/>
      <c r="H29" s="676"/>
      <c r="I29" s="676"/>
      <c r="J29" s="676"/>
      <c r="K29" s="676"/>
      <c r="L29" s="676"/>
      <c r="M29" s="676"/>
      <c r="N29" s="676"/>
      <c r="O29" s="676"/>
      <c r="P29" s="676"/>
      <c r="Q29" s="677"/>
      <c r="R29" s="678">
        <v>21625</v>
      </c>
      <c r="S29" s="679"/>
      <c r="T29" s="679"/>
      <c r="U29" s="679"/>
      <c r="V29" s="679"/>
      <c r="W29" s="679"/>
      <c r="X29" s="679"/>
      <c r="Y29" s="680"/>
      <c r="Z29" s="715">
        <v>0.4</v>
      </c>
      <c r="AA29" s="715"/>
      <c r="AB29" s="715"/>
      <c r="AC29" s="715"/>
      <c r="AD29" s="716">
        <v>487</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305</v>
      </c>
      <c r="CE29" s="768"/>
      <c r="CF29" s="711" t="s">
        <v>306</v>
      </c>
      <c r="CG29" s="712"/>
      <c r="CH29" s="712"/>
      <c r="CI29" s="712"/>
      <c r="CJ29" s="712"/>
      <c r="CK29" s="712"/>
      <c r="CL29" s="712"/>
      <c r="CM29" s="712"/>
      <c r="CN29" s="712"/>
      <c r="CO29" s="712"/>
      <c r="CP29" s="712"/>
      <c r="CQ29" s="713"/>
      <c r="CR29" s="678">
        <v>602867</v>
      </c>
      <c r="CS29" s="697"/>
      <c r="CT29" s="697"/>
      <c r="CU29" s="697"/>
      <c r="CV29" s="697"/>
      <c r="CW29" s="697"/>
      <c r="CX29" s="697"/>
      <c r="CY29" s="698"/>
      <c r="CZ29" s="681">
        <v>11.6</v>
      </c>
      <c r="DA29" s="699"/>
      <c r="DB29" s="699"/>
      <c r="DC29" s="700"/>
      <c r="DD29" s="684">
        <v>602790</v>
      </c>
      <c r="DE29" s="697"/>
      <c r="DF29" s="697"/>
      <c r="DG29" s="697"/>
      <c r="DH29" s="697"/>
      <c r="DI29" s="697"/>
      <c r="DJ29" s="697"/>
      <c r="DK29" s="698"/>
      <c r="DL29" s="684">
        <v>602790</v>
      </c>
      <c r="DM29" s="697"/>
      <c r="DN29" s="697"/>
      <c r="DO29" s="697"/>
      <c r="DP29" s="697"/>
      <c r="DQ29" s="697"/>
      <c r="DR29" s="697"/>
      <c r="DS29" s="697"/>
      <c r="DT29" s="697"/>
      <c r="DU29" s="697"/>
      <c r="DV29" s="698"/>
      <c r="DW29" s="681">
        <v>21.4</v>
      </c>
      <c r="DX29" s="699"/>
      <c r="DY29" s="699"/>
      <c r="DZ29" s="699"/>
      <c r="EA29" s="699"/>
      <c r="EB29" s="699"/>
      <c r="EC29" s="714"/>
    </row>
    <row r="30" spans="2:133" ht="11.25" customHeight="1" x14ac:dyDescent="0.2">
      <c r="B30" s="675" t="s">
        <v>307</v>
      </c>
      <c r="C30" s="676"/>
      <c r="D30" s="676"/>
      <c r="E30" s="676"/>
      <c r="F30" s="676"/>
      <c r="G30" s="676"/>
      <c r="H30" s="676"/>
      <c r="I30" s="676"/>
      <c r="J30" s="676"/>
      <c r="K30" s="676"/>
      <c r="L30" s="676"/>
      <c r="M30" s="676"/>
      <c r="N30" s="676"/>
      <c r="O30" s="676"/>
      <c r="P30" s="676"/>
      <c r="Q30" s="677"/>
      <c r="R30" s="678">
        <v>4785</v>
      </c>
      <c r="S30" s="679"/>
      <c r="T30" s="679"/>
      <c r="U30" s="679"/>
      <c r="V30" s="679"/>
      <c r="W30" s="679"/>
      <c r="X30" s="679"/>
      <c r="Y30" s="680"/>
      <c r="Z30" s="715">
        <v>0.1</v>
      </c>
      <c r="AA30" s="715"/>
      <c r="AB30" s="715"/>
      <c r="AC30" s="715"/>
      <c r="AD30" s="716" t="s">
        <v>128</v>
      </c>
      <c r="AE30" s="716"/>
      <c r="AF30" s="716"/>
      <c r="AG30" s="716"/>
      <c r="AH30" s="716"/>
      <c r="AI30" s="716"/>
      <c r="AJ30" s="716"/>
      <c r="AK30" s="716"/>
      <c r="AL30" s="681" t="s">
        <v>175</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9"/>
      <c r="CE30" s="770"/>
      <c r="CF30" s="711" t="s">
        <v>310</v>
      </c>
      <c r="CG30" s="712"/>
      <c r="CH30" s="712"/>
      <c r="CI30" s="712"/>
      <c r="CJ30" s="712"/>
      <c r="CK30" s="712"/>
      <c r="CL30" s="712"/>
      <c r="CM30" s="712"/>
      <c r="CN30" s="712"/>
      <c r="CO30" s="712"/>
      <c r="CP30" s="712"/>
      <c r="CQ30" s="713"/>
      <c r="CR30" s="678">
        <v>577792</v>
      </c>
      <c r="CS30" s="679"/>
      <c r="CT30" s="679"/>
      <c r="CU30" s="679"/>
      <c r="CV30" s="679"/>
      <c r="CW30" s="679"/>
      <c r="CX30" s="679"/>
      <c r="CY30" s="680"/>
      <c r="CZ30" s="681">
        <v>11.1</v>
      </c>
      <c r="DA30" s="699"/>
      <c r="DB30" s="699"/>
      <c r="DC30" s="700"/>
      <c r="DD30" s="684">
        <v>577792</v>
      </c>
      <c r="DE30" s="679"/>
      <c r="DF30" s="679"/>
      <c r="DG30" s="679"/>
      <c r="DH30" s="679"/>
      <c r="DI30" s="679"/>
      <c r="DJ30" s="679"/>
      <c r="DK30" s="680"/>
      <c r="DL30" s="684">
        <v>577792</v>
      </c>
      <c r="DM30" s="679"/>
      <c r="DN30" s="679"/>
      <c r="DO30" s="679"/>
      <c r="DP30" s="679"/>
      <c r="DQ30" s="679"/>
      <c r="DR30" s="679"/>
      <c r="DS30" s="679"/>
      <c r="DT30" s="679"/>
      <c r="DU30" s="679"/>
      <c r="DV30" s="680"/>
      <c r="DW30" s="681">
        <v>20.5</v>
      </c>
      <c r="DX30" s="699"/>
      <c r="DY30" s="699"/>
      <c r="DZ30" s="699"/>
      <c r="EA30" s="699"/>
      <c r="EB30" s="699"/>
      <c r="EC30" s="714"/>
    </row>
    <row r="31" spans="2:133" ht="11.25" customHeight="1" x14ac:dyDescent="0.2">
      <c r="B31" s="675" t="s">
        <v>311</v>
      </c>
      <c r="C31" s="676"/>
      <c r="D31" s="676"/>
      <c r="E31" s="676"/>
      <c r="F31" s="676"/>
      <c r="G31" s="676"/>
      <c r="H31" s="676"/>
      <c r="I31" s="676"/>
      <c r="J31" s="676"/>
      <c r="K31" s="676"/>
      <c r="L31" s="676"/>
      <c r="M31" s="676"/>
      <c r="N31" s="676"/>
      <c r="O31" s="676"/>
      <c r="P31" s="676"/>
      <c r="Q31" s="677"/>
      <c r="R31" s="678">
        <v>409839</v>
      </c>
      <c r="S31" s="679"/>
      <c r="T31" s="679"/>
      <c r="U31" s="679"/>
      <c r="V31" s="679"/>
      <c r="W31" s="679"/>
      <c r="X31" s="679"/>
      <c r="Y31" s="680"/>
      <c r="Z31" s="715">
        <v>7.6</v>
      </c>
      <c r="AA31" s="715"/>
      <c r="AB31" s="715"/>
      <c r="AC31" s="715"/>
      <c r="AD31" s="716" t="s">
        <v>128</v>
      </c>
      <c r="AE31" s="716"/>
      <c r="AF31" s="716"/>
      <c r="AG31" s="716"/>
      <c r="AH31" s="716"/>
      <c r="AI31" s="716"/>
      <c r="AJ31" s="716"/>
      <c r="AK31" s="716"/>
      <c r="AL31" s="681" t="s">
        <v>175</v>
      </c>
      <c r="AM31" s="682"/>
      <c r="AN31" s="682"/>
      <c r="AO31" s="717"/>
      <c r="AP31" s="753" t="s">
        <v>312</v>
      </c>
      <c r="AQ31" s="754"/>
      <c r="AR31" s="754"/>
      <c r="AS31" s="754"/>
      <c r="AT31" s="759" t="s">
        <v>313</v>
      </c>
      <c r="AU31" s="227"/>
      <c r="AV31" s="227"/>
      <c r="AW31" s="227"/>
      <c r="AX31" s="746" t="s">
        <v>188</v>
      </c>
      <c r="AY31" s="747"/>
      <c r="AZ31" s="747"/>
      <c r="BA31" s="747"/>
      <c r="BB31" s="747"/>
      <c r="BC31" s="747"/>
      <c r="BD31" s="747"/>
      <c r="BE31" s="747"/>
      <c r="BF31" s="748"/>
      <c r="BG31" s="749">
        <v>99.2</v>
      </c>
      <c r="BH31" s="750"/>
      <c r="BI31" s="750"/>
      <c r="BJ31" s="750"/>
      <c r="BK31" s="750"/>
      <c r="BL31" s="750"/>
      <c r="BM31" s="751">
        <v>96.2</v>
      </c>
      <c r="BN31" s="750"/>
      <c r="BO31" s="750"/>
      <c r="BP31" s="750"/>
      <c r="BQ31" s="752"/>
      <c r="BR31" s="749">
        <v>99.2</v>
      </c>
      <c r="BS31" s="750"/>
      <c r="BT31" s="750"/>
      <c r="BU31" s="750"/>
      <c r="BV31" s="750"/>
      <c r="BW31" s="750"/>
      <c r="BX31" s="751">
        <v>96.5</v>
      </c>
      <c r="BY31" s="750"/>
      <c r="BZ31" s="750"/>
      <c r="CA31" s="750"/>
      <c r="CB31" s="752"/>
      <c r="CD31" s="769"/>
      <c r="CE31" s="770"/>
      <c r="CF31" s="711" t="s">
        <v>314</v>
      </c>
      <c r="CG31" s="712"/>
      <c r="CH31" s="712"/>
      <c r="CI31" s="712"/>
      <c r="CJ31" s="712"/>
      <c r="CK31" s="712"/>
      <c r="CL31" s="712"/>
      <c r="CM31" s="712"/>
      <c r="CN31" s="712"/>
      <c r="CO31" s="712"/>
      <c r="CP31" s="712"/>
      <c r="CQ31" s="713"/>
      <c r="CR31" s="678">
        <v>25075</v>
      </c>
      <c r="CS31" s="697"/>
      <c r="CT31" s="697"/>
      <c r="CU31" s="697"/>
      <c r="CV31" s="697"/>
      <c r="CW31" s="697"/>
      <c r="CX31" s="697"/>
      <c r="CY31" s="698"/>
      <c r="CZ31" s="681">
        <v>0.5</v>
      </c>
      <c r="DA31" s="699"/>
      <c r="DB31" s="699"/>
      <c r="DC31" s="700"/>
      <c r="DD31" s="684">
        <v>24998</v>
      </c>
      <c r="DE31" s="697"/>
      <c r="DF31" s="697"/>
      <c r="DG31" s="697"/>
      <c r="DH31" s="697"/>
      <c r="DI31" s="697"/>
      <c r="DJ31" s="697"/>
      <c r="DK31" s="698"/>
      <c r="DL31" s="684">
        <v>24998</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2">
      <c r="B32" s="742" t="s">
        <v>315</v>
      </c>
      <c r="C32" s="743"/>
      <c r="D32" s="743"/>
      <c r="E32" s="743"/>
      <c r="F32" s="743"/>
      <c r="G32" s="743"/>
      <c r="H32" s="743"/>
      <c r="I32" s="743"/>
      <c r="J32" s="743"/>
      <c r="K32" s="743"/>
      <c r="L32" s="743"/>
      <c r="M32" s="743"/>
      <c r="N32" s="743"/>
      <c r="O32" s="743"/>
      <c r="P32" s="743"/>
      <c r="Q32" s="744"/>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128</v>
      </c>
      <c r="AM32" s="682"/>
      <c r="AN32" s="682"/>
      <c r="AO32" s="717"/>
      <c r="AP32" s="755"/>
      <c r="AQ32" s="756"/>
      <c r="AR32" s="756"/>
      <c r="AS32" s="756"/>
      <c r="AT32" s="760"/>
      <c r="AU32" s="226" t="s">
        <v>316</v>
      </c>
      <c r="AV32" s="226"/>
      <c r="AW32" s="226"/>
      <c r="AX32" s="675" t="s">
        <v>317</v>
      </c>
      <c r="AY32" s="676"/>
      <c r="AZ32" s="676"/>
      <c r="BA32" s="676"/>
      <c r="BB32" s="676"/>
      <c r="BC32" s="676"/>
      <c r="BD32" s="676"/>
      <c r="BE32" s="676"/>
      <c r="BF32" s="677"/>
      <c r="BG32" s="762">
        <v>99.2</v>
      </c>
      <c r="BH32" s="697"/>
      <c r="BI32" s="697"/>
      <c r="BJ32" s="697"/>
      <c r="BK32" s="697"/>
      <c r="BL32" s="697"/>
      <c r="BM32" s="682">
        <v>97.1</v>
      </c>
      <c r="BN32" s="763"/>
      <c r="BO32" s="763"/>
      <c r="BP32" s="763"/>
      <c r="BQ32" s="721"/>
      <c r="BR32" s="762">
        <v>99.4</v>
      </c>
      <c r="BS32" s="697"/>
      <c r="BT32" s="697"/>
      <c r="BU32" s="697"/>
      <c r="BV32" s="697"/>
      <c r="BW32" s="697"/>
      <c r="BX32" s="682">
        <v>97.6</v>
      </c>
      <c r="BY32" s="763"/>
      <c r="BZ32" s="763"/>
      <c r="CA32" s="763"/>
      <c r="CB32" s="721"/>
      <c r="CD32" s="771"/>
      <c r="CE32" s="772"/>
      <c r="CF32" s="711" t="s">
        <v>318</v>
      </c>
      <c r="CG32" s="712"/>
      <c r="CH32" s="712"/>
      <c r="CI32" s="712"/>
      <c r="CJ32" s="712"/>
      <c r="CK32" s="712"/>
      <c r="CL32" s="712"/>
      <c r="CM32" s="712"/>
      <c r="CN32" s="712"/>
      <c r="CO32" s="712"/>
      <c r="CP32" s="712"/>
      <c r="CQ32" s="713"/>
      <c r="CR32" s="678">
        <v>46</v>
      </c>
      <c r="CS32" s="679"/>
      <c r="CT32" s="679"/>
      <c r="CU32" s="679"/>
      <c r="CV32" s="679"/>
      <c r="CW32" s="679"/>
      <c r="CX32" s="679"/>
      <c r="CY32" s="680"/>
      <c r="CZ32" s="681">
        <v>0</v>
      </c>
      <c r="DA32" s="699"/>
      <c r="DB32" s="699"/>
      <c r="DC32" s="700"/>
      <c r="DD32" s="684">
        <v>46</v>
      </c>
      <c r="DE32" s="679"/>
      <c r="DF32" s="679"/>
      <c r="DG32" s="679"/>
      <c r="DH32" s="679"/>
      <c r="DI32" s="679"/>
      <c r="DJ32" s="679"/>
      <c r="DK32" s="680"/>
      <c r="DL32" s="684">
        <v>46</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319</v>
      </c>
      <c r="C33" s="676"/>
      <c r="D33" s="676"/>
      <c r="E33" s="676"/>
      <c r="F33" s="676"/>
      <c r="G33" s="676"/>
      <c r="H33" s="676"/>
      <c r="I33" s="676"/>
      <c r="J33" s="676"/>
      <c r="K33" s="676"/>
      <c r="L33" s="676"/>
      <c r="M33" s="676"/>
      <c r="N33" s="676"/>
      <c r="O33" s="676"/>
      <c r="P33" s="676"/>
      <c r="Q33" s="677"/>
      <c r="R33" s="678">
        <v>304506</v>
      </c>
      <c r="S33" s="679"/>
      <c r="T33" s="679"/>
      <c r="U33" s="679"/>
      <c r="V33" s="679"/>
      <c r="W33" s="679"/>
      <c r="X33" s="679"/>
      <c r="Y33" s="680"/>
      <c r="Z33" s="715">
        <v>5.6</v>
      </c>
      <c r="AA33" s="715"/>
      <c r="AB33" s="715"/>
      <c r="AC33" s="715"/>
      <c r="AD33" s="716" t="s">
        <v>128</v>
      </c>
      <c r="AE33" s="716"/>
      <c r="AF33" s="716"/>
      <c r="AG33" s="716"/>
      <c r="AH33" s="716"/>
      <c r="AI33" s="716"/>
      <c r="AJ33" s="716"/>
      <c r="AK33" s="716"/>
      <c r="AL33" s="681" t="s">
        <v>128</v>
      </c>
      <c r="AM33" s="682"/>
      <c r="AN33" s="682"/>
      <c r="AO33" s="717"/>
      <c r="AP33" s="757"/>
      <c r="AQ33" s="758"/>
      <c r="AR33" s="758"/>
      <c r="AS33" s="758"/>
      <c r="AT33" s="761"/>
      <c r="AU33" s="228"/>
      <c r="AV33" s="228"/>
      <c r="AW33" s="228"/>
      <c r="AX33" s="659" t="s">
        <v>320</v>
      </c>
      <c r="AY33" s="660"/>
      <c r="AZ33" s="660"/>
      <c r="BA33" s="660"/>
      <c r="BB33" s="660"/>
      <c r="BC33" s="660"/>
      <c r="BD33" s="660"/>
      <c r="BE33" s="660"/>
      <c r="BF33" s="661"/>
      <c r="BG33" s="745">
        <v>99.2</v>
      </c>
      <c r="BH33" s="663"/>
      <c r="BI33" s="663"/>
      <c r="BJ33" s="663"/>
      <c r="BK33" s="663"/>
      <c r="BL33" s="663"/>
      <c r="BM33" s="706">
        <v>95.2</v>
      </c>
      <c r="BN33" s="663"/>
      <c r="BO33" s="663"/>
      <c r="BP33" s="663"/>
      <c r="BQ33" s="727"/>
      <c r="BR33" s="745">
        <v>98.9</v>
      </c>
      <c r="BS33" s="663"/>
      <c r="BT33" s="663"/>
      <c r="BU33" s="663"/>
      <c r="BV33" s="663"/>
      <c r="BW33" s="663"/>
      <c r="BX33" s="706">
        <v>95.3</v>
      </c>
      <c r="BY33" s="663"/>
      <c r="BZ33" s="663"/>
      <c r="CA33" s="663"/>
      <c r="CB33" s="727"/>
      <c r="CD33" s="711" t="s">
        <v>321</v>
      </c>
      <c r="CE33" s="712"/>
      <c r="CF33" s="712"/>
      <c r="CG33" s="712"/>
      <c r="CH33" s="712"/>
      <c r="CI33" s="712"/>
      <c r="CJ33" s="712"/>
      <c r="CK33" s="712"/>
      <c r="CL33" s="712"/>
      <c r="CM33" s="712"/>
      <c r="CN33" s="712"/>
      <c r="CO33" s="712"/>
      <c r="CP33" s="712"/>
      <c r="CQ33" s="713"/>
      <c r="CR33" s="678">
        <v>2487151</v>
      </c>
      <c r="CS33" s="697"/>
      <c r="CT33" s="697"/>
      <c r="CU33" s="697"/>
      <c r="CV33" s="697"/>
      <c r="CW33" s="697"/>
      <c r="CX33" s="697"/>
      <c r="CY33" s="698"/>
      <c r="CZ33" s="681">
        <v>48</v>
      </c>
      <c r="DA33" s="699"/>
      <c r="DB33" s="699"/>
      <c r="DC33" s="700"/>
      <c r="DD33" s="684">
        <v>1486110</v>
      </c>
      <c r="DE33" s="697"/>
      <c r="DF33" s="697"/>
      <c r="DG33" s="697"/>
      <c r="DH33" s="697"/>
      <c r="DI33" s="697"/>
      <c r="DJ33" s="697"/>
      <c r="DK33" s="698"/>
      <c r="DL33" s="684">
        <v>1045188</v>
      </c>
      <c r="DM33" s="697"/>
      <c r="DN33" s="697"/>
      <c r="DO33" s="697"/>
      <c r="DP33" s="697"/>
      <c r="DQ33" s="697"/>
      <c r="DR33" s="697"/>
      <c r="DS33" s="697"/>
      <c r="DT33" s="697"/>
      <c r="DU33" s="697"/>
      <c r="DV33" s="698"/>
      <c r="DW33" s="681">
        <v>37.1</v>
      </c>
      <c r="DX33" s="699"/>
      <c r="DY33" s="699"/>
      <c r="DZ33" s="699"/>
      <c r="EA33" s="699"/>
      <c r="EB33" s="699"/>
      <c r="EC33" s="714"/>
    </row>
    <row r="34" spans="2:133" ht="11.25" customHeight="1" x14ac:dyDescent="0.2">
      <c r="B34" s="675" t="s">
        <v>322</v>
      </c>
      <c r="C34" s="676"/>
      <c r="D34" s="676"/>
      <c r="E34" s="676"/>
      <c r="F34" s="676"/>
      <c r="G34" s="676"/>
      <c r="H34" s="676"/>
      <c r="I34" s="676"/>
      <c r="J34" s="676"/>
      <c r="K34" s="676"/>
      <c r="L34" s="676"/>
      <c r="M34" s="676"/>
      <c r="N34" s="676"/>
      <c r="O34" s="676"/>
      <c r="P34" s="676"/>
      <c r="Q34" s="677"/>
      <c r="R34" s="678">
        <v>26167</v>
      </c>
      <c r="S34" s="679"/>
      <c r="T34" s="679"/>
      <c r="U34" s="679"/>
      <c r="V34" s="679"/>
      <c r="W34" s="679"/>
      <c r="X34" s="679"/>
      <c r="Y34" s="680"/>
      <c r="Z34" s="715">
        <v>0.5</v>
      </c>
      <c r="AA34" s="715"/>
      <c r="AB34" s="715"/>
      <c r="AC34" s="715"/>
      <c r="AD34" s="716" t="s">
        <v>128</v>
      </c>
      <c r="AE34" s="716"/>
      <c r="AF34" s="716"/>
      <c r="AG34" s="716"/>
      <c r="AH34" s="716"/>
      <c r="AI34" s="716"/>
      <c r="AJ34" s="716"/>
      <c r="AK34" s="716"/>
      <c r="AL34" s="681" t="s">
        <v>128</v>
      </c>
      <c r="AM34" s="682"/>
      <c r="AN34" s="682"/>
      <c r="AO34" s="717"/>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711" t="s">
        <v>323</v>
      </c>
      <c r="CE34" s="712"/>
      <c r="CF34" s="712"/>
      <c r="CG34" s="712"/>
      <c r="CH34" s="712"/>
      <c r="CI34" s="712"/>
      <c r="CJ34" s="712"/>
      <c r="CK34" s="712"/>
      <c r="CL34" s="712"/>
      <c r="CM34" s="712"/>
      <c r="CN34" s="712"/>
      <c r="CO34" s="712"/>
      <c r="CP34" s="712"/>
      <c r="CQ34" s="713"/>
      <c r="CR34" s="678">
        <v>666286</v>
      </c>
      <c r="CS34" s="679"/>
      <c r="CT34" s="679"/>
      <c r="CU34" s="679"/>
      <c r="CV34" s="679"/>
      <c r="CW34" s="679"/>
      <c r="CX34" s="679"/>
      <c r="CY34" s="680"/>
      <c r="CZ34" s="681">
        <v>12.9</v>
      </c>
      <c r="DA34" s="699"/>
      <c r="DB34" s="699"/>
      <c r="DC34" s="700"/>
      <c r="DD34" s="684">
        <v>429812</v>
      </c>
      <c r="DE34" s="679"/>
      <c r="DF34" s="679"/>
      <c r="DG34" s="679"/>
      <c r="DH34" s="679"/>
      <c r="DI34" s="679"/>
      <c r="DJ34" s="679"/>
      <c r="DK34" s="680"/>
      <c r="DL34" s="684">
        <v>265962</v>
      </c>
      <c r="DM34" s="679"/>
      <c r="DN34" s="679"/>
      <c r="DO34" s="679"/>
      <c r="DP34" s="679"/>
      <c r="DQ34" s="679"/>
      <c r="DR34" s="679"/>
      <c r="DS34" s="679"/>
      <c r="DT34" s="679"/>
      <c r="DU34" s="679"/>
      <c r="DV34" s="680"/>
      <c r="DW34" s="681">
        <v>9.4</v>
      </c>
      <c r="DX34" s="699"/>
      <c r="DY34" s="699"/>
      <c r="DZ34" s="699"/>
      <c r="EA34" s="699"/>
      <c r="EB34" s="699"/>
      <c r="EC34" s="714"/>
    </row>
    <row r="35" spans="2:133" ht="11.25" customHeight="1" x14ac:dyDescent="0.2">
      <c r="B35" s="675" t="s">
        <v>324</v>
      </c>
      <c r="C35" s="676"/>
      <c r="D35" s="676"/>
      <c r="E35" s="676"/>
      <c r="F35" s="676"/>
      <c r="G35" s="676"/>
      <c r="H35" s="676"/>
      <c r="I35" s="676"/>
      <c r="J35" s="676"/>
      <c r="K35" s="676"/>
      <c r="L35" s="676"/>
      <c r="M35" s="676"/>
      <c r="N35" s="676"/>
      <c r="O35" s="676"/>
      <c r="P35" s="676"/>
      <c r="Q35" s="677"/>
      <c r="R35" s="678">
        <v>343722</v>
      </c>
      <c r="S35" s="679"/>
      <c r="T35" s="679"/>
      <c r="U35" s="679"/>
      <c r="V35" s="679"/>
      <c r="W35" s="679"/>
      <c r="X35" s="679"/>
      <c r="Y35" s="680"/>
      <c r="Z35" s="715">
        <v>6.4</v>
      </c>
      <c r="AA35" s="715"/>
      <c r="AB35" s="715"/>
      <c r="AC35" s="715"/>
      <c r="AD35" s="716" t="s">
        <v>128</v>
      </c>
      <c r="AE35" s="716"/>
      <c r="AF35" s="716"/>
      <c r="AG35" s="716"/>
      <c r="AH35" s="716"/>
      <c r="AI35" s="716"/>
      <c r="AJ35" s="716"/>
      <c r="AK35" s="716"/>
      <c r="AL35" s="681" t="s">
        <v>175</v>
      </c>
      <c r="AM35" s="682"/>
      <c r="AN35" s="682"/>
      <c r="AO35" s="717"/>
      <c r="AP35" s="231"/>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82535</v>
      </c>
      <c r="CS35" s="697"/>
      <c r="CT35" s="697"/>
      <c r="CU35" s="697"/>
      <c r="CV35" s="697"/>
      <c r="CW35" s="697"/>
      <c r="CX35" s="697"/>
      <c r="CY35" s="698"/>
      <c r="CZ35" s="681">
        <v>1.6</v>
      </c>
      <c r="DA35" s="699"/>
      <c r="DB35" s="699"/>
      <c r="DC35" s="700"/>
      <c r="DD35" s="684">
        <v>64619</v>
      </c>
      <c r="DE35" s="697"/>
      <c r="DF35" s="697"/>
      <c r="DG35" s="697"/>
      <c r="DH35" s="697"/>
      <c r="DI35" s="697"/>
      <c r="DJ35" s="697"/>
      <c r="DK35" s="698"/>
      <c r="DL35" s="684">
        <v>20247</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2">
      <c r="B36" s="675" t="s">
        <v>328</v>
      </c>
      <c r="C36" s="676"/>
      <c r="D36" s="676"/>
      <c r="E36" s="676"/>
      <c r="F36" s="676"/>
      <c r="G36" s="676"/>
      <c r="H36" s="676"/>
      <c r="I36" s="676"/>
      <c r="J36" s="676"/>
      <c r="K36" s="676"/>
      <c r="L36" s="676"/>
      <c r="M36" s="676"/>
      <c r="N36" s="676"/>
      <c r="O36" s="676"/>
      <c r="P36" s="676"/>
      <c r="Q36" s="677"/>
      <c r="R36" s="678">
        <v>375968</v>
      </c>
      <c r="S36" s="679"/>
      <c r="T36" s="679"/>
      <c r="U36" s="679"/>
      <c r="V36" s="679"/>
      <c r="W36" s="679"/>
      <c r="X36" s="679"/>
      <c r="Y36" s="680"/>
      <c r="Z36" s="715">
        <v>7</v>
      </c>
      <c r="AA36" s="715"/>
      <c r="AB36" s="715"/>
      <c r="AC36" s="715"/>
      <c r="AD36" s="716" t="s">
        <v>128</v>
      </c>
      <c r="AE36" s="716"/>
      <c r="AF36" s="716"/>
      <c r="AG36" s="716"/>
      <c r="AH36" s="716"/>
      <c r="AI36" s="716"/>
      <c r="AJ36" s="716"/>
      <c r="AK36" s="716"/>
      <c r="AL36" s="681" t="s">
        <v>175</v>
      </c>
      <c r="AM36" s="682"/>
      <c r="AN36" s="682"/>
      <c r="AO36" s="717"/>
      <c r="AP36" s="231"/>
      <c r="AQ36" s="730" t="s">
        <v>329</v>
      </c>
      <c r="AR36" s="731"/>
      <c r="AS36" s="731"/>
      <c r="AT36" s="731"/>
      <c r="AU36" s="731"/>
      <c r="AV36" s="731"/>
      <c r="AW36" s="731"/>
      <c r="AX36" s="731"/>
      <c r="AY36" s="732"/>
      <c r="AZ36" s="733">
        <v>531579</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76584</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785369</v>
      </c>
      <c r="CS36" s="679"/>
      <c r="CT36" s="679"/>
      <c r="CU36" s="679"/>
      <c r="CV36" s="679"/>
      <c r="CW36" s="679"/>
      <c r="CX36" s="679"/>
      <c r="CY36" s="680"/>
      <c r="CZ36" s="681">
        <v>15.2</v>
      </c>
      <c r="DA36" s="699"/>
      <c r="DB36" s="699"/>
      <c r="DC36" s="700"/>
      <c r="DD36" s="684">
        <v>449355</v>
      </c>
      <c r="DE36" s="679"/>
      <c r="DF36" s="679"/>
      <c r="DG36" s="679"/>
      <c r="DH36" s="679"/>
      <c r="DI36" s="679"/>
      <c r="DJ36" s="679"/>
      <c r="DK36" s="680"/>
      <c r="DL36" s="684">
        <v>340245</v>
      </c>
      <c r="DM36" s="679"/>
      <c r="DN36" s="679"/>
      <c r="DO36" s="679"/>
      <c r="DP36" s="679"/>
      <c r="DQ36" s="679"/>
      <c r="DR36" s="679"/>
      <c r="DS36" s="679"/>
      <c r="DT36" s="679"/>
      <c r="DU36" s="679"/>
      <c r="DV36" s="680"/>
      <c r="DW36" s="681">
        <v>12.1</v>
      </c>
      <c r="DX36" s="699"/>
      <c r="DY36" s="699"/>
      <c r="DZ36" s="699"/>
      <c r="EA36" s="699"/>
      <c r="EB36" s="699"/>
      <c r="EC36" s="714"/>
    </row>
    <row r="37" spans="2:133" ht="11.25" customHeight="1" x14ac:dyDescent="0.2">
      <c r="B37" s="675" t="s">
        <v>332</v>
      </c>
      <c r="C37" s="676"/>
      <c r="D37" s="676"/>
      <c r="E37" s="676"/>
      <c r="F37" s="676"/>
      <c r="G37" s="676"/>
      <c r="H37" s="676"/>
      <c r="I37" s="676"/>
      <c r="J37" s="676"/>
      <c r="K37" s="676"/>
      <c r="L37" s="676"/>
      <c r="M37" s="676"/>
      <c r="N37" s="676"/>
      <c r="O37" s="676"/>
      <c r="P37" s="676"/>
      <c r="Q37" s="677"/>
      <c r="R37" s="678">
        <v>210930</v>
      </c>
      <c r="S37" s="679"/>
      <c r="T37" s="679"/>
      <c r="U37" s="679"/>
      <c r="V37" s="679"/>
      <c r="W37" s="679"/>
      <c r="X37" s="679"/>
      <c r="Y37" s="680"/>
      <c r="Z37" s="715">
        <v>3.9</v>
      </c>
      <c r="AA37" s="715"/>
      <c r="AB37" s="715"/>
      <c r="AC37" s="715"/>
      <c r="AD37" s="716" t="s">
        <v>128</v>
      </c>
      <c r="AE37" s="716"/>
      <c r="AF37" s="716"/>
      <c r="AG37" s="716"/>
      <c r="AH37" s="716"/>
      <c r="AI37" s="716"/>
      <c r="AJ37" s="716"/>
      <c r="AK37" s="716"/>
      <c r="AL37" s="681" t="s">
        <v>128</v>
      </c>
      <c r="AM37" s="682"/>
      <c r="AN37" s="682"/>
      <c r="AO37" s="717"/>
      <c r="AQ37" s="718" t="s">
        <v>333</v>
      </c>
      <c r="AR37" s="719"/>
      <c r="AS37" s="719"/>
      <c r="AT37" s="719"/>
      <c r="AU37" s="719"/>
      <c r="AV37" s="719"/>
      <c r="AW37" s="719"/>
      <c r="AX37" s="719"/>
      <c r="AY37" s="720"/>
      <c r="AZ37" s="678">
        <v>115952</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73830</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180723</v>
      </c>
      <c r="CS37" s="697"/>
      <c r="CT37" s="697"/>
      <c r="CU37" s="697"/>
      <c r="CV37" s="697"/>
      <c r="CW37" s="697"/>
      <c r="CX37" s="697"/>
      <c r="CY37" s="698"/>
      <c r="CZ37" s="681">
        <v>3.5</v>
      </c>
      <c r="DA37" s="699"/>
      <c r="DB37" s="699"/>
      <c r="DC37" s="700"/>
      <c r="DD37" s="684">
        <v>180723</v>
      </c>
      <c r="DE37" s="697"/>
      <c r="DF37" s="697"/>
      <c r="DG37" s="697"/>
      <c r="DH37" s="697"/>
      <c r="DI37" s="697"/>
      <c r="DJ37" s="697"/>
      <c r="DK37" s="698"/>
      <c r="DL37" s="684">
        <v>177123</v>
      </c>
      <c r="DM37" s="697"/>
      <c r="DN37" s="697"/>
      <c r="DO37" s="697"/>
      <c r="DP37" s="697"/>
      <c r="DQ37" s="697"/>
      <c r="DR37" s="697"/>
      <c r="DS37" s="697"/>
      <c r="DT37" s="697"/>
      <c r="DU37" s="697"/>
      <c r="DV37" s="698"/>
      <c r="DW37" s="681">
        <v>6.3</v>
      </c>
      <c r="DX37" s="699"/>
      <c r="DY37" s="699"/>
      <c r="DZ37" s="699"/>
      <c r="EA37" s="699"/>
      <c r="EB37" s="699"/>
      <c r="EC37" s="714"/>
    </row>
    <row r="38" spans="2:133" ht="11.25" customHeight="1" x14ac:dyDescent="0.2">
      <c r="B38" s="675" t="s">
        <v>336</v>
      </c>
      <c r="C38" s="676"/>
      <c r="D38" s="676"/>
      <c r="E38" s="676"/>
      <c r="F38" s="676"/>
      <c r="G38" s="676"/>
      <c r="H38" s="676"/>
      <c r="I38" s="676"/>
      <c r="J38" s="676"/>
      <c r="K38" s="676"/>
      <c r="L38" s="676"/>
      <c r="M38" s="676"/>
      <c r="N38" s="676"/>
      <c r="O38" s="676"/>
      <c r="P38" s="676"/>
      <c r="Q38" s="677"/>
      <c r="R38" s="678">
        <v>26396</v>
      </c>
      <c r="S38" s="679"/>
      <c r="T38" s="679"/>
      <c r="U38" s="679"/>
      <c r="V38" s="679"/>
      <c r="W38" s="679"/>
      <c r="X38" s="679"/>
      <c r="Y38" s="680"/>
      <c r="Z38" s="715">
        <v>0.5</v>
      </c>
      <c r="AA38" s="715"/>
      <c r="AB38" s="715"/>
      <c r="AC38" s="715"/>
      <c r="AD38" s="716">
        <v>5</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v>44087</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951</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483892</v>
      </c>
      <c r="CS38" s="679"/>
      <c r="CT38" s="679"/>
      <c r="CU38" s="679"/>
      <c r="CV38" s="679"/>
      <c r="CW38" s="679"/>
      <c r="CX38" s="679"/>
      <c r="CY38" s="680"/>
      <c r="CZ38" s="681">
        <v>9.3000000000000007</v>
      </c>
      <c r="DA38" s="699"/>
      <c r="DB38" s="699"/>
      <c r="DC38" s="700"/>
      <c r="DD38" s="684">
        <v>425171</v>
      </c>
      <c r="DE38" s="679"/>
      <c r="DF38" s="679"/>
      <c r="DG38" s="679"/>
      <c r="DH38" s="679"/>
      <c r="DI38" s="679"/>
      <c r="DJ38" s="679"/>
      <c r="DK38" s="680"/>
      <c r="DL38" s="684">
        <v>418734</v>
      </c>
      <c r="DM38" s="679"/>
      <c r="DN38" s="679"/>
      <c r="DO38" s="679"/>
      <c r="DP38" s="679"/>
      <c r="DQ38" s="679"/>
      <c r="DR38" s="679"/>
      <c r="DS38" s="679"/>
      <c r="DT38" s="679"/>
      <c r="DU38" s="679"/>
      <c r="DV38" s="680"/>
      <c r="DW38" s="681">
        <v>14.8</v>
      </c>
      <c r="DX38" s="699"/>
      <c r="DY38" s="699"/>
      <c r="DZ38" s="699"/>
      <c r="EA38" s="699"/>
      <c r="EB38" s="699"/>
      <c r="EC38" s="714"/>
    </row>
    <row r="39" spans="2:133" ht="11.25" customHeight="1" x14ac:dyDescent="0.2">
      <c r="B39" s="675" t="s">
        <v>340</v>
      </c>
      <c r="C39" s="676"/>
      <c r="D39" s="676"/>
      <c r="E39" s="676"/>
      <c r="F39" s="676"/>
      <c r="G39" s="676"/>
      <c r="H39" s="676"/>
      <c r="I39" s="676"/>
      <c r="J39" s="676"/>
      <c r="K39" s="676"/>
      <c r="L39" s="676"/>
      <c r="M39" s="676"/>
      <c r="N39" s="676"/>
      <c r="O39" s="676"/>
      <c r="P39" s="676"/>
      <c r="Q39" s="677"/>
      <c r="R39" s="678">
        <v>675500</v>
      </c>
      <c r="S39" s="679"/>
      <c r="T39" s="679"/>
      <c r="U39" s="679"/>
      <c r="V39" s="679"/>
      <c r="W39" s="679"/>
      <c r="X39" s="679"/>
      <c r="Y39" s="680"/>
      <c r="Z39" s="715">
        <v>12.5</v>
      </c>
      <c r="AA39" s="715"/>
      <c r="AB39" s="715"/>
      <c r="AC39" s="715"/>
      <c r="AD39" s="716" t="s">
        <v>128</v>
      </c>
      <c r="AE39" s="716"/>
      <c r="AF39" s="716"/>
      <c r="AG39" s="716"/>
      <c r="AH39" s="716"/>
      <c r="AI39" s="716"/>
      <c r="AJ39" s="716"/>
      <c r="AK39" s="716"/>
      <c r="AL39" s="681" t="s">
        <v>128</v>
      </c>
      <c r="AM39" s="682"/>
      <c r="AN39" s="682"/>
      <c r="AO39" s="717"/>
      <c r="AQ39" s="718" t="s">
        <v>341</v>
      </c>
      <c r="AR39" s="719"/>
      <c r="AS39" s="719"/>
      <c r="AT39" s="719"/>
      <c r="AU39" s="719"/>
      <c r="AV39" s="719"/>
      <c r="AW39" s="719"/>
      <c r="AX39" s="719"/>
      <c r="AY39" s="720"/>
      <c r="AZ39" s="678">
        <v>3600</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1669</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459869</v>
      </c>
      <c r="CS39" s="697"/>
      <c r="CT39" s="697"/>
      <c r="CU39" s="697"/>
      <c r="CV39" s="697"/>
      <c r="CW39" s="697"/>
      <c r="CX39" s="697"/>
      <c r="CY39" s="698"/>
      <c r="CZ39" s="681">
        <v>8.9</v>
      </c>
      <c r="DA39" s="699"/>
      <c r="DB39" s="699"/>
      <c r="DC39" s="700"/>
      <c r="DD39" s="684">
        <v>115953</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2">
      <c r="B40" s="675" t="s">
        <v>344</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345</v>
      </c>
      <c r="AR40" s="719"/>
      <c r="AS40" s="719"/>
      <c r="AT40" s="719"/>
      <c r="AU40" s="719"/>
      <c r="AV40" s="719"/>
      <c r="AW40" s="719"/>
      <c r="AX40" s="719"/>
      <c r="AY40" s="720"/>
      <c r="AZ40" s="678">
        <v>3512</v>
      </c>
      <c r="BA40" s="679"/>
      <c r="BB40" s="679"/>
      <c r="BC40" s="679"/>
      <c r="BD40" s="697"/>
      <c r="BE40" s="697"/>
      <c r="BF40" s="721"/>
      <c r="BG40" s="723" t="s">
        <v>346</v>
      </c>
      <c r="BH40" s="724"/>
      <c r="BI40" s="724"/>
      <c r="BJ40" s="724"/>
      <c r="BK40" s="724"/>
      <c r="BL40" s="232"/>
      <c r="BM40" s="712" t="s">
        <v>347</v>
      </c>
      <c r="BN40" s="712"/>
      <c r="BO40" s="712"/>
      <c r="BP40" s="712"/>
      <c r="BQ40" s="712"/>
      <c r="BR40" s="712"/>
      <c r="BS40" s="712"/>
      <c r="BT40" s="712"/>
      <c r="BU40" s="713"/>
      <c r="BV40" s="678">
        <v>128</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9200</v>
      </c>
      <c r="CS40" s="679"/>
      <c r="CT40" s="679"/>
      <c r="CU40" s="679"/>
      <c r="CV40" s="679"/>
      <c r="CW40" s="679"/>
      <c r="CX40" s="679"/>
      <c r="CY40" s="680"/>
      <c r="CZ40" s="681">
        <v>0.2</v>
      </c>
      <c r="DA40" s="699"/>
      <c r="DB40" s="699"/>
      <c r="DC40" s="700"/>
      <c r="DD40" s="684">
        <v>1200</v>
      </c>
      <c r="DE40" s="679"/>
      <c r="DF40" s="679"/>
      <c r="DG40" s="679"/>
      <c r="DH40" s="679"/>
      <c r="DI40" s="679"/>
      <c r="DJ40" s="679"/>
      <c r="DK40" s="680"/>
      <c r="DL40" s="684" t="s">
        <v>175</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2">
      <c r="B41" s="675" t="s">
        <v>349</v>
      </c>
      <c r="C41" s="676"/>
      <c r="D41" s="676"/>
      <c r="E41" s="676"/>
      <c r="F41" s="676"/>
      <c r="G41" s="676"/>
      <c r="H41" s="676"/>
      <c r="I41" s="676"/>
      <c r="J41" s="676"/>
      <c r="K41" s="676"/>
      <c r="L41" s="676"/>
      <c r="M41" s="676"/>
      <c r="N41" s="676"/>
      <c r="O41" s="676"/>
      <c r="P41" s="676"/>
      <c r="Q41" s="677"/>
      <c r="R41" s="678">
        <v>85300</v>
      </c>
      <c r="S41" s="679"/>
      <c r="T41" s="679"/>
      <c r="U41" s="679"/>
      <c r="V41" s="679"/>
      <c r="W41" s="679"/>
      <c r="X41" s="679"/>
      <c r="Y41" s="680"/>
      <c r="Z41" s="715">
        <v>1.6</v>
      </c>
      <c r="AA41" s="715"/>
      <c r="AB41" s="715"/>
      <c r="AC41" s="715"/>
      <c r="AD41" s="716" t="s">
        <v>128</v>
      </c>
      <c r="AE41" s="716"/>
      <c r="AF41" s="716"/>
      <c r="AG41" s="716"/>
      <c r="AH41" s="716"/>
      <c r="AI41" s="716"/>
      <c r="AJ41" s="716"/>
      <c r="AK41" s="716"/>
      <c r="AL41" s="681" t="s">
        <v>175</v>
      </c>
      <c r="AM41" s="682"/>
      <c r="AN41" s="682"/>
      <c r="AO41" s="717"/>
      <c r="AQ41" s="718" t="s">
        <v>350</v>
      </c>
      <c r="AR41" s="719"/>
      <c r="AS41" s="719"/>
      <c r="AT41" s="719"/>
      <c r="AU41" s="719"/>
      <c r="AV41" s="719"/>
      <c r="AW41" s="719"/>
      <c r="AX41" s="719"/>
      <c r="AY41" s="720"/>
      <c r="AZ41" s="678">
        <v>87409</v>
      </c>
      <c r="BA41" s="679"/>
      <c r="BB41" s="679"/>
      <c r="BC41" s="679"/>
      <c r="BD41" s="697"/>
      <c r="BE41" s="697"/>
      <c r="BF41" s="721"/>
      <c r="BG41" s="723"/>
      <c r="BH41" s="724"/>
      <c r="BI41" s="724"/>
      <c r="BJ41" s="724"/>
      <c r="BK41" s="724"/>
      <c r="BL41" s="232"/>
      <c r="BM41" s="712" t="s">
        <v>351</v>
      </c>
      <c r="BN41" s="712"/>
      <c r="BO41" s="712"/>
      <c r="BP41" s="712"/>
      <c r="BQ41" s="712"/>
      <c r="BR41" s="712"/>
      <c r="BS41" s="712"/>
      <c r="BT41" s="712"/>
      <c r="BU41" s="713"/>
      <c r="BV41" s="678" t="s">
        <v>175</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353</v>
      </c>
      <c r="C42" s="660"/>
      <c r="D42" s="660"/>
      <c r="E42" s="660"/>
      <c r="F42" s="660"/>
      <c r="G42" s="660"/>
      <c r="H42" s="660"/>
      <c r="I42" s="660"/>
      <c r="J42" s="660"/>
      <c r="K42" s="660"/>
      <c r="L42" s="660"/>
      <c r="M42" s="660"/>
      <c r="N42" s="660"/>
      <c r="O42" s="660"/>
      <c r="P42" s="660"/>
      <c r="Q42" s="661"/>
      <c r="R42" s="662">
        <v>5404412</v>
      </c>
      <c r="S42" s="701"/>
      <c r="T42" s="701"/>
      <c r="U42" s="701"/>
      <c r="V42" s="701"/>
      <c r="W42" s="701"/>
      <c r="X42" s="701"/>
      <c r="Y42" s="703"/>
      <c r="Z42" s="704">
        <v>100</v>
      </c>
      <c r="AA42" s="704"/>
      <c r="AB42" s="704"/>
      <c r="AC42" s="704"/>
      <c r="AD42" s="705">
        <v>2734711</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277019</v>
      </c>
      <c r="BA42" s="701"/>
      <c r="BB42" s="701"/>
      <c r="BC42" s="701"/>
      <c r="BD42" s="663"/>
      <c r="BE42" s="663"/>
      <c r="BF42" s="727"/>
      <c r="BG42" s="725"/>
      <c r="BH42" s="726"/>
      <c r="BI42" s="726"/>
      <c r="BJ42" s="726"/>
      <c r="BK42" s="726"/>
      <c r="BL42" s="233"/>
      <c r="BM42" s="728" t="s">
        <v>355</v>
      </c>
      <c r="BN42" s="728"/>
      <c r="BO42" s="728"/>
      <c r="BP42" s="728"/>
      <c r="BQ42" s="728"/>
      <c r="BR42" s="728"/>
      <c r="BS42" s="728"/>
      <c r="BT42" s="728"/>
      <c r="BU42" s="729"/>
      <c r="BV42" s="662">
        <v>335</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737028</v>
      </c>
      <c r="CS42" s="679"/>
      <c r="CT42" s="679"/>
      <c r="CU42" s="679"/>
      <c r="CV42" s="679"/>
      <c r="CW42" s="679"/>
      <c r="CX42" s="679"/>
      <c r="CY42" s="680"/>
      <c r="CZ42" s="681">
        <v>14.2</v>
      </c>
      <c r="DA42" s="682"/>
      <c r="DB42" s="682"/>
      <c r="DC42" s="683"/>
      <c r="DD42" s="684">
        <v>87225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4"/>
      <c r="BW43" s="234"/>
      <c r="BX43" s="234"/>
      <c r="BY43" s="234"/>
      <c r="BZ43" s="234"/>
      <c r="CA43" s="234"/>
      <c r="CB43" s="234"/>
      <c r="CD43" s="675" t="s">
        <v>357</v>
      </c>
      <c r="CE43" s="676"/>
      <c r="CF43" s="676"/>
      <c r="CG43" s="676"/>
      <c r="CH43" s="676"/>
      <c r="CI43" s="676"/>
      <c r="CJ43" s="676"/>
      <c r="CK43" s="676"/>
      <c r="CL43" s="676"/>
      <c r="CM43" s="676"/>
      <c r="CN43" s="676"/>
      <c r="CO43" s="676"/>
      <c r="CP43" s="676"/>
      <c r="CQ43" s="677"/>
      <c r="CR43" s="678">
        <v>23049</v>
      </c>
      <c r="CS43" s="697"/>
      <c r="CT43" s="697"/>
      <c r="CU43" s="697"/>
      <c r="CV43" s="697"/>
      <c r="CW43" s="697"/>
      <c r="CX43" s="697"/>
      <c r="CY43" s="698"/>
      <c r="CZ43" s="681">
        <v>0.4</v>
      </c>
      <c r="DA43" s="699"/>
      <c r="DB43" s="699"/>
      <c r="DC43" s="700"/>
      <c r="DD43" s="684">
        <v>23049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305</v>
      </c>
      <c r="CE44" s="692"/>
      <c r="CF44" s="675" t="s">
        <v>358</v>
      </c>
      <c r="CG44" s="676"/>
      <c r="CH44" s="676"/>
      <c r="CI44" s="676"/>
      <c r="CJ44" s="676"/>
      <c r="CK44" s="676"/>
      <c r="CL44" s="676"/>
      <c r="CM44" s="676"/>
      <c r="CN44" s="676"/>
      <c r="CO44" s="676"/>
      <c r="CP44" s="676"/>
      <c r="CQ44" s="677"/>
      <c r="CR44" s="678">
        <v>702126</v>
      </c>
      <c r="CS44" s="679"/>
      <c r="CT44" s="679"/>
      <c r="CU44" s="679"/>
      <c r="CV44" s="679"/>
      <c r="CW44" s="679"/>
      <c r="CX44" s="679"/>
      <c r="CY44" s="680"/>
      <c r="CZ44" s="681">
        <v>13.5</v>
      </c>
      <c r="DA44" s="682"/>
      <c r="DB44" s="682"/>
      <c r="DC44" s="683"/>
      <c r="DD44" s="684">
        <v>82295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359</v>
      </c>
      <c r="CG45" s="676"/>
      <c r="CH45" s="676"/>
      <c r="CI45" s="676"/>
      <c r="CJ45" s="676"/>
      <c r="CK45" s="676"/>
      <c r="CL45" s="676"/>
      <c r="CM45" s="676"/>
      <c r="CN45" s="676"/>
      <c r="CO45" s="676"/>
      <c r="CP45" s="676"/>
      <c r="CQ45" s="677"/>
      <c r="CR45" s="678">
        <v>168420</v>
      </c>
      <c r="CS45" s="697"/>
      <c r="CT45" s="697"/>
      <c r="CU45" s="697"/>
      <c r="CV45" s="697"/>
      <c r="CW45" s="697"/>
      <c r="CX45" s="697"/>
      <c r="CY45" s="698"/>
      <c r="CZ45" s="681">
        <v>3.3</v>
      </c>
      <c r="DA45" s="699"/>
      <c r="DB45" s="699"/>
      <c r="DC45" s="700"/>
      <c r="DD45" s="684">
        <v>10311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26" t="s">
        <v>360</v>
      </c>
      <c r="C46" s="226"/>
      <c r="D46" s="226"/>
      <c r="E46" s="226"/>
      <c r="F46" s="226"/>
      <c r="G46" s="226"/>
      <c r="H46" s="226"/>
      <c r="I46" s="226"/>
      <c r="J46" s="226"/>
      <c r="K46" s="226"/>
      <c r="L46" s="226"/>
      <c r="M46" s="226"/>
      <c r="N46" s="226"/>
      <c r="O46" s="226"/>
      <c r="P46" s="226"/>
      <c r="Q46" s="226"/>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CD46" s="693"/>
      <c r="CE46" s="694"/>
      <c r="CF46" s="675" t="s">
        <v>361</v>
      </c>
      <c r="CG46" s="676"/>
      <c r="CH46" s="676"/>
      <c r="CI46" s="676"/>
      <c r="CJ46" s="676"/>
      <c r="CK46" s="676"/>
      <c r="CL46" s="676"/>
      <c r="CM46" s="676"/>
      <c r="CN46" s="676"/>
      <c r="CO46" s="676"/>
      <c r="CP46" s="676"/>
      <c r="CQ46" s="677"/>
      <c r="CR46" s="678">
        <v>504338</v>
      </c>
      <c r="CS46" s="679"/>
      <c r="CT46" s="679"/>
      <c r="CU46" s="679"/>
      <c r="CV46" s="679"/>
      <c r="CW46" s="679"/>
      <c r="CX46" s="679"/>
      <c r="CY46" s="680"/>
      <c r="CZ46" s="681">
        <v>9.6999999999999993</v>
      </c>
      <c r="DA46" s="682"/>
      <c r="DB46" s="682"/>
      <c r="DC46" s="683"/>
      <c r="DD46" s="684">
        <v>58551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36" t="s">
        <v>362</v>
      </c>
      <c r="C47" s="226"/>
      <c r="D47" s="226"/>
      <c r="E47" s="226"/>
      <c r="F47" s="226"/>
      <c r="G47" s="226"/>
      <c r="H47" s="226"/>
      <c r="I47" s="226"/>
      <c r="J47" s="226"/>
      <c r="K47" s="226"/>
      <c r="L47" s="226"/>
      <c r="M47" s="226"/>
      <c r="N47" s="226"/>
      <c r="O47" s="226"/>
      <c r="P47" s="226"/>
      <c r="Q47" s="226"/>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693"/>
      <c r="CE47" s="694"/>
      <c r="CF47" s="675" t="s">
        <v>363</v>
      </c>
      <c r="CG47" s="676"/>
      <c r="CH47" s="676"/>
      <c r="CI47" s="676"/>
      <c r="CJ47" s="676"/>
      <c r="CK47" s="676"/>
      <c r="CL47" s="676"/>
      <c r="CM47" s="676"/>
      <c r="CN47" s="676"/>
      <c r="CO47" s="676"/>
      <c r="CP47" s="676"/>
      <c r="CQ47" s="677"/>
      <c r="CR47" s="678">
        <v>34902</v>
      </c>
      <c r="CS47" s="697"/>
      <c r="CT47" s="697"/>
      <c r="CU47" s="697"/>
      <c r="CV47" s="697"/>
      <c r="CW47" s="697"/>
      <c r="CX47" s="697"/>
      <c r="CY47" s="698"/>
      <c r="CZ47" s="681">
        <v>0.7</v>
      </c>
      <c r="DA47" s="699"/>
      <c r="DB47" s="699"/>
      <c r="DC47" s="700"/>
      <c r="DD47" s="684">
        <v>4930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37" t="s">
        <v>364</v>
      </c>
      <c r="CD48" s="695"/>
      <c r="CE48" s="696"/>
      <c r="CF48" s="675" t="s">
        <v>365</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366</v>
      </c>
      <c r="CE49" s="660"/>
      <c r="CF49" s="660"/>
      <c r="CG49" s="660"/>
      <c r="CH49" s="660"/>
      <c r="CI49" s="660"/>
      <c r="CJ49" s="660"/>
      <c r="CK49" s="660"/>
      <c r="CL49" s="660"/>
      <c r="CM49" s="660"/>
      <c r="CN49" s="660"/>
      <c r="CO49" s="660"/>
      <c r="CP49" s="660"/>
      <c r="CQ49" s="661"/>
      <c r="CR49" s="662">
        <v>5182152</v>
      </c>
      <c r="CS49" s="663"/>
      <c r="CT49" s="663"/>
      <c r="CU49" s="663"/>
      <c r="CV49" s="663"/>
      <c r="CW49" s="663"/>
      <c r="CX49" s="663"/>
      <c r="CY49" s="664"/>
      <c r="CZ49" s="665">
        <v>100</v>
      </c>
      <c r="DA49" s="666"/>
      <c r="DB49" s="666"/>
      <c r="DC49" s="667"/>
      <c r="DD49" s="668">
        <v>3091981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3C8SURClq6L8rskU3wmM3JkJkU3kaZybbJLURVfm29/MNpaEcw4Qo1gcHsa/bcPrevySW1r8i2ITAGDP9UrTrQ==" saltValue="SZwch37p35yCGroACZuvA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2" zeroHeight="1" x14ac:dyDescent="0.2"/>
  <cols>
    <col min="1" max="130" width="2.77734375" style="286" customWidth="1"/>
    <col min="131" max="131" width="1.6640625" style="286" customWidth="1"/>
    <col min="132" max="16384" width="9" style="286" hidden="1"/>
  </cols>
  <sheetData>
    <row r="1" spans="1:131" s="244" customFormat="1" ht="11.25" customHeight="1" thickBot="1" x14ac:dyDescent="0.25">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x14ac:dyDescent="0.25">
      <c r="A2" s="245" t="s">
        <v>367</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1205" t="s">
        <v>368</v>
      </c>
      <c r="DK2" s="1206"/>
      <c r="DL2" s="1206"/>
      <c r="DM2" s="1206"/>
      <c r="DN2" s="1206"/>
      <c r="DO2" s="1207"/>
      <c r="DP2" s="246"/>
      <c r="DQ2" s="1205" t="s">
        <v>369</v>
      </c>
      <c r="DR2" s="1206"/>
      <c r="DS2" s="1206"/>
      <c r="DT2" s="1206"/>
      <c r="DU2" s="1206"/>
      <c r="DV2" s="1206"/>
      <c r="DW2" s="1206"/>
      <c r="DX2" s="1206"/>
      <c r="DY2" s="1206"/>
      <c r="DZ2" s="1207"/>
      <c r="EA2" s="247"/>
    </row>
    <row r="3" spans="1:131" s="244" customFormat="1" ht="11.25" customHeight="1" x14ac:dyDescent="0.2">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x14ac:dyDescent="0.25">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49"/>
      <c r="BA4" s="249"/>
      <c r="BB4" s="249"/>
      <c r="BC4" s="249"/>
      <c r="BD4" s="249"/>
      <c r="BE4" s="250"/>
      <c r="BF4" s="250"/>
      <c r="BG4" s="250"/>
      <c r="BH4" s="250"/>
      <c r="BI4" s="250"/>
      <c r="BJ4" s="250"/>
      <c r="BK4" s="250"/>
      <c r="BL4" s="250"/>
      <c r="BM4" s="250"/>
      <c r="BN4" s="250"/>
      <c r="BO4" s="250"/>
      <c r="BP4" s="250"/>
      <c r="BQ4" s="249" t="s">
        <v>371</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x14ac:dyDescent="0.2">
      <c r="A5" s="1091" t="s">
        <v>372</v>
      </c>
      <c r="B5" s="1092"/>
      <c r="C5" s="1092"/>
      <c r="D5" s="1092"/>
      <c r="E5" s="1092"/>
      <c r="F5" s="1092"/>
      <c r="G5" s="1092"/>
      <c r="H5" s="1092"/>
      <c r="I5" s="1092"/>
      <c r="J5" s="1092"/>
      <c r="K5" s="1092"/>
      <c r="L5" s="1092"/>
      <c r="M5" s="1092"/>
      <c r="N5" s="1092"/>
      <c r="O5" s="1092"/>
      <c r="P5" s="1093"/>
      <c r="Q5" s="1097" t="s">
        <v>373</v>
      </c>
      <c r="R5" s="1098"/>
      <c r="S5" s="1098"/>
      <c r="T5" s="1098"/>
      <c r="U5" s="1099"/>
      <c r="V5" s="1097" t="s">
        <v>374</v>
      </c>
      <c r="W5" s="1098"/>
      <c r="X5" s="1098"/>
      <c r="Y5" s="1098"/>
      <c r="Z5" s="1099"/>
      <c r="AA5" s="1097" t="s">
        <v>375</v>
      </c>
      <c r="AB5" s="1098"/>
      <c r="AC5" s="1098"/>
      <c r="AD5" s="1098"/>
      <c r="AE5" s="1098"/>
      <c r="AF5" s="1208" t="s">
        <v>376</v>
      </c>
      <c r="AG5" s="1098"/>
      <c r="AH5" s="1098"/>
      <c r="AI5" s="1098"/>
      <c r="AJ5" s="1113"/>
      <c r="AK5" s="1098" t="s">
        <v>377</v>
      </c>
      <c r="AL5" s="1098"/>
      <c r="AM5" s="1098"/>
      <c r="AN5" s="1098"/>
      <c r="AO5" s="1099"/>
      <c r="AP5" s="1097" t="s">
        <v>378</v>
      </c>
      <c r="AQ5" s="1098"/>
      <c r="AR5" s="1098"/>
      <c r="AS5" s="1098"/>
      <c r="AT5" s="1099"/>
      <c r="AU5" s="1097" t="s">
        <v>379</v>
      </c>
      <c r="AV5" s="1098"/>
      <c r="AW5" s="1098"/>
      <c r="AX5" s="1098"/>
      <c r="AY5" s="1113"/>
      <c r="AZ5" s="253"/>
      <c r="BA5" s="253"/>
      <c r="BB5" s="253"/>
      <c r="BC5" s="253"/>
      <c r="BD5" s="253"/>
      <c r="BE5" s="254"/>
      <c r="BF5" s="254"/>
      <c r="BG5" s="254"/>
      <c r="BH5" s="254"/>
      <c r="BI5" s="254"/>
      <c r="BJ5" s="254"/>
      <c r="BK5" s="254"/>
      <c r="BL5" s="254"/>
      <c r="BM5" s="254"/>
      <c r="BN5" s="254"/>
      <c r="BO5" s="254"/>
      <c r="BP5" s="254"/>
      <c r="BQ5" s="1091" t="s">
        <v>380</v>
      </c>
      <c r="BR5" s="1092"/>
      <c r="BS5" s="1092"/>
      <c r="BT5" s="1092"/>
      <c r="BU5" s="1092"/>
      <c r="BV5" s="1092"/>
      <c r="BW5" s="1092"/>
      <c r="BX5" s="1092"/>
      <c r="BY5" s="1092"/>
      <c r="BZ5" s="1092"/>
      <c r="CA5" s="1092"/>
      <c r="CB5" s="1092"/>
      <c r="CC5" s="1092"/>
      <c r="CD5" s="1092"/>
      <c r="CE5" s="1092"/>
      <c r="CF5" s="1092"/>
      <c r="CG5" s="1093"/>
      <c r="CH5" s="1097" t="s">
        <v>381</v>
      </c>
      <c r="CI5" s="1098"/>
      <c r="CJ5" s="1098"/>
      <c r="CK5" s="1098"/>
      <c r="CL5" s="1099"/>
      <c r="CM5" s="1097" t="s">
        <v>382</v>
      </c>
      <c r="CN5" s="1098"/>
      <c r="CO5" s="1098"/>
      <c r="CP5" s="1098"/>
      <c r="CQ5" s="1099"/>
      <c r="CR5" s="1097" t="s">
        <v>383</v>
      </c>
      <c r="CS5" s="1098"/>
      <c r="CT5" s="1098"/>
      <c r="CU5" s="1098"/>
      <c r="CV5" s="1099"/>
      <c r="CW5" s="1097" t="s">
        <v>384</v>
      </c>
      <c r="CX5" s="1098"/>
      <c r="CY5" s="1098"/>
      <c r="CZ5" s="1098"/>
      <c r="DA5" s="1099"/>
      <c r="DB5" s="1097" t="s">
        <v>385</v>
      </c>
      <c r="DC5" s="1098"/>
      <c r="DD5" s="1098"/>
      <c r="DE5" s="1098"/>
      <c r="DF5" s="1099"/>
      <c r="DG5" s="1193" t="s">
        <v>386</v>
      </c>
      <c r="DH5" s="1194"/>
      <c r="DI5" s="1194"/>
      <c r="DJ5" s="1194"/>
      <c r="DK5" s="1195"/>
      <c r="DL5" s="1193" t="s">
        <v>387</v>
      </c>
      <c r="DM5" s="1194"/>
      <c r="DN5" s="1194"/>
      <c r="DO5" s="1194"/>
      <c r="DP5" s="1195"/>
      <c r="DQ5" s="1097" t="s">
        <v>388</v>
      </c>
      <c r="DR5" s="1098"/>
      <c r="DS5" s="1098"/>
      <c r="DT5" s="1098"/>
      <c r="DU5" s="1099"/>
      <c r="DV5" s="1097" t="s">
        <v>379</v>
      </c>
      <c r="DW5" s="1098"/>
      <c r="DX5" s="1098"/>
      <c r="DY5" s="1098"/>
      <c r="DZ5" s="1113"/>
      <c r="EA5" s="251"/>
    </row>
    <row r="6" spans="1:131" s="252" customFormat="1" ht="26.25" customHeight="1" thickBot="1" x14ac:dyDescent="0.25">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09"/>
      <c r="AG6" s="1101"/>
      <c r="AH6" s="1101"/>
      <c r="AI6" s="1101"/>
      <c r="AJ6" s="1114"/>
      <c r="AK6" s="1101"/>
      <c r="AL6" s="1101"/>
      <c r="AM6" s="1101"/>
      <c r="AN6" s="1101"/>
      <c r="AO6" s="1102"/>
      <c r="AP6" s="1100"/>
      <c r="AQ6" s="1101"/>
      <c r="AR6" s="1101"/>
      <c r="AS6" s="1101"/>
      <c r="AT6" s="1102"/>
      <c r="AU6" s="1100"/>
      <c r="AV6" s="1101"/>
      <c r="AW6" s="1101"/>
      <c r="AX6" s="1101"/>
      <c r="AY6" s="1114"/>
      <c r="AZ6" s="249"/>
      <c r="BA6" s="249"/>
      <c r="BB6" s="249"/>
      <c r="BC6" s="249"/>
      <c r="BD6" s="249"/>
      <c r="BE6" s="250"/>
      <c r="BF6" s="250"/>
      <c r="BG6" s="250"/>
      <c r="BH6" s="250"/>
      <c r="BI6" s="250"/>
      <c r="BJ6" s="250"/>
      <c r="BK6" s="250"/>
      <c r="BL6" s="250"/>
      <c r="BM6" s="250"/>
      <c r="BN6" s="250"/>
      <c r="BO6" s="250"/>
      <c r="BP6" s="250"/>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6"/>
      <c r="DH6" s="1197"/>
      <c r="DI6" s="1197"/>
      <c r="DJ6" s="1197"/>
      <c r="DK6" s="1198"/>
      <c r="DL6" s="1196"/>
      <c r="DM6" s="1197"/>
      <c r="DN6" s="1197"/>
      <c r="DO6" s="1197"/>
      <c r="DP6" s="1198"/>
      <c r="DQ6" s="1100"/>
      <c r="DR6" s="1101"/>
      <c r="DS6" s="1101"/>
      <c r="DT6" s="1101"/>
      <c r="DU6" s="1102"/>
      <c r="DV6" s="1100"/>
      <c r="DW6" s="1101"/>
      <c r="DX6" s="1101"/>
      <c r="DY6" s="1101"/>
      <c r="DZ6" s="1114"/>
      <c r="EA6" s="251"/>
    </row>
    <row r="7" spans="1:131" s="252" customFormat="1" ht="26.25" customHeight="1" thickTop="1" x14ac:dyDescent="0.2">
      <c r="A7" s="255">
        <v>1</v>
      </c>
      <c r="B7" s="1144" t="s">
        <v>389</v>
      </c>
      <c r="C7" s="1145"/>
      <c r="D7" s="1145"/>
      <c r="E7" s="1145"/>
      <c r="F7" s="1145"/>
      <c r="G7" s="1145"/>
      <c r="H7" s="1145"/>
      <c r="I7" s="1145"/>
      <c r="J7" s="1145"/>
      <c r="K7" s="1145"/>
      <c r="L7" s="1145"/>
      <c r="M7" s="1145"/>
      <c r="N7" s="1145"/>
      <c r="O7" s="1145"/>
      <c r="P7" s="1146"/>
      <c r="Q7" s="1199">
        <v>5376</v>
      </c>
      <c r="R7" s="1200"/>
      <c r="S7" s="1200"/>
      <c r="T7" s="1200"/>
      <c r="U7" s="1200"/>
      <c r="V7" s="1200">
        <v>5154</v>
      </c>
      <c r="W7" s="1200"/>
      <c r="X7" s="1200"/>
      <c r="Y7" s="1200"/>
      <c r="Z7" s="1200"/>
      <c r="AA7" s="1200">
        <v>222</v>
      </c>
      <c r="AB7" s="1200"/>
      <c r="AC7" s="1200"/>
      <c r="AD7" s="1200"/>
      <c r="AE7" s="1201"/>
      <c r="AF7" s="1202">
        <v>220</v>
      </c>
      <c r="AG7" s="1203"/>
      <c r="AH7" s="1203"/>
      <c r="AI7" s="1203"/>
      <c r="AJ7" s="1204"/>
      <c r="AK7" s="1186">
        <v>376</v>
      </c>
      <c r="AL7" s="1187"/>
      <c r="AM7" s="1187"/>
      <c r="AN7" s="1187"/>
      <c r="AO7" s="1187"/>
      <c r="AP7" s="1187">
        <v>6973</v>
      </c>
      <c r="AQ7" s="1187"/>
      <c r="AR7" s="1187"/>
      <c r="AS7" s="1187"/>
      <c r="AT7" s="1187"/>
      <c r="AU7" s="1188"/>
      <c r="AV7" s="1188"/>
      <c r="AW7" s="1188"/>
      <c r="AX7" s="1188"/>
      <c r="AY7" s="1189"/>
      <c r="AZ7" s="249"/>
      <c r="BA7" s="249"/>
      <c r="BB7" s="249"/>
      <c r="BC7" s="249"/>
      <c r="BD7" s="249"/>
      <c r="BE7" s="250"/>
      <c r="BF7" s="250"/>
      <c r="BG7" s="250"/>
      <c r="BH7" s="250"/>
      <c r="BI7" s="250"/>
      <c r="BJ7" s="250"/>
      <c r="BK7" s="250"/>
      <c r="BL7" s="250"/>
      <c r="BM7" s="250"/>
      <c r="BN7" s="250"/>
      <c r="BO7" s="250"/>
      <c r="BP7" s="250"/>
      <c r="BQ7" s="256">
        <v>1</v>
      </c>
      <c r="BR7" s="257"/>
      <c r="BS7" s="1190" t="s">
        <v>579</v>
      </c>
      <c r="BT7" s="1191"/>
      <c r="BU7" s="1191"/>
      <c r="BV7" s="1191"/>
      <c r="BW7" s="1191"/>
      <c r="BX7" s="1191"/>
      <c r="BY7" s="1191"/>
      <c r="BZ7" s="1191"/>
      <c r="CA7" s="1191"/>
      <c r="CB7" s="1191"/>
      <c r="CC7" s="1191"/>
      <c r="CD7" s="1191"/>
      <c r="CE7" s="1191"/>
      <c r="CF7" s="1191"/>
      <c r="CG7" s="1192"/>
      <c r="CH7" s="1183">
        <v>-7</v>
      </c>
      <c r="CI7" s="1184"/>
      <c r="CJ7" s="1184"/>
      <c r="CK7" s="1184"/>
      <c r="CL7" s="1185"/>
      <c r="CM7" s="1183">
        <v>0</v>
      </c>
      <c r="CN7" s="1184"/>
      <c r="CO7" s="1184"/>
      <c r="CP7" s="1184"/>
      <c r="CQ7" s="1185"/>
      <c r="CR7" s="1183">
        <v>15</v>
      </c>
      <c r="CS7" s="1184"/>
      <c r="CT7" s="1184"/>
      <c r="CU7" s="1184"/>
      <c r="CV7" s="1185"/>
      <c r="CW7" s="1085" t="s">
        <v>584</v>
      </c>
      <c r="CX7" s="1086"/>
      <c r="CY7" s="1086"/>
      <c r="CZ7" s="1086"/>
      <c r="DA7" s="1087"/>
      <c r="DB7" s="1183" t="s">
        <v>582</v>
      </c>
      <c r="DC7" s="1184"/>
      <c r="DD7" s="1184"/>
      <c r="DE7" s="1184"/>
      <c r="DF7" s="1185"/>
      <c r="DG7" s="1183" t="s">
        <v>584</v>
      </c>
      <c r="DH7" s="1184"/>
      <c r="DI7" s="1184"/>
      <c r="DJ7" s="1184"/>
      <c r="DK7" s="1185"/>
      <c r="DL7" s="1183" t="s">
        <v>582</v>
      </c>
      <c r="DM7" s="1184"/>
      <c r="DN7" s="1184"/>
      <c r="DO7" s="1184"/>
      <c r="DP7" s="1185"/>
      <c r="DQ7" s="1183" t="s">
        <v>582</v>
      </c>
      <c r="DR7" s="1184"/>
      <c r="DS7" s="1184"/>
      <c r="DT7" s="1184"/>
      <c r="DU7" s="1185"/>
      <c r="DV7" s="1210"/>
      <c r="DW7" s="1211"/>
      <c r="DX7" s="1211"/>
      <c r="DY7" s="1211"/>
      <c r="DZ7" s="1212"/>
      <c r="EA7" s="251"/>
    </row>
    <row r="8" spans="1:131" s="252" customFormat="1" ht="26.25" customHeight="1" x14ac:dyDescent="0.2">
      <c r="A8" s="258">
        <v>2</v>
      </c>
      <c r="B8" s="1127" t="s">
        <v>390</v>
      </c>
      <c r="C8" s="1128"/>
      <c r="D8" s="1128"/>
      <c r="E8" s="1128"/>
      <c r="F8" s="1128"/>
      <c r="G8" s="1128"/>
      <c r="H8" s="1128"/>
      <c r="I8" s="1128"/>
      <c r="J8" s="1128"/>
      <c r="K8" s="1128"/>
      <c r="L8" s="1128"/>
      <c r="M8" s="1128"/>
      <c r="N8" s="1128"/>
      <c r="O8" s="1128"/>
      <c r="P8" s="1129"/>
      <c r="Q8" s="1139">
        <v>86</v>
      </c>
      <c r="R8" s="1140"/>
      <c r="S8" s="1140"/>
      <c r="T8" s="1140"/>
      <c r="U8" s="1140"/>
      <c r="V8" s="1140">
        <v>86</v>
      </c>
      <c r="W8" s="1140"/>
      <c r="X8" s="1140"/>
      <c r="Y8" s="1140"/>
      <c r="Z8" s="1140"/>
      <c r="AA8" s="1140">
        <v>0</v>
      </c>
      <c r="AB8" s="1140"/>
      <c r="AC8" s="1140"/>
      <c r="AD8" s="1140"/>
      <c r="AE8" s="1141"/>
      <c r="AF8" s="1133">
        <v>0</v>
      </c>
      <c r="AG8" s="1134"/>
      <c r="AH8" s="1134"/>
      <c r="AI8" s="1134"/>
      <c r="AJ8" s="1135"/>
      <c r="AK8" s="1181">
        <v>57</v>
      </c>
      <c r="AL8" s="1182"/>
      <c r="AM8" s="1182"/>
      <c r="AN8" s="1182"/>
      <c r="AO8" s="1182"/>
      <c r="AP8" s="1182" t="s">
        <v>581</v>
      </c>
      <c r="AQ8" s="1182"/>
      <c r="AR8" s="1182"/>
      <c r="AS8" s="1182"/>
      <c r="AT8" s="1182"/>
      <c r="AU8" s="1179"/>
      <c r="AV8" s="1179"/>
      <c r="AW8" s="1179"/>
      <c r="AX8" s="1179"/>
      <c r="AY8" s="1180"/>
      <c r="AZ8" s="249"/>
      <c r="BA8" s="249"/>
      <c r="BB8" s="249"/>
      <c r="BC8" s="249"/>
      <c r="BD8" s="249"/>
      <c r="BE8" s="250"/>
      <c r="BF8" s="250"/>
      <c r="BG8" s="250"/>
      <c r="BH8" s="250"/>
      <c r="BI8" s="250"/>
      <c r="BJ8" s="250"/>
      <c r="BK8" s="250"/>
      <c r="BL8" s="250"/>
      <c r="BM8" s="250"/>
      <c r="BN8" s="250"/>
      <c r="BO8" s="250"/>
      <c r="BP8" s="250"/>
      <c r="BQ8" s="259">
        <v>2</v>
      </c>
      <c r="BR8" s="260"/>
      <c r="BS8" s="1110" t="s">
        <v>580</v>
      </c>
      <c r="BT8" s="1111"/>
      <c r="BU8" s="1111"/>
      <c r="BV8" s="1111"/>
      <c r="BW8" s="1111"/>
      <c r="BX8" s="1111"/>
      <c r="BY8" s="1111"/>
      <c r="BZ8" s="1111"/>
      <c r="CA8" s="1111"/>
      <c r="CB8" s="1111"/>
      <c r="CC8" s="1111"/>
      <c r="CD8" s="1111"/>
      <c r="CE8" s="1111"/>
      <c r="CF8" s="1111"/>
      <c r="CG8" s="1112"/>
      <c r="CH8" s="1085">
        <v>0</v>
      </c>
      <c r="CI8" s="1086"/>
      <c r="CJ8" s="1086"/>
      <c r="CK8" s="1086"/>
      <c r="CL8" s="1087"/>
      <c r="CM8" s="1085">
        <v>12</v>
      </c>
      <c r="CN8" s="1086"/>
      <c r="CO8" s="1086"/>
      <c r="CP8" s="1086"/>
      <c r="CQ8" s="1087"/>
      <c r="CR8" s="1085">
        <v>5</v>
      </c>
      <c r="CS8" s="1086"/>
      <c r="CT8" s="1086"/>
      <c r="CU8" s="1086"/>
      <c r="CV8" s="1087"/>
      <c r="CW8" s="1085" t="s">
        <v>584</v>
      </c>
      <c r="CX8" s="1086"/>
      <c r="CY8" s="1086"/>
      <c r="CZ8" s="1086"/>
      <c r="DA8" s="1087"/>
      <c r="DB8" s="1085" t="s">
        <v>584</v>
      </c>
      <c r="DC8" s="1086"/>
      <c r="DD8" s="1086"/>
      <c r="DE8" s="1086"/>
      <c r="DF8" s="1087"/>
      <c r="DG8" s="1085" t="s">
        <v>582</v>
      </c>
      <c r="DH8" s="1086"/>
      <c r="DI8" s="1086"/>
      <c r="DJ8" s="1086"/>
      <c r="DK8" s="1087"/>
      <c r="DL8" s="1085" t="s">
        <v>584</v>
      </c>
      <c r="DM8" s="1086"/>
      <c r="DN8" s="1086"/>
      <c r="DO8" s="1086"/>
      <c r="DP8" s="1087"/>
      <c r="DQ8" s="1085" t="s">
        <v>582</v>
      </c>
      <c r="DR8" s="1086"/>
      <c r="DS8" s="1086"/>
      <c r="DT8" s="1086"/>
      <c r="DU8" s="1087"/>
      <c r="DV8" s="1088" t="s">
        <v>601</v>
      </c>
      <c r="DW8" s="1089"/>
      <c r="DX8" s="1089"/>
      <c r="DY8" s="1089"/>
      <c r="DZ8" s="1090"/>
      <c r="EA8" s="251"/>
    </row>
    <row r="9" spans="1:131" s="252" customFormat="1" ht="26.25" customHeight="1" x14ac:dyDescent="0.2">
      <c r="A9" s="258">
        <v>3</v>
      </c>
      <c r="B9" s="1127"/>
      <c r="C9" s="1128"/>
      <c r="D9" s="1128"/>
      <c r="E9" s="1128"/>
      <c r="F9" s="1128"/>
      <c r="G9" s="1128"/>
      <c r="H9" s="1128"/>
      <c r="I9" s="1128"/>
      <c r="J9" s="1128"/>
      <c r="K9" s="1128"/>
      <c r="L9" s="1128"/>
      <c r="M9" s="1128"/>
      <c r="N9" s="1128"/>
      <c r="O9" s="1128"/>
      <c r="P9" s="1129"/>
      <c r="Q9" s="1139"/>
      <c r="R9" s="1140"/>
      <c r="S9" s="1140"/>
      <c r="T9" s="1140"/>
      <c r="U9" s="1140"/>
      <c r="V9" s="1140"/>
      <c r="W9" s="1140"/>
      <c r="X9" s="1140"/>
      <c r="Y9" s="1140"/>
      <c r="Z9" s="1140"/>
      <c r="AA9" s="1140"/>
      <c r="AB9" s="1140"/>
      <c r="AC9" s="1140"/>
      <c r="AD9" s="1140"/>
      <c r="AE9" s="1141"/>
      <c r="AF9" s="1133"/>
      <c r="AG9" s="1134"/>
      <c r="AH9" s="1134"/>
      <c r="AI9" s="1134"/>
      <c r="AJ9" s="1135"/>
      <c r="AK9" s="1181"/>
      <c r="AL9" s="1182"/>
      <c r="AM9" s="1182"/>
      <c r="AN9" s="1182"/>
      <c r="AO9" s="1182"/>
      <c r="AP9" s="1182"/>
      <c r="AQ9" s="1182"/>
      <c r="AR9" s="1182"/>
      <c r="AS9" s="1182"/>
      <c r="AT9" s="1182"/>
      <c r="AU9" s="1179"/>
      <c r="AV9" s="1179"/>
      <c r="AW9" s="1179"/>
      <c r="AX9" s="1179"/>
      <c r="AY9" s="1180"/>
      <c r="AZ9" s="249"/>
      <c r="BA9" s="249"/>
      <c r="BB9" s="249"/>
      <c r="BC9" s="249"/>
      <c r="BD9" s="249"/>
      <c r="BE9" s="250"/>
      <c r="BF9" s="250"/>
      <c r="BG9" s="250"/>
      <c r="BH9" s="250"/>
      <c r="BI9" s="250"/>
      <c r="BJ9" s="250"/>
      <c r="BK9" s="250"/>
      <c r="BL9" s="250"/>
      <c r="BM9" s="250"/>
      <c r="BN9" s="250"/>
      <c r="BO9" s="250"/>
      <c r="BP9" s="250"/>
      <c r="BQ9" s="259">
        <v>3</v>
      </c>
      <c r="BR9" s="260"/>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1"/>
    </row>
    <row r="10" spans="1:131" s="252" customFormat="1" ht="26.25" customHeight="1" x14ac:dyDescent="0.2">
      <c r="A10" s="258">
        <v>4</v>
      </c>
      <c r="B10" s="1127"/>
      <c r="C10" s="1128"/>
      <c r="D10" s="1128"/>
      <c r="E10" s="1128"/>
      <c r="F10" s="1128"/>
      <c r="G10" s="1128"/>
      <c r="H10" s="1128"/>
      <c r="I10" s="1128"/>
      <c r="J10" s="1128"/>
      <c r="K10" s="1128"/>
      <c r="L10" s="1128"/>
      <c r="M10" s="1128"/>
      <c r="N10" s="1128"/>
      <c r="O10" s="1128"/>
      <c r="P10" s="1129"/>
      <c r="Q10" s="1139"/>
      <c r="R10" s="1140"/>
      <c r="S10" s="1140"/>
      <c r="T10" s="1140"/>
      <c r="U10" s="1140"/>
      <c r="V10" s="1140"/>
      <c r="W10" s="1140"/>
      <c r="X10" s="1140"/>
      <c r="Y10" s="1140"/>
      <c r="Z10" s="1140"/>
      <c r="AA10" s="1140"/>
      <c r="AB10" s="1140"/>
      <c r="AC10" s="1140"/>
      <c r="AD10" s="1140"/>
      <c r="AE10" s="1141"/>
      <c r="AF10" s="1133"/>
      <c r="AG10" s="1134"/>
      <c r="AH10" s="1134"/>
      <c r="AI10" s="1134"/>
      <c r="AJ10" s="1135"/>
      <c r="AK10" s="1181"/>
      <c r="AL10" s="1182"/>
      <c r="AM10" s="1182"/>
      <c r="AN10" s="1182"/>
      <c r="AO10" s="1182"/>
      <c r="AP10" s="1182"/>
      <c r="AQ10" s="1182"/>
      <c r="AR10" s="1182"/>
      <c r="AS10" s="1182"/>
      <c r="AT10" s="1182"/>
      <c r="AU10" s="1179"/>
      <c r="AV10" s="1179"/>
      <c r="AW10" s="1179"/>
      <c r="AX10" s="1179"/>
      <c r="AY10" s="1180"/>
      <c r="AZ10" s="249"/>
      <c r="BA10" s="249"/>
      <c r="BB10" s="249"/>
      <c r="BC10" s="249"/>
      <c r="BD10" s="249"/>
      <c r="BE10" s="250"/>
      <c r="BF10" s="250"/>
      <c r="BG10" s="250"/>
      <c r="BH10" s="250"/>
      <c r="BI10" s="250"/>
      <c r="BJ10" s="250"/>
      <c r="BK10" s="250"/>
      <c r="BL10" s="250"/>
      <c r="BM10" s="250"/>
      <c r="BN10" s="250"/>
      <c r="BO10" s="250"/>
      <c r="BP10" s="250"/>
      <c r="BQ10" s="259">
        <v>4</v>
      </c>
      <c r="BR10" s="260"/>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1"/>
    </row>
    <row r="11" spans="1:131" s="252" customFormat="1" ht="26.25" customHeight="1" x14ac:dyDescent="0.2">
      <c r="A11" s="258">
        <v>5</v>
      </c>
      <c r="B11" s="1127"/>
      <c r="C11" s="1128"/>
      <c r="D11" s="1128"/>
      <c r="E11" s="1128"/>
      <c r="F11" s="1128"/>
      <c r="G11" s="1128"/>
      <c r="H11" s="1128"/>
      <c r="I11" s="1128"/>
      <c r="J11" s="1128"/>
      <c r="K11" s="1128"/>
      <c r="L11" s="1128"/>
      <c r="M11" s="1128"/>
      <c r="N11" s="1128"/>
      <c r="O11" s="1128"/>
      <c r="P11" s="1129"/>
      <c r="Q11" s="1139"/>
      <c r="R11" s="1140"/>
      <c r="S11" s="1140"/>
      <c r="T11" s="1140"/>
      <c r="U11" s="1140"/>
      <c r="V11" s="1140"/>
      <c r="W11" s="1140"/>
      <c r="X11" s="1140"/>
      <c r="Y11" s="1140"/>
      <c r="Z11" s="1140"/>
      <c r="AA11" s="1140"/>
      <c r="AB11" s="1140"/>
      <c r="AC11" s="1140"/>
      <c r="AD11" s="1140"/>
      <c r="AE11" s="1141"/>
      <c r="AF11" s="1133"/>
      <c r="AG11" s="1134"/>
      <c r="AH11" s="1134"/>
      <c r="AI11" s="1134"/>
      <c r="AJ11" s="1135"/>
      <c r="AK11" s="1181"/>
      <c r="AL11" s="1182"/>
      <c r="AM11" s="1182"/>
      <c r="AN11" s="1182"/>
      <c r="AO11" s="1182"/>
      <c r="AP11" s="1182"/>
      <c r="AQ11" s="1182"/>
      <c r="AR11" s="1182"/>
      <c r="AS11" s="1182"/>
      <c r="AT11" s="1182"/>
      <c r="AU11" s="1179"/>
      <c r="AV11" s="1179"/>
      <c r="AW11" s="1179"/>
      <c r="AX11" s="1179"/>
      <c r="AY11" s="1180"/>
      <c r="AZ11" s="249"/>
      <c r="BA11" s="249"/>
      <c r="BB11" s="249"/>
      <c r="BC11" s="249"/>
      <c r="BD11" s="249"/>
      <c r="BE11" s="250"/>
      <c r="BF11" s="250"/>
      <c r="BG11" s="250"/>
      <c r="BH11" s="250"/>
      <c r="BI11" s="250"/>
      <c r="BJ11" s="250"/>
      <c r="BK11" s="250"/>
      <c r="BL11" s="250"/>
      <c r="BM11" s="250"/>
      <c r="BN11" s="250"/>
      <c r="BO11" s="250"/>
      <c r="BP11" s="250"/>
      <c r="BQ11" s="259">
        <v>5</v>
      </c>
      <c r="BR11" s="260"/>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1"/>
    </row>
    <row r="12" spans="1:131" s="252" customFormat="1" ht="26.25" customHeight="1" x14ac:dyDescent="0.2">
      <c r="A12" s="258">
        <v>6</v>
      </c>
      <c r="B12" s="1127"/>
      <c r="C12" s="1128"/>
      <c r="D12" s="1128"/>
      <c r="E12" s="1128"/>
      <c r="F12" s="1128"/>
      <c r="G12" s="1128"/>
      <c r="H12" s="1128"/>
      <c r="I12" s="1128"/>
      <c r="J12" s="1128"/>
      <c r="K12" s="1128"/>
      <c r="L12" s="1128"/>
      <c r="M12" s="1128"/>
      <c r="N12" s="1128"/>
      <c r="O12" s="1128"/>
      <c r="P12" s="1129"/>
      <c r="Q12" s="1139"/>
      <c r="R12" s="1140"/>
      <c r="S12" s="1140"/>
      <c r="T12" s="1140"/>
      <c r="U12" s="1140"/>
      <c r="V12" s="1140"/>
      <c r="W12" s="1140"/>
      <c r="X12" s="1140"/>
      <c r="Y12" s="1140"/>
      <c r="Z12" s="1140"/>
      <c r="AA12" s="1140"/>
      <c r="AB12" s="1140"/>
      <c r="AC12" s="1140"/>
      <c r="AD12" s="1140"/>
      <c r="AE12" s="1141"/>
      <c r="AF12" s="1133"/>
      <c r="AG12" s="1134"/>
      <c r="AH12" s="1134"/>
      <c r="AI12" s="1134"/>
      <c r="AJ12" s="1135"/>
      <c r="AK12" s="1181"/>
      <c r="AL12" s="1182"/>
      <c r="AM12" s="1182"/>
      <c r="AN12" s="1182"/>
      <c r="AO12" s="1182"/>
      <c r="AP12" s="1182"/>
      <c r="AQ12" s="1182"/>
      <c r="AR12" s="1182"/>
      <c r="AS12" s="1182"/>
      <c r="AT12" s="1182"/>
      <c r="AU12" s="1179"/>
      <c r="AV12" s="1179"/>
      <c r="AW12" s="1179"/>
      <c r="AX12" s="1179"/>
      <c r="AY12" s="1180"/>
      <c r="AZ12" s="249"/>
      <c r="BA12" s="249"/>
      <c r="BB12" s="249"/>
      <c r="BC12" s="249"/>
      <c r="BD12" s="249"/>
      <c r="BE12" s="250"/>
      <c r="BF12" s="250"/>
      <c r="BG12" s="250"/>
      <c r="BH12" s="250"/>
      <c r="BI12" s="250"/>
      <c r="BJ12" s="250"/>
      <c r="BK12" s="250"/>
      <c r="BL12" s="250"/>
      <c r="BM12" s="250"/>
      <c r="BN12" s="250"/>
      <c r="BO12" s="250"/>
      <c r="BP12" s="250"/>
      <c r="BQ12" s="259">
        <v>6</v>
      </c>
      <c r="BR12" s="260"/>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1"/>
    </row>
    <row r="13" spans="1:131" s="252" customFormat="1" ht="26.25" customHeight="1" x14ac:dyDescent="0.2">
      <c r="A13" s="258">
        <v>7</v>
      </c>
      <c r="B13" s="1127"/>
      <c r="C13" s="1128"/>
      <c r="D13" s="1128"/>
      <c r="E13" s="1128"/>
      <c r="F13" s="1128"/>
      <c r="G13" s="1128"/>
      <c r="H13" s="1128"/>
      <c r="I13" s="1128"/>
      <c r="J13" s="1128"/>
      <c r="K13" s="1128"/>
      <c r="L13" s="1128"/>
      <c r="M13" s="1128"/>
      <c r="N13" s="1128"/>
      <c r="O13" s="1128"/>
      <c r="P13" s="1129"/>
      <c r="Q13" s="1139"/>
      <c r="R13" s="1140"/>
      <c r="S13" s="1140"/>
      <c r="T13" s="1140"/>
      <c r="U13" s="1140"/>
      <c r="V13" s="1140"/>
      <c r="W13" s="1140"/>
      <c r="X13" s="1140"/>
      <c r="Y13" s="1140"/>
      <c r="Z13" s="1140"/>
      <c r="AA13" s="1140"/>
      <c r="AB13" s="1140"/>
      <c r="AC13" s="1140"/>
      <c r="AD13" s="1140"/>
      <c r="AE13" s="1141"/>
      <c r="AF13" s="1133"/>
      <c r="AG13" s="1134"/>
      <c r="AH13" s="1134"/>
      <c r="AI13" s="1134"/>
      <c r="AJ13" s="1135"/>
      <c r="AK13" s="1181"/>
      <c r="AL13" s="1182"/>
      <c r="AM13" s="1182"/>
      <c r="AN13" s="1182"/>
      <c r="AO13" s="1182"/>
      <c r="AP13" s="1182"/>
      <c r="AQ13" s="1182"/>
      <c r="AR13" s="1182"/>
      <c r="AS13" s="1182"/>
      <c r="AT13" s="1182"/>
      <c r="AU13" s="1179"/>
      <c r="AV13" s="1179"/>
      <c r="AW13" s="1179"/>
      <c r="AX13" s="1179"/>
      <c r="AY13" s="1180"/>
      <c r="AZ13" s="249"/>
      <c r="BA13" s="249"/>
      <c r="BB13" s="249"/>
      <c r="BC13" s="249"/>
      <c r="BD13" s="249"/>
      <c r="BE13" s="250"/>
      <c r="BF13" s="250"/>
      <c r="BG13" s="250"/>
      <c r="BH13" s="250"/>
      <c r="BI13" s="250"/>
      <c r="BJ13" s="250"/>
      <c r="BK13" s="250"/>
      <c r="BL13" s="250"/>
      <c r="BM13" s="250"/>
      <c r="BN13" s="250"/>
      <c r="BO13" s="250"/>
      <c r="BP13" s="250"/>
      <c r="BQ13" s="259">
        <v>7</v>
      </c>
      <c r="BR13" s="260"/>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1"/>
    </row>
    <row r="14" spans="1:131" s="252" customFormat="1" ht="26.25" customHeight="1" x14ac:dyDescent="0.2">
      <c r="A14" s="258">
        <v>8</v>
      </c>
      <c r="B14" s="1127"/>
      <c r="C14" s="1128"/>
      <c r="D14" s="1128"/>
      <c r="E14" s="1128"/>
      <c r="F14" s="1128"/>
      <c r="G14" s="1128"/>
      <c r="H14" s="1128"/>
      <c r="I14" s="1128"/>
      <c r="J14" s="1128"/>
      <c r="K14" s="1128"/>
      <c r="L14" s="1128"/>
      <c r="M14" s="1128"/>
      <c r="N14" s="1128"/>
      <c r="O14" s="1128"/>
      <c r="P14" s="1129"/>
      <c r="Q14" s="1139"/>
      <c r="R14" s="1140"/>
      <c r="S14" s="1140"/>
      <c r="T14" s="1140"/>
      <c r="U14" s="1140"/>
      <c r="V14" s="1140"/>
      <c r="W14" s="1140"/>
      <c r="X14" s="1140"/>
      <c r="Y14" s="1140"/>
      <c r="Z14" s="1140"/>
      <c r="AA14" s="1140"/>
      <c r="AB14" s="1140"/>
      <c r="AC14" s="1140"/>
      <c r="AD14" s="1140"/>
      <c r="AE14" s="1141"/>
      <c r="AF14" s="1133"/>
      <c r="AG14" s="1134"/>
      <c r="AH14" s="1134"/>
      <c r="AI14" s="1134"/>
      <c r="AJ14" s="1135"/>
      <c r="AK14" s="1181"/>
      <c r="AL14" s="1182"/>
      <c r="AM14" s="1182"/>
      <c r="AN14" s="1182"/>
      <c r="AO14" s="1182"/>
      <c r="AP14" s="1182"/>
      <c r="AQ14" s="1182"/>
      <c r="AR14" s="1182"/>
      <c r="AS14" s="1182"/>
      <c r="AT14" s="1182"/>
      <c r="AU14" s="1179"/>
      <c r="AV14" s="1179"/>
      <c r="AW14" s="1179"/>
      <c r="AX14" s="1179"/>
      <c r="AY14" s="1180"/>
      <c r="AZ14" s="249"/>
      <c r="BA14" s="249"/>
      <c r="BB14" s="249"/>
      <c r="BC14" s="249"/>
      <c r="BD14" s="249"/>
      <c r="BE14" s="250"/>
      <c r="BF14" s="250"/>
      <c r="BG14" s="250"/>
      <c r="BH14" s="250"/>
      <c r="BI14" s="250"/>
      <c r="BJ14" s="250"/>
      <c r="BK14" s="250"/>
      <c r="BL14" s="250"/>
      <c r="BM14" s="250"/>
      <c r="BN14" s="250"/>
      <c r="BO14" s="250"/>
      <c r="BP14" s="250"/>
      <c r="BQ14" s="259">
        <v>8</v>
      </c>
      <c r="BR14" s="260"/>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1"/>
    </row>
    <row r="15" spans="1:131" s="252" customFormat="1" ht="26.25" customHeight="1" x14ac:dyDescent="0.2">
      <c r="A15" s="258">
        <v>9</v>
      </c>
      <c r="B15" s="1127"/>
      <c r="C15" s="1128"/>
      <c r="D15" s="1128"/>
      <c r="E15" s="1128"/>
      <c r="F15" s="1128"/>
      <c r="G15" s="1128"/>
      <c r="H15" s="1128"/>
      <c r="I15" s="1128"/>
      <c r="J15" s="1128"/>
      <c r="K15" s="1128"/>
      <c r="L15" s="1128"/>
      <c r="M15" s="1128"/>
      <c r="N15" s="1128"/>
      <c r="O15" s="1128"/>
      <c r="P15" s="1129"/>
      <c r="Q15" s="1139"/>
      <c r="R15" s="1140"/>
      <c r="S15" s="1140"/>
      <c r="T15" s="1140"/>
      <c r="U15" s="1140"/>
      <c r="V15" s="1140"/>
      <c r="W15" s="1140"/>
      <c r="X15" s="1140"/>
      <c r="Y15" s="1140"/>
      <c r="Z15" s="1140"/>
      <c r="AA15" s="1140"/>
      <c r="AB15" s="1140"/>
      <c r="AC15" s="1140"/>
      <c r="AD15" s="1140"/>
      <c r="AE15" s="1141"/>
      <c r="AF15" s="1133"/>
      <c r="AG15" s="1134"/>
      <c r="AH15" s="1134"/>
      <c r="AI15" s="1134"/>
      <c r="AJ15" s="1135"/>
      <c r="AK15" s="1181"/>
      <c r="AL15" s="1182"/>
      <c r="AM15" s="1182"/>
      <c r="AN15" s="1182"/>
      <c r="AO15" s="1182"/>
      <c r="AP15" s="1182"/>
      <c r="AQ15" s="1182"/>
      <c r="AR15" s="1182"/>
      <c r="AS15" s="1182"/>
      <c r="AT15" s="1182"/>
      <c r="AU15" s="1179"/>
      <c r="AV15" s="1179"/>
      <c r="AW15" s="1179"/>
      <c r="AX15" s="1179"/>
      <c r="AY15" s="1180"/>
      <c r="AZ15" s="249"/>
      <c r="BA15" s="249"/>
      <c r="BB15" s="249"/>
      <c r="BC15" s="249"/>
      <c r="BD15" s="249"/>
      <c r="BE15" s="250"/>
      <c r="BF15" s="250"/>
      <c r="BG15" s="250"/>
      <c r="BH15" s="250"/>
      <c r="BI15" s="250"/>
      <c r="BJ15" s="250"/>
      <c r="BK15" s="250"/>
      <c r="BL15" s="250"/>
      <c r="BM15" s="250"/>
      <c r="BN15" s="250"/>
      <c r="BO15" s="250"/>
      <c r="BP15" s="250"/>
      <c r="BQ15" s="259">
        <v>9</v>
      </c>
      <c r="BR15" s="260"/>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1"/>
    </row>
    <row r="16" spans="1:131" s="252" customFormat="1" ht="26.25" customHeight="1" x14ac:dyDescent="0.2">
      <c r="A16" s="258">
        <v>10</v>
      </c>
      <c r="B16" s="1127"/>
      <c r="C16" s="1128"/>
      <c r="D16" s="1128"/>
      <c r="E16" s="1128"/>
      <c r="F16" s="1128"/>
      <c r="G16" s="1128"/>
      <c r="H16" s="1128"/>
      <c r="I16" s="1128"/>
      <c r="J16" s="1128"/>
      <c r="K16" s="1128"/>
      <c r="L16" s="1128"/>
      <c r="M16" s="1128"/>
      <c r="N16" s="1128"/>
      <c r="O16" s="1128"/>
      <c r="P16" s="1129"/>
      <c r="Q16" s="1139"/>
      <c r="R16" s="1140"/>
      <c r="S16" s="1140"/>
      <c r="T16" s="1140"/>
      <c r="U16" s="1140"/>
      <c r="V16" s="1140"/>
      <c r="W16" s="1140"/>
      <c r="X16" s="1140"/>
      <c r="Y16" s="1140"/>
      <c r="Z16" s="1140"/>
      <c r="AA16" s="1140"/>
      <c r="AB16" s="1140"/>
      <c r="AC16" s="1140"/>
      <c r="AD16" s="1140"/>
      <c r="AE16" s="1141"/>
      <c r="AF16" s="1133"/>
      <c r="AG16" s="1134"/>
      <c r="AH16" s="1134"/>
      <c r="AI16" s="1134"/>
      <c r="AJ16" s="1135"/>
      <c r="AK16" s="1181"/>
      <c r="AL16" s="1182"/>
      <c r="AM16" s="1182"/>
      <c r="AN16" s="1182"/>
      <c r="AO16" s="1182"/>
      <c r="AP16" s="1182"/>
      <c r="AQ16" s="1182"/>
      <c r="AR16" s="1182"/>
      <c r="AS16" s="1182"/>
      <c r="AT16" s="1182"/>
      <c r="AU16" s="1179"/>
      <c r="AV16" s="1179"/>
      <c r="AW16" s="1179"/>
      <c r="AX16" s="1179"/>
      <c r="AY16" s="1180"/>
      <c r="AZ16" s="249"/>
      <c r="BA16" s="249"/>
      <c r="BB16" s="249"/>
      <c r="BC16" s="249"/>
      <c r="BD16" s="249"/>
      <c r="BE16" s="250"/>
      <c r="BF16" s="250"/>
      <c r="BG16" s="250"/>
      <c r="BH16" s="250"/>
      <c r="BI16" s="250"/>
      <c r="BJ16" s="250"/>
      <c r="BK16" s="250"/>
      <c r="BL16" s="250"/>
      <c r="BM16" s="250"/>
      <c r="BN16" s="250"/>
      <c r="BO16" s="250"/>
      <c r="BP16" s="250"/>
      <c r="BQ16" s="259">
        <v>10</v>
      </c>
      <c r="BR16" s="260"/>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1"/>
    </row>
    <row r="17" spans="1:131" s="252" customFormat="1" ht="26.25" customHeight="1" x14ac:dyDescent="0.2">
      <c r="A17" s="258">
        <v>11</v>
      </c>
      <c r="B17" s="1127"/>
      <c r="C17" s="1128"/>
      <c r="D17" s="1128"/>
      <c r="E17" s="1128"/>
      <c r="F17" s="1128"/>
      <c r="G17" s="1128"/>
      <c r="H17" s="1128"/>
      <c r="I17" s="1128"/>
      <c r="J17" s="1128"/>
      <c r="K17" s="1128"/>
      <c r="L17" s="1128"/>
      <c r="M17" s="1128"/>
      <c r="N17" s="1128"/>
      <c r="O17" s="1128"/>
      <c r="P17" s="1129"/>
      <c r="Q17" s="1139"/>
      <c r="R17" s="1140"/>
      <c r="S17" s="1140"/>
      <c r="T17" s="1140"/>
      <c r="U17" s="1140"/>
      <c r="V17" s="1140"/>
      <c r="W17" s="1140"/>
      <c r="X17" s="1140"/>
      <c r="Y17" s="1140"/>
      <c r="Z17" s="1140"/>
      <c r="AA17" s="1140"/>
      <c r="AB17" s="1140"/>
      <c r="AC17" s="1140"/>
      <c r="AD17" s="1140"/>
      <c r="AE17" s="1141"/>
      <c r="AF17" s="1133"/>
      <c r="AG17" s="1134"/>
      <c r="AH17" s="1134"/>
      <c r="AI17" s="1134"/>
      <c r="AJ17" s="1135"/>
      <c r="AK17" s="1181"/>
      <c r="AL17" s="1182"/>
      <c r="AM17" s="1182"/>
      <c r="AN17" s="1182"/>
      <c r="AO17" s="1182"/>
      <c r="AP17" s="1182"/>
      <c r="AQ17" s="1182"/>
      <c r="AR17" s="1182"/>
      <c r="AS17" s="1182"/>
      <c r="AT17" s="1182"/>
      <c r="AU17" s="1179"/>
      <c r="AV17" s="1179"/>
      <c r="AW17" s="1179"/>
      <c r="AX17" s="1179"/>
      <c r="AY17" s="1180"/>
      <c r="AZ17" s="249"/>
      <c r="BA17" s="249"/>
      <c r="BB17" s="249"/>
      <c r="BC17" s="249"/>
      <c r="BD17" s="249"/>
      <c r="BE17" s="250"/>
      <c r="BF17" s="250"/>
      <c r="BG17" s="250"/>
      <c r="BH17" s="250"/>
      <c r="BI17" s="250"/>
      <c r="BJ17" s="250"/>
      <c r="BK17" s="250"/>
      <c r="BL17" s="250"/>
      <c r="BM17" s="250"/>
      <c r="BN17" s="250"/>
      <c r="BO17" s="250"/>
      <c r="BP17" s="250"/>
      <c r="BQ17" s="259">
        <v>11</v>
      </c>
      <c r="BR17" s="260"/>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1"/>
    </row>
    <row r="18" spans="1:131" s="252" customFormat="1" ht="26.25" customHeight="1" x14ac:dyDescent="0.2">
      <c r="A18" s="258">
        <v>12</v>
      </c>
      <c r="B18" s="1127"/>
      <c r="C18" s="1128"/>
      <c r="D18" s="1128"/>
      <c r="E18" s="1128"/>
      <c r="F18" s="1128"/>
      <c r="G18" s="1128"/>
      <c r="H18" s="1128"/>
      <c r="I18" s="1128"/>
      <c r="J18" s="1128"/>
      <c r="K18" s="1128"/>
      <c r="L18" s="1128"/>
      <c r="M18" s="1128"/>
      <c r="N18" s="1128"/>
      <c r="O18" s="1128"/>
      <c r="P18" s="1129"/>
      <c r="Q18" s="1139"/>
      <c r="R18" s="1140"/>
      <c r="S18" s="1140"/>
      <c r="T18" s="1140"/>
      <c r="U18" s="1140"/>
      <c r="V18" s="1140"/>
      <c r="W18" s="1140"/>
      <c r="X18" s="1140"/>
      <c r="Y18" s="1140"/>
      <c r="Z18" s="1140"/>
      <c r="AA18" s="1140"/>
      <c r="AB18" s="1140"/>
      <c r="AC18" s="1140"/>
      <c r="AD18" s="1140"/>
      <c r="AE18" s="1141"/>
      <c r="AF18" s="1133"/>
      <c r="AG18" s="1134"/>
      <c r="AH18" s="1134"/>
      <c r="AI18" s="1134"/>
      <c r="AJ18" s="1135"/>
      <c r="AK18" s="1181"/>
      <c r="AL18" s="1182"/>
      <c r="AM18" s="1182"/>
      <c r="AN18" s="1182"/>
      <c r="AO18" s="1182"/>
      <c r="AP18" s="1182"/>
      <c r="AQ18" s="1182"/>
      <c r="AR18" s="1182"/>
      <c r="AS18" s="1182"/>
      <c r="AT18" s="1182"/>
      <c r="AU18" s="1179"/>
      <c r="AV18" s="1179"/>
      <c r="AW18" s="1179"/>
      <c r="AX18" s="1179"/>
      <c r="AY18" s="1180"/>
      <c r="AZ18" s="249"/>
      <c r="BA18" s="249"/>
      <c r="BB18" s="249"/>
      <c r="BC18" s="249"/>
      <c r="BD18" s="249"/>
      <c r="BE18" s="250"/>
      <c r="BF18" s="250"/>
      <c r="BG18" s="250"/>
      <c r="BH18" s="250"/>
      <c r="BI18" s="250"/>
      <c r="BJ18" s="250"/>
      <c r="BK18" s="250"/>
      <c r="BL18" s="250"/>
      <c r="BM18" s="250"/>
      <c r="BN18" s="250"/>
      <c r="BO18" s="250"/>
      <c r="BP18" s="250"/>
      <c r="BQ18" s="259">
        <v>12</v>
      </c>
      <c r="BR18" s="260"/>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1"/>
    </row>
    <row r="19" spans="1:131" s="252" customFormat="1" ht="26.25" customHeight="1" x14ac:dyDescent="0.2">
      <c r="A19" s="258">
        <v>13</v>
      </c>
      <c r="B19" s="1127"/>
      <c r="C19" s="1128"/>
      <c r="D19" s="1128"/>
      <c r="E19" s="1128"/>
      <c r="F19" s="1128"/>
      <c r="G19" s="1128"/>
      <c r="H19" s="1128"/>
      <c r="I19" s="1128"/>
      <c r="J19" s="1128"/>
      <c r="K19" s="1128"/>
      <c r="L19" s="1128"/>
      <c r="M19" s="1128"/>
      <c r="N19" s="1128"/>
      <c r="O19" s="1128"/>
      <c r="P19" s="1129"/>
      <c r="Q19" s="1139"/>
      <c r="R19" s="1140"/>
      <c r="S19" s="1140"/>
      <c r="T19" s="1140"/>
      <c r="U19" s="1140"/>
      <c r="V19" s="1140"/>
      <c r="W19" s="1140"/>
      <c r="X19" s="1140"/>
      <c r="Y19" s="1140"/>
      <c r="Z19" s="1140"/>
      <c r="AA19" s="1140"/>
      <c r="AB19" s="1140"/>
      <c r="AC19" s="1140"/>
      <c r="AD19" s="1140"/>
      <c r="AE19" s="1141"/>
      <c r="AF19" s="1133"/>
      <c r="AG19" s="1134"/>
      <c r="AH19" s="1134"/>
      <c r="AI19" s="1134"/>
      <c r="AJ19" s="1135"/>
      <c r="AK19" s="1181"/>
      <c r="AL19" s="1182"/>
      <c r="AM19" s="1182"/>
      <c r="AN19" s="1182"/>
      <c r="AO19" s="1182"/>
      <c r="AP19" s="1182"/>
      <c r="AQ19" s="1182"/>
      <c r="AR19" s="1182"/>
      <c r="AS19" s="1182"/>
      <c r="AT19" s="1182"/>
      <c r="AU19" s="1179"/>
      <c r="AV19" s="1179"/>
      <c r="AW19" s="1179"/>
      <c r="AX19" s="1179"/>
      <c r="AY19" s="1180"/>
      <c r="AZ19" s="249"/>
      <c r="BA19" s="249"/>
      <c r="BB19" s="249"/>
      <c r="BC19" s="249"/>
      <c r="BD19" s="249"/>
      <c r="BE19" s="250"/>
      <c r="BF19" s="250"/>
      <c r="BG19" s="250"/>
      <c r="BH19" s="250"/>
      <c r="BI19" s="250"/>
      <c r="BJ19" s="250"/>
      <c r="BK19" s="250"/>
      <c r="BL19" s="250"/>
      <c r="BM19" s="250"/>
      <c r="BN19" s="250"/>
      <c r="BO19" s="250"/>
      <c r="BP19" s="250"/>
      <c r="BQ19" s="259">
        <v>13</v>
      </c>
      <c r="BR19" s="260"/>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1"/>
    </row>
    <row r="20" spans="1:131" s="252" customFormat="1" ht="26.25" customHeight="1" x14ac:dyDescent="0.2">
      <c r="A20" s="258">
        <v>14</v>
      </c>
      <c r="B20" s="1127"/>
      <c r="C20" s="1128"/>
      <c r="D20" s="1128"/>
      <c r="E20" s="1128"/>
      <c r="F20" s="1128"/>
      <c r="G20" s="1128"/>
      <c r="H20" s="1128"/>
      <c r="I20" s="1128"/>
      <c r="J20" s="1128"/>
      <c r="K20" s="1128"/>
      <c r="L20" s="1128"/>
      <c r="M20" s="1128"/>
      <c r="N20" s="1128"/>
      <c r="O20" s="1128"/>
      <c r="P20" s="1129"/>
      <c r="Q20" s="1139"/>
      <c r="R20" s="1140"/>
      <c r="S20" s="1140"/>
      <c r="T20" s="1140"/>
      <c r="U20" s="1140"/>
      <c r="V20" s="1140"/>
      <c r="W20" s="1140"/>
      <c r="X20" s="1140"/>
      <c r="Y20" s="1140"/>
      <c r="Z20" s="1140"/>
      <c r="AA20" s="1140"/>
      <c r="AB20" s="1140"/>
      <c r="AC20" s="1140"/>
      <c r="AD20" s="1140"/>
      <c r="AE20" s="1141"/>
      <c r="AF20" s="1133"/>
      <c r="AG20" s="1134"/>
      <c r="AH20" s="1134"/>
      <c r="AI20" s="1134"/>
      <c r="AJ20" s="1135"/>
      <c r="AK20" s="1181"/>
      <c r="AL20" s="1182"/>
      <c r="AM20" s="1182"/>
      <c r="AN20" s="1182"/>
      <c r="AO20" s="1182"/>
      <c r="AP20" s="1182"/>
      <c r="AQ20" s="1182"/>
      <c r="AR20" s="1182"/>
      <c r="AS20" s="1182"/>
      <c r="AT20" s="1182"/>
      <c r="AU20" s="1179"/>
      <c r="AV20" s="1179"/>
      <c r="AW20" s="1179"/>
      <c r="AX20" s="1179"/>
      <c r="AY20" s="1180"/>
      <c r="AZ20" s="249"/>
      <c r="BA20" s="249"/>
      <c r="BB20" s="249"/>
      <c r="BC20" s="249"/>
      <c r="BD20" s="249"/>
      <c r="BE20" s="250"/>
      <c r="BF20" s="250"/>
      <c r="BG20" s="250"/>
      <c r="BH20" s="250"/>
      <c r="BI20" s="250"/>
      <c r="BJ20" s="250"/>
      <c r="BK20" s="250"/>
      <c r="BL20" s="250"/>
      <c r="BM20" s="250"/>
      <c r="BN20" s="250"/>
      <c r="BO20" s="250"/>
      <c r="BP20" s="250"/>
      <c r="BQ20" s="259">
        <v>14</v>
      </c>
      <c r="BR20" s="260"/>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1"/>
    </row>
    <row r="21" spans="1:131" s="252" customFormat="1" ht="26.25" customHeight="1" thickBot="1" x14ac:dyDescent="0.25">
      <c r="A21" s="258">
        <v>15</v>
      </c>
      <c r="B21" s="1127"/>
      <c r="C21" s="1128"/>
      <c r="D21" s="1128"/>
      <c r="E21" s="1128"/>
      <c r="F21" s="1128"/>
      <c r="G21" s="1128"/>
      <c r="H21" s="1128"/>
      <c r="I21" s="1128"/>
      <c r="J21" s="1128"/>
      <c r="K21" s="1128"/>
      <c r="L21" s="1128"/>
      <c r="M21" s="1128"/>
      <c r="N21" s="1128"/>
      <c r="O21" s="1128"/>
      <c r="P21" s="1129"/>
      <c r="Q21" s="1139"/>
      <c r="R21" s="1140"/>
      <c r="S21" s="1140"/>
      <c r="T21" s="1140"/>
      <c r="U21" s="1140"/>
      <c r="V21" s="1140"/>
      <c r="W21" s="1140"/>
      <c r="X21" s="1140"/>
      <c r="Y21" s="1140"/>
      <c r="Z21" s="1140"/>
      <c r="AA21" s="1140"/>
      <c r="AB21" s="1140"/>
      <c r="AC21" s="1140"/>
      <c r="AD21" s="1140"/>
      <c r="AE21" s="1141"/>
      <c r="AF21" s="1133"/>
      <c r="AG21" s="1134"/>
      <c r="AH21" s="1134"/>
      <c r="AI21" s="1134"/>
      <c r="AJ21" s="1135"/>
      <c r="AK21" s="1181"/>
      <c r="AL21" s="1182"/>
      <c r="AM21" s="1182"/>
      <c r="AN21" s="1182"/>
      <c r="AO21" s="1182"/>
      <c r="AP21" s="1182"/>
      <c r="AQ21" s="1182"/>
      <c r="AR21" s="1182"/>
      <c r="AS21" s="1182"/>
      <c r="AT21" s="1182"/>
      <c r="AU21" s="1179"/>
      <c r="AV21" s="1179"/>
      <c r="AW21" s="1179"/>
      <c r="AX21" s="1179"/>
      <c r="AY21" s="1180"/>
      <c r="AZ21" s="249"/>
      <c r="BA21" s="249"/>
      <c r="BB21" s="249"/>
      <c r="BC21" s="249"/>
      <c r="BD21" s="249"/>
      <c r="BE21" s="250"/>
      <c r="BF21" s="250"/>
      <c r="BG21" s="250"/>
      <c r="BH21" s="250"/>
      <c r="BI21" s="250"/>
      <c r="BJ21" s="250"/>
      <c r="BK21" s="250"/>
      <c r="BL21" s="250"/>
      <c r="BM21" s="250"/>
      <c r="BN21" s="250"/>
      <c r="BO21" s="250"/>
      <c r="BP21" s="250"/>
      <c r="BQ21" s="259">
        <v>15</v>
      </c>
      <c r="BR21" s="260"/>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1"/>
    </row>
    <row r="22" spans="1:131" s="252" customFormat="1" ht="26.25" customHeight="1" x14ac:dyDescent="0.2">
      <c r="A22" s="258">
        <v>16</v>
      </c>
      <c r="B22" s="1127"/>
      <c r="C22" s="1128"/>
      <c r="D22" s="1128"/>
      <c r="E22" s="1128"/>
      <c r="F22" s="1128"/>
      <c r="G22" s="1128"/>
      <c r="H22" s="1128"/>
      <c r="I22" s="1128"/>
      <c r="J22" s="1128"/>
      <c r="K22" s="1128"/>
      <c r="L22" s="1128"/>
      <c r="M22" s="1128"/>
      <c r="N22" s="1128"/>
      <c r="O22" s="1128"/>
      <c r="P22" s="1129"/>
      <c r="Q22" s="1176"/>
      <c r="R22" s="1177"/>
      <c r="S22" s="1177"/>
      <c r="T22" s="1177"/>
      <c r="U22" s="1177"/>
      <c r="V22" s="1177"/>
      <c r="W22" s="1177"/>
      <c r="X22" s="1177"/>
      <c r="Y22" s="1177"/>
      <c r="Z22" s="1177"/>
      <c r="AA22" s="1177"/>
      <c r="AB22" s="1177"/>
      <c r="AC22" s="1177"/>
      <c r="AD22" s="1177"/>
      <c r="AE22" s="1178"/>
      <c r="AF22" s="1133"/>
      <c r="AG22" s="1134"/>
      <c r="AH22" s="1134"/>
      <c r="AI22" s="1134"/>
      <c r="AJ22" s="1135"/>
      <c r="AK22" s="1172"/>
      <c r="AL22" s="1173"/>
      <c r="AM22" s="1173"/>
      <c r="AN22" s="1173"/>
      <c r="AO22" s="1173"/>
      <c r="AP22" s="1173"/>
      <c r="AQ22" s="1173"/>
      <c r="AR22" s="1173"/>
      <c r="AS22" s="1173"/>
      <c r="AT22" s="1173"/>
      <c r="AU22" s="1174"/>
      <c r="AV22" s="1174"/>
      <c r="AW22" s="1174"/>
      <c r="AX22" s="1174"/>
      <c r="AY22" s="1175"/>
      <c r="AZ22" s="1125" t="s">
        <v>391</v>
      </c>
      <c r="BA22" s="1125"/>
      <c r="BB22" s="1125"/>
      <c r="BC22" s="1125"/>
      <c r="BD22" s="1126"/>
      <c r="BE22" s="250"/>
      <c r="BF22" s="250"/>
      <c r="BG22" s="250"/>
      <c r="BH22" s="250"/>
      <c r="BI22" s="250"/>
      <c r="BJ22" s="250"/>
      <c r="BK22" s="250"/>
      <c r="BL22" s="250"/>
      <c r="BM22" s="250"/>
      <c r="BN22" s="250"/>
      <c r="BO22" s="250"/>
      <c r="BP22" s="250"/>
      <c r="BQ22" s="259">
        <v>16</v>
      </c>
      <c r="BR22" s="260"/>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1"/>
    </row>
    <row r="23" spans="1:131" s="252" customFormat="1" ht="26.25" customHeight="1" thickBot="1" x14ac:dyDescent="0.25">
      <c r="A23" s="261" t="s">
        <v>392</v>
      </c>
      <c r="B23" s="1037" t="s">
        <v>393</v>
      </c>
      <c r="C23" s="1038"/>
      <c r="D23" s="1038"/>
      <c r="E23" s="1038"/>
      <c r="F23" s="1038"/>
      <c r="G23" s="1038"/>
      <c r="H23" s="1038"/>
      <c r="I23" s="1038"/>
      <c r="J23" s="1038"/>
      <c r="K23" s="1038"/>
      <c r="L23" s="1038"/>
      <c r="M23" s="1038"/>
      <c r="N23" s="1038"/>
      <c r="O23" s="1038"/>
      <c r="P23" s="1039"/>
      <c r="Q23" s="1163">
        <v>5583</v>
      </c>
      <c r="R23" s="1164"/>
      <c r="S23" s="1164"/>
      <c r="T23" s="1164"/>
      <c r="U23" s="1164"/>
      <c r="V23" s="1164">
        <v>5372</v>
      </c>
      <c r="W23" s="1164"/>
      <c r="X23" s="1164"/>
      <c r="Y23" s="1164"/>
      <c r="Z23" s="1164"/>
      <c r="AA23" s="1164">
        <v>222</v>
      </c>
      <c r="AB23" s="1164"/>
      <c r="AC23" s="1164"/>
      <c r="AD23" s="1164"/>
      <c r="AE23" s="1165"/>
      <c r="AF23" s="1166">
        <v>220</v>
      </c>
      <c r="AG23" s="1164"/>
      <c r="AH23" s="1164"/>
      <c r="AI23" s="1164"/>
      <c r="AJ23" s="1167"/>
      <c r="AK23" s="1168"/>
      <c r="AL23" s="1169"/>
      <c r="AM23" s="1169"/>
      <c r="AN23" s="1169"/>
      <c r="AO23" s="1169"/>
      <c r="AP23" s="1164">
        <v>6973</v>
      </c>
      <c r="AQ23" s="1164"/>
      <c r="AR23" s="1164"/>
      <c r="AS23" s="1164"/>
      <c r="AT23" s="1164"/>
      <c r="AU23" s="1170"/>
      <c r="AV23" s="1170"/>
      <c r="AW23" s="1170"/>
      <c r="AX23" s="1170"/>
      <c r="AY23" s="1171"/>
      <c r="AZ23" s="1160" t="s">
        <v>128</v>
      </c>
      <c r="BA23" s="1161"/>
      <c r="BB23" s="1161"/>
      <c r="BC23" s="1161"/>
      <c r="BD23" s="1162"/>
      <c r="BE23" s="250"/>
      <c r="BF23" s="250"/>
      <c r="BG23" s="250"/>
      <c r="BH23" s="250"/>
      <c r="BI23" s="250"/>
      <c r="BJ23" s="250"/>
      <c r="BK23" s="250"/>
      <c r="BL23" s="250"/>
      <c r="BM23" s="250"/>
      <c r="BN23" s="250"/>
      <c r="BO23" s="250"/>
      <c r="BP23" s="250"/>
      <c r="BQ23" s="259">
        <v>17</v>
      </c>
      <c r="BR23" s="260"/>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1"/>
    </row>
    <row r="24" spans="1:131" s="252" customFormat="1" ht="26.25" customHeight="1" x14ac:dyDescent="0.2">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49"/>
      <c r="BA24" s="249"/>
      <c r="BB24" s="249"/>
      <c r="BC24" s="249"/>
      <c r="BD24" s="249"/>
      <c r="BE24" s="250"/>
      <c r="BF24" s="250"/>
      <c r="BG24" s="250"/>
      <c r="BH24" s="250"/>
      <c r="BI24" s="250"/>
      <c r="BJ24" s="250"/>
      <c r="BK24" s="250"/>
      <c r="BL24" s="250"/>
      <c r="BM24" s="250"/>
      <c r="BN24" s="250"/>
      <c r="BO24" s="250"/>
      <c r="BP24" s="250"/>
      <c r="BQ24" s="259">
        <v>18</v>
      </c>
      <c r="BR24" s="260"/>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1"/>
    </row>
    <row r="25" spans="1:131" s="244" customFormat="1" ht="26.25" customHeight="1" thickBot="1" x14ac:dyDescent="0.25">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49"/>
      <c r="BK25" s="249"/>
      <c r="BL25" s="249"/>
      <c r="BM25" s="249"/>
      <c r="BN25" s="249"/>
      <c r="BO25" s="262"/>
      <c r="BP25" s="262"/>
      <c r="BQ25" s="259">
        <v>19</v>
      </c>
      <c r="BR25" s="260"/>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3"/>
    </row>
    <row r="26" spans="1:131" s="244" customFormat="1" ht="26.25" customHeight="1" x14ac:dyDescent="0.2">
      <c r="A26" s="1091" t="s">
        <v>372</v>
      </c>
      <c r="B26" s="1092"/>
      <c r="C26" s="1092"/>
      <c r="D26" s="1092"/>
      <c r="E26" s="1092"/>
      <c r="F26" s="1092"/>
      <c r="G26" s="1092"/>
      <c r="H26" s="1092"/>
      <c r="I26" s="1092"/>
      <c r="J26" s="1092"/>
      <c r="K26" s="1092"/>
      <c r="L26" s="1092"/>
      <c r="M26" s="1092"/>
      <c r="N26" s="1092"/>
      <c r="O26" s="1092"/>
      <c r="P26" s="1093"/>
      <c r="Q26" s="1097" t="s">
        <v>396</v>
      </c>
      <c r="R26" s="1098"/>
      <c r="S26" s="1098"/>
      <c r="T26" s="1098"/>
      <c r="U26" s="1099"/>
      <c r="V26" s="1097" t="s">
        <v>397</v>
      </c>
      <c r="W26" s="1098"/>
      <c r="X26" s="1098"/>
      <c r="Y26" s="1098"/>
      <c r="Z26" s="1099"/>
      <c r="AA26" s="1097" t="s">
        <v>398</v>
      </c>
      <c r="AB26" s="1098"/>
      <c r="AC26" s="1098"/>
      <c r="AD26" s="1098"/>
      <c r="AE26" s="1098"/>
      <c r="AF26" s="1154" t="s">
        <v>399</v>
      </c>
      <c r="AG26" s="1104"/>
      <c r="AH26" s="1104"/>
      <c r="AI26" s="1104"/>
      <c r="AJ26" s="1155"/>
      <c r="AK26" s="1098" t="s">
        <v>400</v>
      </c>
      <c r="AL26" s="1098"/>
      <c r="AM26" s="1098"/>
      <c r="AN26" s="1098"/>
      <c r="AO26" s="1099"/>
      <c r="AP26" s="1097" t="s">
        <v>401</v>
      </c>
      <c r="AQ26" s="1098"/>
      <c r="AR26" s="1098"/>
      <c r="AS26" s="1098"/>
      <c r="AT26" s="1099"/>
      <c r="AU26" s="1097" t="s">
        <v>402</v>
      </c>
      <c r="AV26" s="1098"/>
      <c r="AW26" s="1098"/>
      <c r="AX26" s="1098"/>
      <c r="AY26" s="1099"/>
      <c r="AZ26" s="1097" t="s">
        <v>403</v>
      </c>
      <c r="BA26" s="1098"/>
      <c r="BB26" s="1098"/>
      <c r="BC26" s="1098"/>
      <c r="BD26" s="1099"/>
      <c r="BE26" s="1097" t="s">
        <v>379</v>
      </c>
      <c r="BF26" s="1098"/>
      <c r="BG26" s="1098"/>
      <c r="BH26" s="1098"/>
      <c r="BI26" s="1113"/>
      <c r="BJ26" s="249"/>
      <c r="BK26" s="249"/>
      <c r="BL26" s="249"/>
      <c r="BM26" s="249"/>
      <c r="BN26" s="249"/>
      <c r="BO26" s="262"/>
      <c r="BP26" s="262"/>
      <c r="BQ26" s="259">
        <v>20</v>
      </c>
      <c r="BR26" s="260"/>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3"/>
    </row>
    <row r="27" spans="1:131" s="244" customFormat="1" ht="26.25" customHeight="1" thickBot="1" x14ac:dyDescent="0.25">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6"/>
      <c r="AG27" s="1107"/>
      <c r="AH27" s="1107"/>
      <c r="AI27" s="1107"/>
      <c r="AJ27" s="1157"/>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49"/>
      <c r="BK27" s="249"/>
      <c r="BL27" s="249"/>
      <c r="BM27" s="249"/>
      <c r="BN27" s="249"/>
      <c r="BO27" s="262"/>
      <c r="BP27" s="262"/>
      <c r="BQ27" s="259">
        <v>21</v>
      </c>
      <c r="BR27" s="260"/>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3"/>
    </row>
    <row r="28" spans="1:131" s="244" customFormat="1" ht="26.25" customHeight="1" thickTop="1" x14ac:dyDescent="0.2">
      <c r="A28" s="263">
        <v>1</v>
      </c>
      <c r="B28" s="1144" t="s">
        <v>404</v>
      </c>
      <c r="C28" s="1145"/>
      <c r="D28" s="1145"/>
      <c r="E28" s="1145"/>
      <c r="F28" s="1145"/>
      <c r="G28" s="1145"/>
      <c r="H28" s="1145"/>
      <c r="I28" s="1145"/>
      <c r="J28" s="1145"/>
      <c r="K28" s="1145"/>
      <c r="L28" s="1145"/>
      <c r="M28" s="1145"/>
      <c r="N28" s="1145"/>
      <c r="O28" s="1145"/>
      <c r="P28" s="1146"/>
      <c r="Q28" s="1147">
        <v>954</v>
      </c>
      <c r="R28" s="1148"/>
      <c r="S28" s="1148"/>
      <c r="T28" s="1148"/>
      <c r="U28" s="1148"/>
      <c r="V28" s="1148">
        <v>877</v>
      </c>
      <c r="W28" s="1148"/>
      <c r="X28" s="1148"/>
      <c r="Y28" s="1148"/>
      <c r="Z28" s="1148"/>
      <c r="AA28" s="1148">
        <v>77</v>
      </c>
      <c r="AB28" s="1148"/>
      <c r="AC28" s="1148"/>
      <c r="AD28" s="1148"/>
      <c r="AE28" s="1149"/>
      <c r="AF28" s="1150">
        <v>77</v>
      </c>
      <c r="AG28" s="1148"/>
      <c r="AH28" s="1148"/>
      <c r="AI28" s="1148"/>
      <c r="AJ28" s="1151"/>
      <c r="AK28" s="1152">
        <v>66</v>
      </c>
      <c r="AL28" s="1153"/>
      <c r="AM28" s="1153"/>
      <c r="AN28" s="1153"/>
      <c r="AO28" s="1153"/>
      <c r="AP28" s="1064" t="s">
        <v>582</v>
      </c>
      <c r="AQ28" s="1064"/>
      <c r="AR28" s="1064"/>
      <c r="AS28" s="1064"/>
      <c r="AT28" s="1064"/>
      <c r="AU28" s="1064" t="s">
        <v>583</v>
      </c>
      <c r="AV28" s="1064"/>
      <c r="AW28" s="1064"/>
      <c r="AX28" s="1064"/>
      <c r="AY28" s="1064"/>
      <c r="AZ28" s="1064" t="s">
        <v>582</v>
      </c>
      <c r="BA28" s="1064"/>
      <c r="BB28" s="1064"/>
      <c r="BC28" s="1064"/>
      <c r="BD28" s="1064"/>
      <c r="BE28" s="1142"/>
      <c r="BF28" s="1142"/>
      <c r="BG28" s="1142"/>
      <c r="BH28" s="1142"/>
      <c r="BI28" s="1143"/>
      <c r="BJ28" s="249"/>
      <c r="BK28" s="249"/>
      <c r="BL28" s="249"/>
      <c r="BM28" s="249"/>
      <c r="BN28" s="249"/>
      <c r="BO28" s="262"/>
      <c r="BP28" s="262"/>
      <c r="BQ28" s="259">
        <v>22</v>
      </c>
      <c r="BR28" s="260"/>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3"/>
    </row>
    <row r="29" spans="1:131" s="244" customFormat="1" ht="26.25" customHeight="1" x14ac:dyDescent="0.2">
      <c r="A29" s="263">
        <v>2</v>
      </c>
      <c r="B29" s="1127" t="s">
        <v>405</v>
      </c>
      <c r="C29" s="1128"/>
      <c r="D29" s="1128"/>
      <c r="E29" s="1128"/>
      <c r="F29" s="1128"/>
      <c r="G29" s="1128"/>
      <c r="H29" s="1128"/>
      <c r="I29" s="1128"/>
      <c r="J29" s="1128"/>
      <c r="K29" s="1128"/>
      <c r="L29" s="1128"/>
      <c r="M29" s="1128"/>
      <c r="N29" s="1128"/>
      <c r="O29" s="1128"/>
      <c r="P29" s="1129"/>
      <c r="Q29" s="1139">
        <v>975</v>
      </c>
      <c r="R29" s="1140"/>
      <c r="S29" s="1140"/>
      <c r="T29" s="1140"/>
      <c r="U29" s="1140"/>
      <c r="V29" s="1140">
        <v>964</v>
      </c>
      <c r="W29" s="1140"/>
      <c r="X29" s="1140"/>
      <c r="Y29" s="1140"/>
      <c r="Z29" s="1140"/>
      <c r="AA29" s="1140">
        <v>12</v>
      </c>
      <c r="AB29" s="1140"/>
      <c r="AC29" s="1140"/>
      <c r="AD29" s="1140"/>
      <c r="AE29" s="1141"/>
      <c r="AF29" s="1133">
        <v>12</v>
      </c>
      <c r="AG29" s="1134"/>
      <c r="AH29" s="1134"/>
      <c r="AI29" s="1134"/>
      <c r="AJ29" s="1135"/>
      <c r="AK29" s="1076">
        <v>129</v>
      </c>
      <c r="AL29" s="1064"/>
      <c r="AM29" s="1064"/>
      <c r="AN29" s="1064"/>
      <c r="AO29" s="1064"/>
      <c r="AP29" s="1064" t="s">
        <v>584</v>
      </c>
      <c r="AQ29" s="1064"/>
      <c r="AR29" s="1064"/>
      <c r="AS29" s="1064"/>
      <c r="AT29" s="1064"/>
      <c r="AU29" s="1064" t="s">
        <v>584</v>
      </c>
      <c r="AV29" s="1064"/>
      <c r="AW29" s="1064"/>
      <c r="AX29" s="1064"/>
      <c r="AY29" s="1064"/>
      <c r="AZ29" s="1064" t="s">
        <v>584</v>
      </c>
      <c r="BA29" s="1064"/>
      <c r="BB29" s="1064"/>
      <c r="BC29" s="1064"/>
      <c r="BD29" s="1064"/>
      <c r="BE29" s="1122"/>
      <c r="BF29" s="1122"/>
      <c r="BG29" s="1122"/>
      <c r="BH29" s="1122"/>
      <c r="BI29" s="1123"/>
      <c r="BJ29" s="249"/>
      <c r="BK29" s="249"/>
      <c r="BL29" s="249"/>
      <c r="BM29" s="249"/>
      <c r="BN29" s="249"/>
      <c r="BO29" s="262"/>
      <c r="BP29" s="262"/>
      <c r="BQ29" s="259">
        <v>23</v>
      </c>
      <c r="BR29" s="260"/>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3"/>
    </row>
    <row r="30" spans="1:131" s="244" customFormat="1" ht="26.25" customHeight="1" x14ac:dyDescent="0.2">
      <c r="A30" s="263">
        <v>3</v>
      </c>
      <c r="B30" s="1127" t="s">
        <v>406</v>
      </c>
      <c r="C30" s="1128"/>
      <c r="D30" s="1128"/>
      <c r="E30" s="1128"/>
      <c r="F30" s="1128"/>
      <c r="G30" s="1128"/>
      <c r="H30" s="1128"/>
      <c r="I30" s="1128"/>
      <c r="J30" s="1128"/>
      <c r="K30" s="1128"/>
      <c r="L30" s="1128"/>
      <c r="M30" s="1128"/>
      <c r="N30" s="1128"/>
      <c r="O30" s="1128"/>
      <c r="P30" s="1129"/>
      <c r="Q30" s="1139">
        <v>91</v>
      </c>
      <c r="R30" s="1140"/>
      <c r="S30" s="1140"/>
      <c r="T30" s="1140"/>
      <c r="U30" s="1140"/>
      <c r="V30" s="1140">
        <v>91</v>
      </c>
      <c r="W30" s="1140"/>
      <c r="X30" s="1140"/>
      <c r="Y30" s="1140"/>
      <c r="Z30" s="1140"/>
      <c r="AA30" s="1140">
        <v>0</v>
      </c>
      <c r="AB30" s="1140"/>
      <c r="AC30" s="1140"/>
      <c r="AD30" s="1140"/>
      <c r="AE30" s="1141"/>
      <c r="AF30" s="1133">
        <v>0</v>
      </c>
      <c r="AG30" s="1134"/>
      <c r="AH30" s="1134"/>
      <c r="AI30" s="1134"/>
      <c r="AJ30" s="1135"/>
      <c r="AK30" s="1076">
        <v>30</v>
      </c>
      <c r="AL30" s="1064"/>
      <c r="AM30" s="1064"/>
      <c r="AN30" s="1064"/>
      <c r="AO30" s="1064"/>
      <c r="AP30" s="1064" t="s">
        <v>582</v>
      </c>
      <c r="AQ30" s="1064"/>
      <c r="AR30" s="1064"/>
      <c r="AS30" s="1064"/>
      <c r="AT30" s="1064"/>
      <c r="AU30" s="1064" t="s">
        <v>584</v>
      </c>
      <c r="AV30" s="1064"/>
      <c r="AW30" s="1064"/>
      <c r="AX30" s="1064"/>
      <c r="AY30" s="1064"/>
      <c r="AZ30" s="1064" t="s">
        <v>584</v>
      </c>
      <c r="BA30" s="1064"/>
      <c r="BB30" s="1064"/>
      <c r="BC30" s="1064"/>
      <c r="BD30" s="1064"/>
      <c r="BE30" s="1122"/>
      <c r="BF30" s="1122"/>
      <c r="BG30" s="1122"/>
      <c r="BH30" s="1122"/>
      <c r="BI30" s="1123"/>
      <c r="BJ30" s="249"/>
      <c r="BK30" s="249"/>
      <c r="BL30" s="249"/>
      <c r="BM30" s="249"/>
      <c r="BN30" s="249"/>
      <c r="BO30" s="262"/>
      <c r="BP30" s="262"/>
      <c r="BQ30" s="259">
        <v>24</v>
      </c>
      <c r="BR30" s="260"/>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3"/>
    </row>
    <row r="31" spans="1:131" s="244" customFormat="1" ht="26.25" customHeight="1" x14ac:dyDescent="0.2">
      <c r="A31" s="263">
        <v>4</v>
      </c>
      <c r="B31" s="1127" t="s">
        <v>407</v>
      </c>
      <c r="C31" s="1128"/>
      <c r="D31" s="1128"/>
      <c r="E31" s="1128"/>
      <c r="F31" s="1128"/>
      <c r="G31" s="1128"/>
      <c r="H31" s="1128"/>
      <c r="I31" s="1128"/>
      <c r="J31" s="1128"/>
      <c r="K31" s="1128"/>
      <c r="L31" s="1128"/>
      <c r="M31" s="1128"/>
      <c r="N31" s="1128"/>
      <c r="O31" s="1128"/>
      <c r="P31" s="1129"/>
      <c r="Q31" s="1139">
        <v>6</v>
      </c>
      <c r="R31" s="1140"/>
      <c r="S31" s="1140"/>
      <c r="T31" s="1140"/>
      <c r="U31" s="1140"/>
      <c r="V31" s="1140">
        <v>6</v>
      </c>
      <c r="W31" s="1140"/>
      <c r="X31" s="1140"/>
      <c r="Y31" s="1140"/>
      <c r="Z31" s="1140"/>
      <c r="AA31" s="1140">
        <v>0</v>
      </c>
      <c r="AB31" s="1140"/>
      <c r="AC31" s="1140"/>
      <c r="AD31" s="1140"/>
      <c r="AE31" s="1141"/>
      <c r="AF31" s="1133">
        <v>0</v>
      </c>
      <c r="AG31" s="1134"/>
      <c r="AH31" s="1134"/>
      <c r="AI31" s="1134"/>
      <c r="AJ31" s="1135"/>
      <c r="AK31" s="1076">
        <v>4</v>
      </c>
      <c r="AL31" s="1064"/>
      <c r="AM31" s="1064"/>
      <c r="AN31" s="1064"/>
      <c r="AO31" s="1064"/>
      <c r="AP31" s="1064">
        <v>30</v>
      </c>
      <c r="AQ31" s="1064"/>
      <c r="AR31" s="1064"/>
      <c r="AS31" s="1064"/>
      <c r="AT31" s="1064"/>
      <c r="AU31" s="1064">
        <v>23</v>
      </c>
      <c r="AV31" s="1064"/>
      <c r="AW31" s="1064"/>
      <c r="AX31" s="1064"/>
      <c r="AY31" s="1064"/>
      <c r="AZ31" s="1064" t="s">
        <v>584</v>
      </c>
      <c r="BA31" s="1064"/>
      <c r="BB31" s="1064"/>
      <c r="BC31" s="1064"/>
      <c r="BD31" s="1064"/>
      <c r="BE31" s="1122" t="s">
        <v>408</v>
      </c>
      <c r="BF31" s="1122"/>
      <c r="BG31" s="1122"/>
      <c r="BH31" s="1122"/>
      <c r="BI31" s="1123"/>
      <c r="BJ31" s="249"/>
      <c r="BK31" s="249"/>
      <c r="BL31" s="249"/>
      <c r="BM31" s="249"/>
      <c r="BN31" s="249"/>
      <c r="BO31" s="262"/>
      <c r="BP31" s="262"/>
      <c r="BQ31" s="259">
        <v>25</v>
      </c>
      <c r="BR31" s="260"/>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3"/>
    </row>
    <row r="32" spans="1:131" s="244" customFormat="1" ht="26.25" customHeight="1" x14ac:dyDescent="0.2">
      <c r="A32" s="263">
        <v>5</v>
      </c>
      <c r="B32" s="1127" t="s">
        <v>409</v>
      </c>
      <c r="C32" s="1128"/>
      <c r="D32" s="1128"/>
      <c r="E32" s="1128"/>
      <c r="F32" s="1128"/>
      <c r="G32" s="1128"/>
      <c r="H32" s="1128"/>
      <c r="I32" s="1128"/>
      <c r="J32" s="1128"/>
      <c r="K32" s="1128"/>
      <c r="L32" s="1128"/>
      <c r="M32" s="1128"/>
      <c r="N32" s="1128"/>
      <c r="O32" s="1128"/>
      <c r="P32" s="1129"/>
      <c r="Q32" s="1139">
        <v>96</v>
      </c>
      <c r="R32" s="1140"/>
      <c r="S32" s="1140"/>
      <c r="T32" s="1140"/>
      <c r="U32" s="1140"/>
      <c r="V32" s="1140">
        <v>96</v>
      </c>
      <c r="W32" s="1140"/>
      <c r="X32" s="1140"/>
      <c r="Y32" s="1140"/>
      <c r="Z32" s="1140"/>
      <c r="AA32" s="1140">
        <v>0</v>
      </c>
      <c r="AB32" s="1140"/>
      <c r="AC32" s="1140"/>
      <c r="AD32" s="1140"/>
      <c r="AE32" s="1141"/>
      <c r="AF32" s="1133">
        <v>0</v>
      </c>
      <c r="AG32" s="1134"/>
      <c r="AH32" s="1134"/>
      <c r="AI32" s="1134"/>
      <c r="AJ32" s="1135"/>
      <c r="AK32" s="1076">
        <v>58</v>
      </c>
      <c r="AL32" s="1064"/>
      <c r="AM32" s="1064"/>
      <c r="AN32" s="1064"/>
      <c r="AO32" s="1064"/>
      <c r="AP32" s="1064">
        <v>309</v>
      </c>
      <c r="AQ32" s="1064"/>
      <c r="AR32" s="1064"/>
      <c r="AS32" s="1064"/>
      <c r="AT32" s="1064"/>
      <c r="AU32" s="1064">
        <v>281</v>
      </c>
      <c r="AV32" s="1064"/>
      <c r="AW32" s="1064"/>
      <c r="AX32" s="1064"/>
      <c r="AY32" s="1064"/>
      <c r="AZ32" s="1064" t="s">
        <v>584</v>
      </c>
      <c r="BA32" s="1064"/>
      <c r="BB32" s="1064"/>
      <c r="BC32" s="1064"/>
      <c r="BD32" s="1064"/>
      <c r="BE32" s="1122" t="s">
        <v>410</v>
      </c>
      <c r="BF32" s="1122"/>
      <c r="BG32" s="1122"/>
      <c r="BH32" s="1122"/>
      <c r="BI32" s="1123"/>
      <c r="BJ32" s="249"/>
      <c r="BK32" s="249"/>
      <c r="BL32" s="249"/>
      <c r="BM32" s="249"/>
      <c r="BN32" s="249"/>
      <c r="BO32" s="262"/>
      <c r="BP32" s="262"/>
      <c r="BQ32" s="259">
        <v>26</v>
      </c>
      <c r="BR32" s="260"/>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3"/>
    </row>
    <row r="33" spans="1:131" s="244" customFormat="1" ht="26.25" customHeight="1" x14ac:dyDescent="0.2">
      <c r="A33" s="263">
        <v>6</v>
      </c>
      <c r="B33" s="1127"/>
      <c r="C33" s="1128"/>
      <c r="D33" s="1128"/>
      <c r="E33" s="1128"/>
      <c r="F33" s="1128"/>
      <c r="G33" s="1128"/>
      <c r="H33" s="1128"/>
      <c r="I33" s="1128"/>
      <c r="J33" s="1128"/>
      <c r="K33" s="1128"/>
      <c r="L33" s="1128"/>
      <c r="M33" s="1128"/>
      <c r="N33" s="1128"/>
      <c r="O33" s="1128"/>
      <c r="P33" s="1129"/>
      <c r="Q33" s="1139"/>
      <c r="R33" s="1140"/>
      <c r="S33" s="1140"/>
      <c r="T33" s="1140"/>
      <c r="U33" s="1140"/>
      <c r="V33" s="1140"/>
      <c r="W33" s="1140"/>
      <c r="X33" s="1140"/>
      <c r="Y33" s="1140"/>
      <c r="Z33" s="1140"/>
      <c r="AA33" s="1140"/>
      <c r="AB33" s="1140"/>
      <c r="AC33" s="1140"/>
      <c r="AD33" s="1140"/>
      <c r="AE33" s="1141"/>
      <c r="AF33" s="1133"/>
      <c r="AG33" s="1134"/>
      <c r="AH33" s="1134"/>
      <c r="AI33" s="1134"/>
      <c r="AJ33" s="1135"/>
      <c r="AK33" s="1076"/>
      <c r="AL33" s="1064"/>
      <c r="AM33" s="1064"/>
      <c r="AN33" s="1064"/>
      <c r="AO33" s="1064"/>
      <c r="AP33" s="1064"/>
      <c r="AQ33" s="1064"/>
      <c r="AR33" s="1064"/>
      <c r="AS33" s="1064"/>
      <c r="AT33" s="1064"/>
      <c r="AU33" s="1064"/>
      <c r="AV33" s="1064"/>
      <c r="AW33" s="1064"/>
      <c r="AX33" s="1064"/>
      <c r="AY33" s="1064"/>
      <c r="AZ33" s="1138"/>
      <c r="BA33" s="1138"/>
      <c r="BB33" s="1138"/>
      <c r="BC33" s="1138"/>
      <c r="BD33" s="1138"/>
      <c r="BE33" s="1122"/>
      <c r="BF33" s="1122"/>
      <c r="BG33" s="1122"/>
      <c r="BH33" s="1122"/>
      <c r="BI33" s="1123"/>
      <c r="BJ33" s="249"/>
      <c r="BK33" s="249"/>
      <c r="BL33" s="249"/>
      <c r="BM33" s="249"/>
      <c r="BN33" s="249"/>
      <c r="BO33" s="262"/>
      <c r="BP33" s="262"/>
      <c r="BQ33" s="259">
        <v>27</v>
      </c>
      <c r="BR33" s="260"/>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3"/>
    </row>
    <row r="34" spans="1:131" s="244" customFormat="1" ht="26.25" customHeight="1" x14ac:dyDescent="0.2">
      <c r="A34" s="263">
        <v>7</v>
      </c>
      <c r="B34" s="1127"/>
      <c r="C34" s="1128"/>
      <c r="D34" s="1128"/>
      <c r="E34" s="1128"/>
      <c r="F34" s="1128"/>
      <c r="G34" s="1128"/>
      <c r="H34" s="1128"/>
      <c r="I34" s="1128"/>
      <c r="J34" s="1128"/>
      <c r="K34" s="1128"/>
      <c r="L34" s="1128"/>
      <c r="M34" s="1128"/>
      <c r="N34" s="1128"/>
      <c r="O34" s="1128"/>
      <c r="P34" s="1129"/>
      <c r="Q34" s="1139"/>
      <c r="R34" s="1140"/>
      <c r="S34" s="1140"/>
      <c r="T34" s="1140"/>
      <c r="U34" s="1140"/>
      <c r="V34" s="1140"/>
      <c r="W34" s="1140"/>
      <c r="X34" s="1140"/>
      <c r="Y34" s="1140"/>
      <c r="Z34" s="1140"/>
      <c r="AA34" s="1140"/>
      <c r="AB34" s="1140"/>
      <c r="AC34" s="1140"/>
      <c r="AD34" s="1140"/>
      <c r="AE34" s="1141"/>
      <c r="AF34" s="1133"/>
      <c r="AG34" s="1134"/>
      <c r="AH34" s="1134"/>
      <c r="AI34" s="1134"/>
      <c r="AJ34" s="1135"/>
      <c r="AK34" s="1076"/>
      <c r="AL34" s="1064"/>
      <c r="AM34" s="1064"/>
      <c r="AN34" s="1064"/>
      <c r="AO34" s="1064"/>
      <c r="AP34" s="1064"/>
      <c r="AQ34" s="1064"/>
      <c r="AR34" s="1064"/>
      <c r="AS34" s="1064"/>
      <c r="AT34" s="1064"/>
      <c r="AU34" s="1064"/>
      <c r="AV34" s="1064"/>
      <c r="AW34" s="1064"/>
      <c r="AX34" s="1064"/>
      <c r="AY34" s="1064"/>
      <c r="AZ34" s="1138"/>
      <c r="BA34" s="1138"/>
      <c r="BB34" s="1138"/>
      <c r="BC34" s="1138"/>
      <c r="BD34" s="1138"/>
      <c r="BE34" s="1122"/>
      <c r="BF34" s="1122"/>
      <c r="BG34" s="1122"/>
      <c r="BH34" s="1122"/>
      <c r="BI34" s="1123"/>
      <c r="BJ34" s="249"/>
      <c r="BK34" s="249"/>
      <c r="BL34" s="249"/>
      <c r="BM34" s="249"/>
      <c r="BN34" s="249"/>
      <c r="BO34" s="262"/>
      <c r="BP34" s="262"/>
      <c r="BQ34" s="259">
        <v>28</v>
      </c>
      <c r="BR34" s="260"/>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3"/>
    </row>
    <row r="35" spans="1:131" s="244" customFormat="1" ht="26.25" customHeight="1" x14ac:dyDescent="0.2">
      <c r="A35" s="263">
        <v>8</v>
      </c>
      <c r="B35" s="1127"/>
      <c r="C35" s="1128"/>
      <c r="D35" s="1128"/>
      <c r="E35" s="1128"/>
      <c r="F35" s="1128"/>
      <c r="G35" s="1128"/>
      <c r="H35" s="1128"/>
      <c r="I35" s="1128"/>
      <c r="J35" s="1128"/>
      <c r="K35" s="1128"/>
      <c r="L35" s="1128"/>
      <c r="M35" s="1128"/>
      <c r="N35" s="1128"/>
      <c r="O35" s="1128"/>
      <c r="P35" s="1129"/>
      <c r="Q35" s="1139"/>
      <c r="R35" s="1140"/>
      <c r="S35" s="1140"/>
      <c r="T35" s="1140"/>
      <c r="U35" s="1140"/>
      <c r="V35" s="1140"/>
      <c r="W35" s="1140"/>
      <c r="X35" s="1140"/>
      <c r="Y35" s="1140"/>
      <c r="Z35" s="1140"/>
      <c r="AA35" s="1140"/>
      <c r="AB35" s="1140"/>
      <c r="AC35" s="1140"/>
      <c r="AD35" s="1140"/>
      <c r="AE35" s="1141"/>
      <c r="AF35" s="1133"/>
      <c r="AG35" s="1134"/>
      <c r="AH35" s="1134"/>
      <c r="AI35" s="1134"/>
      <c r="AJ35" s="1135"/>
      <c r="AK35" s="1076"/>
      <c r="AL35" s="1064"/>
      <c r="AM35" s="1064"/>
      <c r="AN35" s="1064"/>
      <c r="AO35" s="1064"/>
      <c r="AP35" s="1064"/>
      <c r="AQ35" s="1064"/>
      <c r="AR35" s="1064"/>
      <c r="AS35" s="1064"/>
      <c r="AT35" s="1064"/>
      <c r="AU35" s="1064"/>
      <c r="AV35" s="1064"/>
      <c r="AW35" s="1064"/>
      <c r="AX35" s="1064"/>
      <c r="AY35" s="1064"/>
      <c r="AZ35" s="1138"/>
      <c r="BA35" s="1138"/>
      <c r="BB35" s="1138"/>
      <c r="BC35" s="1138"/>
      <c r="BD35" s="1138"/>
      <c r="BE35" s="1122"/>
      <c r="BF35" s="1122"/>
      <c r="BG35" s="1122"/>
      <c r="BH35" s="1122"/>
      <c r="BI35" s="1123"/>
      <c r="BJ35" s="249"/>
      <c r="BK35" s="249"/>
      <c r="BL35" s="249"/>
      <c r="BM35" s="249"/>
      <c r="BN35" s="249"/>
      <c r="BO35" s="262"/>
      <c r="BP35" s="262"/>
      <c r="BQ35" s="259">
        <v>29</v>
      </c>
      <c r="BR35" s="260"/>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3"/>
    </row>
    <row r="36" spans="1:131" s="244" customFormat="1" ht="26.25" customHeight="1" x14ac:dyDescent="0.2">
      <c r="A36" s="263">
        <v>9</v>
      </c>
      <c r="B36" s="1127"/>
      <c r="C36" s="1128"/>
      <c r="D36" s="1128"/>
      <c r="E36" s="1128"/>
      <c r="F36" s="1128"/>
      <c r="G36" s="1128"/>
      <c r="H36" s="1128"/>
      <c r="I36" s="1128"/>
      <c r="J36" s="1128"/>
      <c r="K36" s="1128"/>
      <c r="L36" s="1128"/>
      <c r="M36" s="1128"/>
      <c r="N36" s="1128"/>
      <c r="O36" s="1128"/>
      <c r="P36" s="1129"/>
      <c r="Q36" s="1139"/>
      <c r="R36" s="1140"/>
      <c r="S36" s="1140"/>
      <c r="T36" s="1140"/>
      <c r="U36" s="1140"/>
      <c r="V36" s="1140"/>
      <c r="W36" s="1140"/>
      <c r="X36" s="1140"/>
      <c r="Y36" s="1140"/>
      <c r="Z36" s="1140"/>
      <c r="AA36" s="1140"/>
      <c r="AB36" s="1140"/>
      <c r="AC36" s="1140"/>
      <c r="AD36" s="1140"/>
      <c r="AE36" s="1141"/>
      <c r="AF36" s="1133"/>
      <c r="AG36" s="1134"/>
      <c r="AH36" s="1134"/>
      <c r="AI36" s="1134"/>
      <c r="AJ36" s="1135"/>
      <c r="AK36" s="1076"/>
      <c r="AL36" s="1064"/>
      <c r="AM36" s="1064"/>
      <c r="AN36" s="1064"/>
      <c r="AO36" s="1064"/>
      <c r="AP36" s="1064"/>
      <c r="AQ36" s="1064"/>
      <c r="AR36" s="1064"/>
      <c r="AS36" s="1064"/>
      <c r="AT36" s="1064"/>
      <c r="AU36" s="1064"/>
      <c r="AV36" s="1064"/>
      <c r="AW36" s="1064"/>
      <c r="AX36" s="1064"/>
      <c r="AY36" s="1064"/>
      <c r="AZ36" s="1138"/>
      <c r="BA36" s="1138"/>
      <c r="BB36" s="1138"/>
      <c r="BC36" s="1138"/>
      <c r="BD36" s="1138"/>
      <c r="BE36" s="1122"/>
      <c r="BF36" s="1122"/>
      <c r="BG36" s="1122"/>
      <c r="BH36" s="1122"/>
      <c r="BI36" s="1123"/>
      <c r="BJ36" s="249"/>
      <c r="BK36" s="249"/>
      <c r="BL36" s="249"/>
      <c r="BM36" s="249"/>
      <c r="BN36" s="249"/>
      <c r="BO36" s="262"/>
      <c r="BP36" s="262"/>
      <c r="BQ36" s="259">
        <v>30</v>
      </c>
      <c r="BR36" s="260"/>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3"/>
    </row>
    <row r="37" spans="1:131" s="244" customFormat="1" ht="26.25" customHeight="1" x14ac:dyDescent="0.2">
      <c r="A37" s="263">
        <v>10</v>
      </c>
      <c r="B37" s="1127"/>
      <c r="C37" s="1128"/>
      <c r="D37" s="1128"/>
      <c r="E37" s="1128"/>
      <c r="F37" s="1128"/>
      <c r="G37" s="1128"/>
      <c r="H37" s="1128"/>
      <c r="I37" s="1128"/>
      <c r="J37" s="1128"/>
      <c r="K37" s="1128"/>
      <c r="L37" s="1128"/>
      <c r="M37" s="1128"/>
      <c r="N37" s="1128"/>
      <c r="O37" s="1128"/>
      <c r="P37" s="1129"/>
      <c r="Q37" s="1139"/>
      <c r="R37" s="1140"/>
      <c r="S37" s="1140"/>
      <c r="T37" s="1140"/>
      <c r="U37" s="1140"/>
      <c r="V37" s="1140"/>
      <c r="W37" s="1140"/>
      <c r="X37" s="1140"/>
      <c r="Y37" s="1140"/>
      <c r="Z37" s="1140"/>
      <c r="AA37" s="1140"/>
      <c r="AB37" s="1140"/>
      <c r="AC37" s="1140"/>
      <c r="AD37" s="1140"/>
      <c r="AE37" s="1141"/>
      <c r="AF37" s="1133"/>
      <c r="AG37" s="1134"/>
      <c r="AH37" s="1134"/>
      <c r="AI37" s="1134"/>
      <c r="AJ37" s="1135"/>
      <c r="AK37" s="1076"/>
      <c r="AL37" s="1064"/>
      <c r="AM37" s="1064"/>
      <c r="AN37" s="1064"/>
      <c r="AO37" s="1064"/>
      <c r="AP37" s="1064"/>
      <c r="AQ37" s="1064"/>
      <c r="AR37" s="1064"/>
      <c r="AS37" s="1064"/>
      <c r="AT37" s="1064"/>
      <c r="AU37" s="1064"/>
      <c r="AV37" s="1064"/>
      <c r="AW37" s="1064"/>
      <c r="AX37" s="1064"/>
      <c r="AY37" s="1064"/>
      <c r="AZ37" s="1138"/>
      <c r="BA37" s="1138"/>
      <c r="BB37" s="1138"/>
      <c r="BC37" s="1138"/>
      <c r="BD37" s="1138"/>
      <c r="BE37" s="1122"/>
      <c r="BF37" s="1122"/>
      <c r="BG37" s="1122"/>
      <c r="BH37" s="1122"/>
      <c r="BI37" s="1123"/>
      <c r="BJ37" s="249"/>
      <c r="BK37" s="249"/>
      <c r="BL37" s="249"/>
      <c r="BM37" s="249"/>
      <c r="BN37" s="249"/>
      <c r="BO37" s="262"/>
      <c r="BP37" s="262"/>
      <c r="BQ37" s="259">
        <v>31</v>
      </c>
      <c r="BR37" s="260"/>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3"/>
    </row>
    <row r="38" spans="1:131" s="244" customFormat="1" ht="26.25" customHeight="1" x14ac:dyDescent="0.2">
      <c r="A38" s="263">
        <v>11</v>
      </c>
      <c r="B38" s="1127"/>
      <c r="C38" s="1128"/>
      <c r="D38" s="1128"/>
      <c r="E38" s="1128"/>
      <c r="F38" s="1128"/>
      <c r="G38" s="1128"/>
      <c r="H38" s="1128"/>
      <c r="I38" s="1128"/>
      <c r="J38" s="1128"/>
      <c r="K38" s="1128"/>
      <c r="L38" s="1128"/>
      <c r="M38" s="1128"/>
      <c r="N38" s="1128"/>
      <c r="O38" s="1128"/>
      <c r="P38" s="1129"/>
      <c r="Q38" s="1139"/>
      <c r="R38" s="1140"/>
      <c r="S38" s="1140"/>
      <c r="T38" s="1140"/>
      <c r="U38" s="1140"/>
      <c r="V38" s="1140"/>
      <c r="W38" s="1140"/>
      <c r="X38" s="1140"/>
      <c r="Y38" s="1140"/>
      <c r="Z38" s="1140"/>
      <c r="AA38" s="1140"/>
      <c r="AB38" s="1140"/>
      <c r="AC38" s="1140"/>
      <c r="AD38" s="1140"/>
      <c r="AE38" s="1141"/>
      <c r="AF38" s="1133"/>
      <c r="AG38" s="1134"/>
      <c r="AH38" s="1134"/>
      <c r="AI38" s="1134"/>
      <c r="AJ38" s="1135"/>
      <c r="AK38" s="1076"/>
      <c r="AL38" s="1064"/>
      <c r="AM38" s="1064"/>
      <c r="AN38" s="1064"/>
      <c r="AO38" s="1064"/>
      <c r="AP38" s="1064"/>
      <c r="AQ38" s="1064"/>
      <c r="AR38" s="1064"/>
      <c r="AS38" s="1064"/>
      <c r="AT38" s="1064"/>
      <c r="AU38" s="1064"/>
      <c r="AV38" s="1064"/>
      <c r="AW38" s="1064"/>
      <c r="AX38" s="1064"/>
      <c r="AY38" s="1064"/>
      <c r="AZ38" s="1138"/>
      <c r="BA38" s="1138"/>
      <c r="BB38" s="1138"/>
      <c r="BC38" s="1138"/>
      <c r="BD38" s="1138"/>
      <c r="BE38" s="1122"/>
      <c r="BF38" s="1122"/>
      <c r="BG38" s="1122"/>
      <c r="BH38" s="1122"/>
      <c r="BI38" s="1123"/>
      <c r="BJ38" s="249"/>
      <c r="BK38" s="249"/>
      <c r="BL38" s="249"/>
      <c r="BM38" s="249"/>
      <c r="BN38" s="249"/>
      <c r="BO38" s="262"/>
      <c r="BP38" s="262"/>
      <c r="BQ38" s="259">
        <v>32</v>
      </c>
      <c r="BR38" s="260"/>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3"/>
    </row>
    <row r="39" spans="1:131" s="244" customFormat="1" ht="26.25" customHeight="1" x14ac:dyDescent="0.2">
      <c r="A39" s="263">
        <v>12</v>
      </c>
      <c r="B39" s="1127"/>
      <c r="C39" s="1128"/>
      <c r="D39" s="1128"/>
      <c r="E39" s="1128"/>
      <c r="F39" s="1128"/>
      <c r="G39" s="1128"/>
      <c r="H39" s="1128"/>
      <c r="I39" s="1128"/>
      <c r="J39" s="1128"/>
      <c r="K39" s="1128"/>
      <c r="L39" s="1128"/>
      <c r="M39" s="1128"/>
      <c r="N39" s="1128"/>
      <c r="O39" s="1128"/>
      <c r="P39" s="1129"/>
      <c r="Q39" s="1139"/>
      <c r="R39" s="1140"/>
      <c r="S39" s="1140"/>
      <c r="T39" s="1140"/>
      <c r="U39" s="1140"/>
      <c r="V39" s="1140"/>
      <c r="W39" s="1140"/>
      <c r="X39" s="1140"/>
      <c r="Y39" s="1140"/>
      <c r="Z39" s="1140"/>
      <c r="AA39" s="1140"/>
      <c r="AB39" s="1140"/>
      <c r="AC39" s="1140"/>
      <c r="AD39" s="1140"/>
      <c r="AE39" s="1141"/>
      <c r="AF39" s="1133"/>
      <c r="AG39" s="1134"/>
      <c r="AH39" s="1134"/>
      <c r="AI39" s="1134"/>
      <c r="AJ39" s="1135"/>
      <c r="AK39" s="1076"/>
      <c r="AL39" s="1064"/>
      <c r="AM39" s="1064"/>
      <c r="AN39" s="1064"/>
      <c r="AO39" s="1064"/>
      <c r="AP39" s="1064"/>
      <c r="AQ39" s="1064"/>
      <c r="AR39" s="1064"/>
      <c r="AS39" s="1064"/>
      <c r="AT39" s="1064"/>
      <c r="AU39" s="1064"/>
      <c r="AV39" s="1064"/>
      <c r="AW39" s="1064"/>
      <c r="AX39" s="1064"/>
      <c r="AY39" s="1064"/>
      <c r="AZ39" s="1138"/>
      <c r="BA39" s="1138"/>
      <c r="BB39" s="1138"/>
      <c r="BC39" s="1138"/>
      <c r="BD39" s="1138"/>
      <c r="BE39" s="1122"/>
      <c r="BF39" s="1122"/>
      <c r="BG39" s="1122"/>
      <c r="BH39" s="1122"/>
      <c r="BI39" s="1123"/>
      <c r="BJ39" s="249"/>
      <c r="BK39" s="249"/>
      <c r="BL39" s="249"/>
      <c r="BM39" s="249"/>
      <c r="BN39" s="249"/>
      <c r="BO39" s="262"/>
      <c r="BP39" s="262"/>
      <c r="BQ39" s="259">
        <v>33</v>
      </c>
      <c r="BR39" s="260"/>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3"/>
    </row>
    <row r="40" spans="1:131" s="244" customFormat="1" ht="26.25" customHeight="1" x14ac:dyDescent="0.2">
      <c r="A40" s="258">
        <v>13</v>
      </c>
      <c r="B40" s="1127"/>
      <c r="C40" s="1128"/>
      <c r="D40" s="1128"/>
      <c r="E40" s="1128"/>
      <c r="F40" s="1128"/>
      <c r="G40" s="1128"/>
      <c r="H40" s="1128"/>
      <c r="I40" s="1128"/>
      <c r="J40" s="1128"/>
      <c r="K40" s="1128"/>
      <c r="L40" s="1128"/>
      <c r="M40" s="1128"/>
      <c r="N40" s="1128"/>
      <c r="O40" s="1128"/>
      <c r="P40" s="1129"/>
      <c r="Q40" s="1139"/>
      <c r="R40" s="1140"/>
      <c r="S40" s="1140"/>
      <c r="T40" s="1140"/>
      <c r="U40" s="1140"/>
      <c r="V40" s="1140"/>
      <c r="W40" s="1140"/>
      <c r="X40" s="1140"/>
      <c r="Y40" s="1140"/>
      <c r="Z40" s="1140"/>
      <c r="AA40" s="1140"/>
      <c r="AB40" s="1140"/>
      <c r="AC40" s="1140"/>
      <c r="AD40" s="1140"/>
      <c r="AE40" s="1141"/>
      <c r="AF40" s="1133"/>
      <c r="AG40" s="1134"/>
      <c r="AH40" s="1134"/>
      <c r="AI40" s="1134"/>
      <c r="AJ40" s="1135"/>
      <c r="AK40" s="1076"/>
      <c r="AL40" s="1064"/>
      <c r="AM40" s="1064"/>
      <c r="AN40" s="1064"/>
      <c r="AO40" s="1064"/>
      <c r="AP40" s="1064"/>
      <c r="AQ40" s="1064"/>
      <c r="AR40" s="1064"/>
      <c r="AS40" s="1064"/>
      <c r="AT40" s="1064"/>
      <c r="AU40" s="1064"/>
      <c r="AV40" s="1064"/>
      <c r="AW40" s="1064"/>
      <c r="AX40" s="1064"/>
      <c r="AY40" s="1064"/>
      <c r="AZ40" s="1138"/>
      <c r="BA40" s="1138"/>
      <c r="BB40" s="1138"/>
      <c r="BC40" s="1138"/>
      <c r="BD40" s="1138"/>
      <c r="BE40" s="1122"/>
      <c r="BF40" s="1122"/>
      <c r="BG40" s="1122"/>
      <c r="BH40" s="1122"/>
      <c r="BI40" s="1123"/>
      <c r="BJ40" s="249"/>
      <c r="BK40" s="249"/>
      <c r="BL40" s="249"/>
      <c r="BM40" s="249"/>
      <c r="BN40" s="249"/>
      <c r="BO40" s="262"/>
      <c r="BP40" s="262"/>
      <c r="BQ40" s="259">
        <v>34</v>
      </c>
      <c r="BR40" s="260"/>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3"/>
    </row>
    <row r="41" spans="1:131" s="244" customFormat="1" ht="26.25" customHeight="1" x14ac:dyDescent="0.2">
      <c r="A41" s="258">
        <v>14</v>
      </c>
      <c r="B41" s="1127"/>
      <c r="C41" s="1128"/>
      <c r="D41" s="1128"/>
      <c r="E41" s="1128"/>
      <c r="F41" s="1128"/>
      <c r="G41" s="1128"/>
      <c r="H41" s="1128"/>
      <c r="I41" s="1128"/>
      <c r="J41" s="1128"/>
      <c r="K41" s="1128"/>
      <c r="L41" s="1128"/>
      <c r="M41" s="1128"/>
      <c r="N41" s="1128"/>
      <c r="O41" s="1128"/>
      <c r="P41" s="1129"/>
      <c r="Q41" s="1139"/>
      <c r="R41" s="1140"/>
      <c r="S41" s="1140"/>
      <c r="T41" s="1140"/>
      <c r="U41" s="1140"/>
      <c r="V41" s="1140"/>
      <c r="W41" s="1140"/>
      <c r="X41" s="1140"/>
      <c r="Y41" s="1140"/>
      <c r="Z41" s="1140"/>
      <c r="AA41" s="1140"/>
      <c r="AB41" s="1140"/>
      <c r="AC41" s="1140"/>
      <c r="AD41" s="1140"/>
      <c r="AE41" s="1141"/>
      <c r="AF41" s="1133"/>
      <c r="AG41" s="1134"/>
      <c r="AH41" s="1134"/>
      <c r="AI41" s="1134"/>
      <c r="AJ41" s="1135"/>
      <c r="AK41" s="1076"/>
      <c r="AL41" s="1064"/>
      <c r="AM41" s="1064"/>
      <c r="AN41" s="1064"/>
      <c r="AO41" s="1064"/>
      <c r="AP41" s="1064"/>
      <c r="AQ41" s="1064"/>
      <c r="AR41" s="1064"/>
      <c r="AS41" s="1064"/>
      <c r="AT41" s="1064"/>
      <c r="AU41" s="1064"/>
      <c r="AV41" s="1064"/>
      <c r="AW41" s="1064"/>
      <c r="AX41" s="1064"/>
      <c r="AY41" s="1064"/>
      <c r="AZ41" s="1138"/>
      <c r="BA41" s="1138"/>
      <c r="BB41" s="1138"/>
      <c r="BC41" s="1138"/>
      <c r="BD41" s="1138"/>
      <c r="BE41" s="1122"/>
      <c r="BF41" s="1122"/>
      <c r="BG41" s="1122"/>
      <c r="BH41" s="1122"/>
      <c r="BI41" s="1123"/>
      <c r="BJ41" s="249"/>
      <c r="BK41" s="249"/>
      <c r="BL41" s="249"/>
      <c r="BM41" s="249"/>
      <c r="BN41" s="249"/>
      <c r="BO41" s="262"/>
      <c r="BP41" s="262"/>
      <c r="BQ41" s="259">
        <v>35</v>
      </c>
      <c r="BR41" s="260"/>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3"/>
    </row>
    <row r="42" spans="1:131" s="244" customFormat="1" ht="26.25" customHeight="1" x14ac:dyDescent="0.2">
      <c r="A42" s="258">
        <v>15</v>
      </c>
      <c r="B42" s="1127"/>
      <c r="C42" s="1128"/>
      <c r="D42" s="1128"/>
      <c r="E42" s="1128"/>
      <c r="F42" s="1128"/>
      <c r="G42" s="1128"/>
      <c r="H42" s="1128"/>
      <c r="I42" s="1128"/>
      <c r="J42" s="1128"/>
      <c r="K42" s="1128"/>
      <c r="L42" s="1128"/>
      <c r="M42" s="1128"/>
      <c r="N42" s="1128"/>
      <c r="O42" s="1128"/>
      <c r="P42" s="1129"/>
      <c r="Q42" s="1139"/>
      <c r="R42" s="1140"/>
      <c r="S42" s="1140"/>
      <c r="T42" s="1140"/>
      <c r="U42" s="1140"/>
      <c r="V42" s="1140"/>
      <c r="W42" s="1140"/>
      <c r="X42" s="1140"/>
      <c r="Y42" s="1140"/>
      <c r="Z42" s="1140"/>
      <c r="AA42" s="1140"/>
      <c r="AB42" s="1140"/>
      <c r="AC42" s="1140"/>
      <c r="AD42" s="1140"/>
      <c r="AE42" s="1141"/>
      <c r="AF42" s="1133"/>
      <c r="AG42" s="1134"/>
      <c r="AH42" s="1134"/>
      <c r="AI42" s="1134"/>
      <c r="AJ42" s="1135"/>
      <c r="AK42" s="1076"/>
      <c r="AL42" s="1064"/>
      <c r="AM42" s="1064"/>
      <c r="AN42" s="1064"/>
      <c r="AO42" s="1064"/>
      <c r="AP42" s="1064"/>
      <c r="AQ42" s="1064"/>
      <c r="AR42" s="1064"/>
      <c r="AS42" s="1064"/>
      <c r="AT42" s="1064"/>
      <c r="AU42" s="1064"/>
      <c r="AV42" s="1064"/>
      <c r="AW42" s="1064"/>
      <c r="AX42" s="1064"/>
      <c r="AY42" s="1064"/>
      <c r="AZ42" s="1138"/>
      <c r="BA42" s="1138"/>
      <c r="BB42" s="1138"/>
      <c r="BC42" s="1138"/>
      <c r="BD42" s="1138"/>
      <c r="BE42" s="1122"/>
      <c r="BF42" s="1122"/>
      <c r="BG42" s="1122"/>
      <c r="BH42" s="1122"/>
      <c r="BI42" s="1123"/>
      <c r="BJ42" s="249"/>
      <c r="BK42" s="249"/>
      <c r="BL42" s="249"/>
      <c r="BM42" s="249"/>
      <c r="BN42" s="249"/>
      <c r="BO42" s="262"/>
      <c r="BP42" s="262"/>
      <c r="BQ42" s="259">
        <v>36</v>
      </c>
      <c r="BR42" s="260"/>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3"/>
    </row>
    <row r="43" spans="1:131" s="244" customFormat="1" ht="26.25" customHeight="1" x14ac:dyDescent="0.2">
      <c r="A43" s="258">
        <v>16</v>
      </c>
      <c r="B43" s="1127"/>
      <c r="C43" s="1128"/>
      <c r="D43" s="1128"/>
      <c r="E43" s="1128"/>
      <c r="F43" s="1128"/>
      <c r="G43" s="1128"/>
      <c r="H43" s="1128"/>
      <c r="I43" s="1128"/>
      <c r="J43" s="1128"/>
      <c r="K43" s="1128"/>
      <c r="L43" s="1128"/>
      <c r="M43" s="1128"/>
      <c r="N43" s="1128"/>
      <c r="O43" s="1128"/>
      <c r="P43" s="1129"/>
      <c r="Q43" s="1139"/>
      <c r="R43" s="1140"/>
      <c r="S43" s="1140"/>
      <c r="T43" s="1140"/>
      <c r="U43" s="1140"/>
      <c r="V43" s="1140"/>
      <c r="W43" s="1140"/>
      <c r="X43" s="1140"/>
      <c r="Y43" s="1140"/>
      <c r="Z43" s="1140"/>
      <c r="AA43" s="1140"/>
      <c r="AB43" s="1140"/>
      <c r="AC43" s="1140"/>
      <c r="AD43" s="1140"/>
      <c r="AE43" s="1141"/>
      <c r="AF43" s="1133"/>
      <c r="AG43" s="1134"/>
      <c r="AH43" s="1134"/>
      <c r="AI43" s="1134"/>
      <c r="AJ43" s="1135"/>
      <c r="AK43" s="1076"/>
      <c r="AL43" s="1064"/>
      <c r="AM43" s="1064"/>
      <c r="AN43" s="1064"/>
      <c r="AO43" s="1064"/>
      <c r="AP43" s="1064"/>
      <c r="AQ43" s="1064"/>
      <c r="AR43" s="1064"/>
      <c r="AS43" s="1064"/>
      <c r="AT43" s="1064"/>
      <c r="AU43" s="1064"/>
      <c r="AV43" s="1064"/>
      <c r="AW43" s="1064"/>
      <c r="AX43" s="1064"/>
      <c r="AY43" s="1064"/>
      <c r="AZ43" s="1138"/>
      <c r="BA43" s="1138"/>
      <c r="BB43" s="1138"/>
      <c r="BC43" s="1138"/>
      <c r="BD43" s="1138"/>
      <c r="BE43" s="1122"/>
      <c r="BF43" s="1122"/>
      <c r="BG43" s="1122"/>
      <c r="BH43" s="1122"/>
      <c r="BI43" s="1123"/>
      <c r="BJ43" s="249"/>
      <c r="BK43" s="249"/>
      <c r="BL43" s="249"/>
      <c r="BM43" s="249"/>
      <c r="BN43" s="249"/>
      <c r="BO43" s="262"/>
      <c r="BP43" s="262"/>
      <c r="BQ43" s="259">
        <v>37</v>
      </c>
      <c r="BR43" s="260"/>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3"/>
    </row>
    <row r="44" spans="1:131" s="244" customFormat="1" ht="26.25" customHeight="1" x14ac:dyDescent="0.2">
      <c r="A44" s="258">
        <v>17</v>
      </c>
      <c r="B44" s="1127"/>
      <c r="C44" s="1128"/>
      <c r="D44" s="1128"/>
      <c r="E44" s="1128"/>
      <c r="F44" s="1128"/>
      <c r="G44" s="1128"/>
      <c r="H44" s="1128"/>
      <c r="I44" s="1128"/>
      <c r="J44" s="1128"/>
      <c r="K44" s="1128"/>
      <c r="L44" s="1128"/>
      <c r="M44" s="1128"/>
      <c r="N44" s="1128"/>
      <c r="O44" s="1128"/>
      <c r="P44" s="1129"/>
      <c r="Q44" s="1139"/>
      <c r="R44" s="1140"/>
      <c r="S44" s="1140"/>
      <c r="T44" s="1140"/>
      <c r="U44" s="1140"/>
      <c r="V44" s="1140"/>
      <c r="W44" s="1140"/>
      <c r="X44" s="1140"/>
      <c r="Y44" s="1140"/>
      <c r="Z44" s="1140"/>
      <c r="AA44" s="1140"/>
      <c r="AB44" s="1140"/>
      <c r="AC44" s="1140"/>
      <c r="AD44" s="1140"/>
      <c r="AE44" s="1141"/>
      <c r="AF44" s="1133"/>
      <c r="AG44" s="1134"/>
      <c r="AH44" s="1134"/>
      <c r="AI44" s="1134"/>
      <c r="AJ44" s="1135"/>
      <c r="AK44" s="1076"/>
      <c r="AL44" s="1064"/>
      <c r="AM44" s="1064"/>
      <c r="AN44" s="1064"/>
      <c r="AO44" s="1064"/>
      <c r="AP44" s="1064"/>
      <c r="AQ44" s="1064"/>
      <c r="AR44" s="1064"/>
      <c r="AS44" s="1064"/>
      <c r="AT44" s="1064"/>
      <c r="AU44" s="1064"/>
      <c r="AV44" s="1064"/>
      <c r="AW44" s="1064"/>
      <c r="AX44" s="1064"/>
      <c r="AY44" s="1064"/>
      <c r="AZ44" s="1138"/>
      <c r="BA44" s="1138"/>
      <c r="BB44" s="1138"/>
      <c r="BC44" s="1138"/>
      <c r="BD44" s="1138"/>
      <c r="BE44" s="1122"/>
      <c r="BF44" s="1122"/>
      <c r="BG44" s="1122"/>
      <c r="BH44" s="1122"/>
      <c r="BI44" s="1123"/>
      <c r="BJ44" s="249"/>
      <c r="BK44" s="249"/>
      <c r="BL44" s="249"/>
      <c r="BM44" s="249"/>
      <c r="BN44" s="249"/>
      <c r="BO44" s="262"/>
      <c r="BP44" s="262"/>
      <c r="BQ44" s="259">
        <v>38</v>
      </c>
      <c r="BR44" s="260"/>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3"/>
    </row>
    <row r="45" spans="1:131" s="244" customFormat="1" ht="26.25" customHeight="1" x14ac:dyDescent="0.2">
      <c r="A45" s="258">
        <v>18</v>
      </c>
      <c r="B45" s="1127"/>
      <c r="C45" s="1128"/>
      <c r="D45" s="1128"/>
      <c r="E45" s="1128"/>
      <c r="F45" s="1128"/>
      <c r="G45" s="1128"/>
      <c r="H45" s="1128"/>
      <c r="I45" s="1128"/>
      <c r="J45" s="1128"/>
      <c r="K45" s="1128"/>
      <c r="L45" s="1128"/>
      <c r="M45" s="1128"/>
      <c r="N45" s="1128"/>
      <c r="O45" s="1128"/>
      <c r="P45" s="1129"/>
      <c r="Q45" s="1139"/>
      <c r="R45" s="1140"/>
      <c r="S45" s="1140"/>
      <c r="T45" s="1140"/>
      <c r="U45" s="1140"/>
      <c r="V45" s="1140"/>
      <c r="W45" s="1140"/>
      <c r="X45" s="1140"/>
      <c r="Y45" s="1140"/>
      <c r="Z45" s="1140"/>
      <c r="AA45" s="1140"/>
      <c r="AB45" s="1140"/>
      <c r="AC45" s="1140"/>
      <c r="AD45" s="1140"/>
      <c r="AE45" s="1141"/>
      <c r="AF45" s="1133"/>
      <c r="AG45" s="1134"/>
      <c r="AH45" s="1134"/>
      <c r="AI45" s="1134"/>
      <c r="AJ45" s="1135"/>
      <c r="AK45" s="1076"/>
      <c r="AL45" s="1064"/>
      <c r="AM45" s="1064"/>
      <c r="AN45" s="1064"/>
      <c r="AO45" s="1064"/>
      <c r="AP45" s="1064"/>
      <c r="AQ45" s="1064"/>
      <c r="AR45" s="1064"/>
      <c r="AS45" s="1064"/>
      <c r="AT45" s="1064"/>
      <c r="AU45" s="1064"/>
      <c r="AV45" s="1064"/>
      <c r="AW45" s="1064"/>
      <c r="AX45" s="1064"/>
      <c r="AY45" s="1064"/>
      <c r="AZ45" s="1138"/>
      <c r="BA45" s="1138"/>
      <c r="BB45" s="1138"/>
      <c r="BC45" s="1138"/>
      <c r="BD45" s="1138"/>
      <c r="BE45" s="1122"/>
      <c r="BF45" s="1122"/>
      <c r="BG45" s="1122"/>
      <c r="BH45" s="1122"/>
      <c r="BI45" s="1123"/>
      <c r="BJ45" s="249"/>
      <c r="BK45" s="249"/>
      <c r="BL45" s="249"/>
      <c r="BM45" s="249"/>
      <c r="BN45" s="249"/>
      <c r="BO45" s="262"/>
      <c r="BP45" s="262"/>
      <c r="BQ45" s="259">
        <v>39</v>
      </c>
      <c r="BR45" s="260"/>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3"/>
    </row>
    <row r="46" spans="1:131" s="244" customFormat="1" ht="26.25" customHeight="1" x14ac:dyDescent="0.2">
      <c r="A46" s="258">
        <v>19</v>
      </c>
      <c r="B46" s="1127"/>
      <c r="C46" s="1128"/>
      <c r="D46" s="1128"/>
      <c r="E46" s="1128"/>
      <c r="F46" s="1128"/>
      <c r="G46" s="1128"/>
      <c r="H46" s="1128"/>
      <c r="I46" s="1128"/>
      <c r="J46" s="1128"/>
      <c r="K46" s="1128"/>
      <c r="L46" s="1128"/>
      <c r="M46" s="1128"/>
      <c r="N46" s="1128"/>
      <c r="O46" s="1128"/>
      <c r="P46" s="1129"/>
      <c r="Q46" s="1139"/>
      <c r="R46" s="1140"/>
      <c r="S46" s="1140"/>
      <c r="T46" s="1140"/>
      <c r="U46" s="1140"/>
      <c r="V46" s="1140"/>
      <c r="W46" s="1140"/>
      <c r="X46" s="1140"/>
      <c r="Y46" s="1140"/>
      <c r="Z46" s="1140"/>
      <c r="AA46" s="1140"/>
      <c r="AB46" s="1140"/>
      <c r="AC46" s="1140"/>
      <c r="AD46" s="1140"/>
      <c r="AE46" s="1141"/>
      <c r="AF46" s="1133"/>
      <c r="AG46" s="1134"/>
      <c r="AH46" s="1134"/>
      <c r="AI46" s="1134"/>
      <c r="AJ46" s="1135"/>
      <c r="AK46" s="1076"/>
      <c r="AL46" s="1064"/>
      <c r="AM46" s="1064"/>
      <c r="AN46" s="1064"/>
      <c r="AO46" s="1064"/>
      <c r="AP46" s="1064"/>
      <c r="AQ46" s="1064"/>
      <c r="AR46" s="1064"/>
      <c r="AS46" s="1064"/>
      <c r="AT46" s="1064"/>
      <c r="AU46" s="1064"/>
      <c r="AV46" s="1064"/>
      <c r="AW46" s="1064"/>
      <c r="AX46" s="1064"/>
      <c r="AY46" s="1064"/>
      <c r="AZ46" s="1138"/>
      <c r="BA46" s="1138"/>
      <c r="BB46" s="1138"/>
      <c r="BC46" s="1138"/>
      <c r="BD46" s="1138"/>
      <c r="BE46" s="1122"/>
      <c r="BF46" s="1122"/>
      <c r="BG46" s="1122"/>
      <c r="BH46" s="1122"/>
      <c r="BI46" s="1123"/>
      <c r="BJ46" s="249"/>
      <c r="BK46" s="249"/>
      <c r="BL46" s="249"/>
      <c r="BM46" s="249"/>
      <c r="BN46" s="249"/>
      <c r="BO46" s="262"/>
      <c r="BP46" s="262"/>
      <c r="BQ46" s="259">
        <v>40</v>
      </c>
      <c r="BR46" s="260"/>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3"/>
    </row>
    <row r="47" spans="1:131" s="244" customFormat="1" ht="26.25" customHeight="1" x14ac:dyDescent="0.2">
      <c r="A47" s="258">
        <v>20</v>
      </c>
      <c r="B47" s="1127"/>
      <c r="C47" s="1128"/>
      <c r="D47" s="1128"/>
      <c r="E47" s="1128"/>
      <c r="F47" s="1128"/>
      <c r="G47" s="1128"/>
      <c r="H47" s="1128"/>
      <c r="I47" s="1128"/>
      <c r="J47" s="1128"/>
      <c r="K47" s="1128"/>
      <c r="L47" s="1128"/>
      <c r="M47" s="1128"/>
      <c r="N47" s="1128"/>
      <c r="O47" s="1128"/>
      <c r="P47" s="1129"/>
      <c r="Q47" s="1139"/>
      <c r="R47" s="1140"/>
      <c r="S47" s="1140"/>
      <c r="T47" s="1140"/>
      <c r="U47" s="1140"/>
      <c r="V47" s="1140"/>
      <c r="W47" s="1140"/>
      <c r="X47" s="1140"/>
      <c r="Y47" s="1140"/>
      <c r="Z47" s="1140"/>
      <c r="AA47" s="1140"/>
      <c r="AB47" s="1140"/>
      <c r="AC47" s="1140"/>
      <c r="AD47" s="1140"/>
      <c r="AE47" s="1141"/>
      <c r="AF47" s="1133"/>
      <c r="AG47" s="1134"/>
      <c r="AH47" s="1134"/>
      <c r="AI47" s="1134"/>
      <c r="AJ47" s="1135"/>
      <c r="AK47" s="1076"/>
      <c r="AL47" s="1064"/>
      <c r="AM47" s="1064"/>
      <c r="AN47" s="1064"/>
      <c r="AO47" s="1064"/>
      <c r="AP47" s="1064"/>
      <c r="AQ47" s="1064"/>
      <c r="AR47" s="1064"/>
      <c r="AS47" s="1064"/>
      <c r="AT47" s="1064"/>
      <c r="AU47" s="1064"/>
      <c r="AV47" s="1064"/>
      <c r="AW47" s="1064"/>
      <c r="AX47" s="1064"/>
      <c r="AY47" s="1064"/>
      <c r="AZ47" s="1138"/>
      <c r="BA47" s="1138"/>
      <c r="BB47" s="1138"/>
      <c r="BC47" s="1138"/>
      <c r="BD47" s="1138"/>
      <c r="BE47" s="1122"/>
      <c r="BF47" s="1122"/>
      <c r="BG47" s="1122"/>
      <c r="BH47" s="1122"/>
      <c r="BI47" s="1123"/>
      <c r="BJ47" s="249"/>
      <c r="BK47" s="249"/>
      <c r="BL47" s="249"/>
      <c r="BM47" s="249"/>
      <c r="BN47" s="249"/>
      <c r="BO47" s="262"/>
      <c r="BP47" s="262"/>
      <c r="BQ47" s="259">
        <v>41</v>
      </c>
      <c r="BR47" s="260"/>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3"/>
    </row>
    <row r="48" spans="1:131" s="244" customFormat="1" ht="26.25" customHeight="1" x14ac:dyDescent="0.2">
      <c r="A48" s="258">
        <v>21</v>
      </c>
      <c r="B48" s="1127"/>
      <c r="C48" s="1128"/>
      <c r="D48" s="1128"/>
      <c r="E48" s="1128"/>
      <c r="F48" s="1128"/>
      <c r="G48" s="1128"/>
      <c r="H48" s="1128"/>
      <c r="I48" s="1128"/>
      <c r="J48" s="1128"/>
      <c r="K48" s="1128"/>
      <c r="L48" s="1128"/>
      <c r="M48" s="1128"/>
      <c r="N48" s="1128"/>
      <c r="O48" s="1128"/>
      <c r="P48" s="1129"/>
      <c r="Q48" s="1139"/>
      <c r="R48" s="1140"/>
      <c r="S48" s="1140"/>
      <c r="T48" s="1140"/>
      <c r="U48" s="1140"/>
      <c r="V48" s="1140"/>
      <c r="W48" s="1140"/>
      <c r="X48" s="1140"/>
      <c r="Y48" s="1140"/>
      <c r="Z48" s="1140"/>
      <c r="AA48" s="1140"/>
      <c r="AB48" s="1140"/>
      <c r="AC48" s="1140"/>
      <c r="AD48" s="1140"/>
      <c r="AE48" s="1141"/>
      <c r="AF48" s="1133"/>
      <c r="AG48" s="1134"/>
      <c r="AH48" s="1134"/>
      <c r="AI48" s="1134"/>
      <c r="AJ48" s="1135"/>
      <c r="AK48" s="1076"/>
      <c r="AL48" s="1064"/>
      <c r="AM48" s="1064"/>
      <c r="AN48" s="1064"/>
      <c r="AO48" s="1064"/>
      <c r="AP48" s="1064"/>
      <c r="AQ48" s="1064"/>
      <c r="AR48" s="1064"/>
      <c r="AS48" s="1064"/>
      <c r="AT48" s="1064"/>
      <c r="AU48" s="1064"/>
      <c r="AV48" s="1064"/>
      <c r="AW48" s="1064"/>
      <c r="AX48" s="1064"/>
      <c r="AY48" s="1064"/>
      <c r="AZ48" s="1138"/>
      <c r="BA48" s="1138"/>
      <c r="BB48" s="1138"/>
      <c r="BC48" s="1138"/>
      <c r="BD48" s="1138"/>
      <c r="BE48" s="1122"/>
      <c r="BF48" s="1122"/>
      <c r="BG48" s="1122"/>
      <c r="BH48" s="1122"/>
      <c r="BI48" s="1123"/>
      <c r="BJ48" s="249"/>
      <c r="BK48" s="249"/>
      <c r="BL48" s="249"/>
      <c r="BM48" s="249"/>
      <c r="BN48" s="249"/>
      <c r="BO48" s="262"/>
      <c r="BP48" s="262"/>
      <c r="BQ48" s="259">
        <v>42</v>
      </c>
      <c r="BR48" s="260"/>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3"/>
    </row>
    <row r="49" spans="1:131" s="244" customFormat="1" ht="26.25" customHeight="1" x14ac:dyDescent="0.2">
      <c r="A49" s="258">
        <v>22</v>
      </c>
      <c r="B49" s="1127"/>
      <c r="C49" s="1128"/>
      <c r="D49" s="1128"/>
      <c r="E49" s="1128"/>
      <c r="F49" s="1128"/>
      <c r="G49" s="1128"/>
      <c r="H49" s="1128"/>
      <c r="I49" s="1128"/>
      <c r="J49" s="1128"/>
      <c r="K49" s="1128"/>
      <c r="L49" s="1128"/>
      <c r="M49" s="1128"/>
      <c r="N49" s="1128"/>
      <c r="O49" s="1128"/>
      <c r="P49" s="1129"/>
      <c r="Q49" s="1139"/>
      <c r="R49" s="1140"/>
      <c r="S49" s="1140"/>
      <c r="T49" s="1140"/>
      <c r="U49" s="1140"/>
      <c r="V49" s="1140"/>
      <c r="W49" s="1140"/>
      <c r="X49" s="1140"/>
      <c r="Y49" s="1140"/>
      <c r="Z49" s="1140"/>
      <c r="AA49" s="1140"/>
      <c r="AB49" s="1140"/>
      <c r="AC49" s="1140"/>
      <c r="AD49" s="1140"/>
      <c r="AE49" s="1141"/>
      <c r="AF49" s="1133"/>
      <c r="AG49" s="1134"/>
      <c r="AH49" s="1134"/>
      <c r="AI49" s="1134"/>
      <c r="AJ49" s="1135"/>
      <c r="AK49" s="1076"/>
      <c r="AL49" s="1064"/>
      <c r="AM49" s="1064"/>
      <c r="AN49" s="1064"/>
      <c r="AO49" s="1064"/>
      <c r="AP49" s="1064"/>
      <c r="AQ49" s="1064"/>
      <c r="AR49" s="1064"/>
      <c r="AS49" s="1064"/>
      <c r="AT49" s="1064"/>
      <c r="AU49" s="1064"/>
      <c r="AV49" s="1064"/>
      <c r="AW49" s="1064"/>
      <c r="AX49" s="1064"/>
      <c r="AY49" s="1064"/>
      <c r="AZ49" s="1138"/>
      <c r="BA49" s="1138"/>
      <c r="BB49" s="1138"/>
      <c r="BC49" s="1138"/>
      <c r="BD49" s="1138"/>
      <c r="BE49" s="1122"/>
      <c r="BF49" s="1122"/>
      <c r="BG49" s="1122"/>
      <c r="BH49" s="1122"/>
      <c r="BI49" s="1123"/>
      <c r="BJ49" s="249"/>
      <c r="BK49" s="249"/>
      <c r="BL49" s="249"/>
      <c r="BM49" s="249"/>
      <c r="BN49" s="249"/>
      <c r="BO49" s="262"/>
      <c r="BP49" s="262"/>
      <c r="BQ49" s="259">
        <v>43</v>
      </c>
      <c r="BR49" s="260"/>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3"/>
    </row>
    <row r="50" spans="1:131" s="244" customFormat="1" ht="26.25" customHeight="1" x14ac:dyDescent="0.2">
      <c r="A50" s="258">
        <v>23</v>
      </c>
      <c r="B50" s="1127"/>
      <c r="C50" s="1128"/>
      <c r="D50" s="1128"/>
      <c r="E50" s="1128"/>
      <c r="F50" s="1128"/>
      <c r="G50" s="1128"/>
      <c r="H50" s="1128"/>
      <c r="I50" s="1128"/>
      <c r="J50" s="1128"/>
      <c r="K50" s="1128"/>
      <c r="L50" s="1128"/>
      <c r="M50" s="1128"/>
      <c r="N50" s="1128"/>
      <c r="O50" s="1128"/>
      <c r="P50" s="1129"/>
      <c r="Q50" s="1130"/>
      <c r="R50" s="1131"/>
      <c r="S50" s="1131"/>
      <c r="T50" s="1131"/>
      <c r="U50" s="1131"/>
      <c r="V50" s="1131"/>
      <c r="W50" s="1131"/>
      <c r="X50" s="1131"/>
      <c r="Y50" s="1131"/>
      <c r="Z50" s="1131"/>
      <c r="AA50" s="1131"/>
      <c r="AB50" s="1131"/>
      <c r="AC50" s="1131"/>
      <c r="AD50" s="1131"/>
      <c r="AE50" s="1132"/>
      <c r="AF50" s="1133"/>
      <c r="AG50" s="1134"/>
      <c r="AH50" s="1134"/>
      <c r="AI50" s="1134"/>
      <c r="AJ50" s="1135"/>
      <c r="AK50" s="1136"/>
      <c r="AL50" s="1131"/>
      <c r="AM50" s="1131"/>
      <c r="AN50" s="1131"/>
      <c r="AO50" s="1131"/>
      <c r="AP50" s="1131"/>
      <c r="AQ50" s="1131"/>
      <c r="AR50" s="1131"/>
      <c r="AS50" s="1131"/>
      <c r="AT50" s="1131"/>
      <c r="AU50" s="1131"/>
      <c r="AV50" s="1131"/>
      <c r="AW50" s="1131"/>
      <c r="AX50" s="1131"/>
      <c r="AY50" s="1131"/>
      <c r="AZ50" s="1137"/>
      <c r="BA50" s="1137"/>
      <c r="BB50" s="1137"/>
      <c r="BC50" s="1137"/>
      <c r="BD50" s="1137"/>
      <c r="BE50" s="1122"/>
      <c r="BF50" s="1122"/>
      <c r="BG50" s="1122"/>
      <c r="BH50" s="1122"/>
      <c r="BI50" s="1123"/>
      <c r="BJ50" s="249"/>
      <c r="BK50" s="249"/>
      <c r="BL50" s="249"/>
      <c r="BM50" s="249"/>
      <c r="BN50" s="249"/>
      <c r="BO50" s="262"/>
      <c r="BP50" s="262"/>
      <c r="BQ50" s="259">
        <v>44</v>
      </c>
      <c r="BR50" s="260"/>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3"/>
    </row>
    <row r="51" spans="1:131" s="244" customFormat="1" ht="26.25" customHeight="1" x14ac:dyDescent="0.2">
      <c r="A51" s="258">
        <v>24</v>
      </c>
      <c r="B51" s="1127"/>
      <c r="C51" s="1128"/>
      <c r="D51" s="1128"/>
      <c r="E51" s="1128"/>
      <c r="F51" s="1128"/>
      <c r="G51" s="1128"/>
      <c r="H51" s="1128"/>
      <c r="I51" s="1128"/>
      <c r="J51" s="1128"/>
      <c r="K51" s="1128"/>
      <c r="L51" s="1128"/>
      <c r="M51" s="1128"/>
      <c r="N51" s="1128"/>
      <c r="O51" s="1128"/>
      <c r="P51" s="1129"/>
      <c r="Q51" s="1130"/>
      <c r="R51" s="1131"/>
      <c r="S51" s="1131"/>
      <c r="T51" s="1131"/>
      <c r="U51" s="1131"/>
      <c r="V51" s="1131"/>
      <c r="W51" s="1131"/>
      <c r="X51" s="1131"/>
      <c r="Y51" s="1131"/>
      <c r="Z51" s="1131"/>
      <c r="AA51" s="1131"/>
      <c r="AB51" s="1131"/>
      <c r="AC51" s="1131"/>
      <c r="AD51" s="1131"/>
      <c r="AE51" s="1132"/>
      <c r="AF51" s="1133"/>
      <c r="AG51" s="1134"/>
      <c r="AH51" s="1134"/>
      <c r="AI51" s="1134"/>
      <c r="AJ51" s="1135"/>
      <c r="AK51" s="1136"/>
      <c r="AL51" s="1131"/>
      <c r="AM51" s="1131"/>
      <c r="AN51" s="1131"/>
      <c r="AO51" s="1131"/>
      <c r="AP51" s="1131"/>
      <c r="AQ51" s="1131"/>
      <c r="AR51" s="1131"/>
      <c r="AS51" s="1131"/>
      <c r="AT51" s="1131"/>
      <c r="AU51" s="1131"/>
      <c r="AV51" s="1131"/>
      <c r="AW51" s="1131"/>
      <c r="AX51" s="1131"/>
      <c r="AY51" s="1131"/>
      <c r="AZ51" s="1137"/>
      <c r="BA51" s="1137"/>
      <c r="BB51" s="1137"/>
      <c r="BC51" s="1137"/>
      <c r="BD51" s="1137"/>
      <c r="BE51" s="1122"/>
      <c r="BF51" s="1122"/>
      <c r="BG51" s="1122"/>
      <c r="BH51" s="1122"/>
      <c r="BI51" s="1123"/>
      <c r="BJ51" s="249"/>
      <c r="BK51" s="249"/>
      <c r="BL51" s="249"/>
      <c r="BM51" s="249"/>
      <c r="BN51" s="249"/>
      <c r="BO51" s="262"/>
      <c r="BP51" s="262"/>
      <c r="BQ51" s="259">
        <v>45</v>
      </c>
      <c r="BR51" s="260"/>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3"/>
    </row>
    <row r="52" spans="1:131" s="244" customFormat="1" ht="26.25" customHeight="1" x14ac:dyDescent="0.2">
      <c r="A52" s="258">
        <v>25</v>
      </c>
      <c r="B52" s="1127"/>
      <c r="C52" s="1128"/>
      <c r="D52" s="1128"/>
      <c r="E52" s="1128"/>
      <c r="F52" s="1128"/>
      <c r="G52" s="1128"/>
      <c r="H52" s="1128"/>
      <c r="I52" s="1128"/>
      <c r="J52" s="1128"/>
      <c r="K52" s="1128"/>
      <c r="L52" s="1128"/>
      <c r="M52" s="1128"/>
      <c r="N52" s="1128"/>
      <c r="O52" s="1128"/>
      <c r="P52" s="1129"/>
      <c r="Q52" s="1130"/>
      <c r="R52" s="1131"/>
      <c r="S52" s="1131"/>
      <c r="T52" s="1131"/>
      <c r="U52" s="1131"/>
      <c r="V52" s="1131"/>
      <c r="W52" s="1131"/>
      <c r="X52" s="1131"/>
      <c r="Y52" s="1131"/>
      <c r="Z52" s="1131"/>
      <c r="AA52" s="1131"/>
      <c r="AB52" s="1131"/>
      <c r="AC52" s="1131"/>
      <c r="AD52" s="1131"/>
      <c r="AE52" s="1132"/>
      <c r="AF52" s="1133"/>
      <c r="AG52" s="1134"/>
      <c r="AH52" s="1134"/>
      <c r="AI52" s="1134"/>
      <c r="AJ52" s="1135"/>
      <c r="AK52" s="1136"/>
      <c r="AL52" s="1131"/>
      <c r="AM52" s="1131"/>
      <c r="AN52" s="1131"/>
      <c r="AO52" s="1131"/>
      <c r="AP52" s="1131"/>
      <c r="AQ52" s="1131"/>
      <c r="AR52" s="1131"/>
      <c r="AS52" s="1131"/>
      <c r="AT52" s="1131"/>
      <c r="AU52" s="1131"/>
      <c r="AV52" s="1131"/>
      <c r="AW52" s="1131"/>
      <c r="AX52" s="1131"/>
      <c r="AY52" s="1131"/>
      <c r="AZ52" s="1137"/>
      <c r="BA52" s="1137"/>
      <c r="BB52" s="1137"/>
      <c r="BC52" s="1137"/>
      <c r="BD52" s="1137"/>
      <c r="BE52" s="1122"/>
      <c r="BF52" s="1122"/>
      <c r="BG52" s="1122"/>
      <c r="BH52" s="1122"/>
      <c r="BI52" s="1123"/>
      <c r="BJ52" s="249"/>
      <c r="BK52" s="249"/>
      <c r="BL52" s="249"/>
      <c r="BM52" s="249"/>
      <c r="BN52" s="249"/>
      <c r="BO52" s="262"/>
      <c r="BP52" s="262"/>
      <c r="BQ52" s="259">
        <v>46</v>
      </c>
      <c r="BR52" s="260"/>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3"/>
    </row>
    <row r="53" spans="1:131" s="244" customFormat="1" ht="26.25" customHeight="1" x14ac:dyDescent="0.2">
      <c r="A53" s="258">
        <v>26</v>
      </c>
      <c r="B53" s="1127"/>
      <c r="C53" s="1128"/>
      <c r="D53" s="1128"/>
      <c r="E53" s="1128"/>
      <c r="F53" s="1128"/>
      <c r="G53" s="1128"/>
      <c r="H53" s="1128"/>
      <c r="I53" s="1128"/>
      <c r="J53" s="1128"/>
      <c r="K53" s="1128"/>
      <c r="L53" s="1128"/>
      <c r="M53" s="1128"/>
      <c r="N53" s="1128"/>
      <c r="O53" s="1128"/>
      <c r="P53" s="1129"/>
      <c r="Q53" s="1130"/>
      <c r="R53" s="1131"/>
      <c r="S53" s="1131"/>
      <c r="T53" s="1131"/>
      <c r="U53" s="1131"/>
      <c r="V53" s="1131"/>
      <c r="W53" s="1131"/>
      <c r="X53" s="1131"/>
      <c r="Y53" s="1131"/>
      <c r="Z53" s="1131"/>
      <c r="AA53" s="1131"/>
      <c r="AB53" s="1131"/>
      <c r="AC53" s="1131"/>
      <c r="AD53" s="1131"/>
      <c r="AE53" s="1132"/>
      <c r="AF53" s="1133"/>
      <c r="AG53" s="1134"/>
      <c r="AH53" s="1134"/>
      <c r="AI53" s="1134"/>
      <c r="AJ53" s="1135"/>
      <c r="AK53" s="1136"/>
      <c r="AL53" s="1131"/>
      <c r="AM53" s="1131"/>
      <c r="AN53" s="1131"/>
      <c r="AO53" s="1131"/>
      <c r="AP53" s="1131"/>
      <c r="AQ53" s="1131"/>
      <c r="AR53" s="1131"/>
      <c r="AS53" s="1131"/>
      <c r="AT53" s="1131"/>
      <c r="AU53" s="1131"/>
      <c r="AV53" s="1131"/>
      <c r="AW53" s="1131"/>
      <c r="AX53" s="1131"/>
      <c r="AY53" s="1131"/>
      <c r="AZ53" s="1137"/>
      <c r="BA53" s="1137"/>
      <c r="BB53" s="1137"/>
      <c r="BC53" s="1137"/>
      <c r="BD53" s="1137"/>
      <c r="BE53" s="1122"/>
      <c r="BF53" s="1122"/>
      <c r="BG53" s="1122"/>
      <c r="BH53" s="1122"/>
      <c r="BI53" s="1123"/>
      <c r="BJ53" s="249"/>
      <c r="BK53" s="249"/>
      <c r="BL53" s="249"/>
      <c r="BM53" s="249"/>
      <c r="BN53" s="249"/>
      <c r="BO53" s="262"/>
      <c r="BP53" s="262"/>
      <c r="BQ53" s="259">
        <v>47</v>
      </c>
      <c r="BR53" s="260"/>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3"/>
    </row>
    <row r="54" spans="1:131" s="244" customFormat="1" ht="26.25" customHeight="1" x14ac:dyDescent="0.2">
      <c r="A54" s="258">
        <v>27</v>
      </c>
      <c r="B54" s="1127"/>
      <c r="C54" s="1128"/>
      <c r="D54" s="1128"/>
      <c r="E54" s="1128"/>
      <c r="F54" s="1128"/>
      <c r="G54" s="1128"/>
      <c r="H54" s="1128"/>
      <c r="I54" s="1128"/>
      <c r="J54" s="1128"/>
      <c r="K54" s="1128"/>
      <c r="L54" s="1128"/>
      <c r="M54" s="1128"/>
      <c r="N54" s="1128"/>
      <c r="O54" s="1128"/>
      <c r="P54" s="1129"/>
      <c r="Q54" s="1130"/>
      <c r="R54" s="1131"/>
      <c r="S54" s="1131"/>
      <c r="T54" s="1131"/>
      <c r="U54" s="1131"/>
      <c r="V54" s="1131"/>
      <c r="W54" s="1131"/>
      <c r="X54" s="1131"/>
      <c r="Y54" s="1131"/>
      <c r="Z54" s="1131"/>
      <c r="AA54" s="1131"/>
      <c r="AB54" s="1131"/>
      <c r="AC54" s="1131"/>
      <c r="AD54" s="1131"/>
      <c r="AE54" s="1132"/>
      <c r="AF54" s="1133"/>
      <c r="AG54" s="1134"/>
      <c r="AH54" s="1134"/>
      <c r="AI54" s="1134"/>
      <c r="AJ54" s="1135"/>
      <c r="AK54" s="1136"/>
      <c r="AL54" s="1131"/>
      <c r="AM54" s="1131"/>
      <c r="AN54" s="1131"/>
      <c r="AO54" s="1131"/>
      <c r="AP54" s="1131"/>
      <c r="AQ54" s="1131"/>
      <c r="AR54" s="1131"/>
      <c r="AS54" s="1131"/>
      <c r="AT54" s="1131"/>
      <c r="AU54" s="1131"/>
      <c r="AV54" s="1131"/>
      <c r="AW54" s="1131"/>
      <c r="AX54" s="1131"/>
      <c r="AY54" s="1131"/>
      <c r="AZ54" s="1137"/>
      <c r="BA54" s="1137"/>
      <c r="BB54" s="1137"/>
      <c r="BC54" s="1137"/>
      <c r="BD54" s="1137"/>
      <c r="BE54" s="1122"/>
      <c r="BF54" s="1122"/>
      <c r="BG54" s="1122"/>
      <c r="BH54" s="1122"/>
      <c r="BI54" s="1123"/>
      <c r="BJ54" s="249"/>
      <c r="BK54" s="249"/>
      <c r="BL54" s="249"/>
      <c r="BM54" s="249"/>
      <c r="BN54" s="249"/>
      <c r="BO54" s="262"/>
      <c r="BP54" s="262"/>
      <c r="BQ54" s="259">
        <v>48</v>
      </c>
      <c r="BR54" s="260"/>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3"/>
    </row>
    <row r="55" spans="1:131" s="244" customFormat="1" ht="26.25" customHeight="1" x14ac:dyDescent="0.2">
      <c r="A55" s="258">
        <v>28</v>
      </c>
      <c r="B55" s="1127"/>
      <c r="C55" s="1128"/>
      <c r="D55" s="1128"/>
      <c r="E55" s="1128"/>
      <c r="F55" s="1128"/>
      <c r="G55" s="1128"/>
      <c r="H55" s="1128"/>
      <c r="I55" s="1128"/>
      <c r="J55" s="1128"/>
      <c r="K55" s="1128"/>
      <c r="L55" s="1128"/>
      <c r="M55" s="1128"/>
      <c r="N55" s="1128"/>
      <c r="O55" s="1128"/>
      <c r="P55" s="1129"/>
      <c r="Q55" s="1130"/>
      <c r="R55" s="1131"/>
      <c r="S55" s="1131"/>
      <c r="T55" s="1131"/>
      <c r="U55" s="1131"/>
      <c r="V55" s="1131"/>
      <c r="W55" s="1131"/>
      <c r="X55" s="1131"/>
      <c r="Y55" s="1131"/>
      <c r="Z55" s="1131"/>
      <c r="AA55" s="1131"/>
      <c r="AB55" s="1131"/>
      <c r="AC55" s="1131"/>
      <c r="AD55" s="1131"/>
      <c r="AE55" s="1132"/>
      <c r="AF55" s="1133"/>
      <c r="AG55" s="1134"/>
      <c r="AH55" s="1134"/>
      <c r="AI55" s="1134"/>
      <c r="AJ55" s="1135"/>
      <c r="AK55" s="1136"/>
      <c r="AL55" s="1131"/>
      <c r="AM55" s="1131"/>
      <c r="AN55" s="1131"/>
      <c r="AO55" s="1131"/>
      <c r="AP55" s="1131"/>
      <c r="AQ55" s="1131"/>
      <c r="AR55" s="1131"/>
      <c r="AS55" s="1131"/>
      <c r="AT55" s="1131"/>
      <c r="AU55" s="1131"/>
      <c r="AV55" s="1131"/>
      <c r="AW55" s="1131"/>
      <c r="AX55" s="1131"/>
      <c r="AY55" s="1131"/>
      <c r="AZ55" s="1137"/>
      <c r="BA55" s="1137"/>
      <c r="BB55" s="1137"/>
      <c r="BC55" s="1137"/>
      <c r="BD55" s="1137"/>
      <c r="BE55" s="1122"/>
      <c r="BF55" s="1122"/>
      <c r="BG55" s="1122"/>
      <c r="BH55" s="1122"/>
      <c r="BI55" s="1123"/>
      <c r="BJ55" s="249"/>
      <c r="BK55" s="249"/>
      <c r="BL55" s="249"/>
      <c r="BM55" s="249"/>
      <c r="BN55" s="249"/>
      <c r="BO55" s="262"/>
      <c r="BP55" s="262"/>
      <c r="BQ55" s="259">
        <v>49</v>
      </c>
      <c r="BR55" s="260"/>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3"/>
    </row>
    <row r="56" spans="1:131" s="244" customFormat="1" ht="26.25" customHeight="1" x14ac:dyDescent="0.2">
      <c r="A56" s="258">
        <v>29</v>
      </c>
      <c r="B56" s="1127"/>
      <c r="C56" s="1128"/>
      <c r="D56" s="1128"/>
      <c r="E56" s="1128"/>
      <c r="F56" s="1128"/>
      <c r="G56" s="1128"/>
      <c r="H56" s="1128"/>
      <c r="I56" s="1128"/>
      <c r="J56" s="1128"/>
      <c r="K56" s="1128"/>
      <c r="L56" s="1128"/>
      <c r="M56" s="1128"/>
      <c r="N56" s="1128"/>
      <c r="O56" s="1128"/>
      <c r="P56" s="1129"/>
      <c r="Q56" s="1130"/>
      <c r="R56" s="1131"/>
      <c r="S56" s="1131"/>
      <c r="T56" s="1131"/>
      <c r="U56" s="1131"/>
      <c r="V56" s="1131"/>
      <c r="W56" s="1131"/>
      <c r="X56" s="1131"/>
      <c r="Y56" s="1131"/>
      <c r="Z56" s="1131"/>
      <c r="AA56" s="1131"/>
      <c r="AB56" s="1131"/>
      <c r="AC56" s="1131"/>
      <c r="AD56" s="1131"/>
      <c r="AE56" s="1132"/>
      <c r="AF56" s="1133"/>
      <c r="AG56" s="1134"/>
      <c r="AH56" s="1134"/>
      <c r="AI56" s="1134"/>
      <c r="AJ56" s="1135"/>
      <c r="AK56" s="1136"/>
      <c r="AL56" s="1131"/>
      <c r="AM56" s="1131"/>
      <c r="AN56" s="1131"/>
      <c r="AO56" s="1131"/>
      <c r="AP56" s="1131"/>
      <c r="AQ56" s="1131"/>
      <c r="AR56" s="1131"/>
      <c r="AS56" s="1131"/>
      <c r="AT56" s="1131"/>
      <c r="AU56" s="1131"/>
      <c r="AV56" s="1131"/>
      <c r="AW56" s="1131"/>
      <c r="AX56" s="1131"/>
      <c r="AY56" s="1131"/>
      <c r="AZ56" s="1137"/>
      <c r="BA56" s="1137"/>
      <c r="BB56" s="1137"/>
      <c r="BC56" s="1137"/>
      <c r="BD56" s="1137"/>
      <c r="BE56" s="1122"/>
      <c r="BF56" s="1122"/>
      <c r="BG56" s="1122"/>
      <c r="BH56" s="1122"/>
      <c r="BI56" s="1123"/>
      <c r="BJ56" s="249"/>
      <c r="BK56" s="249"/>
      <c r="BL56" s="249"/>
      <c r="BM56" s="249"/>
      <c r="BN56" s="249"/>
      <c r="BO56" s="262"/>
      <c r="BP56" s="262"/>
      <c r="BQ56" s="259">
        <v>50</v>
      </c>
      <c r="BR56" s="260"/>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3"/>
    </row>
    <row r="57" spans="1:131" s="244" customFormat="1" ht="26.25" customHeight="1" x14ac:dyDescent="0.2">
      <c r="A57" s="258">
        <v>30</v>
      </c>
      <c r="B57" s="1127"/>
      <c r="C57" s="1128"/>
      <c r="D57" s="1128"/>
      <c r="E57" s="1128"/>
      <c r="F57" s="1128"/>
      <c r="G57" s="1128"/>
      <c r="H57" s="1128"/>
      <c r="I57" s="1128"/>
      <c r="J57" s="1128"/>
      <c r="K57" s="1128"/>
      <c r="L57" s="1128"/>
      <c r="M57" s="1128"/>
      <c r="N57" s="1128"/>
      <c r="O57" s="1128"/>
      <c r="P57" s="1129"/>
      <c r="Q57" s="1130"/>
      <c r="R57" s="1131"/>
      <c r="S57" s="1131"/>
      <c r="T57" s="1131"/>
      <c r="U57" s="1131"/>
      <c r="V57" s="1131"/>
      <c r="W57" s="1131"/>
      <c r="X57" s="1131"/>
      <c r="Y57" s="1131"/>
      <c r="Z57" s="1131"/>
      <c r="AA57" s="1131"/>
      <c r="AB57" s="1131"/>
      <c r="AC57" s="1131"/>
      <c r="AD57" s="1131"/>
      <c r="AE57" s="1132"/>
      <c r="AF57" s="1133"/>
      <c r="AG57" s="1134"/>
      <c r="AH57" s="1134"/>
      <c r="AI57" s="1134"/>
      <c r="AJ57" s="1135"/>
      <c r="AK57" s="1136"/>
      <c r="AL57" s="1131"/>
      <c r="AM57" s="1131"/>
      <c r="AN57" s="1131"/>
      <c r="AO57" s="1131"/>
      <c r="AP57" s="1131"/>
      <c r="AQ57" s="1131"/>
      <c r="AR57" s="1131"/>
      <c r="AS57" s="1131"/>
      <c r="AT57" s="1131"/>
      <c r="AU57" s="1131"/>
      <c r="AV57" s="1131"/>
      <c r="AW57" s="1131"/>
      <c r="AX57" s="1131"/>
      <c r="AY57" s="1131"/>
      <c r="AZ57" s="1137"/>
      <c r="BA57" s="1137"/>
      <c r="BB57" s="1137"/>
      <c r="BC57" s="1137"/>
      <c r="BD57" s="1137"/>
      <c r="BE57" s="1122"/>
      <c r="BF57" s="1122"/>
      <c r="BG57" s="1122"/>
      <c r="BH57" s="1122"/>
      <c r="BI57" s="1123"/>
      <c r="BJ57" s="249"/>
      <c r="BK57" s="249"/>
      <c r="BL57" s="249"/>
      <c r="BM57" s="249"/>
      <c r="BN57" s="249"/>
      <c r="BO57" s="262"/>
      <c r="BP57" s="262"/>
      <c r="BQ57" s="259">
        <v>51</v>
      </c>
      <c r="BR57" s="260"/>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3"/>
    </row>
    <row r="58" spans="1:131" s="244" customFormat="1" ht="26.25" customHeight="1" x14ac:dyDescent="0.2">
      <c r="A58" s="258">
        <v>31</v>
      </c>
      <c r="B58" s="1127"/>
      <c r="C58" s="1128"/>
      <c r="D58" s="1128"/>
      <c r="E58" s="1128"/>
      <c r="F58" s="1128"/>
      <c r="G58" s="1128"/>
      <c r="H58" s="1128"/>
      <c r="I58" s="1128"/>
      <c r="J58" s="1128"/>
      <c r="K58" s="1128"/>
      <c r="L58" s="1128"/>
      <c r="M58" s="1128"/>
      <c r="N58" s="1128"/>
      <c r="O58" s="1128"/>
      <c r="P58" s="1129"/>
      <c r="Q58" s="1130"/>
      <c r="R58" s="1131"/>
      <c r="S58" s="1131"/>
      <c r="T58" s="1131"/>
      <c r="U58" s="1131"/>
      <c r="V58" s="1131"/>
      <c r="W58" s="1131"/>
      <c r="X58" s="1131"/>
      <c r="Y58" s="1131"/>
      <c r="Z58" s="1131"/>
      <c r="AA58" s="1131"/>
      <c r="AB58" s="1131"/>
      <c r="AC58" s="1131"/>
      <c r="AD58" s="1131"/>
      <c r="AE58" s="1132"/>
      <c r="AF58" s="1133"/>
      <c r="AG58" s="1134"/>
      <c r="AH58" s="1134"/>
      <c r="AI58" s="1134"/>
      <c r="AJ58" s="1135"/>
      <c r="AK58" s="1136"/>
      <c r="AL58" s="1131"/>
      <c r="AM58" s="1131"/>
      <c r="AN58" s="1131"/>
      <c r="AO58" s="1131"/>
      <c r="AP58" s="1131"/>
      <c r="AQ58" s="1131"/>
      <c r="AR58" s="1131"/>
      <c r="AS58" s="1131"/>
      <c r="AT58" s="1131"/>
      <c r="AU58" s="1131"/>
      <c r="AV58" s="1131"/>
      <c r="AW58" s="1131"/>
      <c r="AX58" s="1131"/>
      <c r="AY58" s="1131"/>
      <c r="AZ58" s="1137"/>
      <c r="BA58" s="1137"/>
      <c r="BB58" s="1137"/>
      <c r="BC58" s="1137"/>
      <c r="BD58" s="1137"/>
      <c r="BE58" s="1122"/>
      <c r="BF58" s="1122"/>
      <c r="BG58" s="1122"/>
      <c r="BH58" s="1122"/>
      <c r="BI58" s="1123"/>
      <c r="BJ58" s="249"/>
      <c r="BK58" s="249"/>
      <c r="BL58" s="249"/>
      <c r="BM58" s="249"/>
      <c r="BN58" s="249"/>
      <c r="BO58" s="262"/>
      <c r="BP58" s="262"/>
      <c r="BQ58" s="259">
        <v>52</v>
      </c>
      <c r="BR58" s="260"/>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3"/>
    </row>
    <row r="59" spans="1:131" s="244" customFormat="1" ht="26.25" customHeight="1" x14ac:dyDescent="0.2">
      <c r="A59" s="258">
        <v>32</v>
      </c>
      <c r="B59" s="1127"/>
      <c r="C59" s="1128"/>
      <c r="D59" s="1128"/>
      <c r="E59" s="1128"/>
      <c r="F59" s="1128"/>
      <c r="G59" s="1128"/>
      <c r="H59" s="1128"/>
      <c r="I59" s="1128"/>
      <c r="J59" s="1128"/>
      <c r="K59" s="1128"/>
      <c r="L59" s="1128"/>
      <c r="M59" s="1128"/>
      <c r="N59" s="1128"/>
      <c r="O59" s="1128"/>
      <c r="P59" s="1129"/>
      <c r="Q59" s="1130"/>
      <c r="R59" s="1131"/>
      <c r="S59" s="1131"/>
      <c r="T59" s="1131"/>
      <c r="U59" s="1131"/>
      <c r="V59" s="1131"/>
      <c r="W59" s="1131"/>
      <c r="X59" s="1131"/>
      <c r="Y59" s="1131"/>
      <c r="Z59" s="1131"/>
      <c r="AA59" s="1131"/>
      <c r="AB59" s="1131"/>
      <c r="AC59" s="1131"/>
      <c r="AD59" s="1131"/>
      <c r="AE59" s="1132"/>
      <c r="AF59" s="1133"/>
      <c r="AG59" s="1134"/>
      <c r="AH59" s="1134"/>
      <c r="AI59" s="1134"/>
      <c r="AJ59" s="1135"/>
      <c r="AK59" s="1136"/>
      <c r="AL59" s="1131"/>
      <c r="AM59" s="1131"/>
      <c r="AN59" s="1131"/>
      <c r="AO59" s="1131"/>
      <c r="AP59" s="1131"/>
      <c r="AQ59" s="1131"/>
      <c r="AR59" s="1131"/>
      <c r="AS59" s="1131"/>
      <c r="AT59" s="1131"/>
      <c r="AU59" s="1131"/>
      <c r="AV59" s="1131"/>
      <c r="AW59" s="1131"/>
      <c r="AX59" s="1131"/>
      <c r="AY59" s="1131"/>
      <c r="AZ59" s="1137"/>
      <c r="BA59" s="1137"/>
      <c r="BB59" s="1137"/>
      <c r="BC59" s="1137"/>
      <c r="BD59" s="1137"/>
      <c r="BE59" s="1122"/>
      <c r="BF59" s="1122"/>
      <c r="BG59" s="1122"/>
      <c r="BH59" s="1122"/>
      <c r="BI59" s="1123"/>
      <c r="BJ59" s="249"/>
      <c r="BK59" s="249"/>
      <c r="BL59" s="249"/>
      <c r="BM59" s="249"/>
      <c r="BN59" s="249"/>
      <c r="BO59" s="262"/>
      <c r="BP59" s="262"/>
      <c r="BQ59" s="259">
        <v>53</v>
      </c>
      <c r="BR59" s="260"/>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3"/>
    </row>
    <row r="60" spans="1:131" s="244" customFormat="1" ht="26.25" customHeight="1" x14ac:dyDescent="0.2">
      <c r="A60" s="258">
        <v>33</v>
      </c>
      <c r="B60" s="1127"/>
      <c r="C60" s="1128"/>
      <c r="D60" s="1128"/>
      <c r="E60" s="1128"/>
      <c r="F60" s="1128"/>
      <c r="G60" s="1128"/>
      <c r="H60" s="1128"/>
      <c r="I60" s="1128"/>
      <c r="J60" s="1128"/>
      <c r="K60" s="1128"/>
      <c r="L60" s="1128"/>
      <c r="M60" s="1128"/>
      <c r="N60" s="1128"/>
      <c r="O60" s="1128"/>
      <c r="P60" s="1129"/>
      <c r="Q60" s="1130"/>
      <c r="R60" s="1131"/>
      <c r="S60" s="1131"/>
      <c r="T60" s="1131"/>
      <c r="U60" s="1131"/>
      <c r="V60" s="1131"/>
      <c r="W60" s="1131"/>
      <c r="X60" s="1131"/>
      <c r="Y60" s="1131"/>
      <c r="Z60" s="1131"/>
      <c r="AA60" s="1131"/>
      <c r="AB60" s="1131"/>
      <c r="AC60" s="1131"/>
      <c r="AD60" s="1131"/>
      <c r="AE60" s="1132"/>
      <c r="AF60" s="1133"/>
      <c r="AG60" s="1134"/>
      <c r="AH60" s="1134"/>
      <c r="AI60" s="1134"/>
      <c r="AJ60" s="1135"/>
      <c r="AK60" s="1136"/>
      <c r="AL60" s="1131"/>
      <c r="AM60" s="1131"/>
      <c r="AN60" s="1131"/>
      <c r="AO60" s="1131"/>
      <c r="AP60" s="1131"/>
      <c r="AQ60" s="1131"/>
      <c r="AR60" s="1131"/>
      <c r="AS60" s="1131"/>
      <c r="AT60" s="1131"/>
      <c r="AU60" s="1131"/>
      <c r="AV60" s="1131"/>
      <c r="AW60" s="1131"/>
      <c r="AX60" s="1131"/>
      <c r="AY60" s="1131"/>
      <c r="AZ60" s="1137"/>
      <c r="BA60" s="1137"/>
      <c r="BB60" s="1137"/>
      <c r="BC60" s="1137"/>
      <c r="BD60" s="1137"/>
      <c r="BE60" s="1122"/>
      <c r="BF60" s="1122"/>
      <c r="BG60" s="1122"/>
      <c r="BH60" s="1122"/>
      <c r="BI60" s="1123"/>
      <c r="BJ60" s="249"/>
      <c r="BK60" s="249"/>
      <c r="BL60" s="249"/>
      <c r="BM60" s="249"/>
      <c r="BN60" s="249"/>
      <c r="BO60" s="262"/>
      <c r="BP60" s="262"/>
      <c r="BQ60" s="259">
        <v>54</v>
      </c>
      <c r="BR60" s="260"/>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3"/>
    </row>
    <row r="61" spans="1:131" s="244" customFormat="1" ht="26.25" customHeight="1" thickBot="1" x14ac:dyDescent="0.25">
      <c r="A61" s="258">
        <v>34</v>
      </c>
      <c r="B61" s="1127"/>
      <c r="C61" s="1128"/>
      <c r="D61" s="1128"/>
      <c r="E61" s="1128"/>
      <c r="F61" s="1128"/>
      <c r="G61" s="1128"/>
      <c r="H61" s="1128"/>
      <c r="I61" s="1128"/>
      <c r="J61" s="1128"/>
      <c r="K61" s="1128"/>
      <c r="L61" s="1128"/>
      <c r="M61" s="1128"/>
      <c r="N61" s="1128"/>
      <c r="O61" s="1128"/>
      <c r="P61" s="1129"/>
      <c r="Q61" s="1130"/>
      <c r="R61" s="1131"/>
      <c r="S61" s="1131"/>
      <c r="T61" s="1131"/>
      <c r="U61" s="1131"/>
      <c r="V61" s="1131"/>
      <c r="W61" s="1131"/>
      <c r="X61" s="1131"/>
      <c r="Y61" s="1131"/>
      <c r="Z61" s="1131"/>
      <c r="AA61" s="1131"/>
      <c r="AB61" s="1131"/>
      <c r="AC61" s="1131"/>
      <c r="AD61" s="1131"/>
      <c r="AE61" s="1132"/>
      <c r="AF61" s="1133"/>
      <c r="AG61" s="1134"/>
      <c r="AH61" s="1134"/>
      <c r="AI61" s="1134"/>
      <c r="AJ61" s="1135"/>
      <c r="AK61" s="1136"/>
      <c r="AL61" s="1131"/>
      <c r="AM61" s="1131"/>
      <c r="AN61" s="1131"/>
      <c r="AO61" s="1131"/>
      <c r="AP61" s="1131"/>
      <c r="AQ61" s="1131"/>
      <c r="AR61" s="1131"/>
      <c r="AS61" s="1131"/>
      <c r="AT61" s="1131"/>
      <c r="AU61" s="1131"/>
      <c r="AV61" s="1131"/>
      <c r="AW61" s="1131"/>
      <c r="AX61" s="1131"/>
      <c r="AY61" s="1131"/>
      <c r="AZ61" s="1137"/>
      <c r="BA61" s="1137"/>
      <c r="BB61" s="1137"/>
      <c r="BC61" s="1137"/>
      <c r="BD61" s="1137"/>
      <c r="BE61" s="1122"/>
      <c r="BF61" s="1122"/>
      <c r="BG61" s="1122"/>
      <c r="BH61" s="1122"/>
      <c r="BI61" s="1123"/>
      <c r="BJ61" s="249"/>
      <c r="BK61" s="249"/>
      <c r="BL61" s="249"/>
      <c r="BM61" s="249"/>
      <c r="BN61" s="249"/>
      <c r="BO61" s="262"/>
      <c r="BP61" s="262"/>
      <c r="BQ61" s="259">
        <v>55</v>
      </c>
      <c r="BR61" s="260"/>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3"/>
    </row>
    <row r="62" spans="1:131" s="244" customFormat="1" ht="26.25" customHeight="1" x14ac:dyDescent="0.2">
      <c r="A62" s="258">
        <v>35</v>
      </c>
      <c r="B62" s="1127"/>
      <c r="C62" s="1128"/>
      <c r="D62" s="1128"/>
      <c r="E62" s="1128"/>
      <c r="F62" s="1128"/>
      <c r="G62" s="1128"/>
      <c r="H62" s="1128"/>
      <c r="I62" s="1128"/>
      <c r="J62" s="1128"/>
      <c r="K62" s="1128"/>
      <c r="L62" s="1128"/>
      <c r="M62" s="1128"/>
      <c r="N62" s="1128"/>
      <c r="O62" s="1128"/>
      <c r="P62" s="1129"/>
      <c r="Q62" s="1130"/>
      <c r="R62" s="1131"/>
      <c r="S62" s="1131"/>
      <c r="T62" s="1131"/>
      <c r="U62" s="1131"/>
      <c r="V62" s="1131"/>
      <c r="W62" s="1131"/>
      <c r="X62" s="1131"/>
      <c r="Y62" s="1131"/>
      <c r="Z62" s="1131"/>
      <c r="AA62" s="1131"/>
      <c r="AB62" s="1131"/>
      <c r="AC62" s="1131"/>
      <c r="AD62" s="1131"/>
      <c r="AE62" s="1132"/>
      <c r="AF62" s="1133"/>
      <c r="AG62" s="1134"/>
      <c r="AH62" s="1134"/>
      <c r="AI62" s="1134"/>
      <c r="AJ62" s="1135"/>
      <c r="AK62" s="1136"/>
      <c r="AL62" s="1131"/>
      <c r="AM62" s="1131"/>
      <c r="AN62" s="1131"/>
      <c r="AO62" s="1131"/>
      <c r="AP62" s="1131"/>
      <c r="AQ62" s="1131"/>
      <c r="AR62" s="1131"/>
      <c r="AS62" s="1131"/>
      <c r="AT62" s="1131"/>
      <c r="AU62" s="1131"/>
      <c r="AV62" s="1131"/>
      <c r="AW62" s="1131"/>
      <c r="AX62" s="1131"/>
      <c r="AY62" s="1131"/>
      <c r="AZ62" s="1137"/>
      <c r="BA62" s="1137"/>
      <c r="BB62" s="1137"/>
      <c r="BC62" s="1137"/>
      <c r="BD62" s="1137"/>
      <c r="BE62" s="1122"/>
      <c r="BF62" s="1122"/>
      <c r="BG62" s="1122"/>
      <c r="BH62" s="1122"/>
      <c r="BI62" s="1123"/>
      <c r="BJ62" s="1124" t="s">
        <v>411</v>
      </c>
      <c r="BK62" s="1125"/>
      <c r="BL62" s="1125"/>
      <c r="BM62" s="1125"/>
      <c r="BN62" s="1126"/>
      <c r="BO62" s="262"/>
      <c r="BP62" s="262"/>
      <c r="BQ62" s="259">
        <v>56</v>
      </c>
      <c r="BR62" s="260"/>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3"/>
    </row>
    <row r="63" spans="1:131" s="244" customFormat="1" ht="26.25" customHeight="1" thickBot="1" x14ac:dyDescent="0.25">
      <c r="A63" s="261" t="s">
        <v>392</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8"/>
      <c r="AF63" s="1119">
        <v>89</v>
      </c>
      <c r="AG63" s="1052"/>
      <c r="AH63" s="1052"/>
      <c r="AI63" s="1052"/>
      <c r="AJ63" s="1120"/>
      <c r="AK63" s="1121"/>
      <c r="AL63" s="1056"/>
      <c r="AM63" s="1056"/>
      <c r="AN63" s="1056"/>
      <c r="AO63" s="1056"/>
      <c r="AP63" s="1052">
        <v>339</v>
      </c>
      <c r="AQ63" s="1052"/>
      <c r="AR63" s="1052"/>
      <c r="AS63" s="1052"/>
      <c r="AT63" s="1052"/>
      <c r="AU63" s="1052">
        <v>304</v>
      </c>
      <c r="AV63" s="1052"/>
      <c r="AW63" s="1052"/>
      <c r="AX63" s="1052"/>
      <c r="AY63" s="1052"/>
      <c r="AZ63" s="1115"/>
      <c r="BA63" s="1115"/>
      <c r="BB63" s="1115"/>
      <c r="BC63" s="1115"/>
      <c r="BD63" s="1115"/>
      <c r="BE63" s="1053"/>
      <c r="BF63" s="1053"/>
      <c r="BG63" s="1053"/>
      <c r="BH63" s="1053"/>
      <c r="BI63" s="1054"/>
      <c r="BJ63" s="1116" t="s">
        <v>128</v>
      </c>
      <c r="BK63" s="1044"/>
      <c r="BL63" s="1044"/>
      <c r="BM63" s="1044"/>
      <c r="BN63" s="1117"/>
      <c r="BO63" s="262"/>
      <c r="BP63" s="262"/>
      <c r="BQ63" s="259">
        <v>57</v>
      </c>
      <c r="BR63" s="260"/>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3"/>
    </row>
    <row r="64" spans="1:131" s="244" customFormat="1" ht="26.25" customHeight="1" x14ac:dyDescent="0.2">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3"/>
    </row>
    <row r="65" spans="1:131" s="244" customFormat="1" ht="26.25" customHeight="1" thickBot="1" x14ac:dyDescent="0.25">
      <c r="A65" s="249" t="s">
        <v>413</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59</v>
      </c>
      <c r="BR65" s="260"/>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3"/>
    </row>
    <row r="66" spans="1:131" s="244" customFormat="1" ht="26.25" customHeight="1" x14ac:dyDescent="0.2">
      <c r="A66" s="1091" t="s">
        <v>414</v>
      </c>
      <c r="B66" s="1092"/>
      <c r="C66" s="1092"/>
      <c r="D66" s="1092"/>
      <c r="E66" s="1092"/>
      <c r="F66" s="1092"/>
      <c r="G66" s="1092"/>
      <c r="H66" s="1092"/>
      <c r="I66" s="1092"/>
      <c r="J66" s="1092"/>
      <c r="K66" s="1092"/>
      <c r="L66" s="1092"/>
      <c r="M66" s="1092"/>
      <c r="N66" s="1092"/>
      <c r="O66" s="1092"/>
      <c r="P66" s="1093"/>
      <c r="Q66" s="1097" t="s">
        <v>396</v>
      </c>
      <c r="R66" s="1098"/>
      <c r="S66" s="1098"/>
      <c r="T66" s="1098"/>
      <c r="U66" s="1099"/>
      <c r="V66" s="1097" t="s">
        <v>415</v>
      </c>
      <c r="W66" s="1098"/>
      <c r="X66" s="1098"/>
      <c r="Y66" s="1098"/>
      <c r="Z66" s="1099"/>
      <c r="AA66" s="1097" t="s">
        <v>416</v>
      </c>
      <c r="AB66" s="1098"/>
      <c r="AC66" s="1098"/>
      <c r="AD66" s="1098"/>
      <c r="AE66" s="1099"/>
      <c r="AF66" s="1103" t="s">
        <v>417</v>
      </c>
      <c r="AG66" s="1104"/>
      <c r="AH66" s="1104"/>
      <c r="AI66" s="1104"/>
      <c r="AJ66" s="1105"/>
      <c r="AK66" s="1097" t="s">
        <v>418</v>
      </c>
      <c r="AL66" s="1092"/>
      <c r="AM66" s="1092"/>
      <c r="AN66" s="1092"/>
      <c r="AO66" s="1093"/>
      <c r="AP66" s="1097" t="s">
        <v>419</v>
      </c>
      <c r="AQ66" s="1098"/>
      <c r="AR66" s="1098"/>
      <c r="AS66" s="1098"/>
      <c r="AT66" s="1099"/>
      <c r="AU66" s="1097" t="s">
        <v>420</v>
      </c>
      <c r="AV66" s="1098"/>
      <c r="AW66" s="1098"/>
      <c r="AX66" s="1098"/>
      <c r="AY66" s="1099"/>
      <c r="AZ66" s="1097" t="s">
        <v>379</v>
      </c>
      <c r="BA66" s="1098"/>
      <c r="BB66" s="1098"/>
      <c r="BC66" s="1098"/>
      <c r="BD66" s="1113"/>
      <c r="BE66" s="262"/>
      <c r="BF66" s="262"/>
      <c r="BG66" s="262"/>
      <c r="BH66" s="262"/>
      <c r="BI66" s="262"/>
      <c r="BJ66" s="262"/>
      <c r="BK66" s="262"/>
      <c r="BL66" s="262"/>
      <c r="BM66" s="262"/>
      <c r="BN66" s="262"/>
      <c r="BO66" s="262"/>
      <c r="BP66" s="262"/>
      <c r="BQ66" s="259">
        <v>60</v>
      </c>
      <c r="BR66" s="264"/>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3"/>
    </row>
    <row r="67" spans="1:131" s="244" customFormat="1" ht="26.25" customHeight="1" thickBot="1" x14ac:dyDescent="0.25">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2"/>
      <c r="BF67" s="262"/>
      <c r="BG67" s="262"/>
      <c r="BH67" s="262"/>
      <c r="BI67" s="262"/>
      <c r="BJ67" s="262"/>
      <c r="BK67" s="262"/>
      <c r="BL67" s="262"/>
      <c r="BM67" s="262"/>
      <c r="BN67" s="262"/>
      <c r="BO67" s="262"/>
      <c r="BP67" s="262"/>
      <c r="BQ67" s="259">
        <v>61</v>
      </c>
      <c r="BR67" s="264"/>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3"/>
    </row>
    <row r="68" spans="1:131" s="244" customFormat="1" ht="26.25" customHeight="1" thickTop="1" x14ac:dyDescent="0.2">
      <c r="A68" s="255">
        <v>1</v>
      </c>
      <c r="B68" s="1081" t="s">
        <v>585</v>
      </c>
      <c r="C68" s="1082"/>
      <c r="D68" s="1082"/>
      <c r="E68" s="1082"/>
      <c r="F68" s="1082"/>
      <c r="G68" s="1082"/>
      <c r="H68" s="1082"/>
      <c r="I68" s="1082"/>
      <c r="J68" s="1082"/>
      <c r="K68" s="1082"/>
      <c r="L68" s="1082"/>
      <c r="M68" s="1082"/>
      <c r="N68" s="1082"/>
      <c r="O68" s="1082"/>
      <c r="P68" s="1083"/>
      <c r="Q68" s="1084">
        <v>1094</v>
      </c>
      <c r="R68" s="1078"/>
      <c r="S68" s="1078"/>
      <c r="T68" s="1078"/>
      <c r="U68" s="1078"/>
      <c r="V68" s="1078">
        <v>1090</v>
      </c>
      <c r="W68" s="1078"/>
      <c r="X68" s="1078"/>
      <c r="Y68" s="1078"/>
      <c r="Z68" s="1078"/>
      <c r="AA68" s="1078">
        <v>4</v>
      </c>
      <c r="AB68" s="1078"/>
      <c r="AC68" s="1078"/>
      <c r="AD68" s="1078"/>
      <c r="AE68" s="1078"/>
      <c r="AF68" s="1078">
        <v>4</v>
      </c>
      <c r="AG68" s="1078"/>
      <c r="AH68" s="1078"/>
      <c r="AI68" s="1078"/>
      <c r="AJ68" s="1078"/>
      <c r="AK68" s="1078" t="s">
        <v>597</v>
      </c>
      <c r="AL68" s="1078"/>
      <c r="AM68" s="1078"/>
      <c r="AN68" s="1078"/>
      <c r="AO68" s="1078"/>
      <c r="AP68" s="1078" t="s">
        <v>597</v>
      </c>
      <c r="AQ68" s="1078"/>
      <c r="AR68" s="1078"/>
      <c r="AS68" s="1078"/>
      <c r="AT68" s="1078"/>
      <c r="AU68" s="1078" t="s">
        <v>599</v>
      </c>
      <c r="AV68" s="1078"/>
      <c r="AW68" s="1078"/>
      <c r="AX68" s="1078"/>
      <c r="AY68" s="1078"/>
      <c r="AZ68" s="1079"/>
      <c r="BA68" s="1079"/>
      <c r="BB68" s="1079"/>
      <c r="BC68" s="1079"/>
      <c r="BD68" s="1080"/>
      <c r="BE68" s="262"/>
      <c r="BF68" s="262"/>
      <c r="BG68" s="262"/>
      <c r="BH68" s="262"/>
      <c r="BI68" s="262"/>
      <c r="BJ68" s="262"/>
      <c r="BK68" s="262"/>
      <c r="BL68" s="262"/>
      <c r="BM68" s="262"/>
      <c r="BN68" s="262"/>
      <c r="BO68" s="262"/>
      <c r="BP68" s="262"/>
      <c r="BQ68" s="259">
        <v>62</v>
      </c>
      <c r="BR68" s="264"/>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3"/>
    </row>
    <row r="69" spans="1:131" s="244" customFormat="1" ht="26.25" customHeight="1" x14ac:dyDescent="0.2">
      <c r="A69" s="258">
        <v>2</v>
      </c>
      <c r="B69" s="1067" t="s">
        <v>586</v>
      </c>
      <c r="C69" s="1068"/>
      <c r="D69" s="1068"/>
      <c r="E69" s="1068"/>
      <c r="F69" s="1068"/>
      <c r="G69" s="1068"/>
      <c r="H69" s="1068"/>
      <c r="I69" s="1068"/>
      <c r="J69" s="1068"/>
      <c r="K69" s="1068"/>
      <c r="L69" s="1068"/>
      <c r="M69" s="1068"/>
      <c r="N69" s="1068"/>
      <c r="O69" s="1068"/>
      <c r="P69" s="1069"/>
      <c r="Q69" s="1070">
        <v>89</v>
      </c>
      <c r="R69" s="1064"/>
      <c r="S69" s="1064"/>
      <c r="T69" s="1064"/>
      <c r="U69" s="1064"/>
      <c r="V69" s="1064">
        <v>73</v>
      </c>
      <c r="W69" s="1064"/>
      <c r="X69" s="1064"/>
      <c r="Y69" s="1064"/>
      <c r="Z69" s="1064"/>
      <c r="AA69" s="1064">
        <v>15</v>
      </c>
      <c r="AB69" s="1064"/>
      <c r="AC69" s="1064"/>
      <c r="AD69" s="1064"/>
      <c r="AE69" s="1064"/>
      <c r="AF69" s="1064">
        <v>15</v>
      </c>
      <c r="AG69" s="1064"/>
      <c r="AH69" s="1064"/>
      <c r="AI69" s="1064"/>
      <c r="AJ69" s="1064"/>
      <c r="AK69" s="1064">
        <v>5</v>
      </c>
      <c r="AL69" s="1064"/>
      <c r="AM69" s="1064"/>
      <c r="AN69" s="1064"/>
      <c r="AO69" s="1064"/>
      <c r="AP69" s="1064" t="s">
        <v>597</v>
      </c>
      <c r="AQ69" s="1064"/>
      <c r="AR69" s="1064"/>
      <c r="AS69" s="1064"/>
      <c r="AT69" s="1064"/>
      <c r="AU69" s="1064" t="s">
        <v>597</v>
      </c>
      <c r="AV69" s="1064"/>
      <c r="AW69" s="1064"/>
      <c r="AX69" s="1064"/>
      <c r="AY69" s="1064"/>
      <c r="AZ69" s="1065"/>
      <c r="BA69" s="1065"/>
      <c r="BB69" s="1065"/>
      <c r="BC69" s="1065"/>
      <c r="BD69" s="1066"/>
      <c r="BE69" s="262"/>
      <c r="BF69" s="262"/>
      <c r="BG69" s="262"/>
      <c r="BH69" s="262"/>
      <c r="BI69" s="262"/>
      <c r="BJ69" s="262"/>
      <c r="BK69" s="262"/>
      <c r="BL69" s="262"/>
      <c r="BM69" s="262"/>
      <c r="BN69" s="262"/>
      <c r="BO69" s="262"/>
      <c r="BP69" s="262"/>
      <c r="BQ69" s="259">
        <v>63</v>
      </c>
      <c r="BR69" s="264"/>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3"/>
    </row>
    <row r="70" spans="1:131" s="244" customFormat="1" ht="26.25" customHeight="1" x14ac:dyDescent="0.2">
      <c r="A70" s="258">
        <v>3</v>
      </c>
      <c r="B70" s="1067" t="s">
        <v>587</v>
      </c>
      <c r="C70" s="1068"/>
      <c r="D70" s="1068"/>
      <c r="E70" s="1068"/>
      <c r="F70" s="1068"/>
      <c r="G70" s="1068"/>
      <c r="H70" s="1068"/>
      <c r="I70" s="1068"/>
      <c r="J70" s="1068"/>
      <c r="K70" s="1068"/>
      <c r="L70" s="1068"/>
      <c r="M70" s="1068"/>
      <c r="N70" s="1068"/>
      <c r="O70" s="1068"/>
      <c r="P70" s="1069"/>
      <c r="Q70" s="1070">
        <v>7112</v>
      </c>
      <c r="R70" s="1064"/>
      <c r="S70" s="1064"/>
      <c r="T70" s="1064"/>
      <c r="U70" s="1064"/>
      <c r="V70" s="1064">
        <v>6945</v>
      </c>
      <c r="W70" s="1064"/>
      <c r="X70" s="1064"/>
      <c r="Y70" s="1064"/>
      <c r="Z70" s="1064"/>
      <c r="AA70" s="1064">
        <v>167</v>
      </c>
      <c r="AB70" s="1064"/>
      <c r="AC70" s="1064"/>
      <c r="AD70" s="1064"/>
      <c r="AE70" s="1064"/>
      <c r="AF70" s="1064">
        <v>167</v>
      </c>
      <c r="AG70" s="1064"/>
      <c r="AH70" s="1064"/>
      <c r="AI70" s="1064"/>
      <c r="AJ70" s="1064"/>
      <c r="AK70" s="1064" t="s">
        <v>597</v>
      </c>
      <c r="AL70" s="1064"/>
      <c r="AM70" s="1064"/>
      <c r="AN70" s="1064"/>
      <c r="AO70" s="1064"/>
      <c r="AP70" s="1064" t="s">
        <v>597</v>
      </c>
      <c r="AQ70" s="1064"/>
      <c r="AR70" s="1064"/>
      <c r="AS70" s="1064"/>
      <c r="AT70" s="1064"/>
      <c r="AU70" s="1064" t="s">
        <v>598</v>
      </c>
      <c r="AV70" s="1064"/>
      <c r="AW70" s="1064"/>
      <c r="AX70" s="1064"/>
      <c r="AY70" s="1064"/>
      <c r="AZ70" s="1065"/>
      <c r="BA70" s="1065"/>
      <c r="BB70" s="1065"/>
      <c r="BC70" s="1065"/>
      <c r="BD70" s="1066"/>
      <c r="BE70" s="262"/>
      <c r="BF70" s="262"/>
      <c r="BG70" s="262"/>
      <c r="BH70" s="262"/>
      <c r="BI70" s="262"/>
      <c r="BJ70" s="262"/>
      <c r="BK70" s="262"/>
      <c r="BL70" s="262"/>
      <c r="BM70" s="262"/>
      <c r="BN70" s="262"/>
      <c r="BO70" s="262"/>
      <c r="BP70" s="262"/>
      <c r="BQ70" s="259">
        <v>64</v>
      </c>
      <c r="BR70" s="264"/>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3"/>
    </row>
    <row r="71" spans="1:131" s="244" customFormat="1" ht="26.25" customHeight="1" x14ac:dyDescent="0.2">
      <c r="A71" s="258">
        <v>4</v>
      </c>
      <c r="B71" s="1067" t="s">
        <v>588</v>
      </c>
      <c r="C71" s="1068"/>
      <c r="D71" s="1068"/>
      <c r="E71" s="1068"/>
      <c r="F71" s="1068"/>
      <c r="G71" s="1068"/>
      <c r="H71" s="1068"/>
      <c r="I71" s="1068"/>
      <c r="J71" s="1068"/>
      <c r="K71" s="1068"/>
      <c r="L71" s="1068"/>
      <c r="M71" s="1068"/>
      <c r="N71" s="1068"/>
      <c r="O71" s="1068"/>
      <c r="P71" s="1069"/>
      <c r="Q71" s="1070">
        <v>98</v>
      </c>
      <c r="R71" s="1064"/>
      <c r="S71" s="1064"/>
      <c r="T71" s="1064"/>
      <c r="U71" s="1064"/>
      <c r="V71" s="1064">
        <v>87</v>
      </c>
      <c r="W71" s="1064"/>
      <c r="X71" s="1064"/>
      <c r="Y71" s="1064"/>
      <c r="Z71" s="1064"/>
      <c r="AA71" s="1064">
        <v>11</v>
      </c>
      <c r="AB71" s="1064"/>
      <c r="AC71" s="1064"/>
      <c r="AD71" s="1064"/>
      <c r="AE71" s="1064"/>
      <c r="AF71" s="1064">
        <v>11</v>
      </c>
      <c r="AG71" s="1064"/>
      <c r="AH71" s="1064"/>
      <c r="AI71" s="1064"/>
      <c r="AJ71" s="1064"/>
      <c r="AK71" s="1064">
        <v>1</v>
      </c>
      <c r="AL71" s="1064"/>
      <c r="AM71" s="1064"/>
      <c r="AN71" s="1064"/>
      <c r="AO71" s="1064"/>
      <c r="AP71" s="1064" t="s">
        <v>597</v>
      </c>
      <c r="AQ71" s="1064"/>
      <c r="AR71" s="1064"/>
      <c r="AS71" s="1064"/>
      <c r="AT71" s="1064"/>
      <c r="AU71" s="1064" t="s">
        <v>597</v>
      </c>
      <c r="AV71" s="1064"/>
      <c r="AW71" s="1064"/>
      <c r="AX71" s="1064"/>
      <c r="AY71" s="1064"/>
      <c r="AZ71" s="1065"/>
      <c r="BA71" s="1065"/>
      <c r="BB71" s="1065"/>
      <c r="BC71" s="1065"/>
      <c r="BD71" s="1066"/>
      <c r="BE71" s="262"/>
      <c r="BF71" s="262"/>
      <c r="BG71" s="262"/>
      <c r="BH71" s="262"/>
      <c r="BI71" s="262"/>
      <c r="BJ71" s="262"/>
      <c r="BK71" s="262"/>
      <c r="BL71" s="262"/>
      <c r="BM71" s="262"/>
      <c r="BN71" s="262"/>
      <c r="BO71" s="262"/>
      <c r="BP71" s="262"/>
      <c r="BQ71" s="259">
        <v>65</v>
      </c>
      <c r="BR71" s="264"/>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3"/>
    </row>
    <row r="72" spans="1:131" s="244" customFormat="1" ht="26.25" customHeight="1" x14ac:dyDescent="0.2">
      <c r="A72" s="258">
        <v>5</v>
      </c>
      <c r="B72" s="1067" t="s">
        <v>589</v>
      </c>
      <c r="C72" s="1068"/>
      <c r="D72" s="1068"/>
      <c r="E72" s="1068"/>
      <c r="F72" s="1068"/>
      <c r="G72" s="1068"/>
      <c r="H72" s="1068"/>
      <c r="I72" s="1068"/>
      <c r="J72" s="1068"/>
      <c r="K72" s="1068"/>
      <c r="L72" s="1068"/>
      <c r="M72" s="1068"/>
      <c r="N72" s="1068"/>
      <c r="O72" s="1068"/>
      <c r="P72" s="1069"/>
      <c r="Q72" s="1070">
        <v>591</v>
      </c>
      <c r="R72" s="1064"/>
      <c r="S72" s="1064"/>
      <c r="T72" s="1064"/>
      <c r="U72" s="1064"/>
      <c r="V72" s="1064">
        <v>542</v>
      </c>
      <c r="W72" s="1064"/>
      <c r="X72" s="1064"/>
      <c r="Y72" s="1064"/>
      <c r="Z72" s="1064"/>
      <c r="AA72" s="1064">
        <v>49</v>
      </c>
      <c r="AB72" s="1064"/>
      <c r="AC72" s="1064"/>
      <c r="AD72" s="1064"/>
      <c r="AE72" s="1064"/>
      <c r="AF72" s="1064">
        <v>49</v>
      </c>
      <c r="AG72" s="1064"/>
      <c r="AH72" s="1064"/>
      <c r="AI72" s="1064"/>
      <c r="AJ72" s="1064"/>
      <c r="AK72" s="1064" t="s">
        <v>600</v>
      </c>
      <c r="AL72" s="1064"/>
      <c r="AM72" s="1064"/>
      <c r="AN72" s="1064"/>
      <c r="AO72" s="1064"/>
      <c r="AP72" s="1064" t="s">
        <v>598</v>
      </c>
      <c r="AQ72" s="1064"/>
      <c r="AR72" s="1064"/>
      <c r="AS72" s="1064"/>
      <c r="AT72" s="1064"/>
      <c r="AU72" s="1064" t="s">
        <v>598</v>
      </c>
      <c r="AV72" s="1064"/>
      <c r="AW72" s="1064"/>
      <c r="AX72" s="1064"/>
      <c r="AY72" s="1064"/>
      <c r="AZ72" s="1065"/>
      <c r="BA72" s="1065"/>
      <c r="BB72" s="1065"/>
      <c r="BC72" s="1065"/>
      <c r="BD72" s="1066"/>
      <c r="BE72" s="262"/>
      <c r="BF72" s="262"/>
      <c r="BG72" s="262"/>
      <c r="BH72" s="262"/>
      <c r="BI72" s="262"/>
      <c r="BJ72" s="262"/>
      <c r="BK72" s="262"/>
      <c r="BL72" s="262"/>
      <c r="BM72" s="262"/>
      <c r="BN72" s="262"/>
      <c r="BO72" s="262"/>
      <c r="BP72" s="262"/>
      <c r="BQ72" s="259">
        <v>66</v>
      </c>
      <c r="BR72" s="264"/>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3"/>
    </row>
    <row r="73" spans="1:131" s="244" customFormat="1" ht="26.25" customHeight="1" x14ac:dyDescent="0.2">
      <c r="A73" s="258">
        <v>6</v>
      </c>
      <c r="B73" s="1067" t="s">
        <v>590</v>
      </c>
      <c r="C73" s="1068"/>
      <c r="D73" s="1068"/>
      <c r="E73" s="1068"/>
      <c r="F73" s="1068"/>
      <c r="G73" s="1068"/>
      <c r="H73" s="1068"/>
      <c r="I73" s="1068"/>
      <c r="J73" s="1068"/>
      <c r="K73" s="1068"/>
      <c r="L73" s="1068"/>
      <c r="M73" s="1068"/>
      <c r="N73" s="1068"/>
      <c r="O73" s="1068"/>
      <c r="P73" s="1069"/>
      <c r="Q73" s="1070">
        <v>159720</v>
      </c>
      <c r="R73" s="1064"/>
      <c r="S73" s="1064"/>
      <c r="T73" s="1064"/>
      <c r="U73" s="1064"/>
      <c r="V73" s="1064">
        <v>156204</v>
      </c>
      <c r="W73" s="1064"/>
      <c r="X73" s="1064"/>
      <c r="Y73" s="1064"/>
      <c r="Z73" s="1064"/>
      <c r="AA73" s="1064">
        <v>3516</v>
      </c>
      <c r="AB73" s="1064"/>
      <c r="AC73" s="1064"/>
      <c r="AD73" s="1064"/>
      <c r="AE73" s="1064"/>
      <c r="AF73" s="1064">
        <v>3516</v>
      </c>
      <c r="AG73" s="1064"/>
      <c r="AH73" s="1064"/>
      <c r="AI73" s="1064"/>
      <c r="AJ73" s="1064"/>
      <c r="AK73" s="1064">
        <v>2022</v>
      </c>
      <c r="AL73" s="1064"/>
      <c r="AM73" s="1064"/>
      <c r="AN73" s="1064"/>
      <c r="AO73" s="1064"/>
      <c r="AP73" s="1064" t="s">
        <v>597</v>
      </c>
      <c r="AQ73" s="1064"/>
      <c r="AR73" s="1064"/>
      <c r="AS73" s="1064"/>
      <c r="AT73" s="1064"/>
      <c r="AU73" s="1064" t="s">
        <v>597</v>
      </c>
      <c r="AV73" s="1064"/>
      <c r="AW73" s="1064"/>
      <c r="AX73" s="1064"/>
      <c r="AY73" s="1064"/>
      <c r="AZ73" s="1065"/>
      <c r="BA73" s="1065"/>
      <c r="BB73" s="1065"/>
      <c r="BC73" s="1065"/>
      <c r="BD73" s="1066"/>
      <c r="BE73" s="262"/>
      <c r="BF73" s="262"/>
      <c r="BG73" s="262"/>
      <c r="BH73" s="262"/>
      <c r="BI73" s="262"/>
      <c r="BJ73" s="262"/>
      <c r="BK73" s="262"/>
      <c r="BL73" s="262"/>
      <c r="BM73" s="262"/>
      <c r="BN73" s="262"/>
      <c r="BO73" s="262"/>
      <c r="BP73" s="262"/>
      <c r="BQ73" s="259">
        <v>67</v>
      </c>
      <c r="BR73" s="264"/>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3"/>
    </row>
    <row r="74" spans="1:131" s="244" customFormat="1" ht="26.25" customHeight="1" x14ac:dyDescent="0.2">
      <c r="A74" s="258">
        <v>7</v>
      </c>
      <c r="B74" s="1067" t="s">
        <v>591</v>
      </c>
      <c r="C74" s="1068"/>
      <c r="D74" s="1068"/>
      <c r="E74" s="1068"/>
      <c r="F74" s="1068"/>
      <c r="G74" s="1068"/>
      <c r="H74" s="1068"/>
      <c r="I74" s="1068"/>
      <c r="J74" s="1068"/>
      <c r="K74" s="1068"/>
      <c r="L74" s="1068"/>
      <c r="M74" s="1068"/>
      <c r="N74" s="1068"/>
      <c r="O74" s="1068"/>
      <c r="P74" s="1069"/>
      <c r="Q74" s="1070">
        <v>637</v>
      </c>
      <c r="R74" s="1064"/>
      <c r="S74" s="1064"/>
      <c r="T74" s="1064"/>
      <c r="U74" s="1064"/>
      <c r="V74" s="1064">
        <v>615</v>
      </c>
      <c r="W74" s="1064"/>
      <c r="X74" s="1064"/>
      <c r="Y74" s="1064"/>
      <c r="Z74" s="1064"/>
      <c r="AA74" s="1064">
        <v>22</v>
      </c>
      <c r="AB74" s="1064"/>
      <c r="AC74" s="1064"/>
      <c r="AD74" s="1064"/>
      <c r="AE74" s="1064"/>
      <c r="AF74" s="1064">
        <v>21</v>
      </c>
      <c r="AG74" s="1064"/>
      <c r="AH74" s="1064"/>
      <c r="AI74" s="1064"/>
      <c r="AJ74" s="1064"/>
      <c r="AK74" s="1064" t="s">
        <v>597</v>
      </c>
      <c r="AL74" s="1064"/>
      <c r="AM74" s="1064"/>
      <c r="AN74" s="1064"/>
      <c r="AO74" s="1064"/>
      <c r="AP74" s="1064">
        <v>1002</v>
      </c>
      <c r="AQ74" s="1064"/>
      <c r="AR74" s="1064"/>
      <c r="AS74" s="1064"/>
      <c r="AT74" s="1064"/>
      <c r="AU74" s="1064">
        <v>203</v>
      </c>
      <c r="AV74" s="1064"/>
      <c r="AW74" s="1064"/>
      <c r="AX74" s="1064"/>
      <c r="AY74" s="1064"/>
      <c r="AZ74" s="1065"/>
      <c r="BA74" s="1065"/>
      <c r="BB74" s="1065"/>
      <c r="BC74" s="1065"/>
      <c r="BD74" s="1066"/>
      <c r="BE74" s="262"/>
      <c r="BF74" s="262"/>
      <c r="BG74" s="262"/>
      <c r="BH74" s="262"/>
      <c r="BI74" s="262"/>
      <c r="BJ74" s="262"/>
      <c r="BK74" s="262"/>
      <c r="BL74" s="262"/>
      <c r="BM74" s="262"/>
      <c r="BN74" s="262"/>
      <c r="BO74" s="262"/>
      <c r="BP74" s="262"/>
      <c r="BQ74" s="259">
        <v>68</v>
      </c>
      <c r="BR74" s="264"/>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3"/>
    </row>
    <row r="75" spans="1:131" s="244" customFormat="1" ht="26.25" customHeight="1" x14ac:dyDescent="0.2">
      <c r="A75" s="258">
        <v>8</v>
      </c>
      <c r="B75" s="1067" t="s">
        <v>592</v>
      </c>
      <c r="C75" s="1068"/>
      <c r="D75" s="1068"/>
      <c r="E75" s="1068"/>
      <c r="F75" s="1068"/>
      <c r="G75" s="1068"/>
      <c r="H75" s="1068"/>
      <c r="I75" s="1068"/>
      <c r="J75" s="1068"/>
      <c r="K75" s="1068"/>
      <c r="L75" s="1068"/>
      <c r="M75" s="1068"/>
      <c r="N75" s="1068"/>
      <c r="O75" s="1068"/>
      <c r="P75" s="1069"/>
      <c r="Q75" s="1074">
        <v>475</v>
      </c>
      <c r="R75" s="1075"/>
      <c r="S75" s="1075"/>
      <c r="T75" s="1075"/>
      <c r="U75" s="1076"/>
      <c r="V75" s="1077">
        <v>386</v>
      </c>
      <c r="W75" s="1075"/>
      <c r="X75" s="1075"/>
      <c r="Y75" s="1075"/>
      <c r="Z75" s="1076"/>
      <c r="AA75" s="1077">
        <v>90</v>
      </c>
      <c r="AB75" s="1075"/>
      <c r="AC75" s="1075"/>
      <c r="AD75" s="1075"/>
      <c r="AE75" s="1076"/>
      <c r="AF75" s="1077">
        <v>90</v>
      </c>
      <c r="AG75" s="1075"/>
      <c r="AH75" s="1075"/>
      <c r="AI75" s="1075"/>
      <c r="AJ75" s="1076"/>
      <c r="AK75" s="1077" t="s">
        <v>598</v>
      </c>
      <c r="AL75" s="1075"/>
      <c r="AM75" s="1075"/>
      <c r="AN75" s="1075"/>
      <c r="AO75" s="1076"/>
      <c r="AP75" s="1077">
        <v>1233</v>
      </c>
      <c r="AQ75" s="1075"/>
      <c r="AR75" s="1075"/>
      <c r="AS75" s="1075"/>
      <c r="AT75" s="1076"/>
      <c r="AU75" s="1077" t="s">
        <v>597</v>
      </c>
      <c r="AV75" s="1075"/>
      <c r="AW75" s="1075"/>
      <c r="AX75" s="1075"/>
      <c r="AY75" s="1076"/>
      <c r="AZ75" s="1065" t="s">
        <v>595</v>
      </c>
      <c r="BA75" s="1065"/>
      <c r="BB75" s="1065"/>
      <c r="BC75" s="1065"/>
      <c r="BD75" s="1066"/>
      <c r="BE75" s="262"/>
      <c r="BF75" s="262"/>
      <c r="BG75" s="262"/>
      <c r="BH75" s="262"/>
      <c r="BI75" s="262"/>
      <c r="BJ75" s="262"/>
      <c r="BK75" s="262"/>
      <c r="BL75" s="262"/>
      <c r="BM75" s="262"/>
      <c r="BN75" s="262"/>
      <c r="BO75" s="262"/>
      <c r="BP75" s="262"/>
      <c r="BQ75" s="259">
        <v>69</v>
      </c>
      <c r="BR75" s="264"/>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3"/>
    </row>
    <row r="76" spans="1:131" s="244" customFormat="1" ht="26.25" customHeight="1" x14ac:dyDescent="0.2">
      <c r="A76" s="258">
        <v>9</v>
      </c>
      <c r="B76" s="1067" t="s">
        <v>593</v>
      </c>
      <c r="C76" s="1068"/>
      <c r="D76" s="1068"/>
      <c r="E76" s="1068"/>
      <c r="F76" s="1068"/>
      <c r="G76" s="1068"/>
      <c r="H76" s="1068"/>
      <c r="I76" s="1068"/>
      <c r="J76" s="1068"/>
      <c r="K76" s="1068"/>
      <c r="L76" s="1068"/>
      <c r="M76" s="1068"/>
      <c r="N76" s="1068"/>
      <c r="O76" s="1068"/>
      <c r="P76" s="1069"/>
      <c r="Q76" s="1074">
        <v>629</v>
      </c>
      <c r="R76" s="1075"/>
      <c r="S76" s="1075"/>
      <c r="T76" s="1075"/>
      <c r="U76" s="1076"/>
      <c r="V76" s="1077">
        <v>612</v>
      </c>
      <c r="W76" s="1075"/>
      <c r="X76" s="1075"/>
      <c r="Y76" s="1075"/>
      <c r="Z76" s="1076"/>
      <c r="AA76" s="1077">
        <v>16</v>
      </c>
      <c r="AB76" s="1075"/>
      <c r="AC76" s="1075"/>
      <c r="AD76" s="1075"/>
      <c r="AE76" s="1076"/>
      <c r="AF76" s="1077">
        <v>16</v>
      </c>
      <c r="AG76" s="1075"/>
      <c r="AH76" s="1075"/>
      <c r="AI76" s="1075"/>
      <c r="AJ76" s="1076"/>
      <c r="AK76" s="1077" t="s">
        <v>598</v>
      </c>
      <c r="AL76" s="1075"/>
      <c r="AM76" s="1075"/>
      <c r="AN76" s="1075"/>
      <c r="AO76" s="1076"/>
      <c r="AP76" s="1077">
        <v>5122</v>
      </c>
      <c r="AQ76" s="1075"/>
      <c r="AR76" s="1075"/>
      <c r="AS76" s="1075"/>
      <c r="AT76" s="1076"/>
      <c r="AU76" s="1077">
        <v>1202</v>
      </c>
      <c r="AV76" s="1075"/>
      <c r="AW76" s="1075"/>
      <c r="AX76" s="1075"/>
      <c r="AY76" s="1076"/>
      <c r="AZ76" s="1065" t="s">
        <v>596</v>
      </c>
      <c r="BA76" s="1065"/>
      <c r="BB76" s="1065"/>
      <c r="BC76" s="1065"/>
      <c r="BD76" s="1066"/>
      <c r="BE76" s="262"/>
      <c r="BF76" s="262"/>
      <c r="BG76" s="262"/>
      <c r="BH76" s="262"/>
      <c r="BI76" s="262"/>
      <c r="BJ76" s="262"/>
      <c r="BK76" s="262"/>
      <c r="BL76" s="262"/>
      <c r="BM76" s="262"/>
      <c r="BN76" s="262"/>
      <c r="BO76" s="262"/>
      <c r="BP76" s="262"/>
      <c r="BQ76" s="259">
        <v>70</v>
      </c>
      <c r="BR76" s="264"/>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3"/>
    </row>
    <row r="77" spans="1:131" s="244" customFormat="1" ht="26.25" customHeight="1" x14ac:dyDescent="0.2">
      <c r="A77" s="258">
        <v>10</v>
      </c>
      <c r="B77" s="1067" t="s">
        <v>594</v>
      </c>
      <c r="C77" s="1068"/>
      <c r="D77" s="1068"/>
      <c r="E77" s="1068"/>
      <c r="F77" s="1068"/>
      <c r="G77" s="1068"/>
      <c r="H77" s="1068"/>
      <c r="I77" s="1068"/>
      <c r="J77" s="1068"/>
      <c r="K77" s="1068"/>
      <c r="L77" s="1068"/>
      <c r="M77" s="1068"/>
      <c r="N77" s="1068"/>
      <c r="O77" s="1068"/>
      <c r="P77" s="1069"/>
      <c r="Q77" s="1074">
        <v>5289</v>
      </c>
      <c r="R77" s="1075"/>
      <c r="S77" s="1075"/>
      <c r="T77" s="1075"/>
      <c r="U77" s="1076"/>
      <c r="V77" s="1077">
        <v>5486</v>
      </c>
      <c r="W77" s="1075"/>
      <c r="X77" s="1075"/>
      <c r="Y77" s="1075"/>
      <c r="Z77" s="1076"/>
      <c r="AA77" s="1077">
        <v>-197</v>
      </c>
      <c r="AB77" s="1075"/>
      <c r="AC77" s="1075"/>
      <c r="AD77" s="1075"/>
      <c r="AE77" s="1076"/>
      <c r="AF77" s="1077">
        <v>606</v>
      </c>
      <c r="AG77" s="1075"/>
      <c r="AH77" s="1075"/>
      <c r="AI77" s="1075"/>
      <c r="AJ77" s="1076"/>
      <c r="AK77" s="1077" t="s">
        <v>597</v>
      </c>
      <c r="AL77" s="1075"/>
      <c r="AM77" s="1075"/>
      <c r="AN77" s="1075"/>
      <c r="AO77" s="1076"/>
      <c r="AP77" s="1077">
        <v>1459</v>
      </c>
      <c r="AQ77" s="1075"/>
      <c r="AR77" s="1075"/>
      <c r="AS77" s="1075"/>
      <c r="AT77" s="1076"/>
      <c r="AU77" s="1077">
        <v>51</v>
      </c>
      <c r="AV77" s="1075"/>
      <c r="AW77" s="1075"/>
      <c r="AX77" s="1075"/>
      <c r="AY77" s="1076"/>
      <c r="AZ77" s="1065" t="s">
        <v>595</v>
      </c>
      <c r="BA77" s="1065"/>
      <c r="BB77" s="1065"/>
      <c r="BC77" s="1065"/>
      <c r="BD77" s="1066"/>
      <c r="BE77" s="262"/>
      <c r="BF77" s="262"/>
      <c r="BG77" s="262"/>
      <c r="BH77" s="262"/>
      <c r="BI77" s="262"/>
      <c r="BJ77" s="262"/>
      <c r="BK77" s="262"/>
      <c r="BL77" s="262"/>
      <c r="BM77" s="262"/>
      <c r="BN77" s="262"/>
      <c r="BO77" s="262"/>
      <c r="BP77" s="262"/>
      <c r="BQ77" s="259">
        <v>71</v>
      </c>
      <c r="BR77" s="264"/>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3"/>
    </row>
    <row r="78" spans="1:131" s="244" customFormat="1" ht="26.25" customHeight="1" x14ac:dyDescent="0.2">
      <c r="A78" s="258">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71"/>
      <c r="BA78" s="1072"/>
      <c r="BB78" s="1072"/>
      <c r="BC78" s="1072"/>
      <c r="BD78" s="1073"/>
      <c r="BE78" s="262"/>
      <c r="BF78" s="262"/>
      <c r="BG78" s="262"/>
      <c r="BH78" s="262"/>
      <c r="BI78" s="262"/>
      <c r="BJ78" s="265"/>
      <c r="BK78" s="265"/>
      <c r="BL78" s="265"/>
      <c r="BM78" s="265"/>
      <c r="BN78" s="265"/>
      <c r="BO78" s="262"/>
      <c r="BP78" s="262"/>
      <c r="BQ78" s="259">
        <v>72</v>
      </c>
      <c r="BR78" s="264"/>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3"/>
    </row>
    <row r="79" spans="1:131" s="244" customFormat="1" ht="26.25" customHeight="1" x14ac:dyDescent="0.2">
      <c r="A79" s="258">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71"/>
      <c r="BA79" s="1072"/>
      <c r="BB79" s="1072"/>
      <c r="BC79" s="1072"/>
      <c r="BD79" s="1073"/>
      <c r="BE79" s="262"/>
      <c r="BF79" s="262"/>
      <c r="BG79" s="262"/>
      <c r="BH79" s="262"/>
      <c r="BI79" s="262"/>
      <c r="BJ79" s="265"/>
      <c r="BK79" s="265"/>
      <c r="BL79" s="265"/>
      <c r="BM79" s="265"/>
      <c r="BN79" s="265"/>
      <c r="BO79" s="262"/>
      <c r="BP79" s="262"/>
      <c r="BQ79" s="259">
        <v>73</v>
      </c>
      <c r="BR79" s="264"/>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3"/>
    </row>
    <row r="80" spans="1:131" s="244" customFormat="1" ht="26.25" customHeight="1" x14ac:dyDescent="0.2">
      <c r="A80" s="258">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2"/>
      <c r="BF80" s="262"/>
      <c r="BG80" s="262"/>
      <c r="BH80" s="262"/>
      <c r="BI80" s="262"/>
      <c r="BJ80" s="262"/>
      <c r="BK80" s="262"/>
      <c r="BL80" s="262"/>
      <c r="BM80" s="262"/>
      <c r="BN80" s="262"/>
      <c r="BO80" s="262"/>
      <c r="BP80" s="262"/>
      <c r="BQ80" s="259">
        <v>74</v>
      </c>
      <c r="BR80" s="264"/>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3"/>
    </row>
    <row r="81" spans="1:131" s="244" customFormat="1" ht="26.25" customHeight="1" x14ac:dyDescent="0.2">
      <c r="A81" s="258">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2"/>
      <c r="BF81" s="262"/>
      <c r="BG81" s="262"/>
      <c r="BH81" s="262"/>
      <c r="BI81" s="262"/>
      <c r="BJ81" s="262"/>
      <c r="BK81" s="262"/>
      <c r="BL81" s="262"/>
      <c r="BM81" s="262"/>
      <c r="BN81" s="262"/>
      <c r="BO81" s="262"/>
      <c r="BP81" s="262"/>
      <c r="BQ81" s="259">
        <v>75</v>
      </c>
      <c r="BR81" s="264"/>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3"/>
    </row>
    <row r="82" spans="1:131" s="244" customFormat="1" ht="26.25" customHeight="1" x14ac:dyDescent="0.2">
      <c r="A82" s="258">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2"/>
      <c r="BF82" s="262"/>
      <c r="BG82" s="262"/>
      <c r="BH82" s="262"/>
      <c r="BI82" s="262"/>
      <c r="BJ82" s="262"/>
      <c r="BK82" s="262"/>
      <c r="BL82" s="262"/>
      <c r="BM82" s="262"/>
      <c r="BN82" s="262"/>
      <c r="BO82" s="262"/>
      <c r="BP82" s="262"/>
      <c r="BQ82" s="259">
        <v>76</v>
      </c>
      <c r="BR82" s="264"/>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3"/>
    </row>
    <row r="83" spans="1:131" s="244" customFormat="1" ht="26.25" customHeight="1" x14ac:dyDescent="0.2">
      <c r="A83" s="258">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2"/>
      <c r="BF83" s="262"/>
      <c r="BG83" s="262"/>
      <c r="BH83" s="262"/>
      <c r="BI83" s="262"/>
      <c r="BJ83" s="262"/>
      <c r="BK83" s="262"/>
      <c r="BL83" s="262"/>
      <c r="BM83" s="262"/>
      <c r="BN83" s="262"/>
      <c r="BO83" s="262"/>
      <c r="BP83" s="262"/>
      <c r="BQ83" s="259">
        <v>77</v>
      </c>
      <c r="BR83" s="264"/>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3"/>
    </row>
    <row r="84" spans="1:131" s="244" customFormat="1" ht="26.25" customHeight="1" x14ac:dyDescent="0.2">
      <c r="A84" s="258">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2"/>
      <c r="BF84" s="262"/>
      <c r="BG84" s="262"/>
      <c r="BH84" s="262"/>
      <c r="BI84" s="262"/>
      <c r="BJ84" s="262"/>
      <c r="BK84" s="262"/>
      <c r="BL84" s="262"/>
      <c r="BM84" s="262"/>
      <c r="BN84" s="262"/>
      <c r="BO84" s="262"/>
      <c r="BP84" s="262"/>
      <c r="BQ84" s="259">
        <v>78</v>
      </c>
      <c r="BR84" s="264"/>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3"/>
    </row>
    <row r="85" spans="1:131" s="244" customFormat="1" ht="26.25" customHeight="1" x14ac:dyDescent="0.2">
      <c r="A85" s="258">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2"/>
      <c r="BF85" s="262"/>
      <c r="BG85" s="262"/>
      <c r="BH85" s="262"/>
      <c r="BI85" s="262"/>
      <c r="BJ85" s="262"/>
      <c r="BK85" s="262"/>
      <c r="BL85" s="262"/>
      <c r="BM85" s="262"/>
      <c r="BN85" s="262"/>
      <c r="BO85" s="262"/>
      <c r="BP85" s="262"/>
      <c r="BQ85" s="259">
        <v>79</v>
      </c>
      <c r="BR85" s="264"/>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3"/>
    </row>
    <row r="86" spans="1:131" s="244" customFormat="1" ht="26.25" customHeight="1" x14ac:dyDescent="0.2">
      <c r="A86" s="258">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2"/>
      <c r="BF86" s="262"/>
      <c r="BG86" s="262"/>
      <c r="BH86" s="262"/>
      <c r="BI86" s="262"/>
      <c r="BJ86" s="262"/>
      <c r="BK86" s="262"/>
      <c r="BL86" s="262"/>
      <c r="BM86" s="262"/>
      <c r="BN86" s="262"/>
      <c r="BO86" s="262"/>
      <c r="BP86" s="262"/>
      <c r="BQ86" s="259">
        <v>80</v>
      </c>
      <c r="BR86" s="264"/>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3"/>
    </row>
    <row r="87" spans="1:131" s="244" customFormat="1" ht="26.25" customHeight="1" x14ac:dyDescent="0.2">
      <c r="A87" s="266">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2"/>
      <c r="BF87" s="262"/>
      <c r="BG87" s="262"/>
      <c r="BH87" s="262"/>
      <c r="BI87" s="262"/>
      <c r="BJ87" s="262"/>
      <c r="BK87" s="262"/>
      <c r="BL87" s="262"/>
      <c r="BM87" s="262"/>
      <c r="BN87" s="262"/>
      <c r="BO87" s="262"/>
      <c r="BP87" s="262"/>
      <c r="BQ87" s="259">
        <v>81</v>
      </c>
      <c r="BR87" s="264"/>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3"/>
    </row>
    <row r="88" spans="1:131" s="244" customFormat="1" ht="26.25" customHeight="1" thickBot="1" x14ac:dyDescent="0.25">
      <c r="A88" s="261" t="s">
        <v>392</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4495</v>
      </c>
      <c r="AG88" s="1052"/>
      <c r="AH88" s="1052"/>
      <c r="AI88" s="1052"/>
      <c r="AJ88" s="1052"/>
      <c r="AK88" s="1056"/>
      <c r="AL88" s="1056"/>
      <c r="AM88" s="1056"/>
      <c r="AN88" s="1056"/>
      <c r="AO88" s="1056"/>
      <c r="AP88" s="1052">
        <v>8816</v>
      </c>
      <c r="AQ88" s="1052"/>
      <c r="AR88" s="1052"/>
      <c r="AS88" s="1052"/>
      <c r="AT88" s="1052"/>
      <c r="AU88" s="1052">
        <v>1456</v>
      </c>
      <c r="AV88" s="1052"/>
      <c r="AW88" s="1052"/>
      <c r="AX88" s="1052"/>
      <c r="AY88" s="1052"/>
      <c r="AZ88" s="1053"/>
      <c r="BA88" s="1053"/>
      <c r="BB88" s="1053"/>
      <c r="BC88" s="1053"/>
      <c r="BD88" s="1054"/>
      <c r="BE88" s="262"/>
      <c r="BF88" s="262"/>
      <c r="BG88" s="262"/>
      <c r="BH88" s="262"/>
      <c r="BI88" s="262"/>
      <c r="BJ88" s="262"/>
      <c r="BK88" s="262"/>
      <c r="BL88" s="262"/>
      <c r="BM88" s="262"/>
      <c r="BN88" s="262"/>
      <c r="BO88" s="262"/>
      <c r="BP88" s="262"/>
      <c r="BQ88" s="259">
        <v>82</v>
      </c>
      <c r="BR88" s="264"/>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3"/>
    </row>
    <row r="89" spans="1:131" s="244" customFormat="1" ht="26.25" hidden="1" customHeight="1" x14ac:dyDescent="0.2">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3"/>
    </row>
    <row r="90" spans="1:131" s="244" customFormat="1" ht="26.25" hidden="1" customHeight="1" x14ac:dyDescent="0.2">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3"/>
    </row>
    <row r="91" spans="1:131" s="244" customFormat="1" ht="26.25" hidden="1" customHeight="1" x14ac:dyDescent="0.2">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3"/>
    </row>
    <row r="92" spans="1:131" s="244" customFormat="1" ht="26.25" hidden="1" customHeight="1" x14ac:dyDescent="0.2">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3"/>
    </row>
    <row r="93" spans="1:131" s="244" customFormat="1" ht="26.25" hidden="1" customHeight="1" x14ac:dyDescent="0.2">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3"/>
    </row>
    <row r="94" spans="1:131" s="244" customFormat="1" ht="26.25" hidden="1" customHeight="1" x14ac:dyDescent="0.2">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3"/>
    </row>
    <row r="95" spans="1:131" s="244" customFormat="1" ht="26.25" hidden="1" customHeight="1" x14ac:dyDescent="0.2">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3"/>
    </row>
    <row r="96" spans="1:131" s="244" customFormat="1" ht="26.25" hidden="1" customHeight="1" x14ac:dyDescent="0.2">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3"/>
    </row>
    <row r="97" spans="1:131" s="244" customFormat="1" ht="26.25" hidden="1" customHeight="1" x14ac:dyDescent="0.2">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3"/>
    </row>
    <row r="98" spans="1:131" s="244" customFormat="1" ht="26.25" hidden="1" customHeight="1" x14ac:dyDescent="0.2">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3"/>
    </row>
    <row r="99" spans="1:131" s="244" customFormat="1" ht="26.25" hidden="1" customHeight="1" x14ac:dyDescent="0.2">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3"/>
    </row>
    <row r="100" spans="1:131" s="244" customFormat="1" ht="26.25" hidden="1" customHeight="1" x14ac:dyDescent="0.2">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3"/>
    </row>
    <row r="101" spans="1:131" s="244" customFormat="1" ht="26.25" hidden="1" customHeight="1" x14ac:dyDescent="0.2">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3"/>
    </row>
    <row r="102" spans="1:131" s="244" customFormat="1" ht="26.25" customHeight="1" thickBot="1" x14ac:dyDescent="0.25">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392</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20</v>
      </c>
      <c r="CS102" s="1044"/>
      <c r="CT102" s="1044"/>
      <c r="CU102" s="1044"/>
      <c r="CV102" s="1045"/>
      <c r="CW102" s="1043" t="s">
        <v>602</v>
      </c>
      <c r="CX102" s="1044"/>
      <c r="CY102" s="1044"/>
      <c r="CZ102" s="1044"/>
      <c r="DA102" s="1045"/>
      <c r="DB102" s="1043" t="s">
        <v>603</v>
      </c>
      <c r="DC102" s="1044"/>
      <c r="DD102" s="1044"/>
      <c r="DE102" s="1044"/>
      <c r="DF102" s="1045"/>
      <c r="DG102" s="1043" t="s">
        <v>604</v>
      </c>
      <c r="DH102" s="1044"/>
      <c r="DI102" s="1044"/>
      <c r="DJ102" s="1044"/>
      <c r="DK102" s="1045"/>
      <c r="DL102" s="1043" t="s">
        <v>603</v>
      </c>
      <c r="DM102" s="1044"/>
      <c r="DN102" s="1044"/>
      <c r="DO102" s="1044"/>
      <c r="DP102" s="1045"/>
      <c r="DQ102" s="1043" t="s">
        <v>604</v>
      </c>
      <c r="DR102" s="1044"/>
      <c r="DS102" s="1044"/>
      <c r="DT102" s="1044"/>
      <c r="DU102" s="1045"/>
      <c r="DV102" s="1026"/>
      <c r="DW102" s="1027"/>
      <c r="DX102" s="1027"/>
      <c r="DY102" s="1027"/>
      <c r="DZ102" s="1028"/>
      <c r="EA102" s="243"/>
    </row>
    <row r="103" spans="1:131" s="244" customFormat="1" ht="26.25" customHeight="1" x14ac:dyDescent="0.2">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3"/>
    </row>
    <row r="104" spans="1:131" s="244" customFormat="1" ht="26.25" customHeight="1" x14ac:dyDescent="0.2">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3"/>
    </row>
    <row r="105" spans="1:131" s="244" customFormat="1" ht="11.25" customHeight="1" x14ac:dyDescent="0.2">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x14ac:dyDescent="0.2">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x14ac:dyDescent="0.25">
      <c r="A107" s="272" t="s">
        <v>425</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426</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x14ac:dyDescent="0.2">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3" customFormat="1" ht="26.25" customHeight="1" x14ac:dyDescent="0.2">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309</v>
      </c>
      <c r="AG109" s="987"/>
      <c r="AH109" s="987"/>
      <c r="AI109" s="987"/>
      <c r="AJ109" s="988"/>
      <c r="AK109" s="989" t="s">
        <v>308</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309</v>
      </c>
      <c r="BW109" s="987"/>
      <c r="BX109" s="987"/>
      <c r="BY109" s="987"/>
      <c r="BZ109" s="988"/>
      <c r="CA109" s="989" t="s">
        <v>308</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309</v>
      </c>
      <c r="DM109" s="987"/>
      <c r="DN109" s="987"/>
      <c r="DO109" s="987"/>
      <c r="DP109" s="988"/>
      <c r="DQ109" s="989" t="s">
        <v>308</v>
      </c>
      <c r="DR109" s="987"/>
      <c r="DS109" s="987"/>
      <c r="DT109" s="987"/>
      <c r="DU109" s="988"/>
      <c r="DV109" s="989" t="s">
        <v>431</v>
      </c>
      <c r="DW109" s="987"/>
      <c r="DX109" s="987"/>
      <c r="DY109" s="987"/>
      <c r="DZ109" s="1018"/>
    </row>
    <row r="110" spans="1:131" s="243" customFormat="1" ht="26.25" customHeight="1" x14ac:dyDescent="0.2">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614550</v>
      </c>
      <c r="AB110" s="980"/>
      <c r="AC110" s="980"/>
      <c r="AD110" s="980"/>
      <c r="AE110" s="981"/>
      <c r="AF110" s="982">
        <v>608253</v>
      </c>
      <c r="AG110" s="980"/>
      <c r="AH110" s="980"/>
      <c r="AI110" s="980"/>
      <c r="AJ110" s="981"/>
      <c r="AK110" s="982">
        <v>602867</v>
      </c>
      <c r="AL110" s="980"/>
      <c r="AM110" s="980"/>
      <c r="AN110" s="980"/>
      <c r="AO110" s="981"/>
      <c r="AP110" s="983">
        <v>25.7</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7003873</v>
      </c>
      <c r="BR110" s="927"/>
      <c r="BS110" s="927"/>
      <c r="BT110" s="927"/>
      <c r="BU110" s="927"/>
      <c r="BV110" s="927">
        <v>6874912</v>
      </c>
      <c r="BW110" s="927"/>
      <c r="BX110" s="927"/>
      <c r="BY110" s="927"/>
      <c r="BZ110" s="927"/>
      <c r="CA110" s="927">
        <v>6972620</v>
      </c>
      <c r="CB110" s="927"/>
      <c r="CC110" s="927"/>
      <c r="CD110" s="927"/>
      <c r="CE110" s="927"/>
      <c r="CF110" s="951">
        <v>297.2</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128</v>
      </c>
      <c r="DH110" s="927"/>
      <c r="DI110" s="927"/>
      <c r="DJ110" s="927"/>
      <c r="DK110" s="927"/>
      <c r="DL110" s="927" t="s">
        <v>437</v>
      </c>
      <c r="DM110" s="927"/>
      <c r="DN110" s="927"/>
      <c r="DO110" s="927"/>
      <c r="DP110" s="927"/>
      <c r="DQ110" s="927" t="s">
        <v>128</v>
      </c>
      <c r="DR110" s="927"/>
      <c r="DS110" s="927"/>
      <c r="DT110" s="927"/>
      <c r="DU110" s="927"/>
      <c r="DV110" s="928" t="s">
        <v>438</v>
      </c>
      <c r="DW110" s="928"/>
      <c r="DX110" s="928"/>
      <c r="DY110" s="928"/>
      <c r="DZ110" s="929"/>
    </row>
    <row r="111" spans="1:131" s="243" customFormat="1" ht="26.25" customHeight="1" x14ac:dyDescent="0.2">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437</v>
      </c>
      <c r="AB111" s="1008"/>
      <c r="AC111" s="1008"/>
      <c r="AD111" s="1008"/>
      <c r="AE111" s="1009"/>
      <c r="AF111" s="1010" t="s">
        <v>437</v>
      </c>
      <c r="AG111" s="1008"/>
      <c r="AH111" s="1008"/>
      <c r="AI111" s="1008"/>
      <c r="AJ111" s="1009"/>
      <c r="AK111" s="1010" t="s">
        <v>437</v>
      </c>
      <c r="AL111" s="1008"/>
      <c r="AM111" s="1008"/>
      <c r="AN111" s="1008"/>
      <c r="AO111" s="1009"/>
      <c r="AP111" s="1011" t="s">
        <v>440</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437</v>
      </c>
      <c r="BR111" s="899"/>
      <c r="BS111" s="899"/>
      <c r="BT111" s="899"/>
      <c r="BU111" s="899"/>
      <c r="BV111" s="899" t="s">
        <v>437</v>
      </c>
      <c r="BW111" s="899"/>
      <c r="BX111" s="899"/>
      <c r="BY111" s="899"/>
      <c r="BZ111" s="899"/>
      <c r="CA111" s="899" t="s">
        <v>438</v>
      </c>
      <c r="CB111" s="899"/>
      <c r="CC111" s="899"/>
      <c r="CD111" s="899"/>
      <c r="CE111" s="899"/>
      <c r="CF111" s="960" t="s">
        <v>438</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437</v>
      </c>
      <c r="DM111" s="899"/>
      <c r="DN111" s="899"/>
      <c r="DO111" s="899"/>
      <c r="DP111" s="899"/>
      <c r="DQ111" s="899" t="s">
        <v>437</v>
      </c>
      <c r="DR111" s="899"/>
      <c r="DS111" s="899"/>
      <c r="DT111" s="899"/>
      <c r="DU111" s="899"/>
      <c r="DV111" s="876" t="s">
        <v>437</v>
      </c>
      <c r="DW111" s="876"/>
      <c r="DX111" s="876"/>
      <c r="DY111" s="876"/>
      <c r="DZ111" s="877"/>
    </row>
    <row r="112" spans="1:131" s="243" customFormat="1" ht="26.25" customHeight="1" x14ac:dyDescent="0.2">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437</v>
      </c>
      <c r="AB112" s="862"/>
      <c r="AC112" s="862"/>
      <c r="AD112" s="862"/>
      <c r="AE112" s="863"/>
      <c r="AF112" s="864" t="s">
        <v>438</v>
      </c>
      <c r="AG112" s="862"/>
      <c r="AH112" s="862"/>
      <c r="AI112" s="862"/>
      <c r="AJ112" s="863"/>
      <c r="AK112" s="864" t="s">
        <v>438</v>
      </c>
      <c r="AL112" s="862"/>
      <c r="AM112" s="862"/>
      <c r="AN112" s="862"/>
      <c r="AO112" s="863"/>
      <c r="AP112" s="909" t="s">
        <v>438</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426692</v>
      </c>
      <c r="BR112" s="899"/>
      <c r="BS112" s="899"/>
      <c r="BT112" s="899"/>
      <c r="BU112" s="899"/>
      <c r="BV112" s="899">
        <v>361402</v>
      </c>
      <c r="BW112" s="899"/>
      <c r="BX112" s="899"/>
      <c r="BY112" s="899"/>
      <c r="BZ112" s="899"/>
      <c r="CA112" s="899">
        <v>304667</v>
      </c>
      <c r="CB112" s="899"/>
      <c r="CC112" s="899"/>
      <c r="CD112" s="899"/>
      <c r="CE112" s="899"/>
      <c r="CF112" s="960">
        <v>13</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447</v>
      </c>
      <c r="DM112" s="899"/>
      <c r="DN112" s="899"/>
      <c r="DO112" s="899"/>
      <c r="DP112" s="899"/>
      <c r="DQ112" s="899" t="s">
        <v>438</v>
      </c>
      <c r="DR112" s="899"/>
      <c r="DS112" s="899"/>
      <c r="DT112" s="899"/>
      <c r="DU112" s="899"/>
      <c r="DV112" s="876" t="s">
        <v>438</v>
      </c>
      <c r="DW112" s="876"/>
      <c r="DX112" s="876"/>
      <c r="DY112" s="876"/>
      <c r="DZ112" s="877"/>
    </row>
    <row r="113" spans="1:130" s="243" customFormat="1" ht="26.25" customHeight="1" x14ac:dyDescent="0.2">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63270</v>
      </c>
      <c r="AB113" s="1008"/>
      <c r="AC113" s="1008"/>
      <c r="AD113" s="1008"/>
      <c r="AE113" s="1009"/>
      <c r="AF113" s="1010">
        <v>58388</v>
      </c>
      <c r="AG113" s="1008"/>
      <c r="AH113" s="1008"/>
      <c r="AI113" s="1008"/>
      <c r="AJ113" s="1009"/>
      <c r="AK113" s="1010">
        <v>54680</v>
      </c>
      <c r="AL113" s="1008"/>
      <c r="AM113" s="1008"/>
      <c r="AN113" s="1008"/>
      <c r="AO113" s="1009"/>
      <c r="AP113" s="1011">
        <v>2.2999999999999998</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1455484</v>
      </c>
      <c r="BR113" s="899"/>
      <c r="BS113" s="899"/>
      <c r="BT113" s="899"/>
      <c r="BU113" s="899"/>
      <c r="BV113" s="899">
        <v>1467387</v>
      </c>
      <c r="BW113" s="899"/>
      <c r="BX113" s="899"/>
      <c r="BY113" s="899"/>
      <c r="BZ113" s="899"/>
      <c r="CA113" s="899">
        <v>1456200</v>
      </c>
      <c r="CB113" s="899"/>
      <c r="CC113" s="899"/>
      <c r="CD113" s="899"/>
      <c r="CE113" s="899"/>
      <c r="CF113" s="960">
        <v>62.1</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438</v>
      </c>
      <c r="DH113" s="862"/>
      <c r="DI113" s="862"/>
      <c r="DJ113" s="862"/>
      <c r="DK113" s="863"/>
      <c r="DL113" s="864" t="s">
        <v>437</v>
      </c>
      <c r="DM113" s="862"/>
      <c r="DN113" s="862"/>
      <c r="DO113" s="862"/>
      <c r="DP113" s="863"/>
      <c r="DQ113" s="864" t="s">
        <v>447</v>
      </c>
      <c r="DR113" s="862"/>
      <c r="DS113" s="862"/>
      <c r="DT113" s="862"/>
      <c r="DU113" s="863"/>
      <c r="DV113" s="909" t="s">
        <v>128</v>
      </c>
      <c r="DW113" s="910"/>
      <c r="DX113" s="910"/>
      <c r="DY113" s="910"/>
      <c r="DZ113" s="911"/>
    </row>
    <row r="114" spans="1:130" s="243" customFormat="1" ht="26.25" customHeight="1" x14ac:dyDescent="0.2">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74135</v>
      </c>
      <c r="AB114" s="862"/>
      <c r="AC114" s="862"/>
      <c r="AD114" s="862"/>
      <c r="AE114" s="863"/>
      <c r="AF114" s="864">
        <v>63696</v>
      </c>
      <c r="AG114" s="862"/>
      <c r="AH114" s="862"/>
      <c r="AI114" s="862"/>
      <c r="AJ114" s="863"/>
      <c r="AK114" s="864">
        <v>82174</v>
      </c>
      <c r="AL114" s="862"/>
      <c r="AM114" s="862"/>
      <c r="AN114" s="862"/>
      <c r="AO114" s="863"/>
      <c r="AP114" s="909">
        <v>3.5</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735728</v>
      </c>
      <c r="BR114" s="899"/>
      <c r="BS114" s="899"/>
      <c r="BT114" s="899"/>
      <c r="BU114" s="899"/>
      <c r="BV114" s="899">
        <v>742329</v>
      </c>
      <c r="BW114" s="899"/>
      <c r="BX114" s="899"/>
      <c r="BY114" s="899"/>
      <c r="BZ114" s="899"/>
      <c r="CA114" s="899">
        <v>727484</v>
      </c>
      <c r="CB114" s="899"/>
      <c r="CC114" s="899"/>
      <c r="CD114" s="899"/>
      <c r="CE114" s="899"/>
      <c r="CF114" s="960">
        <v>31</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438</v>
      </c>
      <c r="DM114" s="862"/>
      <c r="DN114" s="862"/>
      <c r="DO114" s="862"/>
      <c r="DP114" s="863"/>
      <c r="DQ114" s="864" t="s">
        <v>438</v>
      </c>
      <c r="DR114" s="862"/>
      <c r="DS114" s="862"/>
      <c r="DT114" s="862"/>
      <c r="DU114" s="863"/>
      <c r="DV114" s="909" t="s">
        <v>437</v>
      </c>
      <c r="DW114" s="910"/>
      <c r="DX114" s="910"/>
      <c r="DY114" s="910"/>
      <c r="DZ114" s="911"/>
    </row>
    <row r="115" spans="1:130" s="243" customFormat="1" ht="26.25" customHeight="1" x14ac:dyDescent="0.2">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44</v>
      </c>
      <c r="AB115" s="1008"/>
      <c r="AC115" s="1008"/>
      <c r="AD115" s="1008"/>
      <c r="AE115" s="1009"/>
      <c r="AF115" s="1010">
        <v>29</v>
      </c>
      <c r="AG115" s="1008"/>
      <c r="AH115" s="1008"/>
      <c r="AI115" s="1008"/>
      <c r="AJ115" s="1009"/>
      <c r="AK115" s="1010">
        <v>15</v>
      </c>
      <c r="AL115" s="1008"/>
      <c r="AM115" s="1008"/>
      <c r="AN115" s="1008"/>
      <c r="AO115" s="1009"/>
      <c r="AP115" s="1011">
        <v>0</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438</v>
      </c>
      <c r="BR115" s="899"/>
      <c r="BS115" s="899"/>
      <c r="BT115" s="899"/>
      <c r="BU115" s="899"/>
      <c r="BV115" s="899" t="s">
        <v>128</v>
      </c>
      <c r="BW115" s="899"/>
      <c r="BX115" s="899"/>
      <c r="BY115" s="899"/>
      <c r="BZ115" s="899"/>
      <c r="CA115" s="899" t="s">
        <v>447</v>
      </c>
      <c r="CB115" s="899"/>
      <c r="CC115" s="899"/>
      <c r="CD115" s="899"/>
      <c r="CE115" s="899"/>
      <c r="CF115" s="960" t="s">
        <v>437</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438</v>
      </c>
      <c r="DH115" s="862"/>
      <c r="DI115" s="862"/>
      <c r="DJ115" s="862"/>
      <c r="DK115" s="863"/>
      <c r="DL115" s="864" t="s">
        <v>438</v>
      </c>
      <c r="DM115" s="862"/>
      <c r="DN115" s="862"/>
      <c r="DO115" s="862"/>
      <c r="DP115" s="863"/>
      <c r="DQ115" s="864" t="s">
        <v>437</v>
      </c>
      <c r="DR115" s="862"/>
      <c r="DS115" s="862"/>
      <c r="DT115" s="862"/>
      <c r="DU115" s="863"/>
      <c r="DV115" s="909" t="s">
        <v>447</v>
      </c>
      <c r="DW115" s="910"/>
      <c r="DX115" s="910"/>
      <c r="DY115" s="910"/>
      <c r="DZ115" s="911"/>
    </row>
    <row r="116" spans="1:130" s="243" customFormat="1" ht="26.25" customHeight="1" x14ac:dyDescent="0.2">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42</v>
      </c>
      <c r="AB116" s="862"/>
      <c r="AC116" s="862"/>
      <c r="AD116" s="862"/>
      <c r="AE116" s="863"/>
      <c r="AF116" s="864" t="s">
        <v>128</v>
      </c>
      <c r="AG116" s="862"/>
      <c r="AH116" s="862"/>
      <c r="AI116" s="862"/>
      <c r="AJ116" s="863"/>
      <c r="AK116" s="864">
        <v>46</v>
      </c>
      <c r="AL116" s="862"/>
      <c r="AM116" s="862"/>
      <c r="AN116" s="862"/>
      <c r="AO116" s="863"/>
      <c r="AP116" s="909">
        <v>0</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447</v>
      </c>
      <c r="BR116" s="899"/>
      <c r="BS116" s="899"/>
      <c r="BT116" s="899"/>
      <c r="BU116" s="899"/>
      <c r="BV116" s="899" t="s">
        <v>438</v>
      </c>
      <c r="BW116" s="899"/>
      <c r="BX116" s="899"/>
      <c r="BY116" s="899"/>
      <c r="BZ116" s="899"/>
      <c r="CA116" s="899" t="s">
        <v>437</v>
      </c>
      <c r="CB116" s="899"/>
      <c r="CC116" s="899"/>
      <c r="CD116" s="899"/>
      <c r="CE116" s="899"/>
      <c r="CF116" s="960" t="s">
        <v>437</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438</v>
      </c>
      <c r="DH116" s="862"/>
      <c r="DI116" s="862"/>
      <c r="DJ116" s="862"/>
      <c r="DK116" s="863"/>
      <c r="DL116" s="864" t="s">
        <v>438</v>
      </c>
      <c r="DM116" s="862"/>
      <c r="DN116" s="862"/>
      <c r="DO116" s="862"/>
      <c r="DP116" s="863"/>
      <c r="DQ116" s="864" t="s">
        <v>438</v>
      </c>
      <c r="DR116" s="862"/>
      <c r="DS116" s="862"/>
      <c r="DT116" s="862"/>
      <c r="DU116" s="863"/>
      <c r="DV116" s="909" t="s">
        <v>437</v>
      </c>
      <c r="DW116" s="910"/>
      <c r="DX116" s="910"/>
      <c r="DY116" s="910"/>
      <c r="DZ116" s="911"/>
    </row>
    <row r="117" spans="1:130" s="243" customFormat="1" ht="26.25" customHeight="1" x14ac:dyDescent="0.2">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752041</v>
      </c>
      <c r="AB117" s="994"/>
      <c r="AC117" s="994"/>
      <c r="AD117" s="994"/>
      <c r="AE117" s="995"/>
      <c r="AF117" s="996">
        <v>730366</v>
      </c>
      <c r="AG117" s="994"/>
      <c r="AH117" s="994"/>
      <c r="AI117" s="994"/>
      <c r="AJ117" s="995"/>
      <c r="AK117" s="996">
        <v>739782</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440</v>
      </c>
      <c r="BR117" s="899"/>
      <c r="BS117" s="899"/>
      <c r="BT117" s="899"/>
      <c r="BU117" s="899"/>
      <c r="BV117" s="899" t="s">
        <v>440</v>
      </c>
      <c r="BW117" s="899"/>
      <c r="BX117" s="899"/>
      <c r="BY117" s="899"/>
      <c r="BZ117" s="899"/>
      <c r="CA117" s="899" t="s">
        <v>440</v>
      </c>
      <c r="CB117" s="899"/>
      <c r="CC117" s="899"/>
      <c r="CD117" s="899"/>
      <c r="CE117" s="899"/>
      <c r="CF117" s="960" t="s">
        <v>440</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440</v>
      </c>
      <c r="DH117" s="862"/>
      <c r="DI117" s="862"/>
      <c r="DJ117" s="862"/>
      <c r="DK117" s="863"/>
      <c r="DL117" s="864" t="s">
        <v>440</v>
      </c>
      <c r="DM117" s="862"/>
      <c r="DN117" s="862"/>
      <c r="DO117" s="862"/>
      <c r="DP117" s="863"/>
      <c r="DQ117" s="864" t="s">
        <v>440</v>
      </c>
      <c r="DR117" s="862"/>
      <c r="DS117" s="862"/>
      <c r="DT117" s="862"/>
      <c r="DU117" s="863"/>
      <c r="DV117" s="909" t="s">
        <v>440</v>
      </c>
      <c r="DW117" s="910"/>
      <c r="DX117" s="910"/>
      <c r="DY117" s="910"/>
      <c r="DZ117" s="911"/>
    </row>
    <row r="118" spans="1:130" s="243" customFormat="1" ht="26.25" customHeight="1" x14ac:dyDescent="0.2">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309</v>
      </c>
      <c r="AG118" s="987"/>
      <c r="AH118" s="987"/>
      <c r="AI118" s="987"/>
      <c r="AJ118" s="988"/>
      <c r="AK118" s="989" t="s">
        <v>308</v>
      </c>
      <c r="AL118" s="987"/>
      <c r="AM118" s="987"/>
      <c r="AN118" s="987"/>
      <c r="AO118" s="988"/>
      <c r="AP118" s="990" t="s">
        <v>431</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128</v>
      </c>
      <c r="CB118" s="930"/>
      <c r="CC118" s="930"/>
      <c r="CD118" s="930"/>
      <c r="CE118" s="930"/>
      <c r="CF118" s="960" t="s">
        <v>464</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128</v>
      </c>
      <c r="DR118" s="862"/>
      <c r="DS118" s="862"/>
      <c r="DT118" s="862"/>
      <c r="DU118" s="863"/>
      <c r="DV118" s="909" t="s">
        <v>466</v>
      </c>
      <c r="DW118" s="910"/>
      <c r="DX118" s="910"/>
      <c r="DY118" s="910"/>
      <c r="DZ118" s="911"/>
    </row>
    <row r="119" spans="1:130" s="243" customFormat="1" ht="26.25" customHeight="1" x14ac:dyDescent="0.2">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440</v>
      </c>
      <c r="AL119" s="980"/>
      <c r="AM119" s="980"/>
      <c r="AN119" s="980"/>
      <c r="AO119" s="981"/>
      <c r="AP119" s="983" t="s">
        <v>466</v>
      </c>
      <c r="AQ119" s="984"/>
      <c r="AR119" s="984"/>
      <c r="AS119" s="984"/>
      <c r="AT119" s="985"/>
      <c r="AU119" s="1023"/>
      <c r="AV119" s="1024"/>
      <c r="AW119" s="1024"/>
      <c r="AX119" s="1024"/>
      <c r="AY119" s="1024"/>
      <c r="AZ119" s="274" t="s">
        <v>188</v>
      </c>
      <c r="BA119" s="274"/>
      <c r="BB119" s="274"/>
      <c r="BC119" s="274"/>
      <c r="BD119" s="274"/>
      <c r="BE119" s="274"/>
      <c r="BF119" s="274"/>
      <c r="BG119" s="274"/>
      <c r="BH119" s="274"/>
      <c r="BI119" s="274"/>
      <c r="BJ119" s="274"/>
      <c r="BK119" s="274"/>
      <c r="BL119" s="274"/>
      <c r="BM119" s="274"/>
      <c r="BN119" s="274"/>
      <c r="BO119" s="962" t="s">
        <v>467</v>
      </c>
      <c r="BP119" s="963"/>
      <c r="BQ119" s="967">
        <v>9621777</v>
      </c>
      <c r="BR119" s="930"/>
      <c r="BS119" s="930"/>
      <c r="BT119" s="930"/>
      <c r="BU119" s="930"/>
      <c r="BV119" s="930">
        <v>9446030</v>
      </c>
      <c r="BW119" s="930"/>
      <c r="BX119" s="930"/>
      <c r="BY119" s="930"/>
      <c r="BZ119" s="930"/>
      <c r="CA119" s="930">
        <v>9460971</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128</v>
      </c>
      <c r="DM119" s="845"/>
      <c r="DN119" s="845"/>
      <c r="DO119" s="845"/>
      <c r="DP119" s="846"/>
      <c r="DQ119" s="847" t="s">
        <v>128</v>
      </c>
      <c r="DR119" s="845"/>
      <c r="DS119" s="845"/>
      <c r="DT119" s="845"/>
      <c r="DU119" s="846"/>
      <c r="DV119" s="933" t="s">
        <v>440</v>
      </c>
      <c r="DW119" s="934"/>
      <c r="DX119" s="934"/>
      <c r="DY119" s="934"/>
      <c r="DZ119" s="935"/>
    </row>
    <row r="120" spans="1:130" s="243" customFormat="1" ht="26.25" customHeight="1" x14ac:dyDescent="0.2">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464</v>
      </c>
      <c r="AG120" s="862"/>
      <c r="AH120" s="862"/>
      <c r="AI120" s="862"/>
      <c r="AJ120" s="863"/>
      <c r="AK120" s="864" t="s">
        <v>128</v>
      </c>
      <c r="AL120" s="862"/>
      <c r="AM120" s="862"/>
      <c r="AN120" s="862"/>
      <c r="AO120" s="863"/>
      <c r="AP120" s="909" t="s">
        <v>466</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1683808</v>
      </c>
      <c r="BR120" s="927"/>
      <c r="BS120" s="927"/>
      <c r="BT120" s="927"/>
      <c r="BU120" s="927"/>
      <c r="BV120" s="927">
        <v>1672334</v>
      </c>
      <c r="BW120" s="927"/>
      <c r="BX120" s="927"/>
      <c r="BY120" s="927"/>
      <c r="BZ120" s="927"/>
      <c r="CA120" s="927">
        <v>1826424</v>
      </c>
      <c r="CB120" s="927"/>
      <c r="CC120" s="927"/>
      <c r="CD120" s="927"/>
      <c r="CE120" s="927"/>
      <c r="CF120" s="951">
        <v>77.8</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v>399824</v>
      </c>
      <c r="DH120" s="927"/>
      <c r="DI120" s="927"/>
      <c r="DJ120" s="927"/>
      <c r="DK120" s="927"/>
      <c r="DL120" s="927">
        <v>336996</v>
      </c>
      <c r="DM120" s="927"/>
      <c r="DN120" s="927"/>
      <c r="DO120" s="927"/>
      <c r="DP120" s="927"/>
      <c r="DQ120" s="927">
        <v>281212</v>
      </c>
      <c r="DR120" s="927"/>
      <c r="DS120" s="927"/>
      <c r="DT120" s="927"/>
      <c r="DU120" s="927"/>
      <c r="DV120" s="928">
        <v>12</v>
      </c>
      <c r="DW120" s="928"/>
      <c r="DX120" s="928"/>
      <c r="DY120" s="928"/>
      <c r="DZ120" s="929"/>
    </row>
    <row r="121" spans="1:130" s="243" customFormat="1" ht="26.25" customHeight="1" x14ac:dyDescent="0.2">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440</v>
      </c>
      <c r="AB121" s="862"/>
      <c r="AC121" s="862"/>
      <c r="AD121" s="862"/>
      <c r="AE121" s="863"/>
      <c r="AF121" s="864" t="s">
        <v>440</v>
      </c>
      <c r="AG121" s="862"/>
      <c r="AH121" s="862"/>
      <c r="AI121" s="862"/>
      <c r="AJ121" s="863"/>
      <c r="AK121" s="864" t="s">
        <v>128</v>
      </c>
      <c r="AL121" s="862"/>
      <c r="AM121" s="862"/>
      <c r="AN121" s="862"/>
      <c r="AO121" s="863"/>
      <c r="AP121" s="909" t="s">
        <v>128</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v>26302</v>
      </c>
      <c r="BR121" s="899"/>
      <c r="BS121" s="899"/>
      <c r="BT121" s="899"/>
      <c r="BU121" s="899"/>
      <c r="BV121" s="899">
        <v>46145</v>
      </c>
      <c r="BW121" s="899"/>
      <c r="BX121" s="899"/>
      <c r="BY121" s="899"/>
      <c r="BZ121" s="899"/>
      <c r="CA121" s="899">
        <v>42902</v>
      </c>
      <c r="CB121" s="899"/>
      <c r="CC121" s="899"/>
      <c r="CD121" s="899"/>
      <c r="CE121" s="899"/>
      <c r="CF121" s="960">
        <v>1.8</v>
      </c>
      <c r="CG121" s="961"/>
      <c r="CH121" s="961"/>
      <c r="CI121" s="961"/>
      <c r="CJ121" s="961"/>
      <c r="CK121" s="954"/>
      <c r="CL121" s="940"/>
      <c r="CM121" s="940"/>
      <c r="CN121" s="940"/>
      <c r="CO121" s="941"/>
      <c r="CP121" s="920" t="s">
        <v>407</v>
      </c>
      <c r="CQ121" s="921"/>
      <c r="CR121" s="921"/>
      <c r="CS121" s="921"/>
      <c r="CT121" s="921"/>
      <c r="CU121" s="921"/>
      <c r="CV121" s="921"/>
      <c r="CW121" s="921"/>
      <c r="CX121" s="921"/>
      <c r="CY121" s="921"/>
      <c r="CZ121" s="921"/>
      <c r="DA121" s="921"/>
      <c r="DB121" s="921"/>
      <c r="DC121" s="921"/>
      <c r="DD121" s="921"/>
      <c r="DE121" s="921"/>
      <c r="DF121" s="922"/>
      <c r="DG121" s="898">
        <v>26868</v>
      </c>
      <c r="DH121" s="899"/>
      <c r="DI121" s="899"/>
      <c r="DJ121" s="899"/>
      <c r="DK121" s="899"/>
      <c r="DL121" s="899">
        <v>24406</v>
      </c>
      <c r="DM121" s="899"/>
      <c r="DN121" s="899"/>
      <c r="DO121" s="899"/>
      <c r="DP121" s="899"/>
      <c r="DQ121" s="899">
        <v>23455</v>
      </c>
      <c r="DR121" s="899"/>
      <c r="DS121" s="899"/>
      <c r="DT121" s="899"/>
      <c r="DU121" s="899"/>
      <c r="DV121" s="876">
        <v>1</v>
      </c>
      <c r="DW121" s="876"/>
      <c r="DX121" s="876"/>
      <c r="DY121" s="876"/>
      <c r="DZ121" s="877"/>
    </row>
    <row r="122" spans="1:130" s="243" customFormat="1" ht="26.25" customHeight="1" x14ac:dyDescent="0.2">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128</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5379944</v>
      </c>
      <c r="BR122" s="930"/>
      <c r="BS122" s="930"/>
      <c r="BT122" s="930"/>
      <c r="BU122" s="930"/>
      <c r="BV122" s="930">
        <v>5225102</v>
      </c>
      <c r="BW122" s="930"/>
      <c r="BX122" s="930"/>
      <c r="BY122" s="930"/>
      <c r="BZ122" s="930"/>
      <c r="CA122" s="930">
        <v>5254533</v>
      </c>
      <c r="CB122" s="930"/>
      <c r="CC122" s="930"/>
      <c r="CD122" s="930"/>
      <c r="CE122" s="930"/>
      <c r="CF122" s="931">
        <v>224</v>
      </c>
      <c r="CG122" s="932"/>
      <c r="CH122" s="932"/>
      <c r="CI122" s="932"/>
      <c r="CJ122" s="932"/>
      <c r="CK122" s="954"/>
      <c r="CL122" s="940"/>
      <c r="CM122" s="940"/>
      <c r="CN122" s="940"/>
      <c r="CO122" s="941"/>
      <c r="CP122" s="920" t="s">
        <v>476</v>
      </c>
      <c r="CQ122" s="921"/>
      <c r="CR122" s="921"/>
      <c r="CS122" s="921"/>
      <c r="CT122" s="921"/>
      <c r="CU122" s="921"/>
      <c r="CV122" s="921"/>
      <c r="CW122" s="921"/>
      <c r="CX122" s="921"/>
      <c r="CY122" s="921"/>
      <c r="CZ122" s="921"/>
      <c r="DA122" s="921"/>
      <c r="DB122" s="921"/>
      <c r="DC122" s="921"/>
      <c r="DD122" s="921"/>
      <c r="DE122" s="921"/>
      <c r="DF122" s="922"/>
      <c r="DG122" s="898" t="s">
        <v>128</v>
      </c>
      <c r="DH122" s="899"/>
      <c r="DI122" s="899"/>
      <c r="DJ122" s="899"/>
      <c r="DK122" s="899"/>
      <c r="DL122" s="899" t="s">
        <v>440</v>
      </c>
      <c r="DM122" s="899"/>
      <c r="DN122" s="899"/>
      <c r="DO122" s="899"/>
      <c r="DP122" s="899"/>
      <c r="DQ122" s="899" t="s">
        <v>440</v>
      </c>
      <c r="DR122" s="899"/>
      <c r="DS122" s="899"/>
      <c r="DT122" s="899"/>
      <c r="DU122" s="899"/>
      <c r="DV122" s="876" t="s">
        <v>128</v>
      </c>
      <c r="DW122" s="876"/>
      <c r="DX122" s="876"/>
      <c r="DY122" s="876"/>
      <c r="DZ122" s="877"/>
    </row>
    <row r="123" spans="1:130" s="243" customFormat="1" ht="26.25" customHeight="1" x14ac:dyDescent="0.2">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440</v>
      </c>
      <c r="AB123" s="862"/>
      <c r="AC123" s="862"/>
      <c r="AD123" s="862"/>
      <c r="AE123" s="863"/>
      <c r="AF123" s="864" t="s">
        <v>128</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4" t="s">
        <v>188</v>
      </c>
      <c r="BA123" s="274"/>
      <c r="BB123" s="274"/>
      <c r="BC123" s="274"/>
      <c r="BD123" s="274"/>
      <c r="BE123" s="274"/>
      <c r="BF123" s="274"/>
      <c r="BG123" s="274"/>
      <c r="BH123" s="274"/>
      <c r="BI123" s="274"/>
      <c r="BJ123" s="274"/>
      <c r="BK123" s="274"/>
      <c r="BL123" s="274"/>
      <c r="BM123" s="274"/>
      <c r="BN123" s="274"/>
      <c r="BO123" s="962" t="s">
        <v>477</v>
      </c>
      <c r="BP123" s="963"/>
      <c r="BQ123" s="917">
        <v>7090054</v>
      </c>
      <c r="BR123" s="918"/>
      <c r="BS123" s="918"/>
      <c r="BT123" s="918"/>
      <c r="BU123" s="918"/>
      <c r="BV123" s="918">
        <v>6943581</v>
      </c>
      <c r="BW123" s="918"/>
      <c r="BX123" s="918"/>
      <c r="BY123" s="918"/>
      <c r="BZ123" s="918"/>
      <c r="CA123" s="918">
        <v>7123859</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3" customFormat="1" ht="26.25" customHeight="1" thickBot="1" x14ac:dyDescent="0.25">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128</v>
      </c>
      <c r="AL124" s="862"/>
      <c r="AM124" s="862"/>
      <c r="AN124" s="862"/>
      <c r="AO124" s="863"/>
      <c r="AP124" s="909" t="s">
        <v>128</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106.7</v>
      </c>
      <c r="BR124" s="916"/>
      <c r="BS124" s="916"/>
      <c r="BT124" s="916"/>
      <c r="BU124" s="916"/>
      <c r="BV124" s="916">
        <v>105.9</v>
      </c>
      <c r="BW124" s="916"/>
      <c r="BX124" s="916"/>
      <c r="BY124" s="916"/>
      <c r="BZ124" s="916"/>
      <c r="CA124" s="916">
        <v>99.6</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t="s">
        <v>440</v>
      </c>
      <c r="DH124" s="845"/>
      <c r="DI124" s="845"/>
      <c r="DJ124" s="845"/>
      <c r="DK124" s="846"/>
      <c r="DL124" s="847" t="s">
        <v>128</v>
      </c>
      <c r="DM124" s="845"/>
      <c r="DN124" s="845"/>
      <c r="DO124" s="845"/>
      <c r="DP124" s="846"/>
      <c r="DQ124" s="847" t="s">
        <v>128</v>
      </c>
      <c r="DR124" s="845"/>
      <c r="DS124" s="845"/>
      <c r="DT124" s="845"/>
      <c r="DU124" s="846"/>
      <c r="DV124" s="933" t="s">
        <v>128</v>
      </c>
      <c r="DW124" s="934"/>
      <c r="DX124" s="934"/>
      <c r="DY124" s="934"/>
      <c r="DZ124" s="935"/>
    </row>
    <row r="125" spans="1:130" s="243" customFormat="1" ht="26.25" customHeight="1" x14ac:dyDescent="0.2">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440</v>
      </c>
      <c r="AQ125" s="910"/>
      <c r="AR125" s="910"/>
      <c r="AS125" s="910"/>
      <c r="AT125" s="911"/>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440</v>
      </c>
      <c r="DH125" s="927"/>
      <c r="DI125" s="927"/>
      <c r="DJ125" s="927"/>
      <c r="DK125" s="927"/>
      <c r="DL125" s="927" t="s">
        <v>440</v>
      </c>
      <c r="DM125" s="927"/>
      <c r="DN125" s="927"/>
      <c r="DO125" s="927"/>
      <c r="DP125" s="927"/>
      <c r="DQ125" s="927" t="s">
        <v>128</v>
      </c>
      <c r="DR125" s="927"/>
      <c r="DS125" s="927"/>
      <c r="DT125" s="927"/>
      <c r="DU125" s="927"/>
      <c r="DV125" s="928" t="s">
        <v>440</v>
      </c>
      <c r="DW125" s="928"/>
      <c r="DX125" s="928"/>
      <c r="DY125" s="928"/>
      <c r="DZ125" s="929"/>
    </row>
    <row r="126" spans="1:130" s="243" customFormat="1" ht="26.25" customHeight="1" thickBot="1" x14ac:dyDescent="0.25">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440</v>
      </c>
      <c r="AG126" s="862"/>
      <c r="AH126" s="862"/>
      <c r="AI126" s="862"/>
      <c r="AJ126" s="863"/>
      <c r="AK126" s="864" t="s">
        <v>128</v>
      </c>
      <c r="AL126" s="862"/>
      <c r="AM126" s="862"/>
      <c r="AN126" s="862"/>
      <c r="AO126" s="863"/>
      <c r="AP126" s="909" t="s">
        <v>128</v>
      </c>
      <c r="AQ126" s="910"/>
      <c r="AR126" s="910"/>
      <c r="AS126" s="910"/>
      <c r="AT126" s="911"/>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440</v>
      </c>
      <c r="DR126" s="899"/>
      <c r="DS126" s="899"/>
      <c r="DT126" s="899"/>
      <c r="DU126" s="899"/>
      <c r="DV126" s="876" t="s">
        <v>440</v>
      </c>
      <c r="DW126" s="876"/>
      <c r="DX126" s="876"/>
      <c r="DY126" s="876"/>
      <c r="DZ126" s="877"/>
    </row>
    <row r="127" spans="1:130" s="243" customFormat="1" ht="26.25" customHeight="1" x14ac:dyDescent="0.2">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44</v>
      </c>
      <c r="AB127" s="862"/>
      <c r="AC127" s="862"/>
      <c r="AD127" s="862"/>
      <c r="AE127" s="863"/>
      <c r="AF127" s="864">
        <v>29</v>
      </c>
      <c r="AG127" s="862"/>
      <c r="AH127" s="862"/>
      <c r="AI127" s="862"/>
      <c r="AJ127" s="863"/>
      <c r="AK127" s="864">
        <v>15</v>
      </c>
      <c r="AL127" s="862"/>
      <c r="AM127" s="862"/>
      <c r="AN127" s="862"/>
      <c r="AO127" s="863"/>
      <c r="AP127" s="909">
        <v>0</v>
      </c>
      <c r="AQ127" s="910"/>
      <c r="AR127" s="910"/>
      <c r="AS127" s="910"/>
      <c r="AT127" s="911"/>
      <c r="AU127" s="279"/>
      <c r="AV127" s="279"/>
      <c r="AW127" s="279"/>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79"/>
      <c r="CB127" s="279"/>
      <c r="CC127" s="279"/>
      <c r="CD127" s="280"/>
      <c r="CE127" s="280"/>
      <c r="CF127" s="280"/>
      <c r="CG127" s="277"/>
      <c r="CH127" s="277"/>
      <c r="CI127" s="277"/>
      <c r="CJ127" s="278"/>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3" customFormat="1" ht="26.25" customHeight="1" thickBot="1" x14ac:dyDescent="0.25">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24023</v>
      </c>
      <c r="AB128" s="883"/>
      <c r="AC128" s="883"/>
      <c r="AD128" s="883"/>
      <c r="AE128" s="884"/>
      <c r="AF128" s="885">
        <v>15967</v>
      </c>
      <c r="AG128" s="883"/>
      <c r="AH128" s="883"/>
      <c r="AI128" s="883"/>
      <c r="AJ128" s="884"/>
      <c r="AK128" s="885">
        <v>17034</v>
      </c>
      <c r="AL128" s="883"/>
      <c r="AM128" s="883"/>
      <c r="AN128" s="883"/>
      <c r="AO128" s="884"/>
      <c r="AP128" s="886"/>
      <c r="AQ128" s="887"/>
      <c r="AR128" s="887"/>
      <c r="AS128" s="887"/>
      <c r="AT128" s="888"/>
      <c r="AU128" s="279"/>
      <c r="AV128" s="279"/>
      <c r="AW128" s="279"/>
      <c r="AX128" s="889" t="s">
        <v>491</v>
      </c>
      <c r="AY128" s="890"/>
      <c r="AZ128" s="890"/>
      <c r="BA128" s="890"/>
      <c r="BB128" s="890"/>
      <c r="BC128" s="890"/>
      <c r="BD128" s="890"/>
      <c r="BE128" s="891"/>
      <c r="BF128" s="868" t="s">
        <v>440</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0"/>
      <c r="CB128" s="280"/>
      <c r="CC128" s="280"/>
      <c r="CD128" s="280"/>
      <c r="CE128" s="280"/>
      <c r="CF128" s="280"/>
      <c r="CG128" s="277"/>
      <c r="CH128" s="277"/>
      <c r="CI128" s="277"/>
      <c r="CJ128" s="278"/>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t="s">
        <v>440</v>
      </c>
      <c r="DH128" s="873"/>
      <c r="DI128" s="873"/>
      <c r="DJ128" s="873"/>
      <c r="DK128" s="873"/>
      <c r="DL128" s="873" t="s">
        <v>128</v>
      </c>
      <c r="DM128" s="873"/>
      <c r="DN128" s="873"/>
      <c r="DO128" s="873"/>
      <c r="DP128" s="873"/>
      <c r="DQ128" s="873" t="s">
        <v>128</v>
      </c>
      <c r="DR128" s="873"/>
      <c r="DS128" s="873"/>
      <c r="DT128" s="873"/>
      <c r="DU128" s="873"/>
      <c r="DV128" s="874" t="s">
        <v>440</v>
      </c>
      <c r="DW128" s="874"/>
      <c r="DX128" s="874"/>
      <c r="DY128" s="874"/>
      <c r="DZ128" s="875"/>
    </row>
    <row r="129" spans="1:131" s="243"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2872517</v>
      </c>
      <c r="AB129" s="862"/>
      <c r="AC129" s="862"/>
      <c r="AD129" s="862"/>
      <c r="AE129" s="863"/>
      <c r="AF129" s="864">
        <v>2841723</v>
      </c>
      <c r="AG129" s="862"/>
      <c r="AH129" s="862"/>
      <c r="AI129" s="862"/>
      <c r="AJ129" s="863"/>
      <c r="AK129" s="864">
        <v>2814394</v>
      </c>
      <c r="AL129" s="862"/>
      <c r="AM129" s="862"/>
      <c r="AN129" s="862"/>
      <c r="AO129" s="863"/>
      <c r="AP129" s="865"/>
      <c r="AQ129" s="866"/>
      <c r="AR129" s="866"/>
      <c r="AS129" s="866"/>
      <c r="AT129" s="867"/>
      <c r="AU129" s="281"/>
      <c r="AV129" s="281"/>
      <c r="AW129" s="281"/>
      <c r="AX129" s="831" t="s">
        <v>494</v>
      </c>
      <c r="AY129" s="832"/>
      <c r="AZ129" s="832"/>
      <c r="BA129" s="832"/>
      <c r="BB129" s="832"/>
      <c r="BC129" s="832"/>
      <c r="BD129" s="832"/>
      <c r="BE129" s="833"/>
      <c r="BF129" s="851" t="s">
        <v>128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x14ac:dyDescent="0.2">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500372</v>
      </c>
      <c r="AB130" s="862"/>
      <c r="AC130" s="862"/>
      <c r="AD130" s="862"/>
      <c r="AE130" s="863"/>
      <c r="AF130" s="864">
        <v>479559</v>
      </c>
      <c r="AG130" s="862"/>
      <c r="AH130" s="862"/>
      <c r="AI130" s="862"/>
      <c r="AJ130" s="863"/>
      <c r="AK130" s="864">
        <v>468174</v>
      </c>
      <c r="AL130" s="862"/>
      <c r="AM130" s="862"/>
      <c r="AN130" s="862"/>
      <c r="AO130" s="863"/>
      <c r="AP130" s="865"/>
      <c r="AQ130" s="866"/>
      <c r="AR130" s="866"/>
      <c r="AS130" s="866"/>
      <c r="AT130" s="867"/>
      <c r="AU130" s="281"/>
      <c r="AV130" s="281"/>
      <c r="AW130" s="281"/>
      <c r="AX130" s="831" t="s">
        <v>497</v>
      </c>
      <c r="AY130" s="832"/>
      <c r="AZ130" s="832"/>
      <c r="BA130" s="832"/>
      <c r="BB130" s="832"/>
      <c r="BC130" s="832"/>
      <c r="BD130" s="832"/>
      <c r="BE130" s="833"/>
      <c r="BF130" s="834">
        <v>10.1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2372145</v>
      </c>
      <c r="AB131" s="845"/>
      <c r="AC131" s="845"/>
      <c r="AD131" s="845"/>
      <c r="AE131" s="846"/>
      <c r="AF131" s="847">
        <v>2362164</v>
      </c>
      <c r="AG131" s="845"/>
      <c r="AH131" s="845"/>
      <c r="AI131" s="845"/>
      <c r="AJ131" s="846"/>
      <c r="AK131" s="847">
        <v>2346220</v>
      </c>
      <c r="AL131" s="845"/>
      <c r="AM131" s="845"/>
      <c r="AN131" s="845"/>
      <c r="AO131" s="846"/>
      <c r="AP131" s="848"/>
      <c r="AQ131" s="849"/>
      <c r="AR131" s="849"/>
      <c r="AS131" s="849"/>
      <c r="AT131" s="850"/>
      <c r="AU131" s="281"/>
      <c r="AV131" s="281"/>
      <c r="AW131" s="281"/>
      <c r="AX131" s="809" t="s">
        <v>499</v>
      </c>
      <c r="AY131" s="810"/>
      <c r="AZ131" s="810"/>
      <c r="BA131" s="810"/>
      <c r="BB131" s="810"/>
      <c r="BC131" s="810"/>
      <c r="BD131" s="810"/>
      <c r="BE131" s="811"/>
      <c r="BF131" s="812">
        <v>99.6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x14ac:dyDescent="0.2">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9.5966308970000007</v>
      </c>
      <c r="AB132" s="825"/>
      <c r="AC132" s="825"/>
      <c r="AD132" s="825"/>
      <c r="AE132" s="826"/>
      <c r="AF132" s="827">
        <v>9.9417313949999997</v>
      </c>
      <c r="AG132" s="825"/>
      <c r="AH132" s="825"/>
      <c r="AI132" s="825"/>
      <c r="AJ132" s="826"/>
      <c r="AK132" s="827">
        <v>10.850389140000001</v>
      </c>
      <c r="AL132" s="825"/>
      <c r="AM132" s="825"/>
      <c r="AN132" s="825"/>
      <c r="AO132" s="826"/>
      <c r="AP132" s="828"/>
      <c r="AQ132" s="829"/>
      <c r="AR132" s="829"/>
      <c r="AS132" s="829"/>
      <c r="AT132" s="830"/>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10.1</v>
      </c>
      <c r="AB133" s="804"/>
      <c r="AC133" s="804"/>
      <c r="AD133" s="804"/>
      <c r="AE133" s="805"/>
      <c r="AF133" s="803">
        <v>9.6</v>
      </c>
      <c r="AG133" s="804"/>
      <c r="AH133" s="804"/>
      <c r="AI133" s="804"/>
      <c r="AJ133" s="805"/>
      <c r="AK133" s="803">
        <v>10.1</v>
      </c>
      <c r="AL133" s="804"/>
      <c r="AM133" s="804"/>
      <c r="AN133" s="804"/>
      <c r="AO133" s="805"/>
      <c r="AP133" s="806"/>
      <c r="AQ133" s="807"/>
      <c r="AR133" s="807"/>
      <c r="AS133" s="807"/>
      <c r="AT133" s="808"/>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x14ac:dyDescent="0.2">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4" hidden="1" x14ac:dyDescent="0.2">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row r="136" spans="1:131" hidden="1" x14ac:dyDescent="0.2"/>
  </sheetData>
  <sheetProtection algorithmName="SHA-512" hashValue="sICFOCjQ2aPDisLmmjDp5tLf5ofGkjVMMtRLxzS7QvLH5woxLiexB+Xy99FpovqHCIwJ4tgTohEy0oiLd6ZJdA==" saltValue="oVFE2+Zqm2cLSdVzC55l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88" customWidth="1"/>
    <col min="121" max="121" width="0" style="287" hidden="1" customWidth="1"/>
    <col min="122" max="16384" width="9" style="287" hidden="1"/>
  </cols>
  <sheetData>
    <row r="1" spans="1:120" ht="13.2" x14ac:dyDescent="0.2">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7"/>
    </row>
    <row r="17" spans="119:120" ht="13.2" x14ac:dyDescent="0.2">
      <c r="DP17" s="287"/>
    </row>
    <row r="18" spans="119:120" ht="13.2" x14ac:dyDescent="0.2"/>
    <row r="19" spans="119:120" ht="13.2" x14ac:dyDescent="0.2"/>
    <row r="20" spans="119:120" ht="13.2" x14ac:dyDescent="0.2">
      <c r="DO20" s="287"/>
      <c r="DP20" s="287"/>
    </row>
    <row r="21" spans="119:120" ht="13.2" x14ac:dyDescent="0.2">
      <c r="DP21" s="287"/>
    </row>
    <row r="22" spans="119:120" ht="13.2" x14ac:dyDescent="0.2"/>
    <row r="23" spans="119:120" ht="13.2" x14ac:dyDescent="0.2">
      <c r="DO23" s="287"/>
      <c r="DP23" s="287"/>
    </row>
    <row r="24" spans="119:120" ht="13.2" x14ac:dyDescent="0.2">
      <c r="DP24" s="287"/>
    </row>
    <row r="25" spans="119:120" ht="13.2" x14ac:dyDescent="0.2">
      <c r="DP25" s="287"/>
    </row>
    <row r="26" spans="119:120" ht="13.2" x14ac:dyDescent="0.2">
      <c r="DO26" s="287"/>
      <c r="DP26" s="287"/>
    </row>
    <row r="27" spans="119:120" ht="13.2" x14ac:dyDescent="0.2"/>
    <row r="28" spans="119:120" ht="13.2" x14ac:dyDescent="0.2">
      <c r="DO28" s="287"/>
      <c r="DP28" s="287"/>
    </row>
    <row r="29" spans="119:120" ht="13.2" x14ac:dyDescent="0.2">
      <c r="DP29" s="287"/>
    </row>
    <row r="30" spans="119:120" ht="13.2" x14ac:dyDescent="0.2"/>
    <row r="31" spans="119:120" ht="13.2" x14ac:dyDescent="0.2">
      <c r="DO31" s="287"/>
      <c r="DP31" s="287"/>
    </row>
    <row r="32" spans="119:120" ht="13.2" x14ac:dyDescent="0.2"/>
    <row r="33" spans="98:120" ht="13.2" x14ac:dyDescent="0.2">
      <c r="DO33" s="287"/>
      <c r="DP33" s="287"/>
    </row>
    <row r="34" spans="98:120" ht="13.2" x14ac:dyDescent="0.2">
      <c r="DM34" s="287"/>
    </row>
    <row r="35" spans="98:120" ht="13.2" x14ac:dyDescent="0.2">
      <c r="CT35" s="287"/>
      <c r="CU35" s="287"/>
      <c r="CV35" s="287"/>
      <c r="CY35" s="287"/>
      <c r="CZ35" s="287"/>
      <c r="DA35" s="287"/>
      <c r="DD35" s="287"/>
      <c r="DE35" s="287"/>
      <c r="DF35" s="287"/>
      <c r="DI35" s="287"/>
      <c r="DJ35" s="287"/>
      <c r="DK35" s="287"/>
      <c r="DM35" s="287"/>
      <c r="DN35" s="287"/>
      <c r="DO35" s="287"/>
      <c r="DP35" s="287"/>
    </row>
    <row r="36" spans="98:120" ht="13.2" x14ac:dyDescent="0.2"/>
    <row r="37" spans="98:120" ht="13.2" x14ac:dyDescent="0.2">
      <c r="CW37" s="287"/>
      <c r="DB37" s="287"/>
      <c r="DG37" s="287"/>
      <c r="DL37" s="287"/>
      <c r="DP37" s="287"/>
    </row>
    <row r="38" spans="98:120" ht="13.2" x14ac:dyDescent="0.2">
      <c r="CT38" s="287"/>
      <c r="CU38" s="287"/>
      <c r="CV38" s="287"/>
      <c r="CW38" s="287"/>
      <c r="CY38" s="287"/>
      <c r="CZ38" s="287"/>
      <c r="DA38" s="287"/>
      <c r="DB38" s="287"/>
      <c r="DD38" s="287"/>
      <c r="DE38" s="287"/>
      <c r="DF38" s="287"/>
      <c r="DG38" s="287"/>
      <c r="DI38" s="287"/>
      <c r="DJ38" s="287"/>
      <c r="DK38" s="287"/>
      <c r="DL38" s="287"/>
      <c r="DN38" s="287"/>
      <c r="DO38" s="287"/>
      <c r="DP38" s="287"/>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7"/>
      <c r="DO49" s="287"/>
      <c r="DP49" s="287"/>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7"/>
      <c r="CS63" s="287"/>
      <c r="CX63" s="287"/>
      <c r="DC63" s="287"/>
      <c r="DH63" s="287"/>
    </row>
    <row r="64" spans="22:120" ht="13.2" x14ac:dyDescent="0.2">
      <c r="V64" s="287"/>
    </row>
    <row r="65" spans="15:120" ht="13.2" x14ac:dyDescent="0.2">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ht="13.2" x14ac:dyDescent="0.2">
      <c r="Q66" s="287"/>
      <c r="S66" s="287"/>
      <c r="U66" s="287"/>
      <c r="DM66" s="287"/>
    </row>
    <row r="67" spans="15:120" ht="13.2" x14ac:dyDescent="0.2">
      <c r="O67" s="287"/>
      <c r="P67" s="287"/>
      <c r="R67" s="287"/>
      <c r="T67" s="287"/>
      <c r="Y67" s="287"/>
      <c r="CT67" s="287"/>
      <c r="CV67" s="287"/>
      <c r="CW67" s="287"/>
      <c r="CY67" s="287"/>
      <c r="DA67" s="287"/>
      <c r="DB67" s="287"/>
      <c r="DD67" s="287"/>
      <c r="DF67" s="287"/>
      <c r="DG67" s="287"/>
      <c r="DI67" s="287"/>
      <c r="DK67" s="287"/>
      <c r="DL67" s="287"/>
      <c r="DN67" s="287"/>
      <c r="DO67" s="287"/>
      <c r="DP67" s="287"/>
    </row>
    <row r="68" spans="15:120" ht="13.2" x14ac:dyDescent="0.2"/>
    <row r="69" spans="15:120" ht="13.2" x14ac:dyDescent="0.2"/>
    <row r="70" spans="15:120" ht="13.2" x14ac:dyDescent="0.2"/>
    <row r="71" spans="15:120" ht="13.2" x14ac:dyDescent="0.2"/>
    <row r="72" spans="15:120" ht="13.2" x14ac:dyDescent="0.2">
      <c r="DP72" s="287"/>
    </row>
    <row r="73" spans="15:120" ht="13.2" x14ac:dyDescent="0.2">
      <c r="DP73" s="287"/>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7"/>
      <c r="CX96" s="287"/>
      <c r="DC96" s="287"/>
      <c r="DH96" s="287"/>
    </row>
    <row r="97" spans="24:120" ht="13.2" x14ac:dyDescent="0.2">
      <c r="CS97" s="287"/>
      <c r="CX97" s="287"/>
      <c r="DC97" s="287"/>
      <c r="DH97" s="287"/>
      <c r="DP97" s="288" t="s">
        <v>503</v>
      </c>
    </row>
    <row r="98" spans="24:120" ht="13.2" hidden="1" x14ac:dyDescent="0.2">
      <c r="CS98" s="287"/>
      <c r="CX98" s="287"/>
      <c r="DC98" s="287"/>
      <c r="DH98" s="287"/>
    </row>
    <row r="99" spans="24:120" ht="13.2" hidden="1" x14ac:dyDescent="0.2">
      <c r="CS99" s="287"/>
      <c r="CX99" s="287"/>
      <c r="DC99" s="287"/>
      <c r="DH99" s="287"/>
    </row>
    <row r="101" spans="24:120" ht="12" hidden="1" customHeight="1" x14ac:dyDescent="0.2">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x14ac:dyDescent="0.2">
      <c r="CU102" s="287"/>
      <c r="CZ102" s="287"/>
      <c r="DE102" s="287"/>
      <c r="DJ102" s="287"/>
      <c r="DM102" s="287"/>
    </row>
    <row r="103" spans="24:120" ht="13.2" hidden="1" x14ac:dyDescent="0.2">
      <c r="CT103" s="287"/>
      <c r="CV103" s="287"/>
      <c r="CW103" s="287"/>
      <c r="CY103" s="287"/>
      <c r="DA103" s="287"/>
      <c r="DB103" s="287"/>
      <c r="DD103" s="287"/>
      <c r="DF103" s="287"/>
      <c r="DG103" s="287"/>
      <c r="DI103" s="287"/>
      <c r="DK103" s="287"/>
      <c r="DL103" s="287"/>
      <c r="DM103" s="287"/>
      <c r="DN103" s="287"/>
      <c r="DO103" s="287"/>
      <c r="DP103" s="287"/>
    </row>
    <row r="104" spans="24:120" ht="13.2" hidden="1" x14ac:dyDescent="0.2">
      <c r="CV104" s="287"/>
      <c r="CW104" s="287"/>
      <c r="DA104" s="287"/>
      <c r="DB104" s="287"/>
      <c r="DF104" s="287"/>
      <c r="DG104" s="287"/>
      <c r="DK104" s="287"/>
      <c r="DL104" s="287"/>
      <c r="DN104" s="287"/>
      <c r="DO104" s="287"/>
      <c r="DP104" s="287"/>
    </row>
    <row r="105" spans="24:120" ht="12.75" hidden="1" customHeight="1" x14ac:dyDescent="0.2"/>
  </sheetData>
  <sheetProtection algorithmName="SHA-512" hashValue="B5sqkjXWSTRct5Nu9rkXQR/jWvIvvYGze3Yiq+fod/0LsTAys4ZOq5Dc6obxL+Rlat7H/E9jtCY7ci99v0pOJA==" saltValue="Fj0y35iyE2QTuV0OpbUU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88" customWidth="1"/>
    <col min="117" max="16384" width="9" style="287" hidden="1"/>
  </cols>
  <sheetData>
    <row r="1" spans="2:116" ht="13.2" x14ac:dyDescent="0.2">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ht="13.2" x14ac:dyDescent="0.2"/>
    <row r="3" spans="2:116" ht="13.2" x14ac:dyDescent="0.2"/>
    <row r="4" spans="2:116" ht="13.2" x14ac:dyDescent="0.2">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ht="13.2" x14ac:dyDescent="0.2">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ht="13.2" x14ac:dyDescent="0.2"/>
    <row r="20" spans="9:116" ht="13.2" x14ac:dyDescent="0.2"/>
    <row r="21" spans="9:116" ht="13.2" x14ac:dyDescent="0.2">
      <c r="DL21" s="287"/>
    </row>
    <row r="22" spans="9:116" ht="13.2" x14ac:dyDescent="0.2">
      <c r="DI22" s="287"/>
      <c r="DJ22" s="287"/>
      <c r="DK22" s="287"/>
      <c r="DL22" s="287"/>
    </row>
    <row r="23" spans="9:116" ht="13.2" x14ac:dyDescent="0.2">
      <c r="CY23" s="287"/>
      <c r="CZ23" s="287"/>
      <c r="DA23" s="287"/>
      <c r="DB23" s="287"/>
      <c r="DC23" s="287"/>
      <c r="DD23" s="287"/>
      <c r="DE23" s="287"/>
      <c r="DF23" s="287"/>
      <c r="DG23" s="287"/>
      <c r="DH23" s="287"/>
      <c r="DI23" s="287"/>
      <c r="DJ23" s="287"/>
      <c r="DK23" s="287"/>
      <c r="DL23" s="287"/>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7"/>
      <c r="DA35" s="287"/>
      <c r="DB35" s="287"/>
      <c r="DC35" s="287"/>
      <c r="DD35" s="287"/>
      <c r="DE35" s="287"/>
      <c r="DF35" s="287"/>
      <c r="DG35" s="287"/>
      <c r="DH35" s="287"/>
      <c r="DI35" s="287"/>
      <c r="DJ35" s="287"/>
      <c r="DK35" s="287"/>
      <c r="DL35" s="287"/>
    </row>
    <row r="36" spans="15:116" ht="13.2" x14ac:dyDescent="0.2"/>
    <row r="37" spans="15:116" ht="13.2" x14ac:dyDescent="0.2">
      <c r="DL37" s="287"/>
    </row>
    <row r="38" spans="15:116" ht="13.2" x14ac:dyDescent="0.2">
      <c r="DI38" s="287"/>
      <c r="DJ38" s="287"/>
      <c r="DK38" s="287"/>
      <c r="DL38" s="287"/>
    </row>
    <row r="39" spans="15:116" ht="13.2" x14ac:dyDescent="0.2"/>
    <row r="40" spans="15:116" ht="13.2" x14ac:dyDescent="0.2"/>
    <row r="41" spans="15:116" ht="13.2" x14ac:dyDescent="0.2"/>
    <row r="42" spans="15:116" ht="13.2" x14ac:dyDescent="0.2"/>
    <row r="43" spans="15:116" ht="13.2" x14ac:dyDescent="0.2">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ht="13.2" x14ac:dyDescent="0.2">
      <c r="DL44" s="287"/>
    </row>
    <row r="45" spans="15:116" ht="13.2" x14ac:dyDescent="0.2"/>
    <row r="46" spans="15:116" ht="13.2" x14ac:dyDescent="0.2">
      <c r="DA46" s="287"/>
      <c r="DB46" s="287"/>
      <c r="DC46" s="287"/>
      <c r="DD46" s="287"/>
      <c r="DE46" s="287"/>
      <c r="DF46" s="287"/>
      <c r="DG46" s="287"/>
      <c r="DH46" s="287"/>
      <c r="DI46" s="287"/>
      <c r="DJ46" s="287"/>
      <c r="DK46" s="287"/>
      <c r="DL46" s="287"/>
    </row>
    <row r="47" spans="15:116" ht="13.2" x14ac:dyDescent="0.2"/>
    <row r="48" spans="15:116" ht="13.2" x14ac:dyDescent="0.2"/>
    <row r="49" spans="104:116" ht="13.2" x14ac:dyDescent="0.2"/>
    <row r="50" spans="104:116" ht="13.2" x14ac:dyDescent="0.2">
      <c r="CZ50" s="287"/>
      <c r="DA50" s="287"/>
      <c r="DB50" s="287"/>
      <c r="DC50" s="287"/>
      <c r="DD50" s="287"/>
      <c r="DE50" s="287"/>
      <c r="DF50" s="287"/>
      <c r="DG50" s="287"/>
      <c r="DH50" s="287"/>
      <c r="DI50" s="287"/>
      <c r="DJ50" s="287"/>
      <c r="DK50" s="287"/>
      <c r="DL50" s="287"/>
    </row>
    <row r="51" spans="104:116" ht="13.2" x14ac:dyDescent="0.2"/>
    <row r="52" spans="104:116" ht="13.2" x14ac:dyDescent="0.2"/>
    <row r="53" spans="104:116" ht="13.2" x14ac:dyDescent="0.2">
      <c r="DL53" s="287"/>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7"/>
      <c r="DD67" s="287"/>
      <c r="DE67" s="287"/>
      <c r="DF67" s="287"/>
      <c r="DG67" s="287"/>
      <c r="DH67" s="287"/>
      <c r="DI67" s="287"/>
      <c r="DJ67" s="287"/>
      <c r="DK67" s="287"/>
      <c r="DL67" s="287"/>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tGQS8ZZDnwCii+QukkWWdGzZN3iPm6/qV/MV9rhiBcz6GtiEqPOUVTsR7Yun+HjbOAZRPRJ8ydN5lcoapdWyg==" saltValue="xEqWLyw8cFVq4xbStoCcCg=="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4140625" style="289" customWidth="1"/>
    <col min="37" max="44" width="17" style="289" customWidth="1"/>
    <col min="45" max="45" width="6.109375" style="296" customWidth="1"/>
    <col min="46" max="46" width="3" style="294" customWidth="1"/>
    <col min="47" max="47" width="19.109375" style="289" hidden="1" customWidth="1"/>
    <col min="48" max="52" width="12.6640625" style="289" hidden="1" customWidth="1"/>
    <col min="53" max="16384" width="8.6640625" style="289" hidden="1"/>
  </cols>
  <sheetData>
    <row r="1" spans="1:46" ht="13.2" x14ac:dyDescent="0.2">
      <c r="AS1" s="290"/>
      <c r="AT1" s="290"/>
    </row>
    <row r="2" spans="1:46" ht="13.2" x14ac:dyDescent="0.2">
      <c r="AS2" s="290"/>
      <c r="AT2" s="290"/>
    </row>
    <row r="3" spans="1:46" ht="13.2" x14ac:dyDescent="0.2">
      <c r="AS3" s="290"/>
      <c r="AT3" s="290"/>
    </row>
    <row r="4" spans="1:46" ht="13.2" x14ac:dyDescent="0.2">
      <c r="AS4" s="290"/>
      <c r="AT4" s="290"/>
    </row>
    <row r="5" spans="1:46" ht="16.2" x14ac:dyDescent="0.2">
      <c r="A5" s="291" t="s">
        <v>504</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ht="13.2" x14ac:dyDescent="0.2">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505</v>
      </c>
      <c r="AL6" s="295"/>
      <c r="AM6" s="295"/>
      <c r="AN6" s="295"/>
      <c r="AO6" s="290"/>
      <c r="AP6" s="290"/>
      <c r="AQ6" s="290"/>
      <c r="AR6" s="290"/>
    </row>
    <row r="7" spans="1:46" ht="13.2" x14ac:dyDescent="0.2">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218" t="s">
        <v>506</v>
      </c>
      <c r="AP7" s="300"/>
      <c r="AQ7" s="301" t="s">
        <v>507</v>
      </c>
      <c r="AR7" s="302"/>
    </row>
    <row r="8" spans="1:46" ht="13.2" x14ac:dyDescent="0.2">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219"/>
      <c r="AP8" s="306" t="s">
        <v>508</v>
      </c>
      <c r="AQ8" s="307" t="s">
        <v>509</v>
      </c>
      <c r="AR8" s="308" t="s">
        <v>510</v>
      </c>
    </row>
    <row r="9" spans="1:46" ht="13.2" x14ac:dyDescent="0.2">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232" t="s">
        <v>511</v>
      </c>
      <c r="AL9" s="1233"/>
      <c r="AM9" s="1233"/>
      <c r="AN9" s="1234"/>
      <c r="AO9" s="309">
        <v>856126</v>
      </c>
      <c r="AP9" s="309">
        <v>123272</v>
      </c>
      <c r="AQ9" s="310">
        <v>114878</v>
      </c>
      <c r="AR9" s="311">
        <v>7.3</v>
      </c>
    </row>
    <row r="10" spans="1:46" ht="13.2" x14ac:dyDescent="0.2">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232" t="s">
        <v>512</v>
      </c>
      <c r="AL10" s="1233"/>
      <c r="AM10" s="1233"/>
      <c r="AN10" s="1234"/>
      <c r="AO10" s="312">
        <v>73387</v>
      </c>
      <c r="AP10" s="312">
        <v>10567</v>
      </c>
      <c r="AQ10" s="313">
        <v>13315</v>
      </c>
      <c r="AR10" s="314">
        <v>-20.6</v>
      </c>
    </row>
    <row r="11" spans="1:46" ht="13.5" customHeight="1" x14ac:dyDescent="0.2">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232" t="s">
        <v>513</v>
      </c>
      <c r="AL11" s="1233"/>
      <c r="AM11" s="1233"/>
      <c r="AN11" s="1234"/>
      <c r="AO11" s="312">
        <v>23524</v>
      </c>
      <c r="AP11" s="312">
        <v>3387</v>
      </c>
      <c r="AQ11" s="313">
        <v>14277</v>
      </c>
      <c r="AR11" s="314">
        <v>-76.3</v>
      </c>
    </row>
    <row r="12" spans="1:46" ht="13.5" customHeight="1" x14ac:dyDescent="0.2">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232" t="s">
        <v>514</v>
      </c>
      <c r="AL12" s="1233"/>
      <c r="AM12" s="1233"/>
      <c r="AN12" s="1234"/>
      <c r="AO12" s="312">
        <v>19381</v>
      </c>
      <c r="AP12" s="312">
        <v>2791</v>
      </c>
      <c r="AQ12" s="313">
        <v>1942</v>
      </c>
      <c r="AR12" s="314">
        <v>43.7</v>
      </c>
    </row>
    <row r="13" spans="1:46" ht="13.5" customHeight="1" x14ac:dyDescent="0.2">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232" t="s">
        <v>515</v>
      </c>
      <c r="AL13" s="1233"/>
      <c r="AM13" s="1233"/>
      <c r="AN13" s="1234"/>
      <c r="AO13" s="312" t="s">
        <v>516</v>
      </c>
      <c r="AP13" s="312" t="s">
        <v>516</v>
      </c>
      <c r="AQ13" s="313" t="s">
        <v>516</v>
      </c>
      <c r="AR13" s="314" t="s">
        <v>516</v>
      </c>
    </row>
    <row r="14" spans="1:46" ht="13.5" customHeight="1" x14ac:dyDescent="0.2">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232" t="s">
        <v>517</v>
      </c>
      <c r="AL14" s="1233"/>
      <c r="AM14" s="1233"/>
      <c r="AN14" s="1234"/>
      <c r="AO14" s="312">
        <v>43435</v>
      </c>
      <c r="AP14" s="312">
        <v>6254</v>
      </c>
      <c r="AQ14" s="313">
        <v>4702</v>
      </c>
      <c r="AR14" s="314">
        <v>33</v>
      </c>
    </row>
    <row r="15" spans="1:46" ht="13.5" customHeight="1" x14ac:dyDescent="0.2">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232" t="s">
        <v>518</v>
      </c>
      <c r="AL15" s="1233"/>
      <c r="AM15" s="1233"/>
      <c r="AN15" s="1234"/>
      <c r="AO15" s="312">
        <v>23049</v>
      </c>
      <c r="AP15" s="312">
        <v>3319</v>
      </c>
      <c r="AQ15" s="313">
        <v>3059</v>
      </c>
      <c r="AR15" s="314">
        <v>8.5</v>
      </c>
    </row>
    <row r="16" spans="1:46" ht="13.2" x14ac:dyDescent="0.2">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235" t="s">
        <v>519</v>
      </c>
      <c r="AL16" s="1236"/>
      <c r="AM16" s="1236"/>
      <c r="AN16" s="1237"/>
      <c r="AO16" s="312">
        <v>-72724</v>
      </c>
      <c r="AP16" s="312">
        <v>-10471</v>
      </c>
      <c r="AQ16" s="313">
        <v>-10160</v>
      </c>
      <c r="AR16" s="314">
        <v>3.1</v>
      </c>
    </row>
    <row r="17" spans="1:46" ht="13.2" x14ac:dyDescent="0.2">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235" t="s">
        <v>188</v>
      </c>
      <c r="AL17" s="1236"/>
      <c r="AM17" s="1236"/>
      <c r="AN17" s="1237"/>
      <c r="AO17" s="312">
        <v>966178</v>
      </c>
      <c r="AP17" s="312">
        <v>139119</v>
      </c>
      <c r="AQ17" s="313">
        <v>142011</v>
      </c>
      <c r="AR17" s="314">
        <v>-2</v>
      </c>
    </row>
    <row r="18" spans="1:46" ht="13.2" x14ac:dyDescent="0.2">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ht="13.2" x14ac:dyDescent="0.2">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520</v>
      </c>
      <c r="AL19" s="290"/>
      <c r="AM19" s="290"/>
      <c r="AN19" s="290"/>
      <c r="AO19" s="290"/>
      <c r="AP19" s="290"/>
      <c r="AQ19" s="290"/>
      <c r="AR19" s="290"/>
    </row>
    <row r="20" spans="1:46" ht="13.2" x14ac:dyDescent="0.2">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521</v>
      </c>
      <c r="AP20" s="320" t="s">
        <v>522</v>
      </c>
      <c r="AQ20" s="321" t="s">
        <v>523</v>
      </c>
      <c r="AR20" s="322"/>
    </row>
    <row r="21" spans="1:46" s="328" customFormat="1" ht="13.2" x14ac:dyDescent="0.2">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229" t="s">
        <v>524</v>
      </c>
      <c r="AL21" s="1230"/>
      <c r="AM21" s="1230"/>
      <c r="AN21" s="1231"/>
      <c r="AO21" s="324">
        <v>13.68</v>
      </c>
      <c r="AP21" s="325">
        <v>13.22</v>
      </c>
      <c r="AQ21" s="326">
        <v>0.46</v>
      </c>
      <c r="AR21" s="295"/>
      <c r="AS21" s="327"/>
      <c r="AT21" s="323"/>
    </row>
    <row r="22" spans="1:46" s="328" customFormat="1" ht="13.2" x14ac:dyDescent="0.2">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229" t="s">
        <v>525</v>
      </c>
      <c r="AL22" s="1230"/>
      <c r="AM22" s="1230"/>
      <c r="AN22" s="1231"/>
      <c r="AO22" s="329">
        <v>99.3</v>
      </c>
      <c r="AP22" s="330">
        <v>95.9</v>
      </c>
      <c r="AQ22" s="331">
        <v>3.4</v>
      </c>
      <c r="AR22" s="315"/>
      <c r="AS22" s="327"/>
      <c r="AT22" s="323"/>
    </row>
    <row r="23" spans="1:46" s="328" customFormat="1" ht="13.2" x14ac:dyDescent="0.2">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ht="13.2" x14ac:dyDescent="0.2">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ht="13.2" x14ac:dyDescent="0.2">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ht="13.2" x14ac:dyDescent="0.2">
      <c r="A26" s="295" t="s">
        <v>526</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ht="13.2" x14ac:dyDescent="0.2">
      <c r="A27" s="336"/>
      <c r="AO27" s="290"/>
      <c r="AP27" s="290"/>
      <c r="AQ27" s="290"/>
      <c r="AR27" s="290"/>
      <c r="AS27" s="290"/>
      <c r="AT27" s="290"/>
    </row>
    <row r="28" spans="1:46" ht="16.2" x14ac:dyDescent="0.2">
      <c r="A28" s="291" t="s">
        <v>527</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ht="13.2" x14ac:dyDescent="0.2">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528</v>
      </c>
      <c r="AL29" s="295"/>
      <c r="AM29" s="295"/>
      <c r="AN29" s="295"/>
      <c r="AO29" s="290"/>
      <c r="AP29" s="290"/>
      <c r="AQ29" s="290"/>
      <c r="AR29" s="290"/>
      <c r="AS29" s="338"/>
    </row>
    <row r="30" spans="1:46" ht="13.2" x14ac:dyDescent="0.2">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218" t="s">
        <v>506</v>
      </c>
      <c r="AP30" s="300"/>
      <c r="AQ30" s="301" t="s">
        <v>507</v>
      </c>
      <c r="AR30" s="302"/>
    </row>
    <row r="31" spans="1:46" ht="13.2" x14ac:dyDescent="0.2">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219"/>
      <c r="AP31" s="306" t="s">
        <v>508</v>
      </c>
      <c r="AQ31" s="307" t="s">
        <v>509</v>
      </c>
      <c r="AR31" s="308" t="s">
        <v>510</v>
      </c>
    </row>
    <row r="32" spans="1:46" ht="27" customHeight="1" x14ac:dyDescent="0.2">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220" t="s">
        <v>529</v>
      </c>
      <c r="AL32" s="1221"/>
      <c r="AM32" s="1221"/>
      <c r="AN32" s="1222"/>
      <c r="AO32" s="339">
        <v>602867</v>
      </c>
      <c r="AP32" s="339">
        <v>86806</v>
      </c>
      <c r="AQ32" s="340">
        <v>72897</v>
      </c>
      <c r="AR32" s="341">
        <v>19.100000000000001</v>
      </c>
    </row>
    <row r="33" spans="1:46" ht="13.5" customHeight="1" x14ac:dyDescent="0.2">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220" t="s">
        <v>530</v>
      </c>
      <c r="AL33" s="1221"/>
      <c r="AM33" s="1221"/>
      <c r="AN33" s="1222"/>
      <c r="AO33" s="339" t="s">
        <v>516</v>
      </c>
      <c r="AP33" s="339" t="s">
        <v>516</v>
      </c>
      <c r="AQ33" s="340" t="s">
        <v>516</v>
      </c>
      <c r="AR33" s="341" t="s">
        <v>516</v>
      </c>
    </row>
    <row r="34" spans="1:46" ht="27" customHeight="1" x14ac:dyDescent="0.2">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220" t="s">
        <v>531</v>
      </c>
      <c r="AL34" s="1221"/>
      <c r="AM34" s="1221"/>
      <c r="AN34" s="1222"/>
      <c r="AO34" s="339" t="s">
        <v>516</v>
      </c>
      <c r="AP34" s="339" t="s">
        <v>516</v>
      </c>
      <c r="AQ34" s="340">
        <v>43</v>
      </c>
      <c r="AR34" s="341" t="s">
        <v>516</v>
      </c>
    </row>
    <row r="35" spans="1:46" ht="27" customHeight="1" x14ac:dyDescent="0.2">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220" t="s">
        <v>532</v>
      </c>
      <c r="AL35" s="1221"/>
      <c r="AM35" s="1221"/>
      <c r="AN35" s="1222"/>
      <c r="AO35" s="339">
        <v>54680</v>
      </c>
      <c r="AP35" s="339">
        <v>7873</v>
      </c>
      <c r="AQ35" s="340">
        <v>23889</v>
      </c>
      <c r="AR35" s="341">
        <v>-67</v>
      </c>
    </row>
    <row r="36" spans="1:46" ht="27" customHeight="1" x14ac:dyDescent="0.2">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220" t="s">
        <v>533</v>
      </c>
      <c r="AL36" s="1221"/>
      <c r="AM36" s="1221"/>
      <c r="AN36" s="1222"/>
      <c r="AO36" s="339">
        <v>82174</v>
      </c>
      <c r="AP36" s="339">
        <v>11832</v>
      </c>
      <c r="AQ36" s="340">
        <v>3700</v>
      </c>
      <c r="AR36" s="341">
        <v>219.8</v>
      </c>
    </row>
    <row r="37" spans="1:46" ht="13.5" customHeight="1" x14ac:dyDescent="0.2">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220" t="s">
        <v>534</v>
      </c>
      <c r="AL37" s="1221"/>
      <c r="AM37" s="1221"/>
      <c r="AN37" s="1222"/>
      <c r="AO37" s="339">
        <v>15</v>
      </c>
      <c r="AP37" s="339">
        <v>2</v>
      </c>
      <c r="AQ37" s="340">
        <v>740</v>
      </c>
      <c r="AR37" s="341">
        <v>-99.7</v>
      </c>
    </row>
    <row r="38" spans="1:46" ht="27" customHeight="1" x14ac:dyDescent="0.2">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223" t="s">
        <v>535</v>
      </c>
      <c r="AL38" s="1224"/>
      <c r="AM38" s="1224"/>
      <c r="AN38" s="1225"/>
      <c r="AO38" s="342">
        <v>46</v>
      </c>
      <c r="AP38" s="342">
        <v>7</v>
      </c>
      <c r="AQ38" s="343">
        <v>3</v>
      </c>
      <c r="AR38" s="331">
        <v>133.30000000000001</v>
      </c>
      <c r="AS38" s="338"/>
    </row>
    <row r="39" spans="1:46" ht="13.2" x14ac:dyDescent="0.2">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223" t="s">
        <v>536</v>
      </c>
      <c r="AL39" s="1224"/>
      <c r="AM39" s="1224"/>
      <c r="AN39" s="1225"/>
      <c r="AO39" s="339">
        <v>-17034</v>
      </c>
      <c r="AP39" s="339">
        <v>-2453</v>
      </c>
      <c r="AQ39" s="340">
        <v>-2140</v>
      </c>
      <c r="AR39" s="341">
        <v>14.6</v>
      </c>
      <c r="AS39" s="338"/>
    </row>
    <row r="40" spans="1:46" ht="27" customHeight="1" x14ac:dyDescent="0.2">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220" t="s">
        <v>537</v>
      </c>
      <c r="AL40" s="1221"/>
      <c r="AM40" s="1221"/>
      <c r="AN40" s="1222"/>
      <c r="AO40" s="339">
        <v>-468174</v>
      </c>
      <c r="AP40" s="339">
        <v>-67412</v>
      </c>
      <c r="AQ40" s="340">
        <v>-70880</v>
      </c>
      <c r="AR40" s="341">
        <v>-4.9000000000000004</v>
      </c>
      <c r="AS40" s="338"/>
    </row>
    <row r="41" spans="1:46" ht="13.2" x14ac:dyDescent="0.2">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226" t="s">
        <v>300</v>
      </c>
      <c r="AL41" s="1227"/>
      <c r="AM41" s="1227"/>
      <c r="AN41" s="1228"/>
      <c r="AO41" s="339">
        <v>254574</v>
      </c>
      <c r="AP41" s="339">
        <v>36656</v>
      </c>
      <c r="AQ41" s="340">
        <v>28253</v>
      </c>
      <c r="AR41" s="341">
        <v>29.7</v>
      </c>
      <c r="AS41" s="338"/>
    </row>
    <row r="42" spans="1:46" ht="13.2" x14ac:dyDescent="0.2">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538</v>
      </c>
      <c r="AL42" s="290"/>
      <c r="AM42" s="290"/>
      <c r="AN42" s="290"/>
      <c r="AO42" s="290"/>
      <c r="AP42" s="290"/>
      <c r="AQ42" s="315"/>
      <c r="AR42" s="315"/>
      <c r="AS42" s="338"/>
    </row>
    <row r="43" spans="1:46" ht="13.2" x14ac:dyDescent="0.2">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ht="13.2" x14ac:dyDescent="0.2">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ht="13.2" x14ac:dyDescent="0.2">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ht="13.2" x14ac:dyDescent="0.2">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x14ac:dyDescent="0.2">
      <c r="A47" s="348" t="s">
        <v>539</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ht="13.2" x14ac:dyDescent="0.2">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540</v>
      </c>
      <c r="AL48" s="349"/>
      <c r="AM48" s="349"/>
      <c r="AN48" s="349"/>
      <c r="AO48" s="349"/>
      <c r="AP48" s="349"/>
      <c r="AQ48" s="350"/>
      <c r="AR48" s="349"/>
    </row>
    <row r="49" spans="1:44" ht="13.5" customHeight="1" x14ac:dyDescent="0.2">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213" t="s">
        <v>506</v>
      </c>
      <c r="AN49" s="1215" t="s">
        <v>541</v>
      </c>
      <c r="AO49" s="1216"/>
      <c r="AP49" s="1216"/>
      <c r="AQ49" s="1216"/>
      <c r="AR49" s="1217"/>
    </row>
    <row r="50" spans="1:44" ht="13.2" x14ac:dyDescent="0.2">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214"/>
      <c r="AN50" s="355" t="s">
        <v>542</v>
      </c>
      <c r="AO50" s="356" t="s">
        <v>543</v>
      </c>
      <c r="AP50" s="357" t="s">
        <v>544</v>
      </c>
      <c r="AQ50" s="358" t="s">
        <v>545</v>
      </c>
      <c r="AR50" s="359" t="s">
        <v>546</v>
      </c>
    </row>
    <row r="51" spans="1:44" ht="13.2" x14ac:dyDescent="0.2">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547</v>
      </c>
      <c r="AL51" s="352"/>
      <c r="AM51" s="360">
        <v>1669110</v>
      </c>
      <c r="AN51" s="361">
        <v>219851</v>
      </c>
      <c r="AO51" s="362">
        <v>295.89999999999998</v>
      </c>
      <c r="AP51" s="363">
        <v>128611</v>
      </c>
      <c r="AQ51" s="364">
        <v>0.1</v>
      </c>
      <c r="AR51" s="365">
        <v>295.8</v>
      </c>
    </row>
    <row r="52" spans="1:44" ht="13.2" x14ac:dyDescent="0.2">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548</v>
      </c>
      <c r="AM52" s="368">
        <v>1027752</v>
      </c>
      <c r="AN52" s="369">
        <v>135373</v>
      </c>
      <c r="AO52" s="370">
        <v>305.89999999999998</v>
      </c>
      <c r="AP52" s="371">
        <v>61552</v>
      </c>
      <c r="AQ52" s="372">
        <v>-1.9</v>
      </c>
      <c r="AR52" s="373">
        <v>307.8</v>
      </c>
    </row>
    <row r="53" spans="1:44" ht="13.2" x14ac:dyDescent="0.2">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549</v>
      </c>
      <c r="AL53" s="352"/>
      <c r="AM53" s="360">
        <v>1519587</v>
      </c>
      <c r="AN53" s="361">
        <v>205156</v>
      </c>
      <c r="AO53" s="362">
        <v>-6.7</v>
      </c>
      <c r="AP53" s="363">
        <v>138651</v>
      </c>
      <c r="AQ53" s="364">
        <v>7.8</v>
      </c>
      <c r="AR53" s="365">
        <v>-14.5</v>
      </c>
    </row>
    <row r="54" spans="1:44" ht="13.2" x14ac:dyDescent="0.2">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548</v>
      </c>
      <c r="AM54" s="368">
        <v>528810</v>
      </c>
      <c r="AN54" s="369">
        <v>71393</v>
      </c>
      <c r="AO54" s="370">
        <v>-47.3</v>
      </c>
      <c r="AP54" s="371">
        <v>71211</v>
      </c>
      <c r="AQ54" s="372">
        <v>15.7</v>
      </c>
      <c r="AR54" s="373">
        <v>-63</v>
      </c>
    </row>
    <row r="55" spans="1:44" ht="13.2" x14ac:dyDescent="0.2">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550</v>
      </c>
      <c r="AL55" s="352"/>
      <c r="AM55" s="360">
        <v>1340113</v>
      </c>
      <c r="AN55" s="361">
        <v>184665</v>
      </c>
      <c r="AO55" s="362">
        <v>-10</v>
      </c>
      <c r="AP55" s="363">
        <v>122882</v>
      </c>
      <c r="AQ55" s="364">
        <v>-11.4</v>
      </c>
      <c r="AR55" s="365">
        <v>1.4</v>
      </c>
    </row>
    <row r="56" spans="1:44" ht="13.2" x14ac:dyDescent="0.2">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548</v>
      </c>
      <c r="AM56" s="368">
        <v>359334</v>
      </c>
      <c r="AN56" s="369">
        <v>49516</v>
      </c>
      <c r="AO56" s="370">
        <v>-30.6</v>
      </c>
      <c r="AP56" s="371">
        <v>65785</v>
      </c>
      <c r="AQ56" s="372">
        <v>-7.6</v>
      </c>
      <c r="AR56" s="373">
        <v>-23</v>
      </c>
    </row>
    <row r="57" spans="1:44" ht="13.2" x14ac:dyDescent="0.2">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551</v>
      </c>
      <c r="AL57" s="352"/>
      <c r="AM57" s="360">
        <v>499836</v>
      </c>
      <c r="AN57" s="361">
        <v>70103</v>
      </c>
      <c r="AO57" s="362">
        <v>-62</v>
      </c>
      <c r="AP57" s="363">
        <v>114790</v>
      </c>
      <c r="AQ57" s="364">
        <v>-6.6</v>
      </c>
      <c r="AR57" s="365">
        <v>-55.4</v>
      </c>
    </row>
    <row r="58" spans="1:44" ht="13.2" x14ac:dyDescent="0.2">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548</v>
      </c>
      <c r="AM58" s="368">
        <v>256570</v>
      </c>
      <c r="AN58" s="369">
        <v>35985</v>
      </c>
      <c r="AO58" s="370">
        <v>-27.3</v>
      </c>
      <c r="AP58" s="371">
        <v>55601</v>
      </c>
      <c r="AQ58" s="372">
        <v>-15.5</v>
      </c>
      <c r="AR58" s="373">
        <v>-11.8</v>
      </c>
    </row>
    <row r="59" spans="1:44" ht="13.2" x14ac:dyDescent="0.2">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552</v>
      </c>
      <c r="AL59" s="352"/>
      <c r="AM59" s="360">
        <v>702126</v>
      </c>
      <c r="AN59" s="361">
        <v>101098</v>
      </c>
      <c r="AO59" s="362">
        <v>44.2</v>
      </c>
      <c r="AP59" s="363">
        <v>126262</v>
      </c>
      <c r="AQ59" s="364">
        <v>10</v>
      </c>
      <c r="AR59" s="365">
        <v>34.200000000000003</v>
      </c>
    </row>
    <row r="60" spans="1:44" ht="13.2" x14ac:dyDescent="0.2">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548</v>
      </c>
      <c r="AM60" s="368">
        <v>504338</v>
      </c>
      <c r="AN60" s="369">
        <v>72619</v>
      </c>
      <c r="AO60" s="370">
        <v>101.8</v>
      </c>
      <c r="AP60" s="371">
        <v>56769</v>
      </c>
      <c r="AQ60" s="372">
        <v>2.1</v>
      </c>
      <c r="AR60" s="373">
        <v>99.7</v>
      </c>
    </row>
    <row r="61" spans="1:44" ht="13.2" x14ac:dyDescent="0.2">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553</v>
      </c>
      <c r="AL61" s="374"/>
      <c r="AM61" s="375">
        <v>1146154</v>
      </c>
      <c r="AN61" s="376">
        <v>156175</v>
      </c>
      <c r="AO61" s="377">
        <v>52.3</v>
      </c>
      <c r="AP61" s="378">
        <v>126239</v>
      </c>
      <c r="AQ61" s="379">
        <v>0</v>
      </c>
      <c r="AR61" s="365">
        <v>52.3</v>
      </c>
    </row>
    <row r="62" spans="1:44" ht="13.2" x14ac:dyDescent="0.2">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548</v>
      </c>
      <c r="AM62" s="368">
        <v>535361</v>
      </c>
      <c r="AN62" s="369">
        <v>72977</v>
      </c>
      <c r="AO62" s="370">
        <v>60.5</v>
      </c>
      <c r="AP62" s="371">
        <v>62184</v>
      </c>
      <c r="AQ62" s="372">
        <v>-1.4</v>
      </c>
      <c r="AR62" s="373">
        <v>61.9</v>
      </c>
    </row>
    <row r="63" spans="1:44" ht="13.2" x14ac:dyDescent="0.2">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ht="13.2" x14ac:dyDescent="0.2">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ht="13.2" x14ac:dyDescent="0.2">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ht="13.2" x14ac:dyDescent="0.2">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x14ac:dyDescent="0.2">
      <c r="AK67" s="290"/>
      <c r="AL67" s="290"/>
      <c r="AM67" s="290"/>
      <c r="AN67" s="290"/>
      <c r="AO67" s="290"/>
      <c r="AP67" s="290"/>
      <c r="AQ67" s="290"/>
      <c r="AR67" s="290"/>
      <c r="AS67" s="290"/>
      <c r="AT67" s="290"/>
    </row>
    <row r="68" spans="1:46" ht="13.5" hidden="1" customHeight="1" x14ac:dyDescent="0.2">
      <c r="AK68" s="290"/>
      <c r="AL68" s="290"/>
      <c r="AM68" s="290"/>
      <c r="AN68" s="290"/>
      <c r="AO68" s="290"/>
      <c r="AP68" s="290"/>
      <c r="AQ68" s="290"/>
      <c r="AR68" s="290"/>
    </row>
    <row r="69" spans="1:46" ht="13.5" hidden="1" customHeight="1" x14ac:dyDescent="0.2">
      <c r="AK69" s="290"/>
      <c r="AL69" s="290"/>
      <c r="AM69" s="290"/>
      <c r="AN69" s="290"/>
      <c r="AO69" s="290"/>
      <c r="AP69" s="290"/>
      <c r="AQ69" s="290"/>
      <c r="AR69" s="290"/>
    </row>
    <row r="70" spans="1:46" ht="13.2" hidden="1" x14ac:dyDescent="0.2">
      <c r="AK70" s="290"/>
      <c r="AL70" s="290"/>
      <c r="AM70" s="290"/>
      <c r="AN70" s="290"/>
      <c r="AO70" s="290"/>
      <c r="AP70" s="290"/>
      <c r="AQ70" s="290"/>
      <c r="AR70" s="290"/>
    </row>
    <row r="71" spans="1:46" ht="13.2" hidden="1" x14ac:dyDescent="0.2">
      <c r="AK71" s="290"/>
      <c r="AL71" s="290"/>
      <c r="AM71" s="290"/>
      <c r="AN71" s="290"/>
      <c r="AO71" s="290"/>
      <c r="AP71" s="290"/>
      <c r="AQ71" s="290"/>
      <c r="AR71" s="290"/>
    </row>
    <row r="72" spans="1:46" ht="13.2" hidden="1" x14ac:dyDescent="0.2">
      <c r="AK72" s="290"/>
      <c r="AL72" s="290"/>
      <c r="AM72" s="290"/>
      <c r="AN72" s="290"/>
      <c r="AO72" s="290"/>
      <c r="AP72" s="290"/>
      <c r="AQ72" s="290"/>
      <c r="AR72" s="290"/>
    </row>
    <row r="73" spans="1:46" ht="13.2" hidden="1" x14ac:dyDescent="0.2">
      <c r="AK73" s="290"/>
      <c r="AL73" s="290"/>
      <c r="AM73" s="290"/>
      <c r="AN73" s="290"/>
      <c r="AO73" s="290"/>
      <c r="AP73" s="290"/>
      <c r="AQ73" s="290"/>
      <c r="AR73" s="290"/>
    </row>
    <row r="74" spans="1:46" ht="13.2" hidden="1" x14ac:dyDescent="0.2"/>
  </sheetData>
  <sheetProtection algorithmName="SHA-512" hashValue="JQHMv8J/Rye0qEnHj5Rg1NeHgL37t1xFZhI+1/IgwjeOIrK57hpKOKnizbXKdTUcyObi91bjze16T3l/5Ta0wA==" saltValue="AzPisSNbcmTvNrrStDpT7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88" customWidth="1"/>
    <col min="126" max="16384" width="9" style="287" hidden="1"/>
  </cols>
  <sheetData>
    <row r="1" spans="2:125" ht="13.5" customHeight="1" x14ac:dyDescent="0.2">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ht="13.2" x14ac:dyDescent="0.2">
      <c r="B2" s="287"/>
      <c r="DG2" s="287"/>
    </row>
    <row r="3" spans="2:125" ht="13.2" x14ac:dyDescent="0.2">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ht="13.2" x14ac:dyDescent="0.2"/>
    <row r="5" spans="2:125" ht="13.2" x14ac:dyDescent="0.2"/>
    <row r="6" spans="2:125" ht="13.2" x14ac:dyDescent="0.2"/>
    <row r="7" spans="2:125" ht="13.2" x14ac:dyDescent="0.2"/>
    <row r="8" spans="2:125" ht="13.2" x14ac:dyDescent="0.2"/>
    <row r="9" spans="2:125" ht="13.2" x14ac:dyDescent="0.2">
      <c r="DU9" s="287"/>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7"/>
    </row>
    <row r="18" spans="125:125" ht="13.2" x14ac:dyDescent="0.2"/>
    <row r="19" spans="125:125" ht="13.2" x14ac:dyDescent="0.2"/>
    <row r="20" spans="125:125" ht="13.2" x14ac:dyDescent="0.2">
      <c r="DU20" s="287"/>
    </row>
    <row r="21" spans="125:125" ht="13.2" x14ac:dyDescent="0.2">
      <c r="DU21" s="287"/>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7"/>
    </row>
    <row r="29" spans="125:125" ht="13.2" x14ac:dyDescent="0.2"/>
    <row r="30" spans="125:125" ht="13.2" x14ac:dyDescent="0.2"/>
    <row r="31" spans="125:125" ht="13.2" x14ac:dyDescent="0.2"/>
    <row r="32" spans="125:125" ht="13.2" x14ac:dyDescent="0.2"/>
    <row r="33" spans="2:125" ht="13.2" x14ac:dyDescent="0.2">
      <c r="B33" s="287"/>
      <c r="G33" s="287"/>
      <c r="I33" s="287"/>
    </row>
    <row r="34" spans="2:125" ht="13.2" x14ac:dyDescent="0.2">
      <c r="C34" s="287"/>
      <c r="P34" s="287"/>
      <c r="DE34" s="287"/>
      <c r="DH34" s="287"/>
    </row>
    <row r="35" spans="2:125" ht="13.2" x14ac:dyDescent="0.2">
      <c r="D35" s="287"/>
      <c r="E35" s="287"/>
      <c r="DG35" s="287"/>
      <c r="DJ35" s="287"/>
      <c r="DP35" s="287"/>
      <c r="DQ35" s="287"/>
      <c r="DR35" s="287"/>
      <c r="DS35" s="287"/>
      <c r="DT35" s="287"/>
      <c r="DU35" s="287"/>
    </row>
    <row r="36" spans="2:125" ht="13.2" x14ac:dyDescent="0.2">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ht="13.2" x14ac:dyDescent="0.2">
      <c r="DU37" s="287"/>
    </row>
    <row r="38" spans="2:125" ht="13.2" x14ac:dyDescent="0.2">
      <c r="DT38" s="287"/>
      <c r="DU38" s="287"/>
    </row>
    <row r="39" spans="2:125" ht="13.2" x14ac:dyDescent="0.2"/>
    <row r="40" spans="2:125" ht="13.2" x14ac:dyDescent="0.2">
      <c r="DH40" s="287"/>
    </row>
    <row r="41" spans="2:125" ht="13.2" x14ac:dyDescent="0.2">
      <c r="DE41" s="287"/>
    </row>
    <row r="42" spans="2:125" ht="13.2" x14ac:dyDescent="0.2">
      <c r="DG42" s="287"/>
      <c r="DJ42" s="287"/>
    </row>
    <row r="43" spans="2:125" ht="13.2" x14ac:dyDescent="0.2">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ht="13.2" x14ac:dyDescent="0.2">
      <c r="DU44" s="287"/>
    </row>
    <row r="45" spans="2:125" ht="13.2" x14ac:dyDescent="0.2"/>
    <row r="46" spans="2:125" ht="13.2" x14ac:dyDescent="0.2"/>
    <row r="47" spans="2:125" ht="13.2" x14ac:dyDescent="0.2"/>
    <row r="48" spans="2:125" ht="13.2" x14ac:dyDescent="0.2">
      <c r="DT48" s="287"/>
      <c r="DU48" s="287"/>
    </row>
    <row r="49" spans="120:125" ht="13.2" x14ac:dyDescent="0.2">
      <c r="DU49" s="287"/>
    </row>
    <row r="50" spans="120:125" ht="13.2" x14ac:dyDescent="0.2">
      <c r="DU50" s="287"/>
    </row>
    <row r="51" spans="120:125" ht="13.2" x14ac:dyDescent="0.2">
      <c r="DP51" s="287"/>
      <c r="DQ51" s="287"/>
      <c r="DR51" s="287"/>
      <c r="DS51" s="287"/>
      <c r="DT51" s="287"/>
      <c r="DU51" s="287"/>
    </row>
    <row r="52" spans="120:125" ht="13.2" x14ac:dyDescent="0.2"/>
    <row r="53" spans="120:125" ht="13.2" x14ac:dyDescent="0.2"/>
    <row r="54" spans="120:125" ht="13.2" x14ac:dyDescent="0.2">
      <c r="DU54" s="287"/>
    </row>
    <row r="55" spans="120:125" ht="13.2" x14ac:dyDescent="0.2"/>
    <row r="56" spans="120:125" ht="13.2" x14ac:dyDescent="0.2"/>
    <row r="57" spans="120:125" ht="13.2" x14ac:dyDescent="0.2"/>
    <row r="58" spans="120:125" ht="13.2" x14ac:dyDescent="0.2">
      <c r="DU58" s="287"/>
    </row>
    <row r="59" spans="120:125" ht="13.2" x14ac:dyDescent="0.2"/>
    <row r="60" spans="120:125" ht="13.2" x14ac:dyDescent="0.2"/>
    <row r="61" spans="120:125" ht="13.2" x14ac:dyDescent="0.2"/>
    <row r="62" spans="120:125" ht="13.2" x14ac:dyDescent="0.2"/>
    <row r="63" spans="120:125" ht="13.2" x14ac:dyDescent="0.2">
      <c r="DU63" s="287"/>
    </row>
    <row r="64" spans="120:125" ht="13.2" x14ac:dyDescent="0.2">
      <c r="DT64" s="287"/>
      <c r="DU64" s="287"/>
    </row>
    <row r="65" spans="123:125" ht="13.2" x14ac:dyDescent="0.2"/>
    <row r="66" spans="123:125" ht="13.2" x14ac:dyDescent="0.2"/>
    <row r="67" spans="123:125" ht="13.2" x14ac:dyDescent="0.2"/>
    <row r="68" spans="123:125" ht="13.2" x14ac:dyDescent="0.2"/>
    <row r="69" spans="123:125" ht="13.2" x14ac:dyDescent="0.2">
      <c r="DS69" s="287"/>
      <c r="DT69" s="287"/>
      <c r="DU69" s="28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7"/>
    </row>
    <row r="83" spans="116:125" ht="13.2" x14ac:dyDescent="0.2">
      <c r="DM83" s="287"/>
      <c r="DN83" s="287"/>
      <c r="DO83" s="287"/>
      <c r="DP83" s="287"/>
      <c r="DQ83" s="287"/>
      <c r="DR83" s="287"/>
      <c r="DS83" s="287"/>
      <c r="DT83" s="287"/>
      <c r="DU83" s="287"/>
    </row>
    <row r="84" spans="116:125" ht="13.2" x14ac:dyDescent="0.2"/>
    <row r="85" spans="116:125" ht="13.2" x14ac:dyDescent="0.2"/>
    <row r="86" spans="116:125" ht="13.2" x14ac:dyDescent="0.2"/>
    <row r="87" spans="116:125" ht="13.2" x14ac:dyDescent="0.2"/>
    <row r="88" spans="116:125" ht="13.2" x14ac:dyDescent="0.2">
      <c r="DU88" s="287"/>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87"/>
      <c r="DT94" s="287"/>
      <c r="DU94" s="287"/>
    </row>
    <row r="95" spans="116:125" ht="13.5" customHeight="1" x14ac:dyDescent="0.2">
      <c r="DU95" s="28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7"/>
    </row>
    <row r="102" spans="124:125" ht="13.5" customHeight="1" x14ac:dyDescent="0.2"/>
    <row r="103" spans="124:125" ht="13.5" customHeight="1" x14ac:dyDescent="0.2"/>
    <row r="104" spans="124:125" ht="13.5" customHeight="1" x14ac:dyDescent="0.2">
      <c r="DT104" s="287"/>
      <c r="DU104" s="28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7" t="s">
        <v>555</v>
      </c>
    </row>
    <row r="120" spans="125:125" ht="13.5" hidden="1" customHeight="1" x14ac:dyDescent="0.2"/>
    <row r="121" spans="125:125" ht="13.5" hidden="1" customHeight="1" x14ac:dyDescent="0.2">
      <c r="DU121" s="287"/>
    </row>
  </sheetData>
  <sheetProtection algorithmName="SHA-512" hashValue="t+kTgASukXCiDlDJdZA2fkiQvNfhuOU6gw1qbhV2hYPpTosJ3fW3Nn0sabkhu89+I7Hn/tYEmEop2+LBzkZzZw==" saltValue="i7vBQhbTnrzxHenWxol7M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88" customWidth="1"/>
    <col min="126" max="142" width="0" style="287" hidden="1" customWidth="1"/>
    <col min="143" max="16384" width="9" style="287" hidden="1"/>
  </cols>
  <sheetData>
    <row r="1" spans="1:125" ht="13.5" customHeight="1" x14ac:dyDescent="0.2">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ht="13.2" x14ac:dyDescent="0.2">
      <c r="B2" s="287"/>
      <c r="T2" s="287"/>
    </row>
    <row r="3" spans="1:125" ht="13.2" x14ac:dyDescent="0.2">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7"/>
      <c r="G33" s="287"/>
      <c r="I33" s="287"/>
    </row>
    <row r="34" spans="2:125" ht="13.2" x14ac:dyDescent="0.2">
      <c r="C34" s="287"/>
      <c r="P34" s="287"/>
      <c r="R34" s="287"/>
      <c r="U34" s="287"/>
    </row>
    <row r="35" spans="2:125" ht="13.2" x14ac:dyDescent="0.2">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ht="13.2" x14ac:dyDescent="0.2">
      <c r="F36" s="287"/>
      <c r="H36" s="287"/>
      <c r="J36" s="287"/>
      <c r="K36" s="287"/>
      <c r="L36" s="287"/>
      <c r="M36" s="287"/>
      <c r="N36" s="287"/>
      <c r="O36" s="287"/>
      <c r="Q36" s="287"/>
      <c r="S36" s="287"/>
      <c r="V36" s="287"/>
    </row>
    <row r="37" spans="2:125" ht="13.2" x14ac:dyDescent="0.2"/>
    <row r="38" spans="2:125" ht="13.2" x14ac:dyDescent="0.2"/>
    <row r="39" spans="2:125" ht="13.2" x14ac:dyDescent="0.2"/>
    <row r="40" spans="2:125" ht="13.2" x14ac:dyDescent="0.2">
      <c r="U40" s="287"/>
    </row>
    <row r="41" spans="2:125" ht="13.2" x14ac:dyDescent="0.2">
      <c r="R41" s="287"/>
    </row>
    <row r="42" spans="2:125" ht="13.2" x14ac:dyDescent="0.2">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ht="13.2" x14ac:dyDescent="0.2">
      <c r="Q43" s="287"/>
      <c r="S43" s="287"/>
      <c r="V43" s="287"/>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8" t="s">
        <v>556</v>
      </c>
    </row>
  </sheetData>
  <sheetProtection algorithmName="SHA-512" hashValue="46H90UBNTw5EfwQtyO0t0AZem03ESDQlN1t8XrSwpedSi8ihSzp1RYqfTcZUn1Klmk2uT4Bi0q2mQi9yM6WU2w==" saltValue="3aHzQNJfdDgf9MBOvG/0e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38" t="s">
        <v>3</v>
      </c>
      <c r="D47" s="1238"/>
      <c r="E47" s="1239"/>
      <c r="F47" s="11">
        <v>24.2</v>
      </c>
      <c r="G47" s="12">
        <v>24.54</v>
      </c>
      <c r="H47" s="12">
        <v>22.89</v>
      </c>
      <c r="I47" s="12">
        <v>19.27</v>
      </c>
      <c r="J47" s="13">
        <v>21.27</v>
      </c>
    </row>
    <row r="48" spans="2:10" ht="57.75" customHeight="1" x14ac:dyDescent="0.2">
      <c r="B48" s="14"/>
      <c r="C48" s="1240" t="s">
        <v>4</v>
      </c>
      <c r="D48" s="1240"/>
      <c r="E48" s="1241"/>
      <c r="F48" s="15">
        <v>5.97</v>
      </c>
      <c r="G48" s="16">
        <v>7.72</v>
      </c>
      <c r="H48" s="16">
        <v>5.86</v>
      </c>
      <c r="I48" s="16">
        <v>7.07</v>
      </c>
      <c r="J48" s="17">
        <v>7.81</v>
      </c>
    </row>
    <row r="49" spans="2:10" ht="57.75" customHeight="1" thickBot="1" x14ac:dyDescent="0.25">
      <c r="B49" s="18"/>
      <c r="C49" s="1242" t="s">
        <v>5</v>
      </c>
      <c r="D49" s="1242"/>
      <c r="E49" s="1243"/>
      <c r="F49" s="19">
        <v>1.08</v>
      </c>
      <c r="G49" s="20">
        <v>1.26</v>
      </c>
      <c r="H49" s="20" t="s">
        <v>562</v>
      </c>
      <c r="I49" s="20" t="s">
        <v>563</v>
      </c>
      <c r="J49" s="21">
        <v>2.48</v>
      </c>
    </row>
    <row r="50" spans="2:10" ht="13.5" customHeight="1" x14ac:dyDescent="0.2"/>
  </sheetData>
  <sheetProtection algorithmName="SHA-512" hashValue="hdI6+xqS5zAq/elRq9+9PzqBKXfdUs/3s+EqmcJ5hkc0yDJ0WDpUiyV1fixM1cGLQFjC/UrG449L36LGZJ6/tQ==" saltValue="FKZgpjccGcqpL7la8laI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U0020</cp:lastModifiedBy>
  <cp:lastPrinted>2021-09-24T07:16:44Z</cp:lastPrinted>
  <dcterms:created xsi:type="dcterms:W3CDTF">2021-02-05T01:13:57Z</dcterms:created>
  <dcterms:modified xsi:type="dcterms:W3CDTF">2021-10-07T02:36:16Z</dcterms:modified>
  <cp:category/>
</cp:coreProperties>
</file>