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debook\共有\200_総務企画課\200_総合政策室\511_決算統計\400_財政分析表\R01決算\80_追加照会\20_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F63" i="12"/>
  <c r="AP63" i="12"/>
  <c r="AA76" i="12" l="1"/>
  <c r="AA74" i="12" l="1"/>
  <c r="AA73" i="12" l="1"/>
  <c r="AA71" i="12"/>
  <c r="AA70" i="12"/>
  <c r="AA69" i="12"/>
  <c r="AA68" i="12"/>
  <c r="AA75" i="12"/>
  <c r="AK28" i="12"/>
  <c r="AP23" i="12"/>
  <c r="AF23" i="12"/>
  <c r="AA23" i="12"/>
  <c r="V23" i="12"/>
  <c r="Q23" i="12"/>
  <c r="AA34" i="12"/>
  <c r="AA33" i="12"/>
  <c r="AA32" i="12"/>
  <c r="AA31" i="12"/>
  <c r="AA30" i="12"/>
  <c r="AA29" i="12"/>
  <c r="AA28" i="12"/>
  <c r="AA7"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C38"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BE34" i="10" l="1"/>
  <c r="BW34" i="10" l="1"/>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<sst xmlns="http://schemas.openxmlformats.org/spreadsheetml/2006/main" count="1144" uniqueCount="621">
  <si>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</si>
  <si>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</si>
  <si>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</si>
  <si>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</si>
  <si>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</si>
  <si>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</si>
  <si>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</si>
  <si>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</si>
  <si>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</si>
  <si>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</si>
  <si>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</si>
  <si>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</si>
  <si>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</si>
  <si>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</si>
  <si>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</si>
  <si>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</si>
  <si>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</si>
  <si>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</si>
  <si>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</si>
  <si>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</si>
  <si>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</si>
  <si>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</si>
  <si>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</si>
  <si>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</si>
  <si>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</si>
  <si>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</si>
  <si>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</si>
  <si>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</si>
  <si>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</si>
  <si>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</si>
  <si>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</si>
  <si>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</si>
  <si>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</si>
  <si>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</si>
  <si>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</si>
  <si>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</si>
  <si>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</si>
  <si>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</si>
  <si>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</si>
  <si>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</si>
  <si>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</si>
  <si>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</si>
  <si>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</si>
  <si>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</si>
  <si>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</si>
  <si>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</si>
  <si>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</si>
  <si>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</si>
  <si>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</si>
  <si>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</si>
  <si>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</si>
  <si>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</si>
  <si>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</si>
  <si>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</si>
  <si>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</si>
  <si>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</si>
  <si>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</si>
  <si>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</si>
  <si>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</si>
  <si>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</si>
  <si>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</si>
  <si>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</si>
  <si>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</si>
  <si>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</si>
  <si>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</si>
  <si>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</si>
  <si>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</si>
  <si>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</si>
  <si>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</si>
  <si>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</si>
  <si>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</si>
  <si>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</si>
  <si>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</si>
  <si>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</si>
  <si>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</si>
  <si>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</si>
  <si>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</si>
  <si>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</si>
  <si>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</si>
  <si>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</si>
  <si>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</si>
  <si>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</si>
  <si>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</si>
  <si>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</si>
  <si>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</si>
  <si>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</si>
  <si>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</si>
  <si>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</si>
  <si>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</si>
  <si>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</si>
  <si>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</si>
  <si>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</si>
  <si>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</si>
  <si>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</si>
  <si>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</si>
  <si>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</si>
  <si>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</si>
  <si>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</si>
  <si>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</si>
  <si>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</si>
  <si>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</si>
  <si>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</si>
  <si>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</si>
  <si>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</si>
  <si>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</si>
  <si>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</si>
  <si>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</si>
  <si>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</si>
  <si>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</si>
  <si>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</si>
  <si>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</si>
  <si>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</si>
  <si>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</si>
  <si>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</si>
  <si>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</si>
  <si>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</si>
  <si>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</si>
  <si>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</si>
  <si>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</si>
  <si>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</si>
  <si>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</si>
  <si>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</si>
  <si>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</si>
  <si>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</si>
  <si>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</si>
  <si>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</si>
  <si>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</si>
  <si>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</si>
  <si>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</si>
  <si>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</si>
  <si>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</si>
  <si>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</si>
  <si>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</si>
  <si>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</si>
  <si>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</si>
  <si>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</si>
  <si>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</si>
  <si>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</si>
  <si>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</si>
  <si>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</si>
  <si>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</si>
  <si>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</si>
  <si>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</si>
  <si>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</si>
  <si>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</si>
  <si>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</si>
  <si>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</si>
  <si>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</si>
  <si>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</si>
  <si>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</si>
  <si>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</si>
  <si>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</si>
  <si>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</si>
  <si>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</si>
  <si>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</si>
  <si>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</si>
  <si>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</si>
  <si>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</si>
  <si>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</si>
  <si>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</si>
  <si>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</si>
  <si>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</si>
  <si>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</si>
  <si>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</si>
  <si>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</si>
  <si>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</si>
  <si>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</si>
  <si>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</si>
  <si>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</si>
  <si>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</si>
  <si>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</si>
  <si>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</si>
  <si>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</si>
  <si>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</si>
  <si>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</si>
  <si>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</si>
  <si>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</si>
  <si>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</si>
  <si>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</si>
  <si>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</si>
  <si>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</si>
  <si>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</si>
  <si>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</si>
  <si>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</si>
  <si>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</si>
  <si>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</si>
  <si>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</si>
  <si>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</si>
  <si>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</si>
  <si>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</si>
  <si>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</si>
  <si>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</si>
  <si>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</si>
  <si>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</si>
  <si>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</si>
  <si>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</si>
  <si>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</si>
  <si>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</si>
  <si>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</si>
  <si>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</si>
  <si>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</si>
  <si>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</si>
  <si>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</si>
  <si>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</si>
  <si>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</si>
  <si>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</si>
  <si>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</si>
  <si>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</si>
  <si>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</si>
  <si>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</si>
  <si>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</si>
  <si>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</si>
  <si>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</si>
  <si>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</si>
  <si>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</si>
  <si>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</si>
  <si>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</si>
  <si>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</si>
  <si>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</si>
  <si>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</si>
  <si>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</si>
  <si>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</si>
  <si>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</si>
  <si>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</si>
  <si>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</si>
  <si>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</si>
  <si>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</si>
  <si>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</si>
  <si>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</si>
  <si>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</si>
  <si>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</si>
  <si>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</si>
  <si>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</si>
  <si>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</si>
  <si>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</si>
  <si>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</si>
  <si>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</si>
  <si>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</si>
  <si>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</si>
  <si>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</si>
  <si>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</si>
  <si>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</si>
  <si>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</si>
  <si>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</si>
  <si>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</si>
  <si>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</si>
  <si>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</si>
  <si>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</si>
  <si>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</si>
  <si>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</si>
  <si>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</si>
  <si>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</si>
  <si>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</si>
  <si>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</si>
  <si>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</si>
  <si>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</si>
  <si>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</si>
  <si>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</si>
  <si>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</si>
  <si>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</si>
  <si>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</si>
  <si>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</si>
  <si>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</si>
  <si>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</si>
  <si>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</si>
  <si>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</si>
  <si>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</si>
  <si>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</si>
  <si>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</si>
  <si>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</si>
  <si>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</si>
  <si>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</si>
  <si>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</si>
  <si>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</si>
  <si>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</si>
  <si>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</si>
  <si>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</si>
  <si>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</si>
  <si>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</si>
  <si>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</si>
  <si>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</si>
  <si>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</si>
  <si>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</si>
  <si>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</si>
  <si>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</si>
  <si>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</si>
  <si>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</si>
  <si>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</si>
  <si>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</si>
  <si>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</si>
  <si>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</si>
  <si>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</si>
  <si>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</si>
  <si>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</si>
  <si>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</si>
  <si>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</si>
  <si>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</si>
  <si>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</si>
  <si>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</si>
  <si>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</si>
  <si>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</si>
  <si>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</si>
  <si>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</si>
  <si>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</si>
  <si>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</si>
  <si>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</si>
  <si>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</si>
  <si>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</si>
  <si>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</si>
  <si>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</si>
  <si>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</si>
  <si>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</si>
  <si>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</si>
  <si>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</si>
  <si>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</si>
  <si>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</si>
  <si>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</si>
  <si>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</si>
  <si>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</si>
  <si>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</si>
  <si>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</si>
  <si>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</si>
  <si>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</si>
  <si>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</si>
  <si>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</si>
  <si>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</si>
  <si>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</si>
  <si>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</si>
  <si>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</si>
  <si>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</si>
  <si>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</si>
  <si>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</si>
  <si>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</si>
  <si>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</si>
  <si>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</si>
  <si>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</si>
  <si>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</si>
  <si>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</si>
  <si>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</si>
  <si>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</si>
  <si>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</si>
  <si>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</si>
  <si>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</si>
  <si>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</si>
  <si>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</si>
  <si>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</si>
  <si>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</si>
  <si>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</si>
  <si>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</si>
  <si>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</si>
  <si>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</si>
  <si>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</si>
  <si>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</si>
  <si>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</si>
  <si>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</si>
  <si>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</si>
  <si>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</si>
  <si>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</si>
  <si>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</si>
  <si>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</si>
  <si>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</si>
  <si>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</si>
  <si>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</si>
  <si>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</si>
  <si>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</si>
  <si>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</si>
  <si>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</si>
  <si>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</si>
  <si>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</si>
  <si>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</si>
  <si>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</si>
  <si>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</si>
  <si>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</si>
  <si>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</si>
  <si>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</si>
  <si>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</si>
  <si>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</si>
  <si>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</si>
  <si>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</si>
  <si>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</si>
  <si>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</si>
  <si>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</si>
  <si>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</si>
  <si>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</si>
  <si>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</si>
  <si>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</si>
  <si>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</si>
  <si>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</si>
  <si>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</si>
  <si>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</si>
  <si>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</si>
  <si>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</si>
  <si>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</si>
  <si>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</si>
  <si>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</si>
  <si>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</si>
  <si>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</si>
  <si>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</si>
  <si>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</si>
  <si>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</si>
  <si>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</si>
  <si>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</si>
  <si>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</si>
  <si>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</si>
  <si>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</si>
  <si>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</si>
  <si>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</si>
  <si>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</si>
  <si>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</si>
  <si>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</si>
  <si>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</si>
  <si>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</si>
  <si>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</si>
  <si>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</si>
  <si>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</si>
  <si>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</si>
  <si>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</si>
  <si>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</si>
  <si>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</si>
  <si>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</si>
  <si>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</si>
  <si>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</si>
  <si>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</si>
  <si>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</si>
  <si>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</si>
  <si>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</si>
  <si>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</si>
  <si>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</si>
  <si>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</si>
  <si>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</si>
  <si>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</si>
  <si>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</si>
  <si>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</si>
  <si>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</si>
  <si>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</si>
  <si>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</si>
  <si>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</si>
  <si>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</si>
  <si>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</si>
  <si>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</si>
  <si>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</si>
  <si>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</si>
  <si>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</si>
  <si>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</si>
  <si>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</si>
  <si>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</si>
  <si>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</si>
  <si>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</si>
  <si>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</si>
  <si>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</si>
  <si>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</si>
  <si>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</si>
  <si>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</si>
  <si>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</si>
  <si>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</si>
  <si>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</si>
  <si>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</si>
  <si>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</si>
  <si>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</si>
  <si>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</si>
  <si>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</si>
  <si>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</si>
  <si>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</si>
  <si>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</si>
  <si>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</si>
  <si>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</si>
  <si>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</si>
  <si>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</si>
  <si>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</si>
  <si>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</si>
  <si>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</si>
  <si>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</si>
  <si>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</si>
  <si>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</si>
  <si>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</si>
  <si>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</si>
  <si>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</si>
  <si>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</si>
  <si>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</si>
  <si>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</si>
  <si>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</si>
  <si>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</si>
  <si>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</si>
  <si>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</si>
  <si>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</si>
  <si>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</si>
  <si>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</si>
  <si>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</si>
  <si>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</si>
  <si>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</si>
  <si>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</si>
  <si>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</si>
  <si>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</si>
  <si>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</si>
  <si>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</si>
  <si>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</si>
  <si>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</si>
  <si>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</si>
  <si>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</si>
  <si>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</si>
  <si>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</si>
  <si>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</si>
  <si>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</si>
  <si>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</si>
  <si>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</si>
  <si>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</si>
  <si>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</si>
  <si>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</si>
  <si>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</si>
  <si>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</si>
  <si>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</si>
  <si>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</si>
  <si>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</si>
  <si>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</si>
  <si>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</si>
  <si>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</si>
  <si>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</si>
  <si>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</si>
  <si>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</si>
  <si>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</si>
  <si>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</si>
  <si>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</si>
  <si>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</si>
  <si>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</si>
  <si>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</si>
  <si>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</si>
  <si>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</si>
  <si>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</si>
  <si>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</si>
  <si>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</si>
  <si>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</si>
  <si>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</si>
  <si>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</si>
  <si>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</si>
  <si>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</si>
  <si>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</si>
  <si>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</si>
  <si>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</si>
  <si>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</si>
  <si>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</si>
  <si>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</si>
  <si>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</si>
  <si>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</si>
  <si>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</si>
  <si>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</si>
  <si>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</si>
  <si>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</si>
  <si>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</si>
  <si>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</si>
  <si>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</si>
  <si>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</si>
  <si>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</si>
  <si>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</si>
  <si>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</si>
  <si>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</si>
  <si>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</si>
  <si>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</si>
  <si>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</si>
  <si>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</si>
  <si>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</si>
  <si>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6.61</t>
  </si>
  <si>
    <t>▲ 8.66</t>
  </si>
  <si>
    <t>▲ 10.35</t>
  </si>
  <si>
    <t>▲ 10.84</t>
  </si>
  <si>
    <t>水道事業会計</t>
  </si>
  <si>
    <t>一般会計</t>
  </si>
  <si>
    <t>国民健康保険特別会計</t>
  </si>
  <si>
    <t>介護保険特別会計</t>
  </si>
  <si>
    <t>下水道事業特別会計</t>
  </si>
  <si>
    <t>後期高齢者医療特別会計</t>
  </si>
  <si>
    <t>介護老人保健施設特別会計</t>
  </si>
  <si>
    <t>訪問看護特別会計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</si>
  <si>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</si>
  <si>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</si>
  <si>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</si>
  <si>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</si>
  <si>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</si>
  <si>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</si>
  <si>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</si>
  <si>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</si>
  <si>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</si>
  <si>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</si>
  <si>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</si>
  <si>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</si>
  <si>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</si>
  <si>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</si>
  <si>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</si>
  <si>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t>
    <phoneticPr fontId="2"/>
  </si>
  <si>
    <t>置賜広域行政事務組合</t>
  </si>
  <si>
    <t>置賜広域病院企業団</t>
    <rPh sb="6" eb="8">
      <t>キギョウ</t>
    </rPh>
    <rPh sb="8" eb="9">
      <t>ダン</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</si>
  <si>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</si>
  <si>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</si>
  <si>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</si>
  <si>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</si>
  <si>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</si>
  <si>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</si>
  <si>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</si>
  <si>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公共施設整備基金</t>
    <phoneticPr fontId="19"/>
  </si>
  <si>
    <t>地域福祉振興基金</t>
    <phoneticPr fontId="19"/>
  </si>
  <si>
    <t>地域振興基金</t>
    <phoneticPr fontId="19"/>
  </si>
  <si>
    <t>スポーツ振興基金</t>
    <phoneticPr fontId="19"/>
  </si>
  <si>
    <t>めざみの里応援寄附基金</t>
  </si>
  <si>
    <t>法適用企業</t>
    <rPh sb="0" eb="1">
      <t>ホウ</t>
    </rPh>
    <rPh sb="1" eb="3">
      <t>テキヨウ</t>
    </rPh>
    <rPh sb="3" eb="5">
      <t>キギョウ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</si>
  <si>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</si>
  <si>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</si>
  <si>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</si>
  <si>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</si>
  <si>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</si>
  <si>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</si>
  <si>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</si>
  <si>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はともに高い状況にある。平成２５年度までは地方債の発行を抑制し、地方債の償還も順調に行ってきたことから減少傾向で推移してきたが、平成２６年度から大規模事業に取り組んでおり、令和２年度まで地方債の新規発行額が増加すると見込んでいる。元利償還金の一部については、基準財政需要額に算入されるとはいえ、平成３０年度から元利償還金が増加に転じているため、将来負担比率及び実質公債費比率が上昇していくことが想定されている。このことから、これまで以上に公債費の適正化に取り組んでいく必要がある。</t>
    <rPh sb="29" eb="30">
      <t>タカ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</si>
  <si>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</si>
  <si>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</si>
  <si>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</si>
  <si>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</si>
  <si>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</si>
  <si>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将来負担比率は平成２５年度まで低下傾向で推移してきたものの、類似団体と比較すると高くなっている。また、平成２６年度から大規模事業に着手し、地方債発行額が増大したことにより、比率は上昇していくことが想定される。一方、有形固定資産減価償却率は類似団体と比較して若干低くなっているが、今後、元利償還金が増大するため、施設の修繕や長寿命化に向けて十分な費用をかけられないことが想定される。老朽化対策の優先順位をつけて、順位を踏まえたメリハリのある予算編成につなげ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</si>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</sst>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400-4EAD-A41C-D883206CEE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255581</c:v>
                </c:pt>
                <c:pt idx="1">
                  <c:v>291944</c:v>
                </c:pt>
                <c:pt idx="2">
                  <c:v>164078</c:v>
                </c:pt>
                <c:pt idx="3">
                  <c:v>322623</c:v>
                </c:pt>
                <c:pt idx="4">
                  <c:v>301212</c:v>
                </c:pt>
              </c:numCache>
            </c:numRef>
          </c:val>
          <c:smooth val="0"/>
          <c:extLst>
            <c:ext xmlns:c16="http://schemas.microsoft.com/office/drawing/2014/chart" uri="{C3380CC4-5D6E-409C-BE32-E72D297353CC}">
              <c16:uniqueId val="{00000001-5400-4EAD-A41C-D883206CEEA6}"/>
            </c:ext>
          </c:extLst>
        </c:ser>
        <c:dLbls>
          <c:showLegendKey val="0"/>
          <c:showVal val="0"/>
          <c:showCatName val="0"/>
          <c:showSerName val="0"/>
          <c:showPercent val="0"/>
          <c:showBubbleSize val="0"/>
        </c:dLbls>
        <c:marker val="1"/>
        <c:smooth val="0"/>
        <c:axId val="414864072"/>
        <c:axId val="414862896"/>
      </c:lineChart>
      <c:catAx>
        <c:axId val="41486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62896"/>
        <c:crosses val="autoZero"/>
        <c:auto val="1"/>
        <c:lblAlgn val="ctr"/>
        <c:lblOffset val="100"/>
        <c:tickLblSkip val="1"/>
        <c:tickMarkSkip val="1"/>
        <c:noMultiLvlLbl val="0"/>
      </c:catAx>
      <c:valAx>
        <c:axId val="4148628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6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7.93</c:v>
                </c:pt>
                <c:pt idx="1">
                  <c:v>7.11</c:v>
                </c:pt>
                <c:pt idx="2">
                  <c:v>6.71</c:v>
                </c:pt>
                <c:pt idx="3">
                  <c:v>5.78</c:v>
                </c:pt>
                <c:pt idx="4">
                  <c:v>7.89</c:v>
                </c:pt>
              </c:numCache>
            </c:numRef>
          </c:val>
          <c:extLst>
            <c:ext xmlns:c16="http://schemas.microsoft.com/office/drawing/2014/chart" uri="{C3380CC4-5D6E-409C-BE32-E72D297353CC}">
              <c16:uniqueId val="{00000000-FAD3-4316-A0B8-617A9AD8A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32.590000000000003</c:v>
                </c:pt>
                <c:pt idx="1">
                  <c:v>32.11</c:v>
                </c:pt>
                <c:pt idx="2">
                  <c:v>28.14</c:v>
                </c:pt>
                <c:pt idx="3">
                  <c:v>22.5</c:v>
                </c:pt>
                <c:pt idx="4">
                  <c:v>12.07</c:v>
                </c:pt>
              </c:numCache>
            </c:numRef>
          </c:val>
          <c:extLst>
            <c:ext xmlns:c16="http://schemas.microsoft.com/office/drawing/2014/chart" uri="{C3380CC4-5D6E-409C-BE32-E72D297353CC}">
              <c16:uniqueId val="{00000001-FAD3-4316-A0B8-617A9AD8ACB8}"/>
            </c:ext>
          </c:extLst>
        </c:ser>
        <c:dLbls>
          <c:showLegendKey val="0"/>
          <c:showVal val="0"/>
          <c:showCatName val="0"/>
          <c:showSerName val="0"/>
          <c:showPercent val="0"/>
          <c:showBubbleSize val="0"/>
        </c:dLbls>
        <c:gapWidth val="250"/>
        <c:overlap val="100"/>
        <c:axId val="423384104"/>
        <c:axId val="423380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c:v>
                </c:pt>
                <c:pt idx="1">
                  <c:v>-6.61</c:v>
                </c:pt>
                <c:pt idx="2">
                  <c:v>-8.66</c:v>
                </c:pt>
                <c:pt idx="3">
                  <c:v>-10.35</c:v>
                </c:pt>
                <c:pt idx="4">
                  <c:v>-10.84</c:v>
                </c:pt>
              </c:numCache>
            </c:numRef>
          </c:val>
          <c:smooth val="0"/>
          <c:extLst>
            <c:ext xmlns:c16="http://schemas.microsoft.com/office/drawing/2014/chart" uri="{C3380CC4-5D6E-409C-BE32-E72D297353CC}">
              <c16:uniqueId val="{00000002-FAD3-4316-A0B8-617A9AD8ACB8}"/>
            </c:ext>
          </c:extLst>
        </c:ser>
        <c:dLbls>
          <c:showLegendKey val="0"/>
          <c:showVal val="0"/>
          <c:showCatName val="0"/>
          <c:showSerName val="0"/>
          <c:showPercent val="0"/>
          <c:showBubbleSize val="0"/>
        </c:dLbls>
        <c:marker val="1"/>
        <c:smooth val="0"/>
        <c:axId val="423384104"/>
        <c:axId val="423380184"/>
      </c:lineChart>
      <c:catAx>
        <c:axId val="42338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380184"/>
        <c:crosses val="autoZero"/>
        <c:auto val="1"/>
        <c:lblAlgn val="ctr"/>
        <c:lblOffset val="100"/>
        <c:tickLblSkip val="1"/>
        <c:tickMarkSkip val="1"/>
        <c:noMultiLvlLbl val="0"/>
      </c:catAx>
      <c:valAx>
        <c:axId val="423380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3F-420A-BE19-97E42BDE47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3F-420A-BE19-97E42BDE4797}"/>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FB3F-420A-BE19-97E42BDE4797}"/>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3-FB3F-420A-BE19-97E42BDE47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FB3F-420A-BE19-97E42BDE479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5-FB3F-420A-BE19-97E42BDE47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1.03</c:v>
                </c:pt>
                <c:pt idx="4">
                  <c:v>#N/A</c:v>
                </c:pt>
                <c:pt idx="5">
                  <c:v>1.3</c:v>
                </c:pt>
                <c:pt idx="6">
                  <c:v>#N/A</c:v>
                </c:pt>
                <c:pt idx="7">
                  <c:v>1.01</c:v>
                </c:pt>
                <c:pt idx="8">
                  <c:v>#N/A</c:v>
                </c:pt>
                <c:pt idx="9">
                  <c:v>0.54</c:v>
                </c:pt>
              </c:numCache>
            </c:numRef>
          </c:val>
          <c:extLst>
            <c:ext xmlns:c16="http://schemas.microsoft.com/office/drawing/2014/chart" uri="{C3380CC4-5D6E-409C-BE32-E72D297353CC}">
              <c16:uniqueId val="{00000006-FB3F-420A-BE19-97E42BDE479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1.38</c:v>
                </c:pt>
                <c:pt idx="2">
                  <c:v>#N/A</c:v>
                </c:pt>
                <c:pt idx="3">
                  <c:v>1.0900000000000001</c:v>
                </c:pt>
                <c:pt idx="4">
                  <c:v>#N/A</c:v>
                </c:pt>
                <c:pt idx="5">
                  <c:v>0.65</c:v>
                </c:pt>
                <c:pt idx="6">
                  <c:v>#N/A</c:v>
                </c:pt>
                <c:pt idx="7">
                  <c:v>0.67</c:v>
                </c:pt>
                <c:pt idx="8">
                  <c:v>#N/A</c:v>
                </c:pt>
                <c:pt idx="9">
                  <c:v>1.0900000000000001</c:v>
                </c:pt>
              </c:numCache>
            </c:numRef>
          </c:val>
          <c:extLst>
            <c:ext xmlns:c16="http://schemas.microsoft.com/office/drawing/2014/chart" uri="{C3380CC4-5D6E-409C-BE32-E72D297353CC}">
              <c16:uniqueId val="{00000007-FB3F-420A-BE19-97E42BDE47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7.92</c:v>
                </c:pt>
                <c:pt idx="2">
                  <c:v>#N/A</c:v>
                </c:pt>
                <c:pt idx="3">
                  <c:v>7.11</c:v>
                </c:pt>
                <c:pt idx="4">
                  <c:v>#N/A</c:v>
                </c:pt>
                <c:pt idx="5">
                  <c:v>6.7</c:v>
                </c:pt>
                <c:pt idx="6">
                  <c:v>#N/A</c:v>
                </c:pt>
                <c:pt idx="7">
                  <c:v>5.78</c:v>
                </c:pt>
                <c:pt idx="8">
                  <c:v>#N/A</c:v>
                </c:pt>
                <c:pt idx="9">
                  <c:v>7.89</c:v>
                </c:pt>
              </c:numCache>
            </c:numRef>
          </c:val>
          <c:extLst>
            <c:ext xmlns:c16="http://schemas.microsoft.com/office/drawing/2014/chart" uri="{C3380CC4-5D6E-409C-BE32-E72D297353CC}">
              <c16:uniqueId val="{00000008-FB3F-420A-BE19-97E42BDE47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c:v>
                </c:pt>
                <c:pt idx="2">
                  <c:v>#N/A</c:v>
                </c:pt>
                <c:pt idx="3">
                  <c:v>3.53</c:v>
                </c:pt>
                <c:pt idx="4">
                  <c:v>#N/A</c:v>
                </c:pt>
                <c:pt idx="5">
                  <c:v>5.19</c:v>
                </c:pt>
                <c:pt idx="6">
                  <c:v>#N/A</c:v>
                </c:pt>
                <c:pt idx="7">
                  <c:v>6.76</c:v>
                </c:pt>
                <c:pt idx="8">
                  <c:v>#N/A</c:v>
                </c:pt>
                <c:pt idx="9">
                  <c:v>8.4600000000000009</c:v>
                </c:pt>
              </c:numCache>
            </c:numRef>
          </c:val>
          <c:extLst>
            <c:ext xmlns:c16="http://schemas.microsoft.com/office/drawing/2014/chart" uri="{C3380CC4-5D6E-409C-BE32-E72D297353CC}">
              <c16:uniqueId val="{00000009-FB3F-420A-BE19-97E42BDE4797}"/>
            </c:ext>
          </c:extLst>
        </c:ser>
        <c:dLbls>
          <c:showLegendKey val="0"/>
          <c:showVal val="0"/>
          <c:showCatName val="0"/>
          <c:showSerName val="0"/>
          <c:showPercent val="0"/>
          <c:showBubbleSize val="0"/>
        </c:dLbls>
        <c:gapWidth val="150"/>
        <c:overlap val="100"/>
        <c:axId val="423386064"/>
        <c:axId val="423380576"/>
      </c:barChart>
      <c:catAx>
        <c:axId val="42338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80576"/>
        <c:crosses val="autoZero"/>
        <c:auto val="1"/>
        <c:lblAlgn val="ctr"/>
        <c:lblOffset val="100"/>
        <c:tickLblSkip val="1"/>
        <c:tickMarkSkip val="1"/>
        <c:noMultiLvlLbl val="0"/>
      </c:catAx>
      <c:valAx>
        <c:axId val="42338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755</c:v>
                </c:pt>
                <c:pt idx="5">
                  <c:v>656</c:v>
                </c:pt>
                <c:pt idx="8">
                  <c:v>621</c:v>
                </c:pt>
                <c:pt idx="11">
                  <c:v>644</c:v>
                </c:pt>
                <c:pt idx="14">
                  <c:v>669</c:v>
                </c:pt>
              </c:numCache>
            </c:numRef>
          </c:val>
          <c:extLst>
            <c:ext xmlns:c16="http://schemas.microsoft.com/office/drawing/2014/chart" uri="{C3380CC4-5D6E-409C-BE32-E72D297353CC}">
              <c16:uniqueId val="{00000000-4223-4063-BA7D-B8AB90166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23-4063-BA7D-B8AB90166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6</c:v>
                </c:pt>
                <c:pt idx="6">
                  <c:v>5</c:v>
                </c:pt>
                <c:pt idx="9">
                  <c:v>4</c:v>
                </c:pt>
                <c:pt idx="12">
                  <c:v>3</c:v>
                </c:pt>
              </c:numCache>
            </c:numRef>
          </c:val>
          <c:extLst>
            <c:ext xmlns:c16="http://schemas.microsoft.com/office/drawing/2014/chart" uri="{C3380CC4-5D6E-409C-BE32-E72D297353CC}">
              <c16:uniqueId val="{00000002-4223-4063-BA7D-B8AB90166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38</c:v>
                </c:pt>
                <c:pt idx="6">
                  <c:v>41</c:v>
                </c:pt>
                <c:pt idx="9">
                  <c:v>48</c:v>
                </c:pt>
                <c:pt idx="12">
                  <c:v>50</c:v>
                </c:pt>
              </c:numCache>
            </c:numRef>
          </c:val>
          <c:extLst>
            <c:ext xmlns:c16="http://schemas.microsoft.com/office/drawing/2014/chart" uri="{C3380CC4-5D6E-409C-BE32-E72D297353CC}">
              <c16:uniqueId val="{00000003-4223-4063-BA7D-B8AB90166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221</c:v>
                </c:pt>
                <c:pt idx="3">
                  <c:v>225</c:v>
                </c:pt>
                <c:pt idx="6">
                  <c:v>233</c:v>
                </c:pt>
                <c:pt idx="9">
                  <c:v>194</c:v>
                </c:pt>
                <c:pt idx="12">
                  <c:v>250</c:v>
                </c:pt>
              </c:numCache>
            </c:numRef>
          </c:val>
          <c:extLst>
            <c:ext xmlns:c16="http://schemas.microsoft.com/office/drawing/2014/chart" uri="{C3380CC4-5D6E-409C-BE32-E72D297353CC}">
              <c16:uniqueId val="{00000004-4223-4063-BA7D-B8AB90166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23-4063-BA7D-B8AB90166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23-4063-BA7D-B8AB90166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677</c:v>
                </c:pt>
                <c:pt idx="3">
                  <c:v>601</c:v>
                </c:pt>
                <c:pt idx="6">
                  <c:v>547</c:v>
                </c:pt>
                <c:pt idx="9">
                  <c:v>641</c:v>
                </c:pt>
                <c:pt idx="12">
                  <c:v>704</c:v>
                </c:pt>
              </c:numCache>
            </c:numRef>
          </c:val>
          <c:extLst>
            <c:ext xmlns:c16="http://schemas.microsoft.com/office/drawing/2014/chart" uri="{C3380CC4-5D6E-409C-BE32-E72D297353CC}">
              <c16:uniqueId val="{00000007-4223-4063-BA7D-B8AB90166B28}"/>
            </c:ext>
          </c:extLst>
        </c:ser>
        <c:dLbls>
          <c:showLegendKey val="0"/>
          <c:showVal val="0"/>
          <c:showCatName val="0"/>
          <c:showSerName val="0"/>
          <c:showPercent val="0"/>
          <c:showBubbleSize val="0"/>
        </c:dLbls>
        <c:gapWidth val="100"/>
        <c:overlap val="100"/>
        <c:axId val="423381360"/>
        <c:axId val="42338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173</c:v>
                </c:pt>
                <c:pt idx="2">
                  <c:v>#N/A</c:v>
                </c:pt>
                <c:pt idx="3">
                  <c:v>#N/A</c:v>
                </c:pt>
                <c:pt idx="4">
                  <c:v>214</c:v>
                </c:pt>
                <c:pt idx="5">
                  <c:v>#N/A</c:v>
                </c:pt>
                <c:pt idx="6">
                  <c:v>#N/A</c:v>
                </c:pt>
                <c:pt idx="7">
                  <c:v>205</c:v>
                </c:pt>
                <c:pt idx="8">
                  <c:v>#N/A</c:v>
                </c:pt>
                <c:pt idx="9">
                  <c:v>#N/A</c:v>
                </c:pt>
                <c:pt idx="10">
                  <c:v>243</c:v>
                </c:pt>
                <c:pt idx="11">
                  <c:v>#N/A</c:v>
                </c:pt>
                <c:pt idx="12">
                  <c:v>#N/A</c:v>
                </c:pt>
                <c:pt idx="13">
                  <c:v>338</c:v>
                </c:pt>
                <c:pt idx="14">
                  <c:v>#N/A</c:v>
                </c:pt>
              </c:numCache>
            </c:numRef>
          </c:val>
          <c:smooth val="0"/>
          <c:extLst>
            <c:ext xmlns:c16="http://schemas.microsoft.com/office/drawing/2014/chart" uri="{C3380CC4-5D6E-409C-BE32-E72D297353CC}">
              <c16:uniqueId val="{00000008-4223-4063-BA7D-B8AB90166B28}"/>
            </c:ext>
          </c:extLst>
        </c:ser>
        <c:dLbls>
          <c:showLegendKey val="0"/>
          <c:showVal val="0"/>
          <c:showCatName val="0"/>
          <c:showSerName val="0"/>
          <c:showPercent val="0"/>
          <c:showBubbleSize val="0"/>
        </c:dLbls>
        <c:marker val="1"/>
        <c:smooth val="0"/>
        <c:axId val="423381360"/>
        <c:axId val="423384496"/>
      </c:lineChart>
      <c:catAx>
        <c:axId val="42338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84496"/>
        <c:crosses val="autoZero"/>
        <c:auto val="1"/>
        <c:lblAlgn val="ctr"/>
        <c:lblOffset val="100"/>
        <c:tickLblSkip val="1"/>
        <c:tickMarkSkip val="1"/>
        <c:noMultiLvlLbl val="0"/>
      </c:catAx>
      <c:valAx>
        <c:axId val="42338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6937</c:v>
                </c:pt>
                <c:pt idx="5">
                  <c:v>7452</c:v>
                </c:pt>
                <c:pt idx="8">
                  <c:v>7473</c:v>
                </c:pt>
                <c:pt idx="11">
                  <c:v>8189</c:v>
                </c:pt>
                <c:pt idx="14">
                  <c:v>8134</c:v>
                </c:pt>
              </c:numCache>
            </c:numRef>
          </c:val>
          <c:extLst>
            <c:ext xmlns:c16="http://schemas.microsoft.com/office/drawing/2014/chart" uri="{C3380CC4-5D6E-409C-BE32-E72D297353CC}">
              <c16:uniqueId val="{00000000-FC4C-4967-A74B-4BB33653AD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c:v>
                </c:pt>
                <c:pt idx="5">
                  <c:v>46</c:v>
                </c:pt>
                <c:pt idx="8">
                  <c:v>128</c:v>
                </c:pt>
                <c:pt idx="11">
                  <c:v>113</c:v>
                </c:pt>
                <c:pt idx="14">
                  <c:v>97</c:v>
                </c:pt>
              </c:numCache>
            </c:numRef>
          </c:val>
          <c:extLst>
            <c:ext xmlns:c16="http://schemas.microsoft.com/office/drawing/2014/chart" uri="{C3380CC4-5D6E-409C-BE32-E72D297353CC}">
              <c16:uniqueId val="{00000001-FC4C-4967-A74B-4BB33653AD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3067</c:v>
                </c:pt>
                <c:pt idx="5">
                  <c:v>2898</c:v>
                </c:pt>
                <c:pt idx="8">
                  <c:v>2863</c:v>
                </c:pt>
                <c:pt idx="11">
                  <c:v>2476</c:v>
                </c:pt>
                <c:pt idx="14">
                  <c:v>1873</c:v>
                </c:pt>
              </c:numCache>
            </c:numRef>
          </c:val>
          <c:extLst>
            <c:ext xmlns:c16="http://schemas.microsoft.com/office/drawing/2014/chart" uri="{C3380CC4-5D6E-409C-BE32-E72D297353CC}">
              <c16:uniqueId val="{00000002-FC4C-4967-A74B-4BB33653AD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4C-4967-A74B-4BB33653AD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4C-4967-A74B-4BB33653AD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4C-4967-A74B-4BB33653AD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895</c:v>
                </c:pt>
                <c:pt idx="3">
                  <c:v>905</c:v>
                </c:pt>
                <c:pt idx="6">
                  <c:v>829</c:v>
                </c:pt>
                <c:pt idx="9">
                  <c:v>783</c:v>
                </c:pt>
                <c:pt idx="12">
                  <c:v>774</c:v>
                </c:pt>
              </c:numCache>
            </c:numRef>
          </c:val>
          <c:extLst>
            <c:ext xmlns:c16="http://schemas.microsoft.com/office/drawing/2014/chart" uri="{C3380CC4-5D6E-409C-BE32-E72D297353CC}">
              <c16:uniqueId val="{00000006-FC4C-4967-A74B-4BB33653AD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312</c:v>
                </c:pt>
                <c:pt idx="3">
                  <c:v>317</c:v>
                </c:pt>
                <c:pt idx="6">
                  <c:v>313</c:v>
                </c:pt>
                <c:pt idx="9">
                  <c:v>390</c:v>
                </c:pt>
                <c:pt idx="12">
                  <c:v>464</c:v>
                </c:pt>
              </c:numCache>
            </c:numRef>
          </c:val>
          <c:extLst>
            <c:ext xmlns:c16="http://schemas.microsoft.com/office/drawing/2014/chart" uri="{C3380CC4-5D6E-409C-BE32-E72D297353CC}">
              <c16:uniqueId val="{00000007-FC4C-4967-A74B-4BB33653AD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2772</c:v>
                </c:pt>
                <c:pt idx="3">
                  <c:v>2754</c:v>
                </c:pt>
                <c:pt idx="6">
                  <c:v>2780</c:v>
                </c:pt>
                <c:pt idx="9">
                  <c:v>2670</c:v>
                </c:pt>
                <c:pt idx="12">
                  <c:v>2756</c:v>
                </c:pt>
              </c:numCache>
            </c:numRef>
          </c:val>
          <c:extLst>
            <c:ext xmlns:c16="http://schemas.microsoft.com/office/drawing/2014/chart" uri="{C3380CC4-5D6E-409C-BE32-E72D297353CC}">
              <c16:uniqueId val="{00000008-FC4C-4967-A74B-4BB33653AD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14</c:v>
                </c:pt>
                <c:pt idx="6">
                  <c:v>10</c:v>
                </c:pt>
                <c:pt idx="9">
                  <c:v>6</c:v>
                </c:pt>
                <c:pt idx="12">
                  <c:v>4</c:v>
                </c:pt>
              </c:numCache>
            </c:numRef>
          </c:val>
          <c:extLst>
            <c:ext xmlns:c16="http://schemas.microsoft.com/office/drawing/2014/chart" uri="{C3380CC4-5D6E-409C-BE32-E72D297353CC}">
              <c16:uniqueId val="{00000009-FC4C-4967-A74B-4BB33653AD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7087</c:v>
                </c:pt>
                <c:pt idx="3">
                  <c:v>7880</c:v>
                </c:pt>
                <c:pt idx="6">
                  <c:v>7981</c:v>
                </c:pt>
                <c:pt idx="9">
                  <c:v>9032</c:v>
                </c:pt>
                <c:pt idx="12">
                  <c:v>9358</c:v>
                </c:pt>
              </c:numCache>
            </c:numRef>
          </c:val>
          <c:extLst>
            <c:ext xmlns:c16="http://schemas.microsoft.com/office/drawing/2014/chart" uri="{C3380CC4-5D6E-409C-BE32-E72D297353CC}">
              <c16:uniqueId val="{0000000A-FC4C-4967-A74B-4BB33653ADAE}"/>
            </c:ext>
          </c:extLst>
        </c:ser>
        <c:dLbls>
          <c:showLegendKey val="0"/>
          <c:showVal val="0"/>
          <c:showCatName val="0"/>
          <c:showSerName val="0"/>
          <c:showPercent val="0"/>
          <c:showBubbleSize val="0"/>
        </c:dLbls>
        <c:gapWidth val="100"/>
        <c:overlap val="100"/>
        <c:axId val="423386456"/>
        <c:axId val="42337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1037</c:v>
                </c:pt>
                <c:pt idx="2">
                  <c:v>#N/A</c:v>
                </c:pt>
                <c:pt idx="3">
                  <c:v>#N/A</c:v>
                </c:pt>
                <c:pt idx="4">
                  <c:v>1473</c:v>
                </c:pt>
                <c:pt idx="5">
                  <c:v>#N/A</c:v>
                </c:pt>
                <c:pt idx="6">
                  <c:v>#N/A</c:v>
                </c:pt>
                <c:pt idx="7">
                  <c:v>1447</c:v>
                </c:pt>
                <c:pt idx="8">
                  <c:v>#N/A</c:v>
                </c:pt>
                <c:pt idx="9">
                  <c:v>#N/A</c:v>
                </c:pt>
                <c:pt idx="10">
                  <c:v>2103</c:v>
                </c:pt>
                <c:pt idx="11">
                  <c:v>#N/A</c:v>
                </c:pt>
                <c:pt idx="12">
                  <c:v>#N/A</c:v>
                </c:pt>
                <c:pt idx="13">
                  <c:v>3251</c:v>
                </c:pt>
                <c:pt idx="14">
                  <c:v>#N/A</c:v>
                </c:pt>
              </c:numCache>
            </c:numRef>
          </c:val>
          <c:smooth val="0"/>
          <c:extLst>
            <c:ext xmlns:c16="http://schemas.microsoft.com/office/drawing/2014/chart" uri="{C3380CC4-5D6E-409C-BE32-E72D297353CC}">
              <c16:uniqueId val="{0000000B-FC4C-4967-A74B-4BB33653ADAE}"/>
            </c:ext>
          </c:extLst>
        </c:ser>
        <c:dLbls>
          <c:showLegendKey val="0"/>
          <c:showVal val="0"/>
          <c:showCatName val="0"/>
          <c:showSerName val="0"/>
          <c:showPercent val="0"/>
          <c:showBubbleSize val="0"/>
        </c:dLbls>
        <c:marker val="1"/>
        <c:smooth val="0"/>
        <c:axId val="423386456"/>
        <c:axId val="423379008"/>
      </c:lineChart>
      <c:catAx>
        <c:axId val="42338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79008"/>
        <c:crosses val="autoZero"/>
        <c:auto val="1"/>
        <c:lblAlgn val="ctr"/>
        <c:lblOffset val="100"/>
        <c:tickLblSkip val="1"/>
        <c:tickMarkSkip val="1"/>
        <c:noMultiLvlLbl val="0"/>
      </c:catAx>
      <c:valAx>
        <c:axId val="4233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1032</c:v>
                </c:pt>
                <c:pt idx="1">
                  <c:v>816</c:v>
                </c:pt>
                <c:pt idx="2">
                  <c:v>443</c:v>
                </c:pt>
              </c:numCache>
            </c:numRef>
          </c:val>
          <c:extLst>
            <c:ext xmlns:c16="http://schemas.microsoft.com/office/drawing/2014/chart" uri="{C3380CC4-5D6E-409C-BE32-E72D297353CC}">
              <c16:uniqueId val="{00000000-B129-4D29-81B4-B2B93EBDD4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393</c:v>
                </c:pt>
                <c:pt idx="1">
                  <c:v>366</c:v>
                </c:pt>
                <c:pt idx="2">
                  <c:v>279</c:v>
                </c:pt>
              </c:numCache>
            </c:numRef>
          </c:val>
          <c:extLst>
            <c:ext xmlns:c16="http://schemas.microsoft.com/office/drawing/2014/chart" uri="{C3380CC4-5D6E-409C-BE32-E72D297353CC}">
              <c16:uniqueId val="{00000001-B129-4D29-81B4-B2B93EBDD4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1071</c:v>
                </c:pt>
                <c:pt idx="1">
                  <c:v>892</c:v>
                </c:pt>
                <c:pt idx="2">
                  <c:v>728</c:v>
                </c:pt>
              </c:numCache>
            </c:numRef>
          </c:val>
          <c:extLst>
            <c:ext xmlns:c16="http://schemas.microsoft.com/office/drawing/2014/chart" uri="{C3380CC4-5D6E-409C-BE32-E72D297353CC}">
              <c16:uniqueId val="{00000002-B129-4D29-81B4-B2B93EBDD475}"/>
            </c:ext>
          </c:extLst>
        </c:ser>
        <c:dLbls>
          <c:showLegendKey val="0"/>
          <c:showVal val="0"/>
          <c:showCatName val="0"/>
          <c:showSerName val="0"/>
          <c:showPercent val="0"/>
          <c:showBubbleSize val="0"/>
        </c:dLbls>
        <c:gapWidth val="120"/>
        <c:overlap val="100"/>
        <c:axId val="434588592"/>
        <c:axId val="434582712"/>
      </c:barChart>
      <c:catAx>
        <c:axId val="43458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582712"/>
        <c:crosses val="autoZero"/>
        <c:auto val="1"/>
        <c:lblAlgn val="ctr"/>
        <c:lblOffset val="100"/>
        <c:tickLblSkip val="1"/>
        <c:tickMarkSkip val="1"/>
        <c:noMultiLvlLbl val="0"/>
      </c:catAx>
      <c:valAx>
        <c:axId val="434582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58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{607DEF7F-A7B0-49CE-A48C-DC99F000C83C}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75-4515-9ED5-7F6405C41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{D253F99A-47A0-4A53-8CE8-F7A3AED44D49}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75-4515-9ED5-7F6405C41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{CE331334-1A48-4959-999A-1350EAB36390}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75-4515-9ED5-7F6405C41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{0614CB70-FC84-4C13-B1E1-908FA5F180A1}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75-4515-9ED5-7F6405C41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{64741E4D-9CEC-43F1-A825-422556ED52E8}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75-4515-9ED5-7F6405C41D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{59260247-D99A-427C-938C-F10B05ABC99E}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75-4515-9ED5-7F6405C41D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{4787F881-67A7-455A-9574-562D931F7121}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75-4515-9ED5-7F6405C41D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{18096481-5C33-4867-903D-B3555D7FFAF6}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75-4515-9ED5-7F6405C41D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{394B5903-4556-493E-B2CE-F3BAED657171}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75-4515-9ED5-7F6405C41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53.5</c:v>
                </c:pt>
                <c:pt idx="16">
                  <c:v>57.8</c:v>
                </c:pt>
                <c:pt idx="24">
                  <c:v>59.2</c:v>
                </c:pt>
                <c:pt idx="32">
                  <c:v>60.6</c:v>
                </c:pt>
              </c:numCache>
            </c:numRef>
          </c:xVal>
          <c:yVal>
            <c:numRef>
              <c:f>公会計指標分析・財政指標組合せ分析表!$BP$51:$DC$51</c:f>
              <c:numCache>
                <c:formatCode>#,##0.0;"▲ "#,##0.0</c:formatCode>
                <c:ptCount val="40"/>
                <c:pt idx="0">
                  <c:v>33.5</c:v>
                </c:pt>
                <c:pt idx="8">
                  <c:v>47.8</c:v>
                </c:pt>
                <c:pt idx="16">
                  <c:v>47.3</c:v>
                </c:pt>
                <c:pt idx="24">
                  <c:v>70.2</c:v>
                </c:pt>
                <c:pt idx="32">
                  <c:v>107.9</c:v>
                </c:pt>
              </c:numCache>
            </c:numRef>
          </c:yVal>
          <c:smooth val="0"/>
          <c:extLst>
            <c:ext xmlns:c16="http://schemas.microsoft.com/office/drawing/2014/chart" uri="{C3380CC4-5D6E-409C-BE32-E72D297353CC}">
              <c16:uniqueId val="{00000009-1F75-4515-9ED5-7F6405C41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{A52CF6F3-FBFF-43BD-8E71-C087B0D134DA}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75-4515-9ED5-7F6405C41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{1F14623D-D748-4DAD-8CB8-509C41AACE04}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75-4515-9ED5-7F6405C41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{2DE05C92-10E0-438E-BCD5-FFDAD94938BE}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75-4515-9ED5-7F6405C41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{ED5640B1-3005-4EEF-9F66-690E936C5D91}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75-4515-9ED5-7F6405C41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{B33DB212-11DB-477B-97D6-D6DD4190D345}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75-4515-9ED5-7F6405C41D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{14C5D0A6-9169-4F20-BFEE-3C7F7B818E20}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75-4515-9ED5-7F6405C41D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{2612D04D-D8FC-4FFE-B3A7-BF7CDCBBA35A}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75-4515-9ED5-7F6405C41D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{B54C0D96-EE2F-465F-BCE2-708DA18BE989}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75-4515-9ED5-7F6405C41D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{A9FC337F-329C-46D2-A088-684B2E5484E6}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75-4515-9ED5-7F6405C41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F75-4515-9ED5-7F6405C41D85}"/>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{87E7AC33-099C-4E0B-B7B6-9DD3892B068B}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10-460C-AE86-DE84291C88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{D6462248-859D-4385-A2A8-079DA4A7B30E}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0-460C-AE86-DE84291C88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{BD83F65A-860D-4529-9DF2-E41D449E43D8}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0-460C-AE86-DE84291C88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{D2E6B537-F815-4101-833C-03D586699C67}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0-460C-AE86-DE84291C88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{DBBA0C8A-484B-486F-A728-675B92F08B71}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0-460C-AE86-DE84291C88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{A55A3533-1E17-4F2C-8B88-18F0A7AA1102}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10-460C-AE86-DE84291C88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{5D3FC4C5-F4B0-498B-B306-707165D5CB76}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10-460C-AE86-DE84291C88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{5860B1D5-BBE4-44C0-BC90-55CBC84F6C40}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10-460C-AE86-DE84291C88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{8EA12E70-8FD6-4D6E-B723-45F33520CAF7}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10-460C-AE86-DE84291C88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7.2</c:v>
                </c:pt>
                <c:pt idx="16">
                  <c:v>6.8</c:v>
                </c:pt>
                <c:pt idx="24">
                  <c:v>7.2</c:v>
                </c:pt>
                <c:pt idx="32">
                  <c:v>8.6</c:v>
                </c:pt>
              </c:numCache>
            </c:numRef>
          </c:xVal>
          <c:yVal>
            <c:numRef>
              <c:f>公会計指標分析・財政指標組合せ分析表!$BP$73:$DC$73</c:f>
              <c:numCache>
                <c:formatCode>#,##0.0;"▲ "#,##0.0</c:formatCode>
                <c:ptCount val="40"/>
                <c:pt idx="0">
                  <c:v>33.5</c:v>
                </c:pt>
                <c:pt idx="8">
                  <c:v>47.8</c:v>
                </c:pt>
                <c:pt idx="16">
                  <c:v>47.3</c:v>
                </c:pt>
                <c:pt idx="24">
                  <c:v>70.2</c:v>
                </c:pt>
                <c:pt idx="32">
                  <c:v>107.9</c:v>
                </c:pt>
              </c:numCache>
            </c:numRef>
          </c:yVal>
          <c:smooth val="0"/>
          <c:extLst>
            <c:ext xmlns:c16="http://schemas.microsoft.com/office/drawing/2014/chart" uri="{C3380CC4-5D6E-409C-BE32-E72D297353CC}">
              <c16:uniqueId val="{00000009-E910-460C-AE86-DE84291C88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{FF4F7B36-9936-446F-9C3D-DE85A79AAB9D}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10-460C-AE86-DE84291C88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{A87C6DC4-72EC-4AEC-AF85-622B487FD5DB}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0-460C-AE86-DE84291C88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{D5A02FF6-C374-4751-9715-79E5D28794F7}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0-460C-AE86-DE84291C88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{95F9056A-ABB7-4B07-809D-7746EEFF34DD}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0-460C-AE86-DE84291C88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{2FD65280-F3F2-40EC-8D26-231C7C9611BE}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0-460C-AE86-DE84291C8851}"/>
                </c:ext>
              </c:extLst>
            </c:dLbl>
            <c:dLbl>
              <c:idx val="8"/>
              <c:layout>
                <c:manualLayout>
                  <c:x val="-3.1697991619110633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{732BD522-7024-4A42-BD3E-5B7DD63C9524}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10-460C-AE86-DE84291C8851}"/>
                </c:ext>
              </c:extLst>
            </c:dLbl>
            <c:dLbl>
              <c:idx val="16"/>
              <c:layout>
                <c:manualLayout>
                  <c:x val="-4.5160355153971272E-2"/>
                  <c:y val="-5.29562842016649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{1185F644-96A6-4FFA-9490-6E746C1BBC77}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10-460C-AE86-DE84291C8851}"/>
                </c:ext>
              </c:extLst>
            </c:dLbl>
            <c:dLbl>
              <c:idx val="24"/>
              <c:layout>
                <c:manualLayout>
                  <c:x val="-1.8235628084250059E-2"/>
                  <c:y val="-9.07977357461811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{0B2151DE-A517-4CA5-930E-9F2343D6CD8E}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10-460C-AE86-DE84291C88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{3DA1697F-9642-4C2E-ADD9-C8E7A7AF48F9}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10-460C-AE86-DE84291C88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E910-460C-AE86-DE84291C8851}"/>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令和元年度においては、近年実施してきた第一小学校改築事業に係る元金償還などから、元利償還金が前年度比</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増となった。令和２年度以降についても、新産業集積事業（貸工場整備）や中学校大規模改修事業により、実質公債費比率は、上昇していくことが見込まれる。緊急度・住民ニーズを的確に把握した事業の選択により、地方債の抑制など堅実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満期一括償還地方債の借入に係る積立てはない。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p>
        <a:p>
          <a:r>
            <a:rPr kumimoji="1" lang="ja-JP" altLang="en-US" sz="1400">
              <a:latin typeface="ＭＳ ゴシック" pitchFamily="49" charset="-128"/>
              <a:ea typeface="ＭＳ ゴシック" pitchFamily="49" charset="-128"/>
            </a:rPr>
            <a:t>　現在実施している、新産業集積事業（貸工場整備）や中学校大規模改修などから、今後も地方債現在高の増加や基金の取崩しなどにより、将来負担比率は上昇していく見込である。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百万円を積み立てた一方、公共施設の老朽化対策や地域振興等の事業への活用により、基金全体としては約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今後は、公共施設の老朽化対策や地域福祉や地域振興に加え、災害や新型コロナウイルス感染症対策などのため、引き続き、計画的に活用していく予定である。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②地域福祉振興基金：地域の福祉活動の促進及び快適な生活環境の形成等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③地域振興基金：地域の資源利活用や環境保全等、地域の特色を活かした事業の実施及び支援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④スポーツ振興基金：体育施設整備・生涯スポーツ推進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⑤めざみの里応援寄附基金：ふるさと納税（地域の特色を活かした活力あるまちづくりの推進、ふるさといいでの誇りにつながる事業の実施）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毎年度、定住促進住宅使用料の一部を公共施設整備基金への積立を行う一方、公共施設の老朽化対策や地域福祉や地域振興のため、計画的に取崩し活用している。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今後も、定住促進住宅使用料の一部やふるさと納税を財源として、計画的に取崩し活用していく。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景気の動向による町税などの減収による財源不足により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％程度を下回ることのないよう計画的な財政運営に努める。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千万円、農業集落排水事業等の元利償還のため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近年の大規模事業の実施により、令和８年度にかけて、元利償還が毎年度増加していくため、残高は減少する見込みである。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低くなっているものの、供用開始年度が古く、年数を経過している施設も多くあることから、将来の施設更新の必要性や今後の修繕費の発生見込みを推察し、今後の修繕計画策定の参考としていく。 </a:t>
          </a:r>
        </a:p>
        <a:p>
          <a:r>
            <a:rPr kumimoji="1" lang="ja-JP" altLang="en-US" sz="1100">
              <a:latin typeface="ＭＳ Ｐゴシック" panose="020B0600070205080204" pitchFamily="50" charset="-128"/>
              <a:ea typeface="ＭＳ Ｐゴシック" panose="020B0600070205080204" pitchFamily="50" charset="-128"/>
            </a:rPr>
            <a:t>　健全な財政運営を持続させるために、効果的かつ効率的、さらに想定される今後の財政状況に対応できるように、計画的に実施できるように努めていく。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524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楕円 80"/>
        <xdr:cNvSpPr/>
      </xdr:nvSpPr>
      <xdr:spPr>
        <a:xfrm>
          <a:off x="47117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2" name="有形固定資産減価償却率該当値テキスト"/>
        <xdr:cNvSpPr txBox="1"/>
      </xdr:nvSpPr>
      <xdr:spPr>
        <a:xfrm>
          <a:off x="4813300" y="50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128270</xdr:rowOff>
    </xdr:to>
    <xdr:cxnSp macro="">
      <xdr:nvCxnSpPr>
        <xdr:cNvPr id="84" name="直線コネクタ 83"/>
        <xdr:cNvCxnSpPr/>
      </xdr:nvCxnSpPr>
      <xdr:spPr>
        <a:xfrm>
          <a:off x="4051300" y="524658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xdr:cNvSpPr/>
      </xdr:nvSpPr>
      <xdr:spPr>
        <a:xfrm>
          <a:off x="3238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103082</xdr:rowOff>
    </xdr:to>
    <xdr:cxnSp macro="">
      <xdr:nvCxnSpPr>
        <xdr:cNvPr id="86" name="直線コネクタ 85"/>
        <xdr:cNvCxnSpPr/>
      </xdr:nvCxnSpPr>
      <xdr:spPr>
        <a:xfrm>
          <a:off x="3289300" y="522139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121179</xdr:rowOff>
    </xdr:from>
    <xdr:to>
      <xdr:col>11</xdr:col>
      <xdr:colOff>187325</xdr:colOff>
      <xdr:row>30</xdr:row>
      <xdr:rowOff>51329</xdr:rowOff>
    </xdr:to>
    <xdr:sp macro="" textlink="">
      <xdr:nvSpPr>
        <xdr:cNvPr id="87" name="楕円 86"/>
        <xdr:cNvSpPr/>
      </xdr:nvSpPr>
      <xdr:spPr>
        <a:xfrm>
          <a:off x="2476500" y="50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30</xdr:row>
      <xdr:rowOff>77893</xdr:rowOff>
    </xdr:to>
    <xdr:cxnSp macro="">
      <xdr:nvCxnSpPr>
        <xdr:cNvPr id="88" name="直線コネクタ 87"/>
        <xdr:cNvCxnSpPr/>
      </xdr:nvCxnSpPr>
      <xdr:spPr>
        <a:xfrm>
          <a:off x="2527300" y="5144029"/>
          <a:ext cx="762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113983</xdr:rowOff>
    </xdr:from>
    <xdr:to>
      <xdr:col>7</xdr:col>
      <xdr:colOff>187325</xdr:colOff>
      <xdr:row>30</xdr:row>
      <xdr:rowOff>44133</xdr:rowOff>
    </xdr:to>
    <xdr:sp macro="" textlink="">
      <xdr:nvSpPr>
        <xdr:cNvPr id="89" name="楕円 88"/>
        <xdr:cNvSpPr/>
      </xdr:nvSpPr>
      <xdr:spPr>
        <a:xfrm>
          <a:off x="1714500" y="50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164783</xdr:rowOff>
    </xdr:from>
    <xdr:to>
      <xdr:col>11</xdr:col>
      <xdr:colOff>136525</xdr:colOff>
      <xdr:row>30</xdr:row>
      <xdr:rowOff>529</xdr:rowOff>
    </xdr:to>
    <xdr:cxnSp macro="">
      <xdr:nvCxnSpPr>
        <xdr:cNvPr id="90" name="直線コネクタ 89"/>
        <xdr:cNvCxnSpPr/>
      </xdr:nvCxnSpPr>
      <xdr:spPr>
        <a:xfrm>
          <a:off x="1765300" y="5136833"/>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532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6" name="n_2mainValue有形固定資産減価償却率"/>
        <xdr:cNvSpPr txBox="1"/>
      </xdr:nvSpPr>
      <xdr:spPr>
        <a:xfrm>
          <a:off x="3086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67856</xdr:rowOff>
    </xdr:from>
    <xdr:ext cx="405111" cy="259045"/>
    <xdr:sp macro="" textlink="">
      <xdr:nvSpPr>
        <xdr:cNvPr id="97" name="n_3mainValue有形固定資産減価償却率"/>
        <xdr:cNvSpPr txBox="1"/>
      </xdr:nvSpPr>
      <xdr:spPr>
        <a:xfrm>
          <a:off x="2324744" y="486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60660</xdr:rowOff>
    </xdr:from>
    <xdr:ext cx="405111" cy="259045"/>
    <xdr:sp macro="" textlink="">
      <xdr:nvSpPr>
        <xdr:cNvPr id="98" name="n_4mainValue有形固定資産減価償却率"/>
        <xdr:cNvSpPr txBox="1"/>
      </xdr:nvSpPr>
      <xdr:spPr>
        <a:xfrm>
          <a:off x="1562744" y="486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高くなっている。これは、平成２６年度から平成２９年度にかけて、第一小学校改築事業や新産業集積事業などの大規模事業に着手しており、その財源である地方債発行額が増大したことにより、資金収支に対して将来負担額が大きく上回ったことによる。</a:t>
          </a:r>
        </a:p>
        <a:p>
          <a:r>
            <a:rPr kumimoji="1" lang="ja-JP" altLang="en-US" sz="1100">
              <a:latin typeface="ＭＳ Ｐゴシック" panose="020B0600070205080204" pitchFamily="50" charset="-128"/>
              <a:ea typeface="ＭＳ Ｐゴシック" panose="020B0600070205080204" pitchFamily="50" charset="-128"/>
            </a:rPr>
            <a:t>　引き続き新産業集積事業や中学校大規模改修事業を実施していくことから、地方債残高の増加と基金残高の減少により、数値は上昇していく見込みである。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79340</xdr:rowOff>
    </xdr:from>
    <xdr:to>
      <xdr:col>76</xdr:col>
      <xdr:colOff>73025</xdr:colOff>
      <xdr:row>32</xdr:row>
      <xdr:rowOff>9490</xdr:rowOff>
    </xdr:to>
    <xdr:sp macro="" textlink="">
      <xdr:nvSpPr>
        <xdr:cNvPr id="143" name="楕円 142"/>
        <xdr:cNvSpPr/>
      </xdr:nvSpPr>
      <xdr:spPr>
        <a:xfrm>
          <a:off x="14744700" y="53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57767</xdr:rowOff>
    </xdr:from>
    <xdr:ext cx="469744" cy="259045"/>
    <xdr:sp macro="" textlink="">
      <xdr:nvSpPr>
        <xdr:cNvPr id="144" name="債務償還比率該当値テキスト"/>
        <xdr:cNvSpPr txBox="1"/>
      </xdr:nvSpPr>
      <xdr:spPr>
        <a:xfrm>
          <a:off x="14846300" y="53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109086</xdr:rowOff>
    </xdr:from>
    <xdr:to>
      <xdr:col>72</xdr:col>
      <xdr:colOff>123825</xdr:colOff>
      <xdr:row>32</xdr:row>
      <xdr:rowOff>39236</xdr:rowOff>
    </xdr:to>
    <xdr:sp macro="" textlink="">
      <xdr:nvSpPr>
        <xdr:cNvPr id="145" name="楕円 144"/>
        <xdr:cNvSpPr/>
      </xdr:nvSpPr>
      <xdr:spPr>
        <a:xfrm>
          <a:off x="14033500" y="5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130140</xdr:rowOff>
    </xdr:from>
    <xdr:to>
      <xdr:col>76</xdr:col>
      <xdr:colOff>22225</xdr:colOff>
      <xdr:row>31</xdr:row>
      <xdr:rowOff>159886</xdr:rowOff>
    </xdr:to>
    <xdr:cxnSp macro="">
      <xdr:nvCxnSpPr>
        <xdr:cNvPr id="146" name="直線コネクタ 145"/>
        <xdr:cNvCxnSpPr/>
      </xdr:nvCxnSpPr>
      <xdr:spPr>
        <a:xfrm flipV="1">
          <a:off x="14084300" y="5445090"/>
          <a:ext cx="711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165029</xdr:rowOff>
    </xdr:from>
    <xdr:to>
      <xdr:col>68</xdr:col>
      <xdr:colOff>123825</xdr:colOff>
      <xdr:row>31</xdr:row>
      <xdr:rowOff>95179</xdr:rowOff>
    </xdr:to>
    <xdr:sp macro="" textlink="">
      <xdr:nvSpPr>
        <xdr:cNvPr id="147" name="楕円 146"/>
        <xdr:cNvSpPr/>
      </xdr:nvSpPr>
      <xdr:spPr>
        <a:xfrm>
          <a:off x="13271500" y="5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44379</xdr:rowOff>
    </xdr:from>
    <xdr:to>
      <xdr:col>72</xdr:col>
      <xdr:colOff>73025</xdr:colOff>
      <xdr:row>31</xdr:row>
      <xdr:rowOff>159886</xdr:rowOff>
    </xdr:to>
    <xdr:cxnSp macro="">
      <xdr:nvCxnSpPr>
        <xdr:cNvPr id="148" name="直線コネクタ 147"/>
        <xdr:cNvCxnSpPr/>
      </xdr:nvCxnSpPr>
      <xdr:spPr>
        <a:xfrm>
          <a:off x="13322300" y="5359329"/>
          <a:ext cx="762000" cy="1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31052</xdr:rowOff>
    </xdr:from>
    <xdr:to>
      <xdr:col>64</xdr:col>
      <xdr:colOff>123825</xdr:colOff>
      <xdr:row>30</xdr:row>
      <xdr:rowOff>132652</xdr:rowOff>
    </xdr:to>
    <xdr:sp macro="" textlink="">
      <xdr:nvSpPr>
        <xdr:cNvPr id="149" name="楕円 148"/>
        <xdr:cNvSpPr/>
      </xdr:nvSpPr>
      <xdr:spPr>
        <a:xfrm>
          <a:off x="12509500" y="51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81852</xdr:rowOff>
    </xdr:from>
    <xdr:to>
      <xdr:col>68</xdr:col>
      <xdr:colOff>73025</xdr:colOff>
      <xdr:row>31</xdr:row>
      <xdr:rowOff>44379</xdr:rowOff>
    </xdr:to>
    <xdr:cxnSp macro="">
      <xdr:nvCxnSpPr>
        <xdr:cNvPr id="150" name="直線コネクタ 149"/>
        <xdr:cNvCxnSpPr/>
      </xdr:nvCxnSpPr>
      <xdr:spPr>
        <a:xfrm>
          <a:off x="12560300" y="5225352"/>
          <a:ext cx="762000" cy="1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137492</xdr:rowOff>
    </xdr:from>
    <xdr:to>
      <xdr:col>60</xdr:col>
      <xdr:colOff>123825</xdr:colOff>
      <xdr:row>30</xdr:row>
      <xdr:rowOff>67642</xdr:rowOff>
    </xdr:to>
    <xdr:sp macro="" textlink="">
      <xdr:nvSpPr>
        <xdr:cNvPr id="151" name="楕円 150"/>
        <xdr:cNvSpPr/>
      </xdr:nvSpPr>
      <xdr:spPr>
        <a:xfrm>
          <a:off x="11747500" y="51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16842</xdr:rowOff>
    </xdr:from>
    <xdr:to>
      <xdr:col>64</xdr:col>
      <xdr:colOff>73025</xdr:colOff>
      <xdr:row>30</xdr:row>
      <xdr:rowOff>81852</xdr:rowOff>
    </xdr:to>
    <xdr:cxnSp macro="">
      <xdr:nvCxnSpPr>
        <xdr:cNvPr id="152" name="直線コネクタ 151"/>
        <xdr:cNvCxnSpPr/>
      </xdr:nvCxnSpPr>
      <xdr:spPr>
        <a:xfrm>
          <a:off x="11798300" y="5160342"/>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30363</xdr:rowOff>
    </xdr:from>
    <xdr:ext cx="469744" cy="259045"/>
    <xdr:sp macro="" textlink="">
      <xdr:nvSpPr>
        <xdr:cNvPr id="157" name="n_1mainValue債務償還比率"/>
        <xdr:cNvSpPr txBox="1"/>
      </xdr:nvSpPr>
      <xdr:spPr>
        <a:xfrm>
          <a:off x="13836727" y="551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86306</xdr:rowOff>
    </xdr:from>
    <xdr:ext cx="469744" cy="259045"/>
    <xdr:sp macro="" textlink="">
      <xdr:nvSpPr>
        <xdr:cNvPr id="158" name="n_2mainValue債務償還比率"/>
        <xdr:cNvSpPr txBox="1"/>
      </xdr:nvSpPr>
      <xdr:spPr>
        <a:xfrm>
          <a:off x="13087427" y="540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123779</xdr:rowOff>
    </xdr:from>
    <xdr:ext cx="469744" cy="259045"/>
    <xdr:sp macro="" textlink="">
      <xdr:nvSpPr>
        <xdr:cNvPr id="159" name="n_3mainValue債務償還比率"/>
        <xdr:cNvSpPr txBox="1"/>
      </xdr:nvSpPr>
      <xdr:spPr>
        <a:xfrm>
          <a:off x="12325427" y="526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58769</xdr:rowOff>
    </xdr:from>
    <xdr:ext cx="469744" cy="259045"/>
    <xdr:sp macro="" textlink="">
      <xdr:nvSpPr>
        <xdr:cNvPr id="160" name="n_4mainValue債務償還比率"/>
        <xdr:cNvSpPr txBox="1"/>
      </xdr:nvSpPr>
      <xdr:spPr>
        <a:xfrm>
          <a:off x="11563427" y="52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104775</xdr:rowOff>
    </xdr:to>
    <xdr:cxnSp macro="">
      <xdr:nvCxnSpPr>
        <xdr:cNvPr id="76" name="直線コネクタ 75"/>
        <xdr:cNvCxnSpPr/>
      </xdr:nvCxnSpPr>
      <xdr:spPr>
        <a:xfrm>
          <a:off x="3797300" y="63931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49530</xdr:rowOff>
    </xdr:to>
    <xdr:cxnSp macro="">
      <xdr:nvCxnSpPr>
        <xdr:cNvPr id="78" name="直線コネクタ 77"/>
        <xdr:cNvCxnSpPr/>
      </xdr:nvCxnSpPr>
      <xdr:spPr>
        <a:xfrm>
          <a:off x="2908300" y="636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19050</xdr:rowOff>
    </xdr:to>
    <xdr:cxnSp macro="">
      <xdr:nvCxnSpPr>
        <xdr:cNvPr id="80" name="直線コネクタ 79"/>
        <xdr:cNvCxnSpPr/>
      </xdr:nvCxnSpPr>
      <xdr:spPr>
        <a:xfrm>
          <a:off x="2019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19050</xdr:rowOff>
    </xdr:to>
    <xdr:cxnSp macro="">
      <xdr:nvCxnSpPr>
        <xdr:cNvPr id="82" name="直線コネクタ 81"/>
        <xdr:cNvCxnSpPr/>
      </xdr:nvCxnSpPr>
      <xdr:spPr>
        <a:xfrm>
          <a:off x="1130300" y="63379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8" name="n_2main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90" name="n_4main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151353</xdr:rowOff>
    </xdr:from>
    <xdr:to>
      <xdr:col>55</xdr:col>
      <xdr:colOff>50800</xdr:colOff>
      <xdr:row>42</xdr:row>
      <xdr:rowOff>81503</xdr:rowOff>
    </xdr:to>
    <xdr:sp macro="" textlink="">
      <xdr:nvSpPr>
        <xdr:cNvPr id="130" name="楕円 129"/>
        <xdr:cNvSpPr/>
      </xdr:nvSpPr>
      <xdr:spPr>
        <a:xfrm>
          <a:off x="10426700" y="7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151524</xdr:rowOff>
    </xdr:from>
    <xdr:to>
      <xdr:col>50</xdr:col>
      <xdr:colOff>165100</xdr:colOff>
      <xdr:row>42</xdr:row>
      <xdr:rowOff>81674</xdr:rowOff>
    </xdr:to>
    <xdr:sp macro="" textlink="">
      <xdr:nvSpPr>
        <xdr:cNvPr id="132" name="楕円 131"/>
        <xdr:cNvSpPr/>
      </xdr:nvSpPr>
      <xdr:spPr>
        <a:xfrm>
          <a:off x="9588500" y="71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30703</xdr:rowOff>
    </xdr:from>
    <xdr:to>
      <xdr:col>55</xdr:col>
      <xdr:colOff>0</xdr:colOff>
      <xdr:row>42</xdr:row>
      <xdr:rowOff>30874</xdr:rowOff>
    </xdr:to>
    <xdr:cxnSp macro="">
      <xdr:nvCxnSpPr>
        <xdr:cNvPr id="133" name="直線コネクタ 132"/>
        <xdr:cNvCxnSpPr/>
      </xdr:nvCxnSpPr>
      <xdr:spPr>
        <a:xfrm flipV="1">
          <a:off x="9639300" y="723160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151659</xdr:rowOff>
    </xdr:from>
    <xdr:to>
      <xdr:col>46</xdr:col>
      <xdr:colOff>38100</xdr:colOff>
      <xdr:row>42</xdr:row>
      <xdr:rowOff>81809</xdr:rowOff>
    </xdr:to>
    <xdr:sp macro="" textlink="">
      <xdr:nvSpPr>
        <xdr:cNvPr id="134" name="楕円 133"/>
        <xdr:cNvSpPr/>
      </xdr:nvSpPr>
      <xdr:spPr>
        <a:xfrm>
          <a:off x="8699500" y="7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30874</xdr:rowOff>
    </xdr:from>
    <xdr:to>
      <xdr:col>50</xdr:col>
      <xdr:colOff>114300</xdr:colOff>
      <xdr:row>42</xdr:row>
      <xdr:rowOff>31009</xdr:rowOff>
    </xdr:to>
    <xdr:cxnSp macro="">
      <xdr:nvCxnSpPr>
        <xdr:cNvPr id="135" name="直線コネクタ 134"/>
        <xdr:cNvCxnSpPr/>
      </xdr:nvCxnSpPr>
      <xdr:spPr>
        <a:xfrm flipV="1">
          <a:off x="8750300" y="723177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151805</xdr:rowOff>
    </xdr:from>
    <xdr:to>
      <xdr:col>41</xdr:col>
      <xdr:colOff>101600</xdr:colOff>
      <xdr:row>42</xdr:row>
      <xdr:rowOff>81955</xdr:rowOff>
    </xdr:to>
    <xdr:sp macro="" textlink="">
      <xdr:nvSpPr>
        <xdr:cNvPr id="136" name="楕円 135"/>
        <xdr:cNvSpPr/>
      </xdr:nvSpPr>
      <xdr:spPr>
        <a:xfrm>
          <a:off x="7810500" y="71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31009</xdr:rowOff>
    </xdr:from>
    <xdr:to>
      <xdr:col>45</xdr:col>
      <xdr:colOff>177800</xdr:colOff>
      <xdr:row>42</xdr:row>
      <xdr:rowOff>31155</xdr:rowOff>
    </xdr:to>
    <xdr:cxnSp macro="">
      <xdr:nvCxnSpPr>
        <xdr:cNvPr id="137" name="直線コネクタ 136"/>
        <xdr:cNvCxnSpPr/>
      </xdr:nvCxnSpPr>
      <xdr:spPr>
        <a:xfrm flipV="1">
          <a:off x="7861300" y="723190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149627</xdr:rowOff>
    </xdr:from>
    <xdr:to>
      <xdr:col>36</xdr:col>
      <xdr:colOff>165100</xdr:colOff>
      <xdr:row>42</xdr:row>
      <xdr:rowOff>79777</xdr:rowOff>
    </xdr:to>
    <xdr:sp macro="" textlink="">
      <xdr:nvSpPr>
        <xdr:cNvPr id="138" name="楕円 137"/>
        <xdr:cNvSpPr/>
      </xdr:nvSpPr>
      <xdr:spPr>
        <a:xfrm>
          <a:off x="6921500" y="71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28977</xdr:rowOff>
    </xdr:from>
    <xdr:to>
      <xdr:col>41</xdr:col>
      <xdr:colOff>50800</xdr:colOff>
      <xdr:row>42</xdr:row>
      <xdr:rowOff>31155</xdr:rowOff>
    </xdr:to>
    <xdr:cxnSp macro="">
      <xdr:nvCxnSpPr>
        <xdr:cNvPr id="139" name="直線コネクタ 138"/>
        <xdr:cNvCxnSpPr/>
      </xdr:nvCxnSpPr>
      <xdr:spPr>
        <a:xfrm>
          <a:off x="6972300" y="7229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72801</xdr:rowOff>
    </xdr:from>
    <xdr:ext cx="534377" cy="259045"/>
    <xdr:sp macro="" textlink="">
      <xdr:nvSpPr>
        <xdr:cNvPr id="144" name="n_1mainValue【道路】&#10;一人当たり延長"/>
        <xdr:cNvSpPr txBox="1"/>
      </xdr:nvSpPr>
      <xdr:spPr>
        <a:xfrm>
          <a:off x="9359411" y="72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72936</xdr:rowOff>
    </xdr:from>
    <xdr:ext cx="534377" cy="259045"/>
    <xdr:sp macro="" textlink="">
      <xdr:nvSpPr>
        <xdr:cNvPr id="145" name="n_2mainValue【道路】&#10;一人当たり延長"/>
        <xdr:cNvSpPr txBox="1"/>
      </xdr:nvSpPr>
      <xdr:spPr>
        <a:xfrm>
          <a:off x="8483111" y="72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98482</xdr:rowOff>
    </xdr:from>
    <xdr:ext cx="534377" cy="259045"/>
    <xdr:sp macro="" textlink="">
      <xdr:nvSpPr>
        <xdr:cNvPr id="146" name="n_3mainValue【道路】&#10;一人当たり延長"/>
        <xdr:cNvSpPr txBox="1"/>
      </xdr:nvSpPr>
      <xdr:spPr>
        <a:xfrm>
          <a:off x="7594111" y="69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96304</xdr:rowOff>
    </xdr:from>
    <xdr:ext cx="534377" cy="259045"/>
    <xdr:sp macro="" textlink="">
      <xdr:nvSpPr>
        <xdr:cNvPr id="147" name="n_4mainValue【道路】&#10;一人当たり延長"/>
        <xdr:cNvSpPr txBox="1"/>
      </xdr:nvSpPr>
      <xdr:spPr>
        <a:xfrm>
          <a:off x="6705111" y="69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89" name="楕円 188"/>
        <xdr:cNvSpPr/>
      </xdr:nvSpPr>
      <xdr:spPr>
        <a:xfrm>
          <a:off x="4584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0" name="【橋りょう・トンネル】&#10;有形固定資産減価償却率該当値テキスト"/>
        <xdr:cNvSpPr txBox="1"/>
      </xdr:nvSpPr>
      <xdr:spPr>
        <a:xfrm>
          <a:off x="4673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1" name="楕円 190"/>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124097</xdr:rowOff>
    </xdr:to>
    <xdr:cxnSp macro="">
      <xdr:nvCxnSpPr>
        <xdr:cNvPr id="192" name="直線コネクタ 191"/>
        <xdr:cNvCxnSpPr/>
      </xdr:nvCxnSpPr>
      <xdr:spPr>
        <a:xfrm>
          <a:off x="3797300" y="105417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83276</xdr:rowOff>
    </xdr:to>
    <xdr:cxnSp macro="">
      <xdr:nvCxnSpPr>
        <xdr:cNvPr id="194" name="直線コネクタ 193"/>
        <xdr:cNvCxnSpPr/>
      </xdr:nvCxnSpPr>
      <xdr:spPr>
        <a:xfrm>
          <a:off x="2908300" y="105172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58783</xdr:rowOff>
    </xdr:to>
    <xdr:cxnSp macro="">
      <xdr:nvCxnSpPr>
        <xdr:cNvPr id="196" name="直線コネクタ 195"/>
        <xdr:cNvCxnSpPr/>
      </xdr:nvCxnSpPr>
      <xdr:spPr>
        <a:xfrm>
          <a:off x="2019300" y="10517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7" name="楕円 196"/>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58783</xdr:rowOff>
    </xdr:to>
    <xdr:cxnSp macro="">
      <xdr:nvCxnSpPr>
        <xdr:cNvPr id="198" name="直線コネクタ 197"/>
        <xdr:cNvCxnSpPr/>
      </xdr:nvCxnSpPr>
      <xdr:spPr>
        <a:xfrm>
          <a:off x="1130300" y="104992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3" name="n_1main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6" name="n_4mainValue【橋りょう・トンネル】&#10;有形固定資産減価償却率"/>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74787</xdr:rowOff>
    </xdr:from>
    <xdr:to>
      <xdr:col>55</xdr:col>
      <xdr:colOff>50800</xdr:colOff>
      <xdr:row>60</xdr:row>
      <xdr:rowOff>4937</xdr:rowOff>
    </xdr:to>
    <xdr:sp macro="" textlink="">
      <xdr:nvSpPr>
        <xdr:cNvPr id="244" name="楕円 243"/>
        <xdr:cNvSpPr/>
      </xdr:nvSpPr>
      <xdr:spPr>
        <a:xfrm>
          <a:off x="10426700" y="101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97664</xdr:rowOff>
    </xdr:from>
    <xdr:ext cx="690189" cy="259045"/>
    <xdr:sp macro="" textlink="">
      <xdr:nvSpPr>
        <xdr:cNvPr id="245" name="【橋りょう・トンネル】&#10;一人当たり有形固定資産（償却資産）額該当値テキスト"/>
        <xdr:cNvSpPr txBox="1"/>
      </xdr:nvSpPr>
      <xdr:spPr>
        <a:xfrm>
          <a:off x="10515600" y="10041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93789</xdr:rowOff>
    </xdr:from>
    <xdr:to>
      <xdr:col>50</xdr:col>
      <xdr:colOff>165100</xdr:colOff>
      <xdr:row>60</xdr:row>
      <xdr:rowOff>23939</xdr:rowOff>
    </xdr:to>
    <xdr:sp macro="" textlink="">
      <xdr:nvSpPr>
        <xdr:cNvPr id="246" name="楕円 245"/>
        <xdr:cNvSpPr/>
      </xdr:nvSpPr>
      <xdr:spPr>
        <a:xfrm>
          <a:off x="9588500" y="10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125587</xdr:rowOff>
    </xdr:from>
    <xdr:to>
      <xdr:col>55</xdr:col>
      <xdr:colOff>0</xdr:colOff>
      <xdr:row>59</xdr:row>
      <xdr:rowOff>144589</xdr:rowOff>
    </xdr:to>
    <xdr:cxnSp macro="">
      <xdr:nvCxnSpPr>
        <xdr:cNvPr id="247" name="直線コネクタ 246"/>
        <xdr:cNvCxnSpPr/>
      </xdr:nvCxnSpPr>
      <xdr:spPr>
        <a:xfrm flipV="1">
          <a:off x="9639300" y="10241137"/>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108855</xdr:rowOff>
    </xdr:from>
    <xdr:to>
      <xdr:col>46</xdr:col>
      <xdr:colOff>38100</xdr:colOff>
      <xdr:row>60</xdr:row>
      <xdr:rowOff>39005</xdr:rowOff>
    </xdr:to>
    <xdr:sp macro="" textlink="">
      <xdr:nvSpPr>
        <xdr:cNvPr id="248" name="楕円 247"/>
        <xdr:cNvSpPr/>
      </xdr:nvSpPr>
      <xdr:spPr>
        <a:xfrm>
          <a:off x="8699500" y="102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144589</xdr:rowOff>
    </xdr:from>
    <xdr:to>
      <xdr:col>50</xdr:col>
      <xdr:colOff>114300</xdr:colOff>
      <xdr:row>59</xdr:row>
      <xdr:rowOff>159655</xdr:rowOff>
    </xdr:to>
    <xdr:cxnSp macro="">
      <xdr:nvCxnSpPr>
        <xdr:cNvPr id="249" name="直線コネクタ 248"/>
        <xdr:cNvCxnSpPr/>
      </xdr:nvCxnSpPr>
      <xdr:spPr>
        <a:xfrm flipV="1">
          <a:off x="8750300" y="10260139"/>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122646</xdr:rowOff>
    </xdr:from>
    <xdr:to>
      <xdr:col>41</xdr:col>
      <xdr:colOff>101600</xdr:colOff>
      <xdr:row>60</xdr:row>
      <xdr:rowOff>52796</xdr:rowOff>
    </xdr:to>
    <xdr:sp macro="" textlink="">
      <xdr:nvSpPr>
        <xdr:cNvPr id="250" name="楕円 249"/>
        <xdr:cNvSpPr/>
      </xdr:nvSpPr>
      <xdr:spPr>
        <a:xfrm>
          <a:off x="7810500" y="102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159655</xdr:rowOff>
    </xdr:from>
    <xdr:to>
      <xdr:col>45</xdr:col>
      <xdr:colOff>177800</xdr:colOff>
      <xdr:row>60</xdr:row>
      <xdr:rowOff>1996</xdr:rowOff>
    </xdr:to>
    <xdr:cxnSp macro="">
      <xdr:nvCxnSpPr>
        <xdr:cNvPr id="251" name="直線コネクタ 250"/>
        <xdr:cNvCxnSpPr/>
      </xdr:nvCxnSpPr>
      <xdr:spPr>
        <a:xfrm flipV="1">
          <a:off x="7861300" y="10275205"/>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139365</xdr:rowOff>
    </xdr:from>
    <xdr:to>
      <xdr:col>36</xdr:col>
      <xdr:colOff>165100</xdr:colOff>
      <xdr:row>60</xdr:row>
      <xdr:rowOff>69515</xdr:rowOff>
    </xdr:to>
    <xdr:sp macro="" textlink="">
      <xdr:nvSpPr>
        <xdr:cNvPr id="252" name="楕円 251"/>
        <xdr:cNvSpPr/>
      </xdr:nvSpPr>
      <xdr:spPr>
        <a:xfrm>
          <a:off x="6921500" y="102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1996</xdr:rowOff>
    </xdr:from>
    <xdr:to>
      <xdr:col>41</xdr:col>
      <xdr:colOff>50800</xdr:colOff>
      <xdr:row>60</xdr:row>
      <xdr:rowOff>18715</xdr:rowOff>
    </xdr:to>
    <xdr:cxnSp macro="">
      <xdr:nvCxnSpPr>
        <xdr:cNvPr id="253" name="直線コネクタ 252"/>
        <xdr:cNvCxnSpPr/>
      </xdr:nvCxnSpPr>
      <xdr:spPr>
        <a:xfrm flipV="1">
          <a:off x="6972300" y="10288996"/>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40466</xdr:rowOff>
    </xdr:from>
    <xdr:ext cx="690189" cy="259045"/>
    <xdr:sp macro="" textlink="">
      <xdr:nvSpPr>
        <xdr:cNvPr id="258" name="n_1mainValue【橋りょう・トンネル】&#10;一人当たり有形固定資産（償却資産）額"/>
        <xdr:cNvSpPr txBox="1"/>
      </xdr:nvSpPr>
      <xdr:spPr>
        <a:xfrm>
          <a:off x="9281505" y="998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55532</xdr:rowOff>
    </xdr:from>
    <xdr:ext cx="690189" cy="259045"/>
    <xdr:sp macro="" textlink="">
      <xdr:nvSpPr>
        <xdr:cNvPr id="259" name="n_2mainValue【橋りょう・トンネル】&#10;一人当たり有形固定資産（償却資産）額"/>
        <xdr:cNvSpPr txBox="1"/>
      </xdr:nvSpPr>
      <xdr:spPr>
        <a:xfrm>
          <a:off x="8405205" y="999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69323</xdr:rowOff>
    </xdr:from>
    <xdr:ext cx="690189" cy="259045"/>
    <xdr:sp macro="" textlink="">
      <xdr:nvSpPr>
        <xdr:cNvPr id="260" name="n_3mainValue【橋りょう・トンネル】&#10;一人当たり有形固定資産（償却資産）額"/>
        <xdr:cNvSpPr txBox="1"/>
      </xdr:nvSpPr>
      <xdr:spPr>
        <a:xfrm>
          <a:off x="7516205" y="10013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86042</xdr:rowOff>
    </xdr:from>
    <xdr:ext cx="690189" cy="259045"/>
    <xdr:sp macro="" textlink="">
      <xdr:nvSpPr>
        <xdr:cNvPr id="261" name="n_4mainValue【橋りょう・トンネル】&#10;一人当たり有形固定資産（償却資産）額"/>
        <xdr:cNvSpPr txBox="1"/>
      </xdr:nvSpPr>
      <xdr:spPr>
        <a:xfrm>
          <a:off x="6627205" y="10030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3" name="楕円 302"/>
        <xdr:cNvSpPr/>
      </xdr:nvSpPr>
      <xdr:spPr>
        <a:xfrm>
          <a:off x="4584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88191</xdr:rowOff>
    </xdr:from>
    <xdr:ext cx="405111" cy="259045"/>
    <xdr:sp macro="" textlink="">
      <xdr:nvSpPr>
        <xdr:cNvPr id="304" name="【公営住宅】&#10;有形固定資産減価償却率該当値テキスト"/>
        <xdr:cNvSpPr txBox="1"/>
      </xdr:nvSpPr>
      <xdr:spPr>
        <a:xfrm>
          <a:off x="4673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5" name="楕円 304"/>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160564</xdr:rowOff>
    </xdr:to>
    <xdr:cxnSp macro="">
      <xdr:nvCxnSpPr>
        <xdr:cNvPr id="306" name="直線コネクタ 305"/>
        <xdr:cNvCxnSpPr/>
      </xdr:nvCxnSpPr>
      <xdr:spPr>
        <a:xfrm>
          <a:off x="3797300" y="1471585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307" name="楕円 306"/>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85</xdr:row>
      <xdr:rowOff>142602</xdr:rowOff>
    </xdr:to>
    <xdr:cxnSp macro="">
      <xdr:nvCxnSpPr>
        <xdr:cNvPr id="308" name="直線コネクタ 307"/>
        <xdr:cNvCxnSpPr/>
      </xdr:nvCxnSpPr>
      <xdr:spPr>
        <a:xfrm>
          <a:off x="2908300" y="14702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09" name="楕円 308"/>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85</xdr:row>
      <xdr:rowOff>129539</xdr:rowOff>
    </xdr:to>
    <xdr:cxnSp macro="">
      <xdr:nvCxnSpPr>
        <xdr:cNvPr id="310" name="直線コネクタ 309"/>
        <xdr:cNvCxnSpPr/>
      </xdr:nvCxnSpPr>
      <xdr:spPr>
        <a:xfrm>
          <a:off x="2019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144055</xdr:rowOff>
    </xdr:from>
    <xdr:to>
      <xdr:col>6</xdr:col>
      <xdr:colOff>38100</xdr:colOff>
      <xdr:row>86</xdr:row>
      <xdr:rowOff>74205</xdr:rowOff>
    </xdr:to>
    <xdr:sp macro="" textlink="">
      <xdr:nvSpPr>
        <xdr:cNvPr id="311" name="楕円 310"/>
        <xdr:cNvSpPr/>
      </xdr:nvSpPr>
      <xdr:spPr>
        <a:xfrm>
          <a:off x="1079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86</xdr:row>
      <xdr:rowOff>23405</xdr:rowOff>
    </xdr:to>
    <xdr:cxnSp macro="">
      <xdr:nvCxnSpPr>
        <xdr:cNvPr id="312" name="直線コネクタ 311"/>
        <xdr:cNvCxnSpPr/>
      </xdr:nvCxnSpPr>
      <xdr:spPr>
        <a:xfrm flipV="1">
          <a:off x="1130300" y="1470278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7" name="n_1mainValue【公営住宅】&#10;有形固定資産減価償却率"/>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318" name="n_2mainValue【公営住宅】&#10;有形固定資産減価償却率"/>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19" name="n_3mainValue【公営住宅】&#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65332</xdr:rowOff>
    </xdr:from>
    <xdr:ext cx="405111" cy="259045"/>
    <xdr:sp macro="" textlink="">
      <xdr:nvSpPr>
        <xdr:cNvPr id="320" name="n_4mainValue【公営住宅】&#10;有形固定資産減価償却率"/>
        <xdr:cNvSpPr txBox="1"/>
      </xdr:nvSpPr>
      <xdr:spPr>
        <a:xfrm>
          <a:off x="9277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133858</xdr:rowOff>
    </xdr:from>
    <xdr:to>
      <xdr:col>55</xdr:col>
      <xdr:colOff>50800</xdr:colOff>
      <xdr:row>86</xdr:row>
      <xdr:rowOff>64008</xdr:rowOff>
    </xdr:to>
    <xdr:sp macro="" textlink="">
      <xdr:nvSpPr>
        <xdr:cNvPr id="360" name="楕円 359"/>
        <xdr:cNvSpPr/>
      </xdr:nvSpPr>
      <xdr:spPr>
        <a:xfrm>
          <a:off x="10426700" y="147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48785</xdr:rowOff>
    </xdr:from>
    <xdr:ext cx="469744" cy="259045"/>
    <xdr:sp macro="" textlink="">
      <xdr:nvSpPr>
        <xdr:cNvPr id="361" name="【公営住宅】&#10;一人当たり面積該当値テキスト"/>
        <xdr:cNvSpPr txBox="1"/>
      </xdr:nvSpPr>
      <xdr:spPr>
        <a:xfrm>
          <a:off x="10515600"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136271</xdr:rowOff>
    </xdr:from>
    <xdr:to>
      <xdr:col>50</xdr:col>
      <xdr:colOff>165100</xdr:colOff>
      <xdr:row>86</xdr:row>
      <xdr:rowOff>66421</xdr:rowOff>
    </xdr:to>
    <xdr:sp macro="" textlink="">
      <xdr:nvSpPr>
        <xdr:cNvPr id="362" name="楕円 361"/>
        <xdr:cNvSpPr/>
      </xdr:nvSpPr>
      <xdr:spPr>
        <a:xfrm>
          <a:off x="9588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13208</xdr:rowOff>
    </xdr:from>
    <xdr:to>
      <xdr:col>55</xdr:col>
      <xdr:colOff>0</xdr:colOff>
      <xdr:row>86</xdr:row>
      <xdr:rowOff>15621</xdr:rowOff>
    </xdr:to>
    <xdr:cxnSp macro="">
      <xdr:nvCxnSpPr>
        <xdr:cNvPr id="363" name="直線コネクタ 362"/>
        <xdr:cNvCxnSpPr/>
      </xdr:nvCxnSpPr>
      <xdr:spPr>
        <a:xfrm flipV="1">
          <a:off x="9639300" y="1475790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138049</xdr:rowOff>
    </xdr:from>
    <xdr:to>
      <xdr:col>46</xdr:col>
      <xdr:colOff>38100</xdr:colOff>
      <xdr:row>86</xdr:row>
      <xdr:rowOff>68199</xdr:rowOff>
    </xdr:to>
    <xdr:sp macro="" textlink="">
      <xdr:nvSpPr>
        <xdr:cNvPr id="364" name="楕円 363"/>
        <xdr:cNvSpPr/>
      </xdr:nvSpPr>
      <xdr:spPr>
        <a:xfrm>
          <a:off x="8699500" y="147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15621</xdr:rowOff>
    </xdr:from>
    <xdr:to>
      <xdr:col>50</xdr:col>
      <xdr:colOff>114300</xdr:colOff>
      <xdr:row>86</xdr:row>
      <xdr:rowOff>17399</xdr:rowOff>
    </xdr:to>
    <xdr:cxnSp macro="">
      <xdr:nvCxnSpPr>
        <xdr:cNvPr id="365" name="直線コネクタ 364"/>
        <xdr:cNvCxnSpPr/>
      </xdr:nvCxnSpPr>
      <xdr:spPr>
        <a:xfrm flipV="1">
          <a:off x="8750300" y="1476032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66" name="楕円 365"/>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17399</xdr:rowOff>
    </xdr:from>
    <xdr:to>
      <xdr:col>45</xdr:col>
      <xdr:colOff>177800</xdr:colOff>
      <xdr:row>86</xdr:row>
      <xdr:rowOff>19050</xdr:rowOff>
    </xdr:to>
    <xdr:cxnSp macro="">
      <xdr:nvCxnSpPr>
        <xdr:cNvPr id="367" name="直線コネクタ 366"/>
        <xdr:cNvCxnSpPr/>
      </xdr:nvCxnSpPr>
      <xdr:spPr>
        <a:xfrm flipV="1">
          <a:off x="7861300" y="1476209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141097</xdr:rowOff>
    </xdr:from>
    <xdr:to>
      <xdr:col>36</xdr:col>
      <xdr:colOff>165100</xdr:colOff>
      <xdr:row>86</xdr:row>
      <xdr:rowOff>71247</xdr:rowOff>
    </xdr:to>
    <xdr:sp macro="" textlink="">
      <xdr:nvSpPr>
        <xdr:cNvPr id="368" name="楕円 367"/>
        <xdr:cNvSpPr/>
      </xdr:nvSpPr>
      <xdr:spPr>
        <a:xfrm>
          <a:off x="6921500" y="147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20447</xdr:rowOff>
    </xdr:to>
    <xdr:cxnSp macro="">
      <xdr:nvCxnSpPr>
        <xdr:cNvPr id="369" name="直線コネクタ 368"/>
        <xdr:cNvCxnSpPr/>
      </xdr:nvCxnSpPr>
      <xdr:spPr>
        <a:xfrm flipV="1">
          <a:off x="6972300" y="1476375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57548</xdr:rowOff>
    </xdr:from>
    <xdr:ext cx="469744" cy="259045"/>
    <xdr:sp macro="" textlink="">
      <xdr:nvSpPr>
        <xdr:cNvPr id="374" name="n_1mainValue【公営住宅】&#10;一人当たり面積"/>
        <xdr:cNvSpPr txBox="1"/>
      </xdr:nvSpPr>
      <xdr:spPr>
        <a:xfrm>
          <a:off x="93917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59326</xdr:rowOff>
    </xdr:from>
    <xdr:ext cx="469744" cy="259045"/>
    <xdr:sp macro="" textlink="">
      <xdr:nvSpPr>
        <xdr:cNvPr id="375" name="n_2mainValue【公営住宅】&#10;一人当たり面積"/>
        <xdr:cNvSpPr txBox="1"/>
      </xdr:nvSpPr>
      <xdr:spPr>
        <a:xfrm>
          <a:off x="8515427" y="148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76" name="n_3mainValue【公営住宅】&#10;一人当たり面積"/>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62374</xdr:rowOff>
    </xdr:from>
    <xdr:ext cx="469744" cy="259045"/>
    <xdr:sp macro="" textlink="">
      <xdr:nvSpPr>
        <xdr:cNvPr id="377" name="n_4mainValue【公営住宅】&#10;一人当たり面積"/>
        <xdr:cNvSpPr txBox="1"/>
      </xdr:nvSpPr>
      <xdr:spPr>
        <a:xfrm>
          <a:off x="6737427" y="148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100512</xdr:rowOff>
    </xdr:from>
    <xdr:to>
      <xdr:col>85</xdr:col>
      <xdr:colOff>177800</xdr:colOff>
      <xdr:row>42</xdr:row>
      <xdr:rowOff>30662</xdr:rowOff>
    </xdr:to>
    <xdr:sp macro="" textlink="">
      <xdr:nvSpPr>
        <xdr:cNvPr id="435" name="楕円 434"/>
        <xdr:cNvSpPr/>
      </xdr:nvSpPr>
      <xdr:spPr>
        <a:xfrm>
          <a:off x="16268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15439</xdr:rowOff>
    </xdr:from>
    <xdr:ext cx="405111" cy="259045"/>
    <xdr:sp macro="" textlink="">
      <xdr:nvSpPr>
        <xdr:cNvPr id="436" name="【認定こども園・幼稚園・保育所】&#10;有形固定資産減価償却率該当値テキスト"/>
        <xdr:cNvSpPr txBox="1"/>
      </xdr:nvSpPr>
      <xdr:spPr>
        <a:xfrm>
          <a:off x="16357600" y="704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437" name="楕円 436"/>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151312</xdr:rowOff>
    </xdr:to>
    <xdr:cxnSp macro="">
      <xdr:nvCxnSpPr>
        <xdr:cNvPr id="438" name="直線コネクタ 437"/>
        <xdr:cNvCxnSpPr/>
      </xdr:nvCxnSpPr>
      <xdr:spPr>
        <a:xfrm>
          <a:off x="15481300" y="71432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39" name="楕円 438"/>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113756</xdr:rowOff>
    </xdr:to>
    <xdr:cxnSp macro="">
      <xdr:nvCxnSpPr>
        <xdr:cNvPr id="440" name="直線コネクタ 439"/>
        <xdr:cNvCxnSpPr/>
      </xdr:nvCxnSpPr>
      <xdr:spPr>
        <a:xfrm>
          <a:off x="14592300" y="70599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41" name="楕円 440"/>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30480</xdr:rowOff>
    </xdr:to>
    <xdr:cxnSp macro="">
      <xdr:nvCxnSpPr>
        <xdr:cNvPr id="442" name="直線コネクタ 441"/>
        <xdr:cNvCxnSpPr/>
      </xdr:nvCxnSpPr>
      <xdr:spPr>
        <a:xfrm>
          <a:off x="13703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133169</xdr:rowOff>
    </xdr:from>
    <xdr:to>
      <xdr:col>67</xdr:col>
      <xdr:colOff>101600</xdr:colOff>
      <xdr:row>41</xdr:row>
      <xdr:rowOff>63319</xdr:rowOff>
    </xdr:to>
    <xdr:sp macro="" textlink="">
      <xdr:nvSpPr>
        <xdr:cNvPr id="443" name="楕円 442"/>
        <xdr:cNvSpPr/>
      </xdr:nvSpPr>
      <xdr:spPr>
        <a:xfrm>
          <a:off x="1276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12519</xdr:rowOff>
    </xdr:from>
    <xdr:to>
      <xdr:col>71</xdr:col>
      <xdr:colOff>177800</xdr:colOff>
      <xdr:row>41</xdr:row>
      <xdr:rowOff>30480</xdr:rowOff>
    </xdr:to>
    <xdr:cxnSp macro="">
      <xdr:nvCxnSpPr>
        <xdr:cNvPr id="444" name="直線コネクタ 443"/>
        <xdr:cNvCxnSpPr/>
      </xdr:nvCxnSpPr>
      <xdr:spPr>
        <a:xfrm>
          <a:off x="12814300" y="70419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449" name="n_1mainValue【認定こども園・幼稚園・保育所】&#10;有形固定資産減価償却率"/>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50" name="n_2mainValue【認定こども園・幼稚園・保育所】&#10;有形固定資産減価償却率"/>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51" name="n_3mainValue【認定こども園・幼稚園・保育所】&#10;有形固定資産減価償却率"/>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452" name="n_4mainValue【認定こども園・幼稚園・保育所】&#10;有形固定資産減価償却率"/>
        <xdr:cNvSpPr txBox="1"/>
      </xdr:nvSpPr>
      <xdr:spPr>
        <a:xfrm>
          <a:off x="12611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62956</xdr:rowOff>
    </xdr:from>
    <xdr:to>
      <xdr:col>116</xdr:col>
      <xdr:colOff>114300</xdr:colOff>
      <xdr:row>37</xdr:row>
      <xdr:rowOff>164556</xdr:rowOff>
    </xdr:to>
    <xdr:sp macro="" textlink="">
      <xdr:nvSpPr>
        <xdr:cNvPr id="494" name="楕円 493"/>
        <xdr:cNvSpPr/>
      </xdr:nvSpPr>
      <xdr:spPr>
        <a:xfrm>
          <a:off x="22110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85833</xdr:rowOff>
    </xdr:from>
    <xdr:ext cx="469744" cy="259045"/>
    <xdr:sp macro="" textlink="">
      <xdr:nvSpPr>
        <xdr:cNvPr id="495" name="【認定こども園・幼稚園・保育所】&#10;一人当たり面積該当値テキスト"/>
        <xdr:cNvSpPr txBox="1"/>
      </xdr:nvSpPr>
      <xdr:spPr>
        <a:xfrm>
          <a:off x="22199600"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96" name="楕円 495"/>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133350</xdr:rowOff>
    </xdr:to>
    <xdr:cxnSp macro="">
      <xdr:nvCxnSpPr>
        <xdr:cNvPr id="497" name="直線コネクタ 496"/>
        <xdr:cNvCxnSpPr/>
      </xdr:nvCxnSpPr>
      <xdr:spPr>
        <a:xfrm flipV="1">
          <a:off x="21323300" y="645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97246</xdr:rowOff>
    </xdr:from>
    <xdr:to>
      <xdr:col>107</xdr:col>
      <xdr:colOff>101600</xdr:colOff>
      <xdr:row>38</xdr:row>
      <xdr:rowOff>27395</xdr:rowOff>
    </xdr:to>
    <xdr:sp macro="" textlink="">
      <xdr:nvSpPr>
        <xdr:cNvPr id="498" name="楕円 497"/>
        <xdr:cNvSpPr/>
      </xdr:nvSpPr>
      <xdr:spPr>
        <a:xfrm>
          <a:off x="20383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148046</xdr:rowOff>
    </xdr:to>
    <xdr:cxnSp macro="">
      <xdr:nvCxnSpPr>
        <xdr:cNvPr id="499" name="直線コネクタ 498"/>
        <xdr:cNvCxnSpPr/>
      </xdr:nvCxnSpPr>
      <xdr:spPr>
        <a:xfrm flipV="1">
          <a:off x="20434300" y="64770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00" name="楕円 499"/>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148046</xdr:rowOff>
    </xdr:from>
    <xdr:to>
      <xdr:col>107</xdr:col>
      <xdr:colOff>50800</xdr:colOff>
      <xdr:row>38</xdr:row>
      <xdr:rowOff>27215</xdr:rowOff>
    </xdr:to>
    <xdr:cxnSp macro="">
      <xdr:nvCxnSpPr>
        <xdr:cNvPr id="501" name="直線コネクタ 500"/>
        <xdr:cNvCxnSpPr/>
      </xdr:nvCxnSpPr>
      <xdr:spPr>
        <a:xfrm flipV="1">
          <a:off x="19545300" y="64916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159294</xdr:rowOff>
    </xdr:from>
    <xdr:to>
      <xdr:col>98</xdr:col>
      <xdr:colOff>38100</xdr:colOff>
      <xdr:row>38</xdr:row>
      <xdr:rowOff>89444</xdr:rowOff>
    </xdr:to>
    <xdr:sp macro="" textlink="">
      <xdr:nvSpPr>
        <xdr:cNvPr id="502" name="楕円 501"/>
        <xdr:cNvSpPr/>
      </xdr:nvSpPr>
      <xdr:spPr>
        <a:xfrm>
          <a:off x="18605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38644</xdr:rowOff>
    </xdr:to>
    <xdr:cxnSp macro="">
      <xdr:nvCxnSpPr>
        <xdr:cNvPr id="503" name="直線コネクタ 502"/>
        <xdr:cNvCxnSpPr/>
      </xdr:nvCxnSpPr>
      <xdr:spPr>
        <a:xfrm flipV="1">
          <a:off x="18656300" y="65423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0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43923</xdr:rowOff>
    </xdr:from>
    <xdr:ext cx="469744" cy="259045"/>
    <xdr:sp macro="" textlink="">
      <xdr:nvSpPr>
        <xdr:cNvPr id="509" name="n_2mainValue【認定こども園・幼稚園・保育所】&#10;一人当たり面積"/>
        <xdr:cNvSpPr txBox="1"/>
      </xdr:nvSpPr>
      <xdr:spPr>
        <a:xfrm>
          <a:off x="20199427" y="62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94541</xdr:rowOff>
    </xdr:from>
    <xdr:ext cx="469744" cy="259045"/>
    <xdr:sp macro="" textlink="">
      <xdr:nvSpPr>
        <xdr:cNvPr id="510" name="n_3mainValue【認定こども園・幼稚園・保育所】&#10;一人当たり面積"/>
        <xdr:cNvSpPr txBox="1"/>
      </xdr:nvSpPr>
      <xdr:spPr>
        <a:xfrm>
          <a:off x="19310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105971</xdr:rowOff>
    </xdr:from>
    <xdr:ext cx="469744" cy="259045"/>
    <xdr:sp macro="" textlink="">
      <xdr:nvSpPr>
        <xdr:cNvPr id="511" name="n_4mainValue【認定こども園・幼稚園・保育所】&#10;一人当たり面積"/>
        <xdr:cNvSpPr txBox="1"/>
      </xdr:nvSpPr>
      <xdr:spPr>
        <a:xfrm>
          <a:off x="18421427" y="62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52" name="楕円 551"/>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553" name="【学校施設】&#10;有形固定資産減価償却率該当値テキスト"/>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554" name="楕円 553"/>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xdr:rowOff>
    </xdr:from>
    <xdr:to>
      <xdr:col>85</xdr:col>
      <xdr:colOff>127000</xdr:colOff>
      <xdr:row>57</xdr:row>
      <xdr:rowOff>78105</xdr:rowOff>
    </xdr:to>
    <xdr:cxnSp macro="">
      <xdr:nvCxnSpPr>
        <xdr:cNvPr id="555" name="直線コネクタ 554"/>
        <xdr:cNvCxnSpPr/>
      </xdr:nvCxnSpPr>
      <xdr:spPr>
        <a:xfrm flipV="1">
          <a:off x="15481300" y="97764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149225</xdr:rowOff>
    </xdr:from>
    <xdr:to>
      <xdr:col>76</xdr:col>
      <xdr:colOff>165100</xdr:colOff>
      <xdr:row>57</xdr:row>
      <xdr:rowOff>79375</xdr:rowOff>
    </xdr:to>
    <xdr:sp macro="" textlink="">
      <xdr:nvSpPr>
        <xdr:cNvPr id="556" name="楕円 555"/>
        <xdr:cNvSpPr/>
      </xdr:nvSpPr>
      <xdr:spPr>
        <a:xfrm>
          <a:off x="14541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28575</xdr:rowOff>
    </xdr:from>
    <xdr:to>
      <xdr:col>81</xdr:col>
      <xdr:colOff>50800</xdr:colOff>
      <xdr:row>57</xdr:row>
      <xdr:rowOff>78105</xdr:rowOff>
    </xdr:to>
    <xdr:cxnSp macro="">
      <xdr:nvCxnSpPr>
        <xdr:cNvPr id="557" name="直線コネクタ 556"/>
        <xdr:cNvCxnSpPr/>
      </xdr:nvCxnSpPr>
      <xdr:spPr>
        <a:xfrm>
          <a:off x="14592300" y="9801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558" name="楕円 557"/>
        <xdr:cNvSpPr/>
      </xdr:nvSpPr>
      <xdr:spPr>
        <a:xfrm>
          <a:off x="13652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28575</xdr:rowOff>
    </xdr:from>
    <xdr:to>
      <xdr:col>76</xdr:col>
      <xdr:colOff>114300</xdr:colOff>
      <xdr:row>57</xdr:row>
      <xdr:rowOff>28575</xdr:rowOff>
    </xdr:to>
    <xdr:cxnSp macro="">
      <xdr:nvCxnSpPr>
        <xdr:cNvPr id="559" name="直線コネクタ 558"/>
        <xdr:cNvCxnSpPr/>
      </xdr:nvCxnSpPr>
      <xdr:spPr>
        <a:xfrm>
          <a:off x="13703300" y="9801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560" name="楕円 559"/>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28575</xdr:rowOff>
    </xdr:from>
    <xdr:to>
      <xdr:col>71</xdr:col>
      <xdr:colOff>177800</xdr:colOff>
      <xdr:row>59</xdr:row>
      <xdr:rowOff>106680</xdr:rowOff>
    </xdr:to>
    <xdr:cxnSp macro="">
      <xdr:nvCxnSpPr>
        <xdr:cNvPr id="561" name="直線コネクタ 560"/>
        <xdr:cNvCxnSpPr/>
      </xdr:nvCxnSpPr>
      <xdr:spPr>
        <a:xfrm flipV="1">
          <a:off x="12814300" y="980122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566" name="n_1mainValue【学校施設】&#10;有形固定資産減価償却率"/>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95902</xdr:rowOff>
    </xdr:from>
    <xdr:ext cx="405111" cy="259045"/>
    <xdr:sp macro="" textlink="">
      <xdr:nvSpPr>
        <xdr:cNvPr id="567" name="n_2mainValue【学校施設】&#10;有形固定資産減価償却率"/>
        <xdr:cNvSpPr txBox="1"/>
      </xdr:nvSpPr>
      <xdr:spPr>
        <a:xfrm>
          <a:off x="14389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95902</xdr:rowOff>
    </xdr:from>
    <xdr:ext cx="405111" cy="259045"/>
    <xdr:sp macro="" textlink="">
      <xdr:nvSpPr>
        <xdr:cNvPr id="568" name="n_3mainValue【学校施設】&#10;有形固定資産減価償却率"/>
        <xdr:cNvSpPr txBox="1"/>
      </xdr:nvSpPr>
      <xdr:spPr>
        <a:xfrm>
          <a:off x="13500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569" name="n_4mainValue【学校施設】&#10;有形固定資産減価償却率"/>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1" name="テキスト ボックス 59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108095</xdr:rowOff>
    </xdr:from>
    <xdr:to>
      <xdr:col>116</xdr:col>
      <xdr:colOff>62864</xdr:colOff>
      <xdr:row>64</xdr:row>
      <xdr:rowOff>54374</xdr:rowOff>
    </xdr:to>
    <xdr:cxnSp macro="">
      <xdr:nvCxnSpPr>
        <xdr:cNvPr id="595" name="直線コネクタ 594"/>
        <xdr:cNvCxnSpPr/>
      </xdr:nvCxnSpPr>
      <xdr:spPr>
        <a:xfrm flipV="1">
          <a:off x="22160864" y="10223645"/>
          <a:ext cx="0" cy="803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58201</xdr:rowOff>
    </xdr:from>
    <xdr:ext cx="469744" cy="259045"/>
    <xdr:sp macro="" textlink="">
      <xdr:nvSpPr>
        <xdr:cNvPr id="596" name="【学校施設】&#10;一人当たり面積最小値テキスト"/>
        <xdr:cNvSpPr txBox="1"/>
      </xdr:nvSpPr>
      <xdr:spPr>
        <a:xfrm>
          <a:off x="22199600" y="110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54374</xdr:rowOff>
    </xdr:from>
    <xdr:to>
      <xdr:col>116</xdr:col>
      <xdr:colOff>152400</xdr:colOff>
      <xdr:row>64</xdr:row>
      <xdr:rowOff>54374</xdr:rowOff>
    </xdr:to>
    <xdr:cxnSp macro="">
      <xdr:nvCxnSpPr>
        <xdr:cNvPr id="597" name="直線コネクタ 596"/>
        <xdr:cNvCxnSpPr/>
      </xdr:nvCxnSpPr>
      <xdr:spPr>
        <a:xfrm>
          <a:off x="22072600" y="1102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54772</xdr:rowOff>
    </xdr:from>
    <xdr:ext cx="469744" cy="259045"/>
    <xdr:sp macro="" textlink="">
      <xdr:nvSpPr>
        <xdr:cNvPr id="598" name="【学校施設】&#10;一人当たり面積最大値テキスト"/>
        <xdr:cNvSpPr txBox="1"/>
      </xdr:nvSpPr>
      <xdr:spPr>
        <a:xfrm>
          <a:off x="22199600" y="99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108095</xdr:rowOff>
    </xdr:from>
    <xdr:to>
      <xdr:col>116</xdr:col>
      <xdr:colOff>152400</xdr:colOff>
      <xdr:row>59</xdr:row>
      <xdr:rowOff>108095</xdr:rowOff>
    </xdr:to>
    <xdr:cxnSp macro="">
      <xdr:nvCxnSpPr>
        <xdr:cNvPr id="599" name="直線コネクタ 598"/>
        <xdr:cNvCxnSpPr/>
      </xdr:nvCxnSpPr>
      <xdr:spPr>
        <a:xfrm>
          <a:off x="22072600" y="1022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154431</xdr:rowOff>
    </xdr:from>
    <xdr:ext cx="469744" cy="259045"/>
    <xdr:sp macro="" textlink="">
      <xdr:nvSpPr>
        <xdr:cNvPr id="600" name="【学校施設】&#10;一人当たり面積平均値テキスト"/>
        <xdr:cNvSpPr txBox="1"/>
      </xdr:nvSpPr>
      <xdr:spPr>
        <a:xfrm>
          <a:off x="22199600" y="10612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4554</xdr:rowOff>
    </xdr:from>
    <xdr:to>
      <xdr:col>116</xdr:col>
      <xdr:colOff>114300</xdr:colOff>
      <xdr:row>62</xdr:row>
      <xdr:rowOff>106154</xdr:rowOff>
    </xdr:to>
    <xdr:sp macro="" textlink="">
      <xdr:nvSpPr>
        <xdr:cNvPr id="601" name="フローチャート: 判断 600"/>
        <xdr:cNvSpPr/>
      </xdr:nvSpPr>
      <xdr:spPr>
        <a:xfrm>
          <a:off x="22110700" y="1063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28720</xdr:rowOff>
    </xdr:from>
    <xdr:to>
      <xdr:col>112</xdr:col>
      <xdr:colOff>38100</xdr:colOff>
      <xdr:row>62</xdr:row>
      <xdr:rowOff>130320</xdr:rowOff>
    </xdr:to>
    <xdr:sp macro="" textlink="">
      <xdr:nvSpPr>
        <xdr:cNvPr id="602" name="フローチャート: 判断 601"/>
        <xdr:cNvSpPr/>
      </xdr:nvSpPr>
      <xdr:spPr>
        <a:xfrm>
          <a:off x="21272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29047</xdr:rowOff>
    </xdr:from>
    <xdr:to>
      <xdr:col>107</xdr:col>
      <xdr:colOff>101600</xdr:colOff>
      <xdr:row>62</xdr:row>
      <xdr:rowOff>130647</xdr:rowOff>
    </xdr:to>
    <xdr:sp macro="" textlink="">
      <xdr:nvSpPr>
        <xdr:cNvPr id="603" name="フローチャート: 判断 602"/>
        <xdr:cNvSpPr/>
      </xdr:nvSpPr>
      <xdr:spPr>
        <a:xfrm>
          <a:off x="20383500" y="1065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18597</xdr:rowOff>
    </xdr:from>
    <xdr:to>
      <xdr:col>102</xdr:col>
      <xdr:colOff>165100</xdr:colOff>
      <xdr:row>62</xdr:row>
      <xdr:rowOff>120197</xdr:rowOff>
    </xdr:to>
    <xdr:sp macro="" textlink="">
      <xdr:nvSpPr>
        <xdr:cNvPr id="604" name="フローチャート: 判断 603"/>
        <xdr:cNvSpPr/>
      </xdr:nvSpPr>
      <xdr:spPr>
        <a:xfrm>
          <a:off x="19494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24638</xdr:rowOff>
    </xdr:from>
    <xdr:to>
      <xdr:col>98</xdr:col>
      <xdr:colOff>38100</xdr:colOff>
      <xdr:row>62</xdr:row>
      <xdr:rowOff>126238</xdr:rowOff>
    </xdr:to>
    <xdr:sp macro="" textlink="">
      <xdr:nvSpPr>
        <xdr:cNvPr id="605" name="フローチャート: 判断 604"/>
        <xdr:cNvSpPr/>
      </xdr:nvSpPr>
      <xdr:spPr>
        <a:xfrm>
          <a:off x="18605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31169</xdr:rowOff>
    </xdr:from>
    <xdr:to>
      <xdr:col>116</xdr:col>
      <xdr:colOff>114300</xdr:colOff>
      <xdr:row>61</xdr:row>
      <xdr:rowOff>132769</xdr:rowOff>
    </xdr:to>
    <xdr:sp macro="" textlink="">
      <xdr:nvSpPr>
        <xdr:cNvPr id="611" name="楕円 610"/>
        <xdr:cNvSpPr/>
      </xdr:nvSpPr>
      <xdr:spPr>
        <a:xfrm>
          <a:off x="221107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54046</xdr:rowOff>
    </xdr:from>
    <xdr:ext cx="469744" cy="259045"/>
    <xdr:sp macro="" textlink="">
      <xdr:nvSpPr>
        <xdr:cNvPr id="612" name="【学校施設】&#10;一人当たり面積該当値テキスト"/>
        <xdr:cNvSpPr txBox="1"/>
      </xdr:nvSpPr>
      <xdr:spPr>
        <a:xfrm>
          <a:off x="22199600" y="103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44232</xdr:rowOff>
    </xdr:from>
    <xdr:to>
      <xdr:col>112</xdr:col>
      <xdr:colOff>38100</xdr:colOff>
      <xdr:row>61</xdr:row>
      <xdr:rowOff>145832</xdr:rowOff>
    </xdr:to>
    <xdr:sp macro="" textlink="">
      <xdr:nvSpPr>
        <xdr:cNvPr id="613" name="楕円 612"/>
        <xdr:cNvSpPr/>
      </xdr:nvSpPr>
      <xdr:spPr>
        <a:xfrm>
          <a:off x="21272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81969</xdr:rowOff>
    </xdr:from>
    <xdr:to>
      <xdr:col>116</xdr:col>
      <xdr:colOff>63500</xdr:colOff>
      <xdr:row>61</xdr:row>
      <xdr:rowOff>95032</xdr:rowOff>
    </xdr:to>
    <xdr:cxnSp macro="">
      <xdr:nvCxnSpPr>
        <xdr:cNvPr id="614" name="直線コネクタ 613"/>
        <xdr:cNvCxnSpPr/>
      </xdr:nvCxnSpPr>
      <xdr:spPr>
        <a:xfrm flipV="1">
          <a:off x="21323300" y="1054041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615" name="楕円 614"/>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95032</xdr:rowOff>
    </xdr:from>
    <xdr:to>
      <xdr:col>111</xdr:col>
      <xdr:colOff>177800</xdr:colOff>
      <xdr:row>61</xdr:row>
      <xdr:rowOff>105156</xdr:rowOff>
    </xdr:to>
    <xdr:cxnSp macro="">
      <xdr:nvCxnSpPr>
        <xdr:cNvPr id="616" name="直線コネクタ 615"/>
        <xdr:cNvCxnSpPr/>
      </xdr:nvCxnSpPr>
      <xdr:spPr>
        <a:xfrm flipV="1">
          <a:off x="20434300" y="1055348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125549</xdr:rowOff>
    </xdr:from>
    <xdr:to>
      <xdr:col>102</xdr:col>
      <xdr:colOff>165100</xdr:colOff>
      <xdr:row>62</xdr:row>
      <xdr:rowOff>55699</xdr:rowOff>
    </xdr:to>
    <xdr:sp macro="" textlink="">
      <xdr:nvSpPr>
        <xdr:cNvPr id="617" name="楕円 616"/>
        <xdr:cNvSpPr/>
      </xdr:nvSpPr>
      <xdr:spPr>
        <a:xfrm>
          <a:off x="19494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105156</xdr:rowOff>
    </xdr:from>
    <xdr:to>
      <xdr:col>107</xdr:col>
      <xdr:colOff>50800</xdr:colOff>
      <xdr:row>62</xdr:row>
      <xdr:rowOff>4899</xdr:rowOff>
    </xdr:to>
    <xdr:cxnSp macro="">
      <xdr:nvCxnSpPr>
        <xdr:cNvPr id="618" name="直線コネクタ 617"/>
        <xdr:cNvCxnSpPr/>
      </xdr:nvCxnSpPr>
      <xdr:spPr>
        <a:xfrm flipV="1">
          <a:off x="19545300" y="10563606"/>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119344</xdr:rowOff>
    </xdr:from>
    <xdr:to>
      <xdr:col>98</xdr:col>
      <xdr:colOff>38100</xdr:colOff>
      <xdr:row>55</xdr:row>
      <xdr:rowOff>49494</xdr:rowOff>
    </xdr:to>
    <xdr:sp macro="" textlink="">
      <xdr:nvSpPr>
        <xdr:cNvPr id="619" name="楕円 618"/>
        <xdr:cNvSpPr/>
      </xdr:nvSpPr>
      <xdr:spPr>
        <a:xfrm>
          <a:off x="18605500" y="93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170144</xdr:rowOff>
    </xdr:from>
    <xdr:to>
      <xdr:col>102</xdr:col>
      <xdr:colOff>114300</xdr:colOff>
      <xdr:row>62</xdr:row>
      <xdr:rowOff>4899</xdr:rowOff>
    </xdr:to>
    <xdr:cxnSp macro="">
      <xdr:nvCxnSpPr>
        <xdr:cNvPr id="620" name="直線コネクタ 619"/>
        <xdr:cNvCxnSpPr/>
      </xdr:nvCxnSpPr>
      <xdr:spPr>
        <a:xfrm>
          <a:off x="18656300" y="9428444"/>
          <a:ext cx="889000" cy="120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121447</xdr:rowOff>
    </xdr:from>
    <xdr:ext cx="469744" cy="259045"/>
    <xdr:sp macro="" textlink="">
      <xdr:nvSpPr>
        <xdr:cNvPr id="621" name="n_1aveValue【学校施設】&#10;一人当たり面積"/>
        <xdr:cNvSpPr txBox="1"/>
      </xdr:nvSpPr>
      <xdr:spPr>
        <a:xfrm>
          <a:off x="210757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121774</xdr:rowOff>
    </xdr:from>
    <xdr:ext cx="469744" cy="259045"/>
    <xdr:sp macro="" textlink="">
      <xdr:nvSpPr>
        <xdr:cNvPr id="622" name="n_2aveValue【学校施設】&#10;一人当たり面積"/>
        <xdr:cNvSpPr txBox="1"/>
      </xdr:nvSpPr>
      <xdr:spPr>
        <a:xfrm>
          <a:off x="20199427" y="1075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111324</xdr:rowOff>
    </xdr:from>
    <xdr:ext cx="469744" cy="259045"/>
    <xdr:sp macro="" textlink="">
      <xdr:nvSpPr>
        <xdr:cNvPr id="623" name="n_3aveValue【学校施設】&#10;一人当たり面積"/>
        <xdr:cNvSpPr txBox="1"/>
      </xdr:nvSpPr>
      <xdr:spPr>
        <a:xfrm>
          <a:off x="193104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117365</xdr:rowOff>
    </xdr:from>
    <xdr:ext cx="469744" cy="259045"/>
    <xdr:sp macro="" textlink="">
      <xdr:nvSpPr>
        <xdr:cNvPr id="624" name="n_4aveValue【学校施設】&#10;一人当たり面積"/>
        <xdr:cNvSpPr txBox="1"/>
      </xdr:nvSpPr>
      <xdr:spPr>
        <a:xfrm>
          <a:off x="18421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162359</xdr:rowOff>
    </xdr:from>
    <xdr:ext cx="469744" cy="259045"/>
    <xdr:sp macro="" textlink="">
      <xdr:nvSpPr>
        <xdr:cNvPr id="625" name="n_1mainValue【学校施設】&#10;一人当たり面積"/>
        <xdr:cNvSpPr txBox="1"/>
      </xdr:nvSpPr>
      <xdr:spPr>
        <a:xfrm>
          <a:off x="21075727"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626" name="n_2main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72226</xdr:rowOff>
    </xdr:from>
    <xdr:ext cx="469744" cy="259045"/>
    <xdr:sp macro="" textlink="">
      <xdr:nvSpPr>
        <xdr:cNvPr id="627" name="n_3mainValue【学校施設】&#10;一人当たり面積"/>
        <xdr:cNvSpPr txBox="1"/>
      </xdr:nvSpPr>
      <xdr:spPr>
        <a:xfrm>
          <a:off x="19310427" y="1035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53</xdr:row>
      <xdr:rowOff>66021</xdr:rowOff>
    </xdr:from>
    <xdr:ext cx="534377" cy="259045"/>
    <xdr:sp macro="" textlink="">
      <xdr:nvSpPr>
        <xdr:cNvPr id="628" name="n_4mainValue【学校施設】&#10;一人当たり面積"/>
        <xdr:cNvSpPr txBox="1"/>
      </xdr:nvSpPr>
      <xdr:spPr>
        <a:xfrm>
          <a:off x="18389111" y="91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4" name="直線コネクタ 653"/>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7"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58" name="直線コネクタ 657"/>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59"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0" name="フローチャート: 判断 659"/>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1" name="フローチャート: 判断 660"/>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2" name="フローチャート: 判断 661"/>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63" name="フローチャート: 判断 662"/>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4" name="フローチャート: 判断 663"/>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0" name="楕円 669"/>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1"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160382</xdr:rowOff>
    </xdr:from>
    <xdr:to>
      <xdr:col>81</xdr:col>
      <xdr:colOff>101600</xdr:colOff>
      <xdr:row>86</xdr:row>
      <xdr:rowOff>90532</xdr:rowOff>
    </xdr:to>
    <xdr:sp macro="" textlink="">
      <xdr:nvSpPr>
        <xdr:cNvPr id="672" name="楕円 671"/>
        <xdr:cNvSpPr/>
      </xdr:nvSpPr>
      <xdr:spPr>
        <a:xfrm>
          <a:off x="1543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39732</xdr:rowOff>
    </xdr:from>
    <xdr:to>
      <xdr:col>85</xdr:col>
      <xdr:colOff>127000</xdr:colOff>
      <xdr:row>86</xdr:row>
      <xdr:rowOff>168729</xdr:rowOff>
    </xdr:to>
    <xdr:cxnSp macro="">
      <xdr:nvCxnSpPr>
        <xdr:cNvPr id="673" name="直線コネクタ 672"/>
        <xdr:cNvCxnSpPr/>
      </xdr:nvCxnSpPr>
      <xdr:spPr>
        <a:xfrm>
          <a:off x="15481300" y="14784432"/>
          <a:ext cx="8382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85271</xdr:rowOff>
    </xdr:from>
    <xdr:to>
      <xdr:col>76</xdr:col>
      <xdr:colOff>165100</xdr:colOff>
      <xdr:row>86</xdr:row>
      <xdr:rowOff>15421</xdr:rowOff>
    </xdr:to>
    <xdr:sp macro="" textlink="">
      <xdr:nvSpPr>
        <xdr:cNvPr id="674" name="楕円 673"/>
        <xdr:cNvSpPr/>
      </xdr:nvSpPr>
      <xdr:spPr>
        <a:xfrm>
          <a:off x="14541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136071</xdr:rowOff>
    </xdr:from>
    <xdr:to>
      <xdr:col>81</xdr:col>
      <xdr:colOff>50800</xdr:colOff>
      <xdr:row>86</xdr:row>
      <xdr:rowOff>39732</xdr:rowOff>
    </xdr:to>
    <xdr:cxnSp macro="">
      <xdr:nvCxnSpPr>
        <xdr:cNvPr id="675" name="直線コネクタ 674"/>
        <xdr:cNvCxnSpPr/>
      </xdr:nvCxnSpPr>
      <xdr:spPr>
        <a:xfrm>
          <a:off x="14592300" y="1470932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85271</xdr:rowOff>
    </xdr:from>
    <xdr:to>
      <xdr:col>72</xdr:col>
      <xdr:colOff>38100</xdr:colOff>
      <xdr:row>86</xdr:row>
      <xdr:rowOff>15421</xdr:rowOff>
    </xdr:to>
    <xdr:sp macro="" textlink="">
      <xdr:nvSpPr>
        <xdr:cNvPr id="676" name="楕円 675"/>
        <xdr:cNvSpPr/>
      </xdr:nvSpPr>
      <xdr:spPr>
        <a:xfrm>
          <a:off x="13652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136071</xdr:rowOff>
    </xdr:from>
    <xdr:to>
      <xdr:col>76</xdr:col>
      <xdr:colOff>114300</xdr:colOff>
      <xdr:row>85</xdr:row>
      <xdr:rowOff>136071</xdr:rowOff>
    </xdr:to>
    <xdr:cxnSp macro="">
      <xdr:nvCxnSpPr>
        <xdr:cNvPr id="677" name="直線コネクタ 676"/>
        <xdr:cNvCxnSpPr/>
      </xdr:nvCxnSpPr>
      <xdr:spPr>
        <a:xfrm>
          <a:off x="13703300" y="1470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10161</xdr:rowOff>
    </xdr:from>
    <xdr:to>
      <xdr:col>67</xdr:col>
      <xdr:colOff>101600</xdr:colOff>
      <xdr:row>85</xdr:row>
      <xdr:rowOff>111761</xdr:rowOff>
    </xdr:to>
    <xdr:sp macro="" textlink="">
      <xdr:nvSpPr>
        <xdr:cNvPr id="678" name="楕円 677"/>
        <xdr:cNvSpPr/>
      </xdr:nvSpPr>
      <xdr:spPr>
        <a:xfrm>
          <a:off x="1276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60961</xdr:rowOff>
    </xdr:from>
    <xdr:to>
      <xdr:col>71</xdr:col>
      <xdr:colOff>177800</xdr:colOff>
      <xdr:row>85</xdr:row>
      <xdr:rowOff>136071</xdr:rowOff>
    </xdr:to>
    <xdr:cxnSp macro="">
      <xdr:nvCxnSpPr>
        <xdr:cNvPr id="679" name="直線コネクタ 678"/>
        <xdr:cNvCxnSpPr/>
      </xdr:nvCxnSpPr>
      <xdr:spPr>
        <a:xfrm>
          <a:off x="12814300" y="1463421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80"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81"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82"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83"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81659</xdr:rowOff>
    </xdr:from>
    <xdr:ext cx="405111" cy="259045"/>
    <xdr:sp macro="" textlink="">
      <xdr:nvSpPr>
        <xdr:cNvPr id="684" name="n_1mainValue【児童館】&#10;有形固定資産減価償却率"/>
        <xdr:cNvSpPr txBox="1"/>
      </xdr:nvSpPr>
      <xdr:spPr>
        <a:xfrm>
          <a:off x="152660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6548</xdr:rowOff>
    </xdr:from>
    <xdr:ext cx="405111" cy="259045"/>
    <xdr:sp macro="" textlink="">
      <xdr:nvSpPr>
        <xdr:cNvPr id="685" name="n_2mainValue【児童館】&#10;有形固定資産減価償却率"/>
        <xdr:cNvSpPr txBox="1"/>
      </xdr:nvSpPr>
      <xdr:spPr>
        <a:xfrm>
          <a:off x="14389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6548</xdr:rowOff>
    </xdr:from>
    <xdr:ext cx="405111" cy="259045"/>
    <xdr:sp macro="" textlink="">
      <xdr:nvSpPr>
        <xdr:cNvPr id="686" name="n_3mainValue【児童館】&#10;有形固定資産減価償却率"/>
        <xdr:cNvSpPr txBox="1"/>
      </xdr:nvSpPr>
      <xdr:spPr>
        <a:xfrm>
          <a:off x="13500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102888</xdr:rowOff>
    </xdr:from>
    <xdr:ext cx="405111" cy="259045"/>
    <xdr:sp macro="" textlink="">
      <xdr:nvSpPr>
        <xdr:cNvPr id="687" name="n_4mainValue【児童館】&#10;有形固定資産減価償却率"/>
        <xdr:cNvSpPr txBox="1"/>
      </xdr:nvSpPr>
      <xdr:spPr>
        <a:xfrm>
          <a:off x="12611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8" name="直線コネクタ 69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9" name="テキスト ボックス 69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2" name="直線コネクタ 70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3" name="テキスト ボックス 70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7" name="直線コネクタ 70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9" name="直線コネクタ 70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1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1" name="直線コネクタ 71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712"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13" name="フローチャート: 判断 71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14" name="フローチャート: 判断 71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15" name="フローチャート: 判断 71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16" name="フローチャート: 判断 71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17" name="フローチャート: 判断 71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33020</xdr:rowOff>
    </xdr:from>
    <xdr:to>
      <xdr:col>116</xdr:col>
      <xdr:colOff>114300</xdr:colOff>
      <xdr:row>79</xdr:row>
      <xdr:rowOff>134620</xdr:rowOff>
    </xdr:to>
    <xdr:sp macro="" textlink="">
      <xdr:nvSpPr>
        <xdr:cNvPr id="723" name="楕円 722"/>
        <xdr:cNvSpPr/>
      </xdr:nvSpPr>
      <xdr:spPr>
        <a:xfrm>
          <a:off x="22110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55897</xdr:rowOff>
    </xdr:from>
    <xdr:ext cx="469744" cy="259045"/>
    <xdr:sp macro="" textlink="">
      <xdr:nvSpPr>
        <xdr:cNvPr id="724" name="【児童館】&#10;一人当たり面積該当値テキスト"/>
        <xdr:cNvSpPr txBox="1"/>
      </xdr:nvSpPr>
      <xdr:spPr>
        <a:xfrm>
          <a:off x="22199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55880</xdr:rowOff>
    </xdr:from>
    <xdr:to>
      <xdr:col>112</xdr:col>
      <xdr:colOff>38100</xdr:colOff>
      <xdr:row>79</xdr:row>
      <xdr:rowOff>157480</xdr:rowOff>
    </xdr:to>
    <xdr:sp macro="" textlink="">
      <xdr:nvSpPr>
        <xdr:cNvPr id="725" name="楕円 724"/>
        <xdr:cNvSpPr/>
      </xdr:nvSpPr>
      <xdr:spPr>
        <a:xfrm>
          <a:off x="2127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83820</xdr:rowOff>
    </xdr:from>
    <xdr:to>
      <xdr:col>116</xdr:col>
      <xdr:colOff>63500</xdr:colOff>
      <xdr:row>79</xdr:row>
      <xdr:rowOff>106680</xdr:rowOff>
    </xdr:to>
    <xdr:cxnSp macro="">
      <xdr:nvCxnSpPr>
        <xdr:cNvPr id="726" name="直線コネクタ 725"/>
        <xdr:cNvCxnSpPr/>
      </xdr:nvCxnSpPr>
      <xdr:spPr>
        <a:xfrm flipV="1">
          <a:off x="21323300" y="13628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73025</xdr:rowOff>
    </xdr:from>
    <xdr:to>
      <xdr:col>107</xdr:col>
      <xdr:colOff>101600</xdr:colOff>
      <xdr:row>80</xdr:row>
      <xdr:rowOff>3175</xdr:rowOff>
    </xdr:to>
    <xdr:sp macro="" textlink="">
      <xdr:nvSpPr>
        <xdr:cNvPr id="727" name="楕円 726"/>
        <xdr:cNvSpPr/>
      </xdr:nvSpPr>
      <xdr:spPr>
        <a:xfrm>
          <a:off x="20383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106680</xdr:rowOff>
    </xdr:from>
    <xdr:to>
      <xdr:col>111</xdr:col>
      <xdr:colOff>177800</xdr:colOff>
      <xdr:row>79</xdr:row>
      <xdr:rowOff>123825</xdr:rowOff>
    </xdr:to>
    <xdr:cxnSp macro="">
      <xdr:nvCxnSpPr>
        <xdr:cNvPr id="728" name="直線コネクタ 727"/>
        <xdr:cNvCxnSpPr/>
      </xdr:nvCxnSpPr>
      <xdr:spPr>
        <a:xfrm flipV="1">
          <a:off x="20434300" y="13651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95886</xdr:rowOff>
    </xdr:from>
    <xdr:to>
      <xdr:col>102</xdr:col>
      <xdr:colOff>165100</xdr:colOff>
      <xdr:row>80</xdr:row>
      <xdr:rowOff>26036</xdr:rowOff>
    </xdr:to>
    <xdr:sp macro="" textlink="">
      <xdr:nvSpPr>
        <xdr:cNvPr id="729" name="楕円 728"/>
        <xdr:cNvSpPr/>
      </xdr:nvSpPr>
      <xdr:spPr>
        <a:xfrm>
          <a:off x="19494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123825</xdr:rowOff>
    </xdr:from>
    <xdr:to>
      <xdr:col>107</xdr:col>
      <xdr:colOff>50800</xdr:colOff>
      <xdr:row>79</xdr:row>
      <xdr:rowOff>146686</xdr:rowOff>
    </xdr:to>
    <xdr:cxnSp macro="">
      <xdr:nvCxnSpPr>
        <xdr:cNvPr id="730" name="直線コネクタ 729"/>
        <xdr:cNvCxnSpPr/>
      </xdr:nvCxnSpPr>
      <xdr:spPr>
        <a:xfrm flipV="1">
          <a:off x="19545300" y="13668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xdr:rowOff>
    </xdr:from>
    <xdr:to>
      <xdr:col>98</xdr:col>
      <xdr:colOff>38100</xdr:colOff>
      <xdr:row>83</xdr:row>
      <xdr:rowOff>117475</xdr:rowOff>
    </xdr:to>
    <xdr:sp macro="" textlink="">
      <xdr:nvSpPr>
        <xdr:cNvPr id="731" name="楕円 730"/>
        <xdr:cNvSpPr/>
      </xdr:nvSpPr>
      <xdr:spPr>
        <a:xfrm>
          <a:off x="18605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146686</xdr:rowOff>
    </xdr:from>
    <xdr:to>
      <xdr:col>102</xdr:col>
      <xdr:colOff>114300</xdr:colOff>
      <xdr:row>83</xdr:row>
      <xdr:rowOff>66675</xdr:rowOff>
    </xdr:to>
    <xdr:cxnSp macro="">
      <xdr:nvCxnSpPr>
        <xdr:cNvPr id="732" name="直線コネクタ 731"/>
        <xdr:cNvCxnSpPr/>
      </xdr:nvCxnSpPr>
      <xdr:spPr>
        <a:xfrm flipV="1">
          <a:off x="18656300" y="13691236"/>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33"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734" name="n_2aveValue【児童館】&#10;一人当たり面積"/>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735" name="n_3aveValue【児童館】&#10;一人当たり面積"/>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36"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2557</xdr:rowOff>
    </xdr:from>
    <xdr:ext cx="469744" cy="259045"/>
    <xdr:sp macro="" textlink="">
      <xdr:nvSpPr>
        <xdr:cNvPr id="737" name="n_1mainValue【児童館】&#10;一人当たり面積"/>
        <xdr:cNvSpPr txBox="1"/>
      </xdr:nvSpPr>
      <xdr:spPr>
        <a:xfrm>
          <a:off x="210757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19702</xdr:rowOff>
    </xdr:from>
    <xdr:ext cx="469744" cy="259045"/>
    <xdr:sp macro="" textlink="">
      <xdr:nvSpPr>
        <xdr:cNvPr id="738" name="n_2mainValue【児童館】&#10;一人当たり面積"/>
        <xdr:cNvSpPr txBox="1"/>
      </xdr:nvSpPr>
      <xdr:spPr>
        <a:xfrm>
          <a:off x="20199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42563</xdr:rowOff>
    </xdr:from>
    <xdr:ext cx="469744" cy="259045"/>
    <xdr:sp macro="" textlink="">
      <xdr:nvSpPr>
        <xdr:cNvPr id="739" name="n_3mainValue【児童館】&#10;一人当たり面積"/>
        <xdr:cNvSpPr txBox="1"/>
      </xdr:nvSpPr>
      <xdr:spPr>
        <a:xfrm>
          <a:off x="193104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108602</xdr:rowOff>
    </xdr:from>
    <xdr:ext cx="469744" cy="259045"/>
    <xdr:sp macro="" textlink="">
      <xdr:nvSpPr>
        <xdr:cNvPr id="740" name="n_4mainValue【児童館】&#10;一人当たり面積"/>
        <xdr:cNvSpPr txBox="1"/>
      </xdr:nvSpPr>
      <xdr:spPr>
        <a:xfrm>
          <a:off x="18421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5" name="直線コネクタ 764"/>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68"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69" name="直線コネクタ 768"/>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0"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1" name="フローチャート: 判断 770"/>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73" name="フローチャート: 判断 77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4" name="フローチャート: 判断 77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5" name="フローチャート: 判断 774"/>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781" name="楕円 780"/>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782" name="【公民館】&#10;有形固定資産減価償却率該当値テキスト"/>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783" name="楕円 782"/>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106</xdr:row>
      <xdr:rowOff>93345</xdr:rowOff>
    </xdr:to>
    <xdr:cxnSp macro="">
      <xdr:nvCxnSpPr>
        <xdr:cNvPr id="784" name="直線コネクタ 783"/>
        <xdr:cNvCxnSpPr/>
      </xdr:nvCxnSpPr>
      <xdr:spPr>
        <a:xfrm>
          <a:off x="15481300" y="1812417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85" name="楕円 784"/>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121920</xdr:rowOff>
    </xdr:to>
    <xdr:cxnSp macro="">
      <xdr:nvCxnSpPr>
        <xdr:cNvPr id="786" name="直線コネクタ 785"/>
        <xdr:cNvCxnSpPr/>
      </xdr:nvCxnSpPr>
      <xdr:spPr>
        <a:xfrm>
          <a:off x="14592300" y="1812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69214</xdr:rowOff>
    </xdr:from>
    <xdr:to>
      <xdr:col>72</xdr:col>
      <xdr:colOff>38100</xdr:colOff>
      <xdr:row>105</xdr:row>
      <xdr:rowOff>170814</xdr:rowOff>
    </xdr:to>
    <xdr:sp macro="" textlink="">
      <xdr:nvSpPr>
        <xdr:cNvPr id="787" name="楕円 786"/>
        <xdr:cNvSpPr/>
      </xdr:nvSpPr>
      <xdr:spPr>
        <a:xfrm>
          <a:off x="1365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120014</xdr:rowOff>
    </xdr:from>
    <xdr:to>
      <xdr:col>76</xdr:col>
      <xdr:colOff>114300</xdr:colOff>
      <xdr:row>105</xdr:row>
      <xdr:rowOff>121920</xdr:rowOff>
    </xdr:to>
    <xdr:cxnSp macro="">
      <xdr:nvCxnSpPr>
        <xdr:cNvPr id="788" name="直線コネクタ 787"/>
        <xdr:cNvCxnSpPr/>
      </xdr:nvCxnSpPr>
      <xdr:spPr>
        <a:xfrm>
          <a:off x="13703300" y="18122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9" name="楕円 788"/>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120014</xdr:rowOff>
    </xdr:to>
    <xdr:cxnSp macro="">
      <xdr:nvCxnSpPr>
        <xdr:cNvPr id="790" name="直線コネクタ 789"/>
        <xdr:cNvCxnSpPr/>
      </xdr:nvCxnSpPr>
      <xdr:spPr>
        <a:xfrm>
          <a:off x="12814300" y="180708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2"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3"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4"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795" name="n_1mainValue【公民館】&#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6"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161941</xdr:rowOff>
    </xdr:from>
    <xdr:ext cx="405111" cy="259045"/>
    <xdr:sp macro="" textlink="">
      <xdr:nvSpPr>
        <xdr:cNvPr id="797" name="n_3mainValue【公民館】&#10;有形固定資産減価償却率"/>
        <xdr:cNvSpPr txBox="1"/>
      </xdr:nvSpPr>
      <xdr:spPr>
        <a:xfrm>
          <a:off x="13500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8"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20" name="直線コネクタ 819"/>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2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22" name="直線コネクタ 82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23"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4" name="直線コネクタ 823"/>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825"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6" name="フローチャート: 判断 825"/>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27" name="フローチャート: 判断 826"/>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28" name="フローチャート: 判断 827"/>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29" name="フローチャート: 判断 828"/>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30" name="フローチャート: 判断 829"/>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35001</xdr:rowOff>
    </xdr:from>
    <xdr:to>
      <xdr:col>116</xdr:col>
      <xdr:colOff>114300</xdr:colOff>
      <xdr:row>104</xdr:row>
      <xdr:rowOff>136601</xdr:rowOff>
    </xdr:to>
    <xdr:sp macro="" textlink="">
      <xdr:nvSpPr>
        <xdr:cNvPr id="836" name="楕円 835"/>
        <xdr:cNvSpPr/>
      </xdr:nvSpPr>
      <xdr:spPr>
        <a:xfrm>
          <a:off x="22110700" y="178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57878</xdr:rowOff>
    </xdr:from>
    <xdr:ext cx="469744" cy="259045"/>
    <xdr:sp macro="" textlink="">
      <xdr:nvSpPr>
        <xdr:cNvPr id="837" name="【公民館】&#10;一人当たり面積該当値テキスト"/>
        <xdr:cNvSpPr txBox="1"/>
      </xdr:nvSpPr>
      <xdr:spPr>
        <a:xfrm>
          <a:off x="22199600" y="177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44145</xdr:rowOff>
    </xdr:from>
    <xdr:to>
      <xdr:col>112</xdr:col>
      <xdr:colOff>38100</xdr:colOff>
      <xdr:row>104</xdr:row>
      <xdr:rowOff>145745</xdr:rowOff>
    </xdr:to>
    <xdr:sp macro="" textlink="">
      <xdr:nvSpPr>
        <xdr:cNvPr id="838" name="楕円 837"/>
        <xdr:cNvSpPr/>
      </xdr:nvSpPr>
      <xdr:spPr>
        <a:xfrm>
          <a:off x="21272500" y="17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85801</xdr:rowOff>
    </xdr:from>
    <xdr:to>
      <xdr:col>116</xdr:col>
      <xdr:colOff>63500</xdr:colOff>
      <xdr:row>104</xdr:row>
      <xdr:rowOff>94945</xdr:rowOff>
    </xdr:to>
    <xdr:cxnSp macro="">
      <xdr:nvCxnSpPr>
        <xdr:cNvPr id="839" name="直線コネクタ 838"/>
        <xdr:cNvCxnSpPr/>
      </xdr:nvCxnSpPr>
      <xdr:spPr>
        <a:xfrm flipV="1">
          <a:off x="21323300" y="1791660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56947</xdr:rowOff>
    </xdr:from>
    <xdr:to>
      <xdr:col>107</xdr:col>
      <xdr:colOff>101600</xdr:colOff>
      <xdr:row>104</xdr:row>
      <xdr:rowOff>158547</xdr:rowOff>
    </xdr:to>
    <xdr:sp macro="" textlink="">
      <xdr:nvSpPr>
        <xdr:cNvPr id="840" name="楕円 839"/>
        <xdr:cNvSpPr/>
      </xdr:nvSpPr>
      <xdr:spPr>
        <a:xfrm>
          <a:off x="20383500" y="178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94945</xdr:rowOff>
    </xdr:from>
    <xdr:to>
      <xdr:col>111</xdr:col>
      <xdr:colOff>177800</xdr:colOff>
      <xdr:row>104</xdr:row>
      <xdr:rowOff>107747</xdr:rowOff>
    </xdr:to>
    <xdr:cxnSp macro="">
      <xdr:nvCxnSpPr>
        <xdr:cNvPr id="841" name="直線コネクタ 840"/>
        <xdr:cNvCxnSpPr/>
      </xdr:nvCxnSpPr>
      <xdr:spPr>
        <a:xfrm flipV="1">
          <a:off x="20434300" y="1792574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69748</xdr:rowOff>
    </xdr:from>
    <xdr:to>
      <xdr:col>102</xdr:col>
      <xdr:colOff>165100</xdr:colOff>
      <xdr:row>104</xdr:row>
      <xdr:rowOff>171348</xdr:rowOff>
    </xdr:to>
    <xdr:sp macro="" textlink="">
      <xdr:nvSpPr>
        <xdr:cNvPr id="842" name="楕円 841"/>
        <xdr:cNvSpPr/>
      </xdr:nvSpPr>
      <xdr:spPr>
        <a:xfrm>
          <a:off x="19494500" y="17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107747</xdr:rowOff>
    </xdr:from>
    <xdr:to>
      <xdr:col>107</xdr:col>
      <xdr:colOff>50800</xdr:colOff>
      <xdr:row>104</xdr:row>
      <xdr:rowOff>120548</xdr:rowOff>
    </xdr:to>
    <xdr:cxnSp macro="">
      <xdr:nvCxnSpPr>
        <xdr:cNvPr id="843" name="直線コネクタ 842"/>
        <xdr:cNvCxnSpPr/>
      </xdr:nvCxnSpPr>
      <xdr:spPr>
        <a:xfrm flipV="1">
          <a:off x="19545300" y="179385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44" name="楕円 843"/>
        <xdr:cNvSpPr/>
      </xdr:nvSpPr>
      <xdr:spPr>
        <a:xfrm>
          <a:off x="18605500" y="18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120548</xdr:rowOff>
    </xdr:from>
    <xdr:to>
      <xdr:col>102</xdr:col>
      <xdr:colOff>114300</xdr:colOff>
      <xdr:row>106</xdr:row>
      <xdr:rowOff>146152</xdr:rowOff>
    </xdr:to>
    <xdr:cxnSp macro="">
      <xdr:nvCxnSpPr>
        <xdr:cNvPr id="845" name="直線コネクタ 844"/>
        <xdr:cNvCxnSpPr/>
      </xdr:nvCxnSpPr>
      <xdr:spPr>
        <a:xfrm flipV="1">
          <a:off x="18656300" y="17951348"/>
          <a:ext cx="889000" cy="3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846"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847"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48"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849"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162272</xdr:rowOff>
    </xdr:from>
    <xdr:ext cx="469744" cy="259045"/>
    <xdr:sp macro="" textlink="">
      <xdr:nvSpPr>
        <xdr:cNvPr id="850" name="n_1mainValue【公民館】&#10;一人当たり面積"/>
        <xdr:cNvSpPr txBox="1"/>
      </xdr:nvSpPr>
      <xdr:spPr>
        <a:xfrm>
          <a:off x="21075727" y="176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3624</xdr:rowOff>
    </xdr:from>
    <xdr:ext cx="469744" cy="259045"/>
    <xdr:sp macro="" textlink="">
      <xdr:nvSpPr>
        <xdr:cNvPr id="851" name="n_2mainValue【公民館】&#10;一人当たり面積"/>
        <xdr:cNvSpPr txBox="1"/>
      </xdr:nvSpPr>
      <xdr:spPr>
        <a:xfrm>
          <a:off x="20199427" y="176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16425</xdr:rowOff>
    </xdr:from>
    <xdr:ext cx="469744" cy="259045"/>
    <xdr:sp macro="" textlink="">
      <xdr:nvSpPr>
        <xdr:cNvPr id="852" name="n_3mainValue【公民館】&#10;一人当たり面積"/>
        <xdr:cNvSpPr txBox="1"/>
      </xdr:nvSpPr>
      <xdr:spPr>
        <a:xfrm>
          <a:off x="19310427" y="176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53" name="n_4mainValue【公民館】&#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幼児施設や公営住宅、橋りょうで有形固定資産減価償却率が高くなっており、施設の老朽化による効率性の低下や修繕コストの増加が懸念される。各施設の改修時期も近づいていることも想定されるので、適切に財政計画に反映し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9" name="楕円 88"/>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90" name="【体育館・プール】&#10;有形固定資産減価償却率該当値テキスト"/>
        <xdr:cNvSpPr txBox="1"/>
      </xdr:nvSpPr>
      <xdr:spPr>
        <a:xfrm>
          <a:off x="4673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63</xdr:row>
      <xdr:rowOff>108585</xdr:rowOff>
    </xdr:to>
    <xdr:cxnSp macro="">
      <xdr:nvCxnSpPr>
        <xdr:cNvPr id="92" name="直線コネクタ 91"/>
        <xdr:cNvCxnSpPr/>
      </xdr:nvCxnSpPr>
      <xdr:spPr>
        <a:xfrm>
          <a:off x="3797300" y="1052703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93" name="楕円 92"/>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61</xdr:row>
      <xdr:rowOff>68580</xdr:rowOff>
    </xdr:to>
    <xdr:cxnSp macro="">
      <xdr:nvCxnSpPr>
        <xdr:cNvPr id="94" name="直線コネクタ 93"/>
        <xdr:cNvCxnSpPr/>
      </xdr:nvCxnSpPr>
      <xdr:spPr>
        <a:xfrm>
          <a:off x="2908300" y="103174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30480</xdr:rowOff>
    </xdr:to>
    <xdr:cxnSp macro="">
      <xdr:nvCxnSpPr>
        <xdr:cNvPr id="96" name="直線コネクタ 95"/>
        <xdr:cNvCxnSpPr/>
      </xdr:nvCxnSpPr>
      <xdr:spPr>
        <a:xfrm>
          <a:off x="2019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97" name="楕円 96"/>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30480</xdr:rowOff>
    </xdr:to>
    <xdr:cxnSp macro="">
      <xdr:nvCxnSpPr>
        <xdr:cNvPr id="98" name="直線コネクタ 97"/>
        <xdr:cNvCxnSpPr/>
      </xdr:nvCxnSpPr>
      <xdr:spPr>
        <a:xfrm>
          <a:off x="1130300" y="102736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4" name="n_2main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5" name="n_3main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06" name="n_4main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45212</xdr:rowOff>
    </xdr:from>
    <xdr:to>
      <xdr:col>55</xdr:col>
      <xdr:colOff>50800</xdr:colOff>
      <xdr:row>61</xdr:row>
      <xdr:rowOff>146812</xdr:rowOff>
    </xdr:to>
    <xdr:sp macro="" textlink="">
      <xdr:nvSpPr>
        <xdr:cNvPr id="142" name="楕円 141"/>
        <xdr:cNvSpPr/>
      </xdr:nvSpPr>
      <xdr:spPr>
        <a:xfrm>
          <a:off x="10426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23639</xdr:rowOff>
    </xdr:from>
    <xdr:ext cx="469744" cy="259045"/>
    <xdr:sp macro="" textlink="">
      <xdr:nvSpPr>
        <xdr:cNvPr id="143" name="【体育館・プール】&#10;一人当たり面積該当値テキスト"/>
        <xdr:cNvSpPr txBox="1"/>
      </xdr:nvSpPr>
      <xdr:spPr>
        <a:xfrm>
          <a:off x="10515600"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28067</xdr:rowOff>
    </xdr:from>
    <xdr:to>
      <xdr:col>50</xdr:col>
      <xdr:colOff>165100</xdr:colOff>
      <xdr:row>61</xdr:row>
      <xdr:rowOff>129667</xdr:rowOff>
    </xdr:to>
    <xdr:sp macro="" textlink="">
      <xdr:nvSpPr>
        <xdr:cNvPr id="144" name="楕円 143"/>
        <xdr:cNvSpPr/>
      </xdr:nvSpPr>
      <xdr:spPr>
        <a:xfrm>
          <a:off x="9588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78867</xdr:rowOff>
    </xdr:from>
    <xdr:to>
      <xdr:col>55</xdr:col>
      <xdr:colOff>0</xdr:colOff>
      <xdr:row>61</xdr:row>
      <xdr:rowOff>96012</xdr:rowOff>
    </xdr:to>
    <xdr:cxnSp macro="">
      <xdr:nvCxnSpPr>
        <xdr:cNvPr id="145" name="直線コネクタ 144"/>
        <xdr:cNvCxnSpPr/>
      </xdr:nvCxnSpPr>
      <xdr:spPr>
        <a:xfrm>
          <a:off x="9639300" y="1053731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33782</xdr:rowOff>
    </xdr:from>
    <xdr:to>
      <xdr:col>46</xdr:col>
      <xdr:colOff>38100</xdr:colOff>
      <xdr:row>61</xdr:row>
      <xdr:rowOff>135382</xdr:rowOff>
    </xdr:to>
    <xdr:sp macro="" textlink="">
      <xdr:nvSpPr>
        <xdr:cNvPr id="146" name="楕円 145"/>
        <xdr:cNvSpPr/>
      </xdr:nvSpPr>
      <xdr:spPr>
        <a:xfrm>
          <a:off x="8699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78867</xdr:rowOff>
    </xdr:from>
    <xdr:to>
      <xdr:col>50</xdr:col>
      <xdr:colOff>114300</xdr:colOff>
      <xdr:row>61</xdr:row>
      <xdr:rowOff>84582</xdr:rowOff>
    </xdr:to>
    <xdr:cxnSp macro="">
      <xdr:nvCxnSpPr>
        <xdr:cNvPr id="147" name="直線コネクタ 146"/>
        <xdr:cNvCxnSpPr/>
      </xdr:nvCxnSpPr>
      <xdr:spPr>
        <a:xfrm flipV="1">
          <a:off x="8750300" y="1053731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53784</xdr:rowOff>
    </xdr:from>
    <xdr:to>
      <xdr:col>41</xdr:col>
      <xdr:colOff>101600</xdr:colOff>
      <xdr:row>61</xdr:row>
      <xdr:rowOff>155384</xdr:rowOff>
    </xdr:to>
    <xdr:sp macro="" textlink="">
      <xdr:nvSpPr>
        <xdr:cNvPr id="148" name="楕円 147"/>
        <xdr:cNvSpPr/>
      </xdr:nvSpPr>
      <xdr:spPr>
        <a:xfrm>
          <a:off x="7810500" y="10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84582</xdr:rowOff>
    </xdr:from>
    <xdr:to>
      <xdr:col>45</xdr:col>
      <xdr:colOff>177800</xdr:colOff>
      <xdr:row>61</xdr:row>
      <xdr:rowOff>104584</xdr:rowOff>
    </xdr:to>
    <xdr:cxnSp macro="">
      <xdr:nvCxnSpPr>
        <xdr:cNvPr id="149" name="直線コネクタ 148"/>
        <xdr:cNvCxnSpPr/>
      </xdr:nvCxnSpPr>
      <xdr:spPr>
        <a:xfrm flipV="1">
          <a:off x="7861300" y="1054303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58356</xdr:rowOff>
    </xdr:from>
    <xdr:to>
      <xdr:col>36</xdr:col>
      <xdr:colOff>165100</xdr:colOff>
      <xdr:row>61</xdr:row>
      <xdr:rowOff>159956</xdr:rowOff>
    </xdr:to>
    <xdr:sp macro="" textlink="">
      <xdr:nvSpPr>
        <xdr:cNvPr id="150" name="楕円 149"/>
        <xdr:cNvSpPr/>
      </xdr:nvSpPr>
      <xdr:spPr>
        <a:xfrm>
          <a:off x="6921500" y="105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104584</xdr:rowOff>
    </xdr:from>
    <xdr:to>
      <xdr:col>41</xdr:col>
      <xdr:colOff>50800</xdr:colOff>
      <xdr:row>61</xdr:row>
      <xdr:rowOff>109156</xdr:rowOff>
    </xdr:to>
    <xdr:cxnSp macro="">
      <xdr:nvCxnSpPr>
        <xdr:cNvPr id="151" name="直線コネクタ 150"/>
        <xdr:cNvCxnSpPr/>
      </xdr:nvCxnSpPr>
      <xdr:spPr>
        <a:xfrm flipV="1">
          <a:off x="6972300" y="10563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146194</xdr:rowOff>
    </xdr:from>
    <xdr:ext cx="469744" cy="259045"/>
    <xdr:sp macro="" textlink="">
      <xdr:nvSpPr>
        <xdr:cNvPr id="156" name="n_1mainValue【体育館・プール】&#10;一人当たり面積"/>
        <xdr:cNvSpPr txBox="1"/>
      </xdr:nvSpPr>
      <xdr:spPr>
        <a:xfrm>
          <a:off x="939172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151909</xdr:rowOff>
    </xdr:from>
    <xdr:ext cx="469744" cy="259045"/>
    <xdr:sp macro="" textlink="">
      <xdr:nvSpPr>
        <xdr:cNvPr id="157" name="n_2mainValue【体育館・プール】&#10;一人当たり面積"/>
        <xdr:cNvSpPr txBox="1"/>
      </xdr:nvSpPr>
      <xdr:spPr>
        <a:xfrm>
          <a:off x="8515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146511</xdr:rowOff>
    </xdr:from>
    <xdr:ext cx="469744" cy="259045"/>
    <xdr:sp macro="" textlink="">
      <xdr:nvSpPr>
        <xdr:cNvPr id="158" name="n_3mainValue【体育館・プール】&#10;一人当たり面積"/>
        <xdr:cNvSpPr txBox="1"/>
      </xdr:nvSpPr>
      <xdr:spPr>
        <a:xfrm>
          <a:off x="7626427" y="10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5033</xdr:rowOff>
    </xdr:from>
    <xdr:ext cx="469744" cy="259045"/>
    <xdr:sp macro="" textlink="">
      <xdr:nvSpPr>
        <xdr:cNvPr id="159" name="n_4mainValue【体育館・プール】&#10;一人当たり面積"/>
        <xdr:cNvSpPr txBox="1"/>
      </xdr:nvSpPr>
      <xdr:spPr>
        <a:xfrm>
          <a:off x="6737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01" name="直線コネクタ 200"/>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02"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03" name="直線コネクタ 20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04"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05" name="直線コネクタ 204"/>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206"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07" name="フローチャート: 判断 206"/>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08" name="フローチャート: 判断 207"/>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09" name="フローチャート: 判断 208"/>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10" name="フローチャート: 判断 209"/>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11" name="フローチャート: 判断 210"/>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217" name="楕円 216"/>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218" name="【市民会館】&#10;有形固定資産減価償却率該当値テキスト"/>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219" name="楕円 218"/>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130084</xdr:rowOff>
    </xdr:to>
    <xdr:cxnSp macro="">
      <xdr:nvCxnSpPr>
        <xdr:cNvPr id="220" name="直線コネクタ 219"/>
        <xdr:cNvCxnSpPr/>
      </xdr:nvCxnSpPr>
      <xdr:spPr>
        <a:xfrm>
          <a:off x="3797300" y="180604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221" name="楕円 220"/>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58238</xdr:rowOff>
    </xdr:to>
    <xdr:cxnSp macro="">
      <xdr:nvCxnSpPr>
        <xdr:cNvPr id="222" name="直線コネクタ 221"/>
        <xdr:cNvCxnSpPr/>
      </xdr:nvCxnSpPr>
      <xdr:spPr>
        <a:xfrm>
          <a:off x="2908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223" name="楕円 222"/>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22316</xdr:rowOff>
    </xdr:to>
    <xdr:cxnSp macro="">
      <xdr:nvCxnSpPr>
        <xdr:cNvPr id="224" name="直線コネクタ 223"/>
        <xdr:cNvCxnSpPr/>
      </xdr:nvCxnSpPr>
      <xdr:spPr>
        <a:xfrm>
          <a:off x="2019300" y="180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25" name="楕円 224"/>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22316</xdr:rowOff>
    </xdr:to>
    <xdr:cxnSp macro="">
      <xdr:nvCxnSpPr>
        <xdr:cNvPr id="226" name="直線コネクタ 225"/>
        <xdr:cNvCxnSpPr/>
      </xdr:nvCxnSpPr>
      <xdr:spPr>
        <a:xfrm>
          <a:off x="1130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227"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228"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2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230"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231" name="n_1mainValue【市民会館】&#10;有形固定資産減価償却率"/>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232" name="n_2mainValue【市民会館】&#10;有形固定資産減価償却率"/>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233" name="n_3mainValue【市民会館】&#10;有形固定資産減価償却率"/>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234" name="n_4main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258" name="直線コネクタ 257"/>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259"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260" name="直線コネクタ 259"/>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261"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262" name="直線コネクタ 261"/>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263"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264" name="フローチャート: 判断 263"/>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265" name="フローチャート: 判断 264"/>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266" name="フローチャート: 判断 265"/>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267" name="フローチャート: 判断 26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268" name="フローチャート: 判断 267"/>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38736</xdr:rowOff>
    </xdr:from>
    <xdr:to>
      <xdr:col>55</xdr:col>
      <xdr:colOff>50800</xdr:colOff>
      <xdr:row>105</xdr:row>
      <xdr:rowOff>140336</xdr:rowOff>
    </xdr:to>
    <xdr:sp macro="" textlink="">
      <xdr:nvSpPr>
        <xdr:cNvPr id="274" name="楕円 273"/>
        <xdr:cNvSpPr/>
      </xdr:nvSpPr>
      <xdr:spPr>
        <a:xfrm>
          <a:off x="10426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61613</xdr:rowOff>
    </xdr:from>
    <xdr:ext cx="469744" cy="259045"/>
    <xdr:sp macro="" textlink="">
      <xdr:nvSpPr>
        <xdr:cNvPr id="275" name="【市民会館】&#10;一人当たり面積該当値テキスト"/>
        <xdr:cNvSpPr txBox="1"/>
      </xdr:nvSpPr>
      <xdr:spPr>
        <a:xfrm>
          <a:off x="10515600"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276" name="楕円 275"/>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89536</xdr:rowOff>
    </xdr:from>
    <xdr:to>
      <xdr:col>55</xdr:col>
      <xdr:colOff>0</xdr:colOff>
      <xdr:row>105</xdr:row>
      <xdr:rowOff>102870</xdr:rowOff>
    </xdr:to>
    <xdr:cxnSp macro="">
      <xdr:nvCxnSpPr>
        <xdr:cNvPr id="277" name="直線コネクタ 276"/>
        <xdr:cNvCxnSpPr/>
      </xdr:nvCxnSpPr>
      <xdr:spPr>
        <a:xfrm flipV="1">
          <a:off x="9639300" y="180917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278" name="楕円 277"/>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114300</xdr:rowOff>
    </xdr:to>
    <xdr:cxnSp macro="">
      <xdr:nvCxnSpPr>
        <xdr:cNvPr id="279" name="直線コネクタ 278"/>
        <xdr:cNvCxnSpPr/>
      </xdr:nvCxnSpPr>
      <xdr:spPr>
        <a:xfrm flipV="1">
          <a:off x="8750300" y="18105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74930</xdr:rowOff>
    </xdr:from>
    <xdr:to>
      <xdr:col>41</xdr:col>
      <xdr:colOff>101600</xdr:colOff>
      <xdr:row>106</xdr:row>
      <xdr:rowOff>5080</xdr:rowOff>
    </xdr:to>
    <xdr:sp macro="" textlink="">
      <xdr:nvSpPr>
        <xdr:cNvPr id="280" name="楕円 279"/>
        <xdr:cNvSpPr/>
      </xdr:nvSpPr>
      <xdr:spPr>
        <a:xfrm>
          <a:off x="781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125730</xdr:rowOff>
    </xdr:to>
    <xdr:cxnSp macro="">
      <xdr:nvCxnSpPr>
        <xdr:cNvPr id="281" name="直線コネクタ 280"/>
        <xdr:cNvCxnSpPr/>
      </xdr:nvCxnSpPr>
      <xdr:spPr>
        <a:xfrm flipV="1">
          <a:off x="7861300" y="1811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282" name="楕円 281"/>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125730</xdr:rowOff>
    </xdr:from>
    <xdr:to>
      <xdr:col>41</xdr:col>
      <xdr:colOff>50800</xdr:colOff>
      <xdr:row>105</xdr:row>
      <xdr:rowOff>133350</xdr:rowOff>
    </xdr:to>
    <xdr:cxnSp macro="">
      <xdr:nvCxnSpPr>
        <xdr:cNvPr id="283" name="直線コネクタ 282"/>
        <xdr:cNvCxnSpPr/>
      </xdr:nvCxnSpPr>
      <xdr:spPr>
        <a:xfrm flipV="1">
          <a:off x="6972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284"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285"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28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287"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144797</xdr:rowOff>
    </xdr:from>
    <xdr:ext cx="469744" cy="259045"/>
    <xdr:sp macro="" textlink="">
      <xdr:nvSpPr>
        <xdr:cNvPr id="288" name="n_1main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289" name="n_2main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290" name="n_3mainValue【市民会館】&#10;一人当たり面積"/>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3827</xdr:rowOff>
    </xdr:from>
    <xdr:ext cx="469744" cy="259045"/>
    <xdr:sp macro="" textlink="">
      <xdr:nvSpPr>
        <xdr:cNvPr id="291" name="n_4mainValue【市民会館】&#10;一人当たり面積"/>
        <xdr:cNvSpPr txBox="1"/>
      </xdr:nvSpPr>
      <xdr:spPr>
        <a:xfrm>
          <a:off x="6737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32" name="直線コネクタ 331"/>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33"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34" name="直線コネクタ 333"/>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3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6" name="直線コネクタ 33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337"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38" name="フローチャート: 判断 33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39" name="フローチャート: 判断 338"/>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40" name="フローチャート: 判断 339"/>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41" name="フローチャート: 判断 340"/>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42" name="フローチャート: 判断 341"/>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42545</xdr:rowOff>
    </xdr:from>
    <xdr:to>
      <xdr:col>85</xdr:col>
      <xdr:colOff>177800</xdr:colOff>
      <xdr:row>57</xdr:row>
      <xdr:rowOff>144145</xdr:rowOff>
    </xdr:to>
    <xdr:sp macro="" textlink="">
      <xdr:nvSpPr>
        <xdr:cNvPr id="348" name="楕円 347"/>
        <xdr:cNvSpPr/>
      </xdr:nvSpPr>
      <xdr:spPr>
        <a:xfrm>
          <a:off x="16268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128922</xdr:rowOff>
    </xdr:from>
    <xdr:ext cx="405111" cy="259045"/>
    <xdr:sp macro="" textlink="">
      <xdr:nvSpPr>
        <xdr:cNvPr id="349" name="【保健センター・保健所】&#10;有形固定資産減価償却率該当値テキスト"/>
        <xdr:cNvSpPr txBox="1"/>
      </xdr:nvSpPr>
      <xdr:spPr>
        <a:xfrm>
          <a:off x="16357600" y="973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350" name="楕円 349"/>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93345</xdr:rowOff>
    </xdr:to>
    <xdr:cxnSp macro="">
      <xdr:nvCxnSpPr>
        <xdr:cNvPr id="351" name="直線コネクタ 350"/>
        <xdr:cNvCxnSpPr/>
      </xdr:nvCxnSpPr>
      <xdr:spPr>
        <a:xfrm>
          <a:off x="15481300" y="975360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352" name="楕円 351"/>
        <xdr:cNvSpPr/>
      </xdr:nvSpPr>
      <xdr:spPr>
        <a:xfrm>
          <a:off x="14541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97155</xdr:rowOff>
    </xdr:from>
    <xdr:to>
      <xdr:col>81</xdr:col>
      <xdr:colOff>50800</xdr:colOff>
      <xdr:row>56</xdr:row>
      <xdr:rowOff>152400</xdr:rowOff>
    </xdr:to>
    <xdr:cxnSp macro="">
      <xdr:nvCxnSpPr>
        <xdr:cNvPr id="353" name="直線コネクタ 352"/>
        <xdr:cNvCxnSpPr/>
      </xdr:nvCxnSpPr>
      <xdr:spPr>
        <a:xfrm>
          <a:off x="14592300" y="9698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46355</xdr:rowOff>
    </xdr:from>
    <xdr:to>
      <xdr:col>72</xdr:col>
      <xdr:colOff>38100</xdr:colOff>
      <xdr:row>56</xdr:row>
      <xdr:rowOff>147955</xdr:rowOff>
    </xdr:to>
    <xdr:sp macro="" textlink="">
      <xdr:nvSpPr>
        <xdr:cNvPr id="354" name="楕円 353"/>
        <xdr:cNvSpPr/>
      </xdr:nvSpPr>
      <xdr:spPr>
        <a:xfrm>
          <a:off x="13652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97155</xdr:rowOff>
    </xdr:from>
    <xdr:to>
      <xdr:col>76</xdr:col>
      <xdr:colOff>114300</xdr:colOff>
      <xdr:row>56</xdr:row>
      <xdr:rowOff>97155</xdr:rowOff>
    </xdr:to>
    <xdr:cxnSp macro="">
      <xdr:nvCxnSpPr>
        <xdr:cNvPr id="355" name="直線コネクタ 354"/>
        <xdr:cNvCxnSpPr/>
      </xdr:nvCxnSpPr>
      <xdr:spPr>
        <a:xfrm>
          <a:off x="13703300" y="9698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162560</xdr:rowOff>
    </xdr:from>
    <xdr:to>
      <xdr:col>67</xdr:col>
      <xdr:colOff>101600</xdr:colOff>
      <xdr:row>56</xdr:row>
      <xdr:rowOff>92710</xdr:rowOff>
    </xdr:to>
    <xdr:sp macro="" textlink="">
      <xdr:nvSpPr>
        <xdr:cNvPr id="356" name="楕円 355"/>
        <xdr:cNvSpPr/>
      </xdr:nvSpPr>
      <xdr:spPr>
        <a:xfrm>
          <a:off x="12763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41910</xdr:rowOff>
    </xdr:from>
    <xdr:to>
      <xdr:col>71</xdr:col>
      <xdr:colOff>177800</xdr:colOff>
      <xdr:row>56</xdr:row>
      <xdr:rowOff>97155</xdr:rowOff>
    </xdr:to>
    <xdr:cxnSp macro="">
      <xdr:nvCxnSpPr>
        <xdr:cNvPr id="357" name="直線コネクタ 356"/>
        <xdr:cNvCxnSpPr/>
      </xdr:nvCxnSpPr>
      <xdr:spPr>
        <a:xfrm>
          <a:off x="12814300" y="96431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358"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359"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360"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361"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362" name="n_1mainValue【保健センター・保健所】&#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164482</xdr:rowOff>
    </xdr:from>
    <xdr:ext cx="405111" cy="259045"/>
    <xdr:sp macro="" textlink="">
      <xdr:nvSpPr>
        <xdr:cNvPr id="363" name="n_2mainValue【保健センター・保健所】&#10;有形固定資産減価償却率"/>
        <xdr:cNvSpPr txBox="1"/>
      </xdr:nvSpPr>
      <xdr:spPr>
        <a:xfrm>
          <a:off x="14389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164482</xdr:rowOff>
    </xdr:from>
    <xdr:ext cx="405111" cy="259045"/>
    <xdr:sp macro="" textlink="">
      <xdr:nvSpPr>
        <xdr:cNvPr id="364" name="n_3mainValue【保健センター・保健所】&#10;有形固定資産減価償却率"/>
        <xdr:cNvSpPr txBox="1"/>
      </xdr:nvSpPr>
      <xdr:spPr>
        <a:xfrm>
          <a:off x="13500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109237</xdr:rowOff>
    </xdr:from>
    <xdr:ext cx="405111" cy="259045"/>
    <xdr:sp macro="" textlink="">
      <xdr:nvSpPr>
        <xdr:cNvPr id="365" name="n_4mainValue【保健センター・保健所】&#10;有形固定資産減価償却率"/>
        <xdr:cNvSpPr txBox="1"/>
      </xdr:nvSpPr>
      <xdr:spPr>
        <a:xfrm>
          <a:off x="12611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89" name="直線コネクタ 388"/>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90"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1" name="直線コネクタ 390"/>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9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93" name="直線コネクタ 39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394"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95" name="フローチャート: 判断 394"/>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96" name="フローチャート: 判断 395"/>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97" name="フローチャート: 判断 396"/>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98" name="フローチャート: 判断 397"/>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99" name="フローチャート: 判断 398"/>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125730</xdr:rowOff>
    </xdr:from>
    <xdr:to>
      <xdr:col>116</xdr:col>
      <xdr:colOff>114300</xdr:colOff>
      <xdr:row>60</xdr:row>
      <xdr:rowOff>55880</xdr:rowOff>
    </xdr:to>
    <xdr:sp macro="" textlink="">
      <xdr:nvSpPr>
        <xdr:cNvPr id="405" name="楕円 404"/>
        <xdr:cNvSpPr/>
      </xdr:nvSpPr>
      <xdr:spPr>
        <a:xfrm>
          <a:off x="221107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148607</xdr:rowOff>
    </xdr:from>
    <xdr:ext cx="469744" cy="259045"/>
    <xdr:sp macro="" textlink="">
      <xdr:nvSpPr>
        <xdr:cNvPr id="406" name="【保健センター・保健所】&#10;一人当たり面積該当値テキスト"/>
        <xdr:cNvSpPr txBox="1"/>
      </xdr:nvSpPr>
      <xdr:spPr>
        <a:xfrm>
          <a:off x="22199600" y="100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407" name="楕円 406"/>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5080</xdr:rowOff>
    </xdr:from>
    <xdr:to>
      <xdr:col>116</xdr:col>
      <xdr:colOff>63500</xdr:colOff>
      <xdr:row>60</xdr:row>
      <xdr:rowOff>22860</xdr:rowOff>
    </xdr:to>
    <xdr:cxnSp macro="">
      <xdr:nvCxnSpPr>
        <xdr:cNvPr id="408" name="直線コネクタ 407"/>
        <xdr:cNvCxnSpPr/>
      </xdr:nvCxnSpPr>
      <xdr:spPr>
        <a:xfrm flipV="1">
          <a:off x="21323300" y="1029208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156210</xdr:rowOff>
    </xdr:from>
    <xdr:to>
      <xdr:col>107</xdr:col>
      <xdr:colOff>101600</xdr:colOff>
      <xdr:row>60</xdr:row>
      <xdr:rowOff>86360</xdr:rowOff>
    </xdr:to>
    <xdr:sp macro="" textlink="">
      <xdr:nvSpPr>
        <xdr:cNvPr id="409" name="楕円 408"/>
        <xdr:cNvSpPr/>
      </xdr:nvSpPr>
      <xdr:spPr>
        <a:xfrm>
          <a:off x="203835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35560</xdr:rowOff>
    </xdr:to>
    <xdr:cxnSp macro="">
      <xdr:nvCxnSpPr>
        <xdr:cNvPr id="410" name="直線コネクタ 409"/>
        <xdr:cNvCxnSpPr/>
      </xdr:nvCxnSpPr>
      <xdr:spPr>
        <a:xfrm flipV="1">
          <a:off x="20434300" y="103098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0</xdr:rowOff>
    </xdr:from>
    <xdr:to>
      <xdr:col>102</xdr:col>
      <xdr:colOff>165100</xdr:colOff>
      <xdr:row>60</xdr:row>
      <xdr:rowOff>101600</xdr:rowOff>
    </xdr:to>
    <xdr:sp macro="" textlink="">
      <xdr:nvSpPr>
        <xdr:cNvPr id="411" name="楕円 410"/>
        <xdr:cNvSpPr/>
      </xdr:nvSpPr>
      <xdr:spPr>
        <a:xfrm>
          <a:off x="19494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35560</xdr:rowOff>
    </xdr:from>
    <xdr:to>
      <xdr:col>107</xdr:col>
      <xdr:colOff>50800</xdr:colOff>
      <xdr:row>60</xdr:row>
      <xdr:rowOff>50800</xdr:rowOff>
    </xdr:to>
    <xdr:cxnSp macro="">
      <xdr:nvCxnSpPr>
        <xdr:cNvPr id="412" name="直線コネクタ 411"/>
        <xdr:cNvCxnSpPr/>
      </xdr:nvCxnSpPr>
      <xdr:spPr>
        <a:xfrm flipV="1">
          <a:off x="195453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xdr:rowOff>
    </xdr:from>
    <xdr:to>
      <xdr:col>98</xdr:col>
      <xdr:colOff>38100</xdr:colOff>
      <xdr:row>60</xdr:row>
      <xdr:rowOff>111760</xdr:rowOff>
    </xdr:to>
    <xdr:sp macro="" textlink="">
      <xdr:nvSpPr>
        <xdr:cNvPr id="413" name="楕円 412"/>
        <xdr:cNvSpPr/>
      </xdr:nvSpPr>
      <xdr:spPr>
        <a:xfrm>
          <a:off x="18605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50800</xdr:rowOff>
    </xdr:from>
    <xdr:to>
      <xdr:col>102</xdr:col>
      <xdr:colOff>114300</xdr:colOff>
      <xdr:row>60</xdr:row>
      <xdr:rowOff>60960</xdr:rowOff>
    </xdr:to>
    <xdr:cxnSp macro="">
      <xdr:nvCxnSpPr>
        <xdr:cNvPr id="414" name="直線コネクタ 413"/>
        <xdr:cNvCxnSpPr/>
      </xdr:nvCxnSpPr>
      <xdr:spPr>
        <a:xfrm flipV="1">
          <a:off x="18656300" y="103378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415" name="n_1ave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416"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417"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418"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419"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102887</xdr:rowOff>
    </xdr:from>
    <xdr:ext cx="469744" cy="259045"/>
    <xdr:sp macro="" textlink="">
      <xdr:nvSpPr>
        <xdr:cNvPr id="420" name="n_2mainValue【保健センター・保健所】&#10;一人当たり面積"/>
        <xdr:cNvSpPr txBox="1"/>
      </xdr:nvSpPr>
      <xdr:spPr>
        <a:xfrm>
          <a:off x="201994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118127</xdr:rowOff>
    </xdr:from>
    <xdr:ext cx="469744" cy="259045"/>
    <xdr:sp macro="" textlink="">
      <xdr:nvSpPr>
        <xdr:cNvPr id="421" name="n_3mainValue【保健センター・保健所】&#10;一人当たり面積"/>
        <xdr:cNvSpPr txBox="1"/>
      </xdr:nvSpPr>
      <xdr:spPr>
        <a:xfrm>
          <a:off x="19310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128287</xdr:rowOff>
    </xdr:from>
    <xdr:ext cx="469744" cy="259045"/>
    <xdr:sp macro="" textlink="">
      <xdr:nvSpPr>
        <xdr:cNvPr id="422" name="n_4mainValue【保健センター・保健所】&#10;一人当たり面積"/>
        <xdr:cNvSpPr txBox="1"/>
      </xdr:nvSpPr>
      <xdr:spPr>
        <a:xfrm>
          <a:off x="18421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48" name="直線コネクタ 447"/>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49"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50" name="直線コネクタ 44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1"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2" name="直線コネクタ 451"/>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5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54" name="フローチャート: 判断 45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55" name="フローチャート: 判断 454"/>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56" name="フローチャート: 判断 455"/>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57" name="フローチャート: 判断 456"/>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58" name="フローチャート: 判断 457"/>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464" name="楕円 463"/>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465" name="【消防施設】&#10;有形固定資産減価償却率該当値テキスト"/>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466" name="楕円 465"/>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83</xdr:row>
      <xdr:rowOff>28302</xdr:rowOff>
    </xdr:to>
    <xdr:cxnSp macro="">
      <xdr:nvCxnSpPr>
        <xdr:cNvPr id="467" name="直線コネクタ 466"/>
        <xdr:cNvCxnSpPr/>
      </xdr:nvCxnSpPr>
      <xdr:spPr>
        <a:xfrm flipV="1">
          <a:off x="15481300" y="1415088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468" name="楕円 467"/>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84</xdr:row>
      <xdr:rowOff>65858</xdr:rowOff>
    </xdr:to>
    <xdr:cxnSp macro="">
      <xdr:nvCxnSpPr>
        <xdr:cNvPr id="469" name="直線コネクタ 468"/>
        <xdr:cNvCxnSpPr/>
      </xdr:nvCxnSpPr>
      <xdr:spPr>
        <a:xfrm flipV="1">
          <a:off x="14592300" y="1425865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470" name="楕円 469"/>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65858</xdr:rowOff>
    </xdr:to>
    <xdr:cxnSp macro="">
      <xdr:nvCxnSpPr>
        <xdr:cNvPr id="471" name="直線コネクタ 470"/>
        <xdr:cNvCxnSpPr/>
      </xdr:nvCxnSpPr>
      <xdr:spPr>
        <a:xfrm>
          <a:off x="13703300" y="14467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117929</xdr:rowOff>
    </xdr:from>
    <xdr:to>
      <xdr:col>67</xdr:col>
      <xdr:colOff>101600</xdr:colOff>
      <xdr:row>86</xdr:row>
      <xdr:rowOff>48079</xdr:rowOff>
    </xdr:to>
    <xdr:sp macro="" textlink="">
      <xdr:nvSpPr>
        <xdr:cNvPr id="472" name="楕円 471"/>
        <xdr:cNvSpPr/>
      </xdr:nvSpPr>
      <xdr:spPr>
        <a:xfrm>
          <a:off x="12763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65858</xdr:rowOff>
    </xdr:from>
    <xdr:to>
      <xdr:col>71</xdr:col>
      <xdr:colOff>177800</xdr:colOff>
      <xdr:row>85</xdr:row>
      <xdr:rowOff>168729</xdr:rowOff>
    </xdr:to>
    <xdr:cxnSp macro="">
      <xdr:nvCxnSpPr>
        <xdr:cNvPr id="473" name="直線コネクタ 472"/>
        <xdr:cNvCxnSpPr/>
      </xdr:nvCxnSpPr>
      <xdr:spPr>
        <a:xfrm flipV="1">
          <a:off x="12814300" y="14467658"/>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74"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75"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76"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77"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95629</xdr:rowOff>
    </xdr:from>
    <xdr:ext cx="405111" cy="259045"/>
    <xdr:sp macro="" textlink="">
      <xdr:nvSpPr>
        <xdr:cNvPr id="478" name="n_1mainValue【消防施設】&#10;有形固定資産減価償却率"/>
        <xdr:cNvSpPr txBox="1"/>
      </xdr:nvSpPr>
      <xdr:spPr>
        <a:xfrm>
          <a:off x="15266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479"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480" name="n_3mainValue【消防施設】&#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39206</xdr:rowOff>
    </xdr:from>
    <xdr:ext cx="405111" cy="259045"/>
    <xdr:sp macro="" textlink="">
      <xdr:nvSpPr>
        <xdr:cNvPr id="481" name="n_4mainValue【消防施設】&#10;有形固定資産減価償却率"/>
        <xdr:cNvSpPr txBox="1"/>
      </xdr:nvSpPr>
      <xdr:spPr>
        <a:xfrm>
          <a:off x="126117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03" name="直線コネクタ 502"/>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04"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05" name="直線コネクタ 504"/>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06"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07" name="直線コネクタ 506"/>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08"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09" name="フローチャート: 判断 508"/>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10" name="フローチャート: 判断 509"/>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11" name="フローチャート: 判断 510"/>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12" name="フローチャート: 判断 511"/>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13" name="フローチャート: 判断 512"/>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519" name="楕円 518"/>
        <xdr:cNvSpPr/>
      </xdr:nvSpPr>
      <xdr:spPr>
        <a:xfrm>
          <a:off x="22110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33444</xdr:rowOff>
    </xdr:from>
    <xdr:ext cx="469744" cy="259045"/>
    <xdr:sp macro="" textlink="">
      <xdr:nvSpPr>
        <xdr:cNvPr id="520" name="【消防施設】&#10;一人当たり面積該当値テキスト"/>
        <xdr:cNvSpPr txBox="1"/>
      </xdr:nvSpPr>
      <xdr:spPr>
        <a:xfrm>
          <a:off x="22199600" y="146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521" name="楕円 520"/>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170231</xdr:rowOff>
    </xdr:to>
    <xdr:cxnSp macro="">
      <xdr:nvCxnSpPr>
        <xdr:cNvPr id="522" name="直線コネクタ 521"/>
        <xdr:cNvCxnSpPr/>
      </xdr:nvCxnSpPr>
      <xdr:spPr>
        <a:xfrm flipV="1">
          <a:off x="21323300" y="1474256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120345</xdr:rowOff>
    </xdr:from>
    <xdr:to>
      <xdr:col>107</xdr:col>
      <xdr:colOff>101600</xdr:colOff>
      <xdr:row>86</xdr:row>
      <xdr:rowOff>50495</xdr:rowOff>
    </xdr:to>
    <xdr:sp macro="" textlink="">
      <xdr:nvSpPr>
        <xdr:cNvPr id="523" name="楕円 522"/>
        <xdr:cNvSpPr/>
      </xdr:nvSpPr>
      <xdr:spPr>
        <a:xfrm>
          <a:off x="20383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171145</xdr:rowOff>
    </xdr:to>
    <xdr:cxnSp macro="">
      <xdr:nvCxnSpPr>
        <xdr:cNvPr id="524" name="直線コネクタ 523"/>
        <xdr:cNvCxnSpPr/>
      </xdr:nvCxnSpPr>
      <xdr:spPr>
        <a:xfrm flipV="1">
          <a:off x="20434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525" name="楕円 524"/>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171145</xdr:rowOff>
    </xdr:from>
    <xdr:to>
      <xdr:col>107</xdr:col>
      <xdr:colOff>50800</xdr:colOff>
      <xdr:row>85</xdr:row>
      <xdr:rowOff>171145</xdr:rowOff>
    </xdr:to>
    <xdr:cxnSp macro="">
      <xdr:nvCxnSpPr>
        <xdr:cNvPr id="526" name="直線コネクタ 525"/>
        <xdr:cNvCxnSpPr/>
      </xdr:nvCxnSpPr>
      <xdr:spPr>
        <a:xfrm>
          <a:off x="19545300" y="14744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120802</xdr:rowOff>
    </xdr:from>
    <xdr:to>
      <xdr:col>98</xdr:col>
      <xdr:colOff>38100</xdr:colOff>
      <xdr:row>86</xdr:row>
      <xdr:rowOff>50952</xdr:rowOff>
    </xdr:to>
    <xdr:sp macro="" textlink="">
      <xdr:nvSpPr>
        <xdr:cNvPr id="527" name="楕円 526"/>
        <xdr:cNvSpPr/>
      </xdr:nvSpPr>
      <xdr:spPr>
        <a:xfrm>
          <a:off x="18605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171145</xdr:rowOff>
    </xdr:from>
    <xdr:to>
      <xdr:col>102</xdr:col>
      <xdr:colOff>114300</xdr:colOff>
      <xdr:row>86</xdr:row>
      <xdr:rowOff>152</xdr:rowOff>
    </xdr:to>
    <xdr:cxnSp macro="">
      <xdr:nvCxnSpPr>
        <xdr:cNvPr id="528" name="直線コネクタ 527"/>
        <xdr:cNvCxnSpPr/>
      </xdr:nvCxnSpPr>
      <xdr:spPr>
        <a:xfrm flipV="1">
          <a:off x="18656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29"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30"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31"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32"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533"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41622</xdr:rowOff>
    </xdr:from>
    <xdr:ext cx="469744" cy="259045"/>
    <xdr:sp macro="" textlink="">
      <xdr:nvSpPr>
        <xdr:cNvPr id="534" name="n_2mainValue【消防施設】&#10;一人当たり面積"/>
        <xdr:cNvSpPr txBox="1"/>
      </xdr:nvSpPr>
      <xdr:spPr>
        <a:xfrm>
          <a:off x="20199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535" name="n_3mainValue【消防施設】&#10;一人当たり面積"/>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42079</xdr:rowOff>
    </xdr:from>
    <xdr:ext cx="469744" cy="259045"/>
    <xdr:sp macro="" textlink="">
      <xdr:nvSpPr>
        <xdr:cNvPr id="536" name="n_4mainValue【消防施設】&#10;一人当たり面積"/>
        <xdr:cNvSpPr txBox="1"/>
      </xdr:nvSpPr>
      <xdr:spPr>
        <a:xfrm>
          <a:off x="18421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62" name="直線コネクタ 561"/>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3"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4" name="直線コネクタ 563"/>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6" name="直線コネクタ 5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7"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8" name="フローチャート: 判断 567"/>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69" name="フローチャート: 判断 568"/>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0" name="フローチャート: 判断 569"/>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71" name="フローチャート: 判断 570"/>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72" name="フローチャート: 判断 571"/>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578" name="楕円 577"/>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579"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580" name="楕円 579"/>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87630</xdr:rowOff>
    </xdr:to>
    <xdr:cxnSp macro="">
      <xdr:nvCxnSpPr>
        <xdr:cNvPr id="581" name="直線コネクタ 580"/>
        <xdr:cNvCxnSpPr/>
      </xdr:nvCxnSpPr>
      <xdr:spPr>
        <a:xfrm>
          <a:off x="15481300" y="1818458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582" name="楕円 581"/>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106</xdr:row>
      <xdr:rowOff>10886</xdr:rowOff>
    </xdr:to>
    <xdr:cxnSp macro="">
      <xdr:nvCxnSpPr>
        <xdr:cNvPr id="583" name="直線コネクタ 582"/>
        <xdr:cNvCxnSpPr/>
      </xdr:nvCxnSpPr>
      <xdr:spPr>
        <a:xfrm>
          <a:off x="14592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584" name="楕円 583"/>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143148</xdr:rowOff>
    </xdr:to>
    <xdr:cxnSp macro="">
      <xdr:nvCxnSpPr>
        <xdr:cNvPr id="585" name="直線コネクタ 584"/>
        <xdr:cNvCxnSpPr/>
      </xdr:nvCxnSpPr>
      <xdr:spPr>
        <a:xfrm>
          <a:off x="13703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586" name="楕円 585"/>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143148</xdr:rowOff>
    </xdr:to>
    <xdr:cxnSp macro="">
      <xdr:nvCxnSpPr>
        <xdr:cNvPr id="587" name="直線コネクタ 586"/>
        <xdr:cNvCxnSpPr/>
      </xdr:nvCxnSpPr>
      <xdr:spPr>
        <a:xfrm>
          <a:off x="12814300" y="181160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588"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8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90"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91"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592" name="n_1mainValue【庁舎】&#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593" name="n_2mainValue【庁舎】&#10;有形固定資産減価償却率"/>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594"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155683</xdr:rowOff>
    </xdr:from>
    <xdr:ext cx="405111" cy="259045"/>
    <xdr:sp macro="" textlink="">
      <xdr:nvSpPr>
        <xdr:cNvPr id="595" name="n_4mainValue【庁舎】&#10;有形固定資産減価償却率"/>
        <xdr:cNvSpPr txBox="1"/>
      </xdr:nvSpPr>
      <xdr:spPr>
        <a:xfrm>
          <a:off x="12611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21" name="直線コネクタ 620"/>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22"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23" name="直線コネクタ 622"/>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24"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25" name="直線コネクタ 624"/>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26"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27" name="フローチャート: 判断 626"/>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28" name="フローチャート: 判断 627"/>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9" name="フローチャート: 判断 628"/>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30" name="フローチャート: 判断 629"/>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31" name="フローチャート: 判断 630"/>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637" name="楕円 636"/>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638" name="【庁舎】&#10;一人当たり面積該当値テキスト"/>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42818</xdr:rowOff>
    </xdr:from>
    <xdr:to>
      <xdr:col>112</xdr:col>
      <xdr:colOff>38100</xdr:colOff>
      <xdr:row>106</xdr:row>
      <xdr:rowOff>144418</xdr:rowOff>
    </xdr:to>
    <xdr:sp macro="" textlink="">
      <xdr:nvSpPr>
        <xdr:cNvPr id="639" name="楕円 638"/>
        <xdr:cNvSpPr/>
      </xdr:nvSpPr>
      <xdr:spPr>
        <a:xfrm>
          <a:off x="21272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93618</xdr:rowOff>
    </xdr:to>
    <xdr:cxnSp macro="">
      <xdr:nvCxnSpPr>
        <xdr:cNvPr id="640" name="直線コネクタ 639"/>
        <xdr:cNvCxnSpPr/>
      </xdr:nvCxnSpPr>
      <xdr:spPr>
        <a:xfrm flipV="1">
          <a:off x="21323300" y="18256431"/>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641" name="楕円 640"/>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93618</xdr:rowOff>
    </xdr:from>
    <xdr:to>
      <xdr:col>111</xdr:col>
      <xdr:colOff>177800</xdr:colOff>
      <xdr:row>106</xdr:row>
      <xdr:rowOff>102326</xdr:rowOff>
    </xdr:to>
    <xdr:cxnSp macro="">
      <xdr:nvCxnSpPr>
        <xdr:cNvPr id="642" name="直線コネクタ 641"/>
        <xdr:cNvCxnSpPr/>
      </xdr:nvCxnSpPr>
      <xdr:spPr>
        <a:xfrm flipV="1">
          <a:off x="20434300" y="1826731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60234</xdr:rowOff>
    </xdr:from>
    <xdr:to>
      <xdr:col>102</xdr:col>
      <xdr:colOff>165100</xdr:colOff>
      <xdr:row>106</xdr:row>
      <xdr:rowOff>161834</xdr:rowOff>
    </xdr:to>
    <xdr:sp macro="" textlink="">
      <xdr:nvSpPr>
        <xdr:cNvPr id="643" name="楕円 642"/>
        <xdr:cNvSpPr/>
      </xdr:nvSpPr>
      <xdr:spPr>
        <a:xfrm>
          <a:off x="19494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111034</xdr:rowOff>
    </xdr:to>
    <xdr:cxnSp macro="">
      <xdr:nvCxnSpPr>
        <xdr:cNvPr id="644" name="直線コネクタ 643"/>
        <xdr:cNvCxnSpPr/>
      </xdr:nvCxnSpPr>
      <xdr:spPr>
        <a:xfrm flipV="1">
          <a:off x="19545300" y="1827602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66766</xdr:rowOff>
    </xdr:from>
    <xdr:to>
      <xdr:col>98</xdr:col>
      <xdr:colOff>38100</xdr:colOff>
      <xdr:row>106</xdr:row>
      <xdr:rowOff>168366</xdr:rowOff>
    </xdr:to>
    <xdr:sp macro="" textlink="">
      <xdr:nvSpPr>
        <xdr:cNvPr id="645" name="楕円 644"/>
        <xdr:cNvSpPr/>
      </xdr:nvSpPr>
      <xdr:spPr>
        <a:xfrm>
          <a:off x="186055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111034</xdr:rowOff>
    </xdr:from>
    <xdr:to>
      <xdr:col>102</xdr:col>
      <xdr:colOff>114300</xdr:colOff>
      <xdr:row>106</xdr:row>
      <xdr:rowOff>117566</xdr:rowOff>
    </xdr:to>
    <xdr:cxnSp macro="">
      <xdr:nvCxnSpPr>
        <xdr:cNvPr id="646" name="直線コネクタ 645"/>
        <xdr:cNvCxnSpPr/>
      </xdr:nvCxnSpPr>
      <xdr:spPr>
        <a:xfrm flipV="1">
          <a:off x="18656300" y="18284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47"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48"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49"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50"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135545</xdr:rowOff>
    </xdr:from>
    <xdr:ext cx="469744" cy="259045"/>
    <xdr:sp macro="" textlink="">
      <xdr:nvSpPr>
        <xdr:cNvPr id="651" name="n_1mainValue【庁舎】&#10;一人当たり面積"/>
        <xdr:cNvSpPr txBox="1"/>
      </xdr:nvSpPr>
      <xdr:spPr>
        <a:xfrm>
          <a:off x="210757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144253</xdr:rowOff>
    </xdr:from>
    <xdr:ext cx="469744" cy="259045"/>
    <xdr:sp macro="" textlink="">
      <xdr:nvSpPr>
        <xdr:cNvPr id="652" name="n_2mainValue【庁舎】&#10;一人当たり面積"/>
        <xdr:cNvSpPr txBox="1"/>
      </xdr:nvSpPr>
      <xdr:spPr>
        <a:xfrm>
          <a:off x="20199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152961</xdr:rowOff>
    </xdr:from>
    <xdr:ext cx="469744" cy="259045"/>
    <xdr:sp macro="" textlink="">
      <xdr:nvSpPr>
        <xdr:cNvPr id="653" name="n_3mainValue【庁舎】&#10;一人当たり面積"/>
        <xdr:cNvSpPr txBox="1"/>
      </xdr:nvSpPr>
      <xdr:spPr>
        <a:xfrm>
          <a:off x="19310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159493</xdr:rowOff>
    </xdr:from>
    <xdr:ext cx="469744" cy="259045"/>
    <xdr:sp macro="" textlink="">
      <xdr:nvSpPr>
        <xdr:cNvPr id="654" name="n_4mainValue【庁舎】&#10;一人当たり面積"/>
        <xdr:cNvSpPr txBox="1"/>
      </xdr:nvSpPr>
      <xdr:spPr>
        <a:xfrm>
          <a:off x="18421427" y="183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庁舎やスポーツセンター、町民総合センターで有形固定資産減価償却率が高くなっており、施設の老朽化による効率性の低下や修繕コストの増加が懸念される。各施設の改修時期も近づいていることも想定されるので、適切に財政計画に反映してい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依然として類似団体平均を大きく下回っている。人口の減少や全国平均を上回る高齢化率に加え、町内に中核となる産業がないことにより財政基盤が脆弱である。積極的な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新産業集積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、緊急に必要な事業の峻別など歳出の徹底的な見直しを行い、活力あるまちづくりを展開しつつ、行政の効率化に努めることにより財政の健全化を図る。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歳入については、地方税が前年度比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ポイント減、地方交付税が前年度比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一般財源が前年度比で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となった。歳出については、人件費が前年度比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ことに加え、近年の大型投資事業</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に係る元金償還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があったものの、恒常的な歳出の抑制に努めたことから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、経常収支比率が前年度比で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なった。今後上昇していく</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ことが予想される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公債費や人件費が比較的高い水準にあることを踏まえ、効率的な事業の執行により物件費などの経費削減に努める。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80518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046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2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22606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730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54102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730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115079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p>
        <a:p>
          <a:r>
            <a:rPr kumimoji="1" lang="ja-JP" altLang="en-US" sz="1300">
              <a:latin typeface="ＭＳ Ｐゴシック" panose="020B0600070205080204" pitchFamily="50" charset="-128"/>
              <a:ea typeface="ＭＳ Ｐゴシック" panose="020B0600070205080204" pitchFamily="50" charset="-128"/>
            </a:rPr>
            <a:t>　今後は、幼児施設の統廃合や指定管理者制度の導入などによる民営化を進め、コストの低減に努める。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129535</xdr:rowOff>
    </xdr:from>
    <xdr:to>
      <xdr:col>23</xdr:col>
      <xdr:colOff>133350</xdr:colOff>
      <xdr:row>84</xdr:row>
      <xdr:rowOff>149192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31335"/>
          <a:ext cx="838200" cy="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129535</xdr:rowOff>
    </xdr:from>
    <xdr:to>
      <xdr:col>19</xdr:col>
      <xdr:colOff>133350</xdr:colOff>
      <xdr:row>84</xdr:row>
      <xdr:rowOff>139164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531335"/>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78991</xdr:rowOff>
    </xdr:from>
    <xdr:to>
      <xdr:col>15</xdr:col>
      <xdr:colOff>82550</xdr:colOff>
      <xdr:row>84</xdr:row>
      <xdr:rowOff>139164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80791"/>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18368</xdr:rowOff>
    </xdr:from>
    <xdr:to>
      <xdr:col>11</xdr:col>
      <xdr:colOff>31750</xdr:colOff>
      <xdr:row>84</xdr:row>
      <xdr:rowOff>78991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0168"/>
          <a:ext cx="889000" cy="6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98392</xdr:rowOff>
    </xdr:from>
    <xdr:to>
      <xdr:col>23</xdr:col>
      <xdr:colOff>184150</xdr:colOff>
      <xdr:row>85</xdr:row>
      <xdr:rowOff>28542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70469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78735</xdr:rowOff>
    </xdr:from>
    <xdr:to>
      <xdr:col>19</xdr:col>
      <xdr:colOff>184150</xdr:colOff>
      <xdr:row>85</xdr:row>
      <xdr:rowOff>8885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88364</xdr:rowOff>
    </xdr:from>
    <xdr:to>
      <xdr:col>15</xdr:col>
      <xdr:colOff>133350</xdr:colOff>
      <xdr:row>85</xdr:row>
      <xdr:rowOff>18514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28191</xdr:rowOff>
    </xdr:from>
    <xdr:to>
      <xdr:col>11</xdr:col>
      <xdr:colOff>82550</xdr:colOff>
      <xdr:row>84</xdr:row>
      <xdr:rowOff>129791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139018</xdr:rowOff>
    </xdr:from>
    <xdr:to>
      <xdr:col>7</xdr:col>
      <xdr:colOff>31750</xdr:colOff>
      <xdr:row>84</xdr:row>
      <xdr:rowOff>69168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年度以降は、給与減額措置の終了などもあり、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ポイントを超えて推移しているが、給与表の改定等により改善している。</a:t>
          </a: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ラスパイレス指数は、類似団体平均より高い水準にあるが、今後も適正な人事配置と給与の適正化等に努める。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68943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335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91923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幼児施設を公営にて運営していることもあり、類似団体と比較し平均を上回っている。子育て支援サービスを継続しながらも、効率的な事業を行い、人件費を削減するために、幼児施設の統廃合や指定管理者制度の導入などによる民営化を視野に入れ、類似団体平均の水準まで職員数を削減し、適切な定員管理に努める。</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15621</xdr:rowOff>
    </xdr:from>
    <xdr:to>
      <xdr:col>81</xdr:col>
      <xdr:colOff>44450</xdr:colOff>
      <xdr:row>61</xdr:row>
      <xdr:rowOff>45180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74071"/>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153892</xdr:rowOff>
    </xdr:from>
    <xdr:to>
      <xdr:col>77</xdr:col>
      <xdr:colOff>44450</xdr:colOff>
      <xdr:row>61</xdr:row>
      <xdr:rowOff>15621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44089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153289</xdr:rowOff>
    </xdr:from>
    <xdr:to>
      <xdr:col>72</xdr:col>
      <xdr:colOff>203200</xdr:colOff>
      <xdr:row>60</xdr:row>
      <xdr:rowOff>153892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44028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147860</xdr:rowOff>
    </xdr:from>
    <xdr:to>
      <xdr:col>68</xdr:col>
      <xdr:colOff>152400</xdr:colOff>
      <xdr:row>60</xdr:row>
      <xdr:rowOff>153289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43486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165830</xdr:rowOff>
    </xdr:from>
    <xdr:to>
      <xdr:col>81</xdr:col>
      <xdr:colOff>95250</xdr:colOff>
      <xdr:row>61</xdr:row>
      <xdr:rowOff>95980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137907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42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136271</xdr:rowOff>
    </xdr:from>
    <xdr:to>
      <xdr:col>77</xdr:col>
      <xdr:colOff>95250</xdr:colOff>
      <xdr:row>61</xdr:row>
      <xdr:rowOff>66421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51198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5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103092</xdr:rowOff>
    </xdr:from>
    <xdr:to>
      <xdr:col>73</xdr:col>
      <xdr:colOff>44450</xdr:colOff>
      <xdr:row>61</xdr:row>
      <xdr:rowOff>33242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18019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102489</xdr:rowOff>
    </xdr:from>
    <xdr:to>
      <xdr:col>68</xdr:col>
      <xdr:colOff>203200</xdr:colOff>
      <xdr:row>61</xdr:row>
      <xdr:rowOff>32639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97060</xdr:rowOff>
    </xdr:from>
    <xdr:to>
      <xdr:col>64</xdr:col>
      <xdr:colOff>152400</xdr:colOff>
      <xdr:row>61</xdr:row>
      <xdr:rowOff>27210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4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令和元年度決算では、近年の大型投資事業に係る元金償還により実質公債費比率は、前年度比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新産業集積事業（貸工場整備）や飯豊中学校大規模改修などの大規模事業の実施により、今後も実質公債費比率は上昇していく見込みである。類似団体平均の水準で推移できるよう、今後は、緊急度・住民ニーズを的確に把握した事業の選択により、地方債の発行額を抑え、堅実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41</xdr:row>
      <xdr:rowOff>61722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9560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98044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98044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107696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を財源として、近年、小学校改築事業や起業支援施設整備事業を行ったことに加え、新産業集積事業（貸工場整備）の実施に伴い、地方債現在高が増加し、将来負担比率が大幅に増加となった。　現在実施している飯豊中学校大規模改修などの大規模事業などから、将来負担比率は上昇していくことが予測される。将来への負担軽減を図るため、既存事業の効果検証による見直しや新規事業の抑制を図り、財政運営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80582</xdr:rowOff>
    </xdr:from>
    <xdr:to>
      <xdr:col>81</xdr:col>
      <xdr:colOff>44450</xdr:colOff>
      <xdr:row>18</xdr:row>
      <xdr:rowOff>136557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995232"/>
          <a:ext cx="838200" cy="2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113887</xdr:rowOff>
    </xdr:from>
    <xdr:to>
      <xdr:col>77</xdr:col>
      <xdr:colOff>44450</xdr:colOff>
      <xdr:row>17</xdr:row>
      <xdr:rowOff>80582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57087"/>
          <a:ext cx="889000" cy="1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113887</xdr:rowOff>
    </xdr:from>
    <xdr:to>
      <xdr:col>72</xdr:col>
      <xdr:colOff>203200</xdr:colOff>
      <xdr:row>16</xdr:row>
      <xdr:rowOff>116904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8570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30639</xdr:rowOff>
    </xdr:from>
    <xdr:to>
      <xdr:col>68</xdr:col>
      <xdr:colOff>152400</xdr:colOff>
      <xdr:row>16</xdr:row>
      <xdr:rowOff>116904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73839"/>
          <a:ext cx="889000" cy="8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85757</xdr:rowOff>
    </xdr:from>
    <xdr:to>
      <xdr:col>81</xdr:col>
      <xdr:colOff>95250</xdr:colOff>
      <xdr:row>19</xdr:row>
      <xdr:rowOff>15907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1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57834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14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29782</xdr:rowOff>
    </xdr:from>
    <xdr:to>
      <xdr:col>77</xdr:col>
      <xdr:colOff>95250</xdr:colOff>
      <xdr:row>17</xdr:row>
      <xdr:rowOff>131382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116159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0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63087</xdr:rowOff>
    </xdr:from>
    <xdr:to>
      <xdr:col>73</xdr:col>
      <xdr:colOff>44450</xdr:colOff>
      <xdr:row>16</xdr:row>
      <xdr:rowOff>164687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8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149464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66104</xdr:rowOff>
    </xdr:from>
    <xdr:to>
      <xdr:col>68</xdr:col>
      <xdr:colOff>203200</xdr:colOff>
      <xdr:row>16</xdr:row>
      <xdr:rowOff>167704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152481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9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151289</xdr:rowOff>
    </xdr:from>
    <xdr:to>
      <xdr:col>64</xdr:col>
      <xdr:colOff>152400</xdr:colOff>
      <xdr:row>16</xdr:row>
      <xdr:rowOff>81439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66216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やや下回っているが、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物件費に係る経常収支比率は、燃料費や光熱水費の増加により、前年度比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年度には、小学校児童数の減少に伴い、学校のあり方を検討する再編検討委員会を設置し、教育環境整備の検討しており、財政面においてもより効率的な運営を検討していく。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67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987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987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33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ている。今後は、児童手当の減額は見込まれるものの、子育て世帯や高齢者世帯への対応など、扶助費は増加していくものと想定している。資格審査等を適切に行い、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7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令和元年度は例年にない少雪により、除排雪経費が少なく、その他の経常収支比率は前年度と比較すると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ポイント減少したものの、類似団体平均を上回っている。今後は施設管理経費の増大が見込まれるため、公共施設総合管理計画に基づき計画的な経費の抑制に努める。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58</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470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58</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699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57</xdr:row>
      <xdr:rowOff>97282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276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90424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27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補助費等に係る経常収支比率は、平成３０年度から、ふるさと納税への返戻品に係る支出が半減したことが継続しており、前年度同様の数値を維持し、類似団体平均より下回った。</a:t>
          </a:r>
        </a:p>
        <a:p>
          <a:r>
            <a:rPr kumimoji="1" lang="ja-JP" altLang="en-US" sz="1300">
              <a:latin typeface="ＭＳ Ｐゴシック" panose="020B0600070205080204" pitchFamily="50" charset="-128"/>
              <a:ea typeface="ＭＳ Ｐゴシック" panose="020B0600070205080204" pitchFamily="50" charset="-128"/>
            </a:rPr>
            <a:t>　今後は、ふるさと納税の変動も見据え、補助金交付事業の効果検証などを行い、補助金の廃止や交付金額の抑制に努める。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38</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第一小学校改築事業の償還が始まったことで、数値は年々悪化している。令和２年度以降についても、起業支援施設整備事業の償還が始まることや、新産業集積事業（貸工場整備）や中学校大規模改修といった大規模事業を実施していることもあり、令和２年度以降は償還額が増加し、公債費のピークは令和８年度となると見込まれ、非常に厳しい財政運営となることが想定される。</a:t>
          </a:r>
        </a:p>
        <a:p>
          <a:r>
            <a:rPr kumimoji="1" lang="ja-JP" altLang="en-US" sz="1300">
              <a:latin typeface="ＭＳ Ｐゴシック" panose="020B0600070205080204" pitchFamily="50" charset="-128"/>
              <a:ea typeface="ＭＳ Ｐゴシック" panose="020B0600070205080204" pitchFamily="50" charset="-128"/>
            </a:rPr>
            <a:t>　施設老朽化に伴う改修等も検討する必要があるが、</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導入等によるより効率的な事業運営を実施していく。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67563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720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170435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97282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ポイント減少し、類似団体平均を下回っている。積雪量の増減により公共施設の維持補修費が変動するものの、行財政改革への取組みを通じて人件費などの義務的経費や物件費の削減に努める。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165863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8828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72137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76</xdr:row>
      <xdr:rowOff>72137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05156"/>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051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47478</xdr:rowOff>
    </xdr:from>
    <xdr:to>
      <xdr:col>29</xdr:col>
      <xdr:colOff>127000</xdr:colOff>
      <xdr:row>15</xdr:row>
      <xdr:rowOff>151445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66853"/>
          <a:ext cx="6477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151445</xdr:rowOff>
    </xdr:from>
    <xdr:to>
      <xdr:col>26</xdr:col>
      <xdr:colOff>50800</xdr:colOff>
      <xdr:row>16</xdr:row>
      <xdr:rowOff>25761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25761</xdr:rowOff>
    </xdr:from>
    <xdr:to>
      <xdr:col>22</xdr:col>
      <xdr:colOff>114300</xdr:colOff>
      <xdr:row>16</xdr:row>
      <xdr:rowOff>47386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6586"/>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47386</xdr:rowOff>
    </xdr:from>
    <xdr:to>
      <xdr:col>18</xdr:col>
      <xdr:colOff>177800</xdr:colOff>
      <xdr:row>16</xdr:row>
      <xdr:rowOff>115930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8211"/>
          <a:ext cx="698500" cy="6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168128</xdr:rowOff>
    </xdr:from>
    <xdr:to>
      <xdr:col>29</xdr:col>
      <xdr:colOff>177800</xdr:colOff>
      <xdr:row>15</xdr:row>
      <xdr:rowOff>98278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100645</xdr:rowOff>
    </xdr:from>
    <xdr:to>
      <xdr:col>26</xdr:col>
      <xdr:colOff>101600</xdr:colOff>
      <xdr:row>16</xdr:row>
      <xdr:rowOff>30795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40972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146411</xdr:rowOff>
    </xdr:from>
    <xdr:to>
      <xdr:col>22</xdr:col>
      <xdr:colOff>165100</xdr:colOff>
      <xdr:row>16</xdr:row>
      <xdr:rowOff>76561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86738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168036</xdr:rowOff>
    </xdr:from>
    <xdr:to>
      <xdr:col>19</xdr:col>
      <xdr:colOff>38100</xdr:colOff>
      <xdr:row>16</xdr:row>
      <xdr:rowOff>98186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65130</xdr:rowOff>
    </xdr:from>
    <xdr:to>
      <xdr:col>15</xdr:col>
      <xdr:colOff>101600</xdr:colOff>
      <xdr:row>16</xdr:row>
      <xdr:rowOff>166730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229184</xdr:rowOff>
    </xdr:from>
    <xdr:to>
      <xdr:col>29</xdr:col>
      <xdr:colOff>127000</xdr:colOff>
      <xdr:row>35</xdr:row>
      <xdr:rowOff>117594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96634"/>
          <a:ext cx="647700" cy="23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117594</xdr:rowOff>
    </xdr:from>
    <xdr:to>
      <xdr:col>26</xdr:col>
      <xdr:colOff>50800</xdr:colOff>
      <xdr:row>35</xdr:row>
      <xdr:rowOff>217770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7944"/>
          <a:ext cx="698500" cy="10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205426</xdr:rowOff>
    </xdr:from>
    <xdr:to>
      <xdr:col>22</xdr:col>
      <xdr:colOff>114300</xdr:colOff>
      <xdr:row>35</xdr:row>
      <xdr:rowOff>217770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15776"/>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205426</xdr:rowOff>
    </xdr:from>
    <xdr:to>
      <xdr:col>18</xdr:col>
      <xdr:colOff>177800</xdr:colOff>
      <xdr:row>35</xdr:row>
      <xdr:rowOff>299266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5776"/>
          <a:ext cx="698500" cy="9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178384</xdr:rowOff>
    </xdr:from>
    <xdr:to>
      <xdr:col>29</xdr:col>
      <xdr:colOff>177800</xdr:colOff>
      <xdr:row>34</xdr:row>
      <xdr:rowOff>279984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4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66794</xdr:rowOff>
    </xdr:from>
    <xdr:to>
      <xdr:col>26</xdr:col>
      <xdr:colOff>101600</xdr:colOff>
      <xdr:row>35</xdr:row>
      <xdr:rowOff>168394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178571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166970</xdr:rowOff>
    </xdr:from>
    <xdr:to>
      <xdr:col>22</xdr:col>
      <xdr:colOff>165100</xdr:colOff>
      <xdr:row>35</xdr:row>
      <xdr:rowOff>268570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278747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154626</xdr:rowOff>
    </xdr:from>
    <xdr:to>
      <xdr:col>19</xdr:col>
      <xdr:colOff>38100</xdr:colOff>
      <xdr:row>35</xdr:row>
      <xdr:rowOff>256226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266403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248466</xdr:rowOff>
    </xdr:from>
    <xdr:to>
      <xdr:col>15</xdr:col>
      <xdr:colOff>101600</xdr:colOff>
      <xdr:row>36</xdr:row>
      <xdr:rowOff>7166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334843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91351</xdr:rowOff>
    </xdr:from>
    <xdr:to>
      <xdr:col>24</xdr:col>
      <xdr:colOff>63500</xdr:colOff>
      <xdr:row>36</xdr:row>
      <xdr:rowOff>4993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2101"/>
          <a:ext cx="838200" cy="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149667</xdr:rowOff>
    </xdr:from>
    <xdr:to>
      <xdr:col>19</xdr:col>
      <xdr:colOff>177800</xdr:colOff>
      <xdr:row>36</xdr:row>
      <xdr:rowOff>4993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0417"/>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149667</xdr:rowOff>
    </xdr:from>
    <xdr:to>
      <xdr:col>15</xdr:col>
      <xdr:colOff>50800</xdr:colOff>
      <xdr:row>35</xdr:row>
      <xdr:rowOff>166271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0417"/>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166271</xdr:rowOff>
    </xdr:from>
    <xdr:to>
      <xdr:col>10</xdr:col>
      <xdr:colOff>114300</xdr:colOff>
      <xdr:row>36</xdr:row>
      <xdr:rowOff>9482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7021"/>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40551</xdr:rowOff>
    </xdr:from>
    <xdr:to>
      <xdr:col>24</xdr:col>
      <xdr:colOff>114300</xdr:colOff>
      <xdr:row>35</xdr:row>
      <xdr:rowOff>142151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63428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125643</xdr:rowOff>
    </xdr:from>
    <xdr:to>
      <xdr:col>20</xdr:col>
      <xdr:colOff>38100</xdr:colOff>
      <xdr:row>36</xdr:row>
      <xdr:rowOff>55793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98867</xdr:rowOff>
    </xdr:from>
    <xdr:to>
      <xdr:col>15</xdr:col>
      <xdr:colOff>101600</xdr:colOff>
      <xdr:row>36</xdr:row>
      <xdr:rowOff>29017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45544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115471</xdr:rowOff>
    </xdr:from>
    <xdr:to>
      <xdr:col>10</xdr:col>
      <xdr:colOff>165100</xdr:colOff>
      <xdr:row>36</xdr:row>
      <xdr:rowOff>45621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62148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130132</xdr:rowOff>
    </xdr:from>
    <xdr:to>
      <xdr:col>6</xdr:col>
      <xdr:colOff>38100</xdr:colOff>
      <xdr:row>36</xdr:row>
      <xdr:rowOff>60282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76809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93559</xdr:rowOff>
    </xdr:from>
    <xdr:to>
      <xdr:col>24</xdr:col>
      <xdr:colOff>63500</xdr:colOff>
      <xdr:row>55</xdr:row>
      <xdr:rowOff>140971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23309"/>
          <a:ext cx="8382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140971</xdr:rowOff>
    </xdr:from>
    <xdr:to>
      <xdr:col>19</xdr:col>
      <xdr:colOff>177800</xdr:colOff>
      <xdr:row>55</xdr:row>
      <xdr:rowOff>158683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70721"/>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142480</xdr:rowOff>
    </xdr:from>
    <xdr:to>
      <xdr:col>15</xdr:col>
      <xdr:colOff>50800</xdr:colOff>
      <xdr:row>55</xdr:row>
      <xdr:rowOff>158683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72230"/>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142480</xdr:rowOff>
    </xdr:from>
    <xdr:to>
      <xdr:col>10</xdr:col>
      <xdr:colOff>114300</xdr:colOff>
      <xdr:row>55</xdr:row>
      <xdr:rowOff>164508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2230"/>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42759</xdr:rowOff>
    </xdr:from>
    <xdr:to>
      <xdr:col>24</xdr:col>
      <xdr:colOff>114300</xdr:colOff>
      <xdr:row>55</xdr:row>
      <xdr:rowOff>144359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65636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90171</xdr:rowOff>
    </xdr:from>
    <xdr:to>
      <xdr:col>20</xdr:col>
      <xdr:colOff>38100</xdr:colOff>
      <xdr:row>56</xdr:row>
      <xdr:rowOff>20321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11448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107883</xdr:rowOff>
    </xdr:from>
    <xdr:to>
      <xdr:col>15</xdr:col>
      <xdr:colOff>101600</xdr:colOff>
      <xdr:row>56</xdr:row>
      <xdr:rowOff>38033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29160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3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91680</xdr:rowOff>
    </xdr:from>
    <xdr:to>
      <xdr:col>10</xdr:col>
      <xdr:colOff>165100</xdr:colOff>
      <xdr:row>56</xdr:row>
      <xdr:rowOff>21830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1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113708</xdr:rowOff>
    </xdr:from>
    <xdr:to>
      <xdr:col>6</xdr:col>
      <xdr:colOff>38100</xdr:colOff>
      <xdr:row>56</xdr:row>
      <xdr:rowOff>43858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34985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3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66891</xdr:rowOff>
    </xdr:from>
    <xdr:to>
      <xdr:col>24</xdr:col>
      <xdr:colOff>62865</xdr:colOff>
      <xdr:row>78</xdr:row>
      <xdr:rowOff>107238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582741"/>
          <a:ext cx="1270" cy="89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111065</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107238</xdr:rowOff>
    </xdr:from>
    <xdr:to>
      <xdr:col>24</xdr:col>
      <xdr:colOff>152400</xdr:colOff>
      <xdr:row>78</xdr:row>
      <xdr:rowOff>107238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13568</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3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66891</xdr:rowOff>
    </xdr:from>
    <xdr:to>
      <xdr:col>24</xdr:col>
      <xdr:colOff>152400</xdr:colOff>
      <xdr:row>73</xdr:row>
      <xdr:rowOff>66891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58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1512</xdr:rowOff>
    </xdr:from>
    <xdr:to>
      <xdr:col>24</xdr:col>
      <xdr:colOff>63500</xdr:colOff>
      <xdr:row>73</xdr:row>
      <xdr:rowOff>125961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345912"/>
          <a:ext cx="838200" cy="29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15412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7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36985</xdr:rowOff>
    </xdr:from>
    <xdr:to>
      <xdr:col>24</xdr:col>
      <xdr:colOff>114300</xdr:colOff>
      <xdr:row>77</xdr:row>
      <xdr:rowOff>138585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13078</xdr:rowOff>
    </xdr:from>
    <xdr:to>
      <xdr:col>19</xdr:col>
      <xdr:colOff>177800</xdr:colOff>
      <xdr:row>72</xdr:row>
      <xdr:rowOff>1512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186028"/>
          <a:ext cx="889000" cy="1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9576</xdr:rowOff>
    </xdr:from>
    <xdr:to>
      <xdr:col>20</xdr:col>
      <xdr:colOff>38100</xdr:colOff>
      <xdr:row>77</xdr:row>
      <xdr:rowOff>111176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102303</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3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13078</xdr:rowOff>
    </xdr:from>
    <xdr:to>
      <xdr:col>15</xdr:col>
      <xdr:colOff>50800</xdr:colOff>
      <xdr:row>73</xdr:row>
      <xdr:rowOff>112062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186028"/>
          <a:ext cx="889000" cy="4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157274</xdr:rowOff>
    </xdr:from>
    <xdr:to>
      <xdr:col>15</xdr:col>
      <xdr:colOff>101600</xdr:colOff>
      <xdr:row>77</xdr:row>
      <xdr:rowOff>87424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78551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112062</xdr:rowOff>
    </xdr:from>
    <xdr:to>
      <xdr:col>10</xdr:col>
      <xdr:colOff>114300</xdr:colOff>
      <xdr:row>74</xdr:row>
      <xdr:rowOff>134808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27912"/>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25487</xdr:rowOff>
    </xdr:from>
    <xdr:to>
      <xdr:col>10</xdr:col>
      <xdr:colOff>165100</xdr:colOff>
      <xdr:row>77</xdr:row>
      <xdr:rowOff>127087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2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118214</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3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165876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6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75161</xdr:rowOff>
    </xdr:from>
    <xdr:to>
      <xdr:col>24</xdr:col>
      <xdr:colOff>114300</xdr:colOff>
      <xdr:row>74</xdr:row>
      <xdr:rowOff>5311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5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161538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122162</xdr:rowOff>
    </xdr:from>
    <xdr:to>
      <xdr:col>20</xdr:col>
      <xdr:colOff>38100</xdr:colOff>
      <xdr:row>72</xdr:row>
      <xdr:rowOff>52312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2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68839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0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133728</xdr:rowOff>
    </xdr:from>
    <xdr:to>
      <xdr:col>15</xdr:col>
      <xdr:colOff>101600</xdr:colOff>
      <xdr:row>71</xdr:row>
      <xdr:rowOff>63878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1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80405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19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61262</xdr:rowOff>
    </xdr:from>
    <xdr:to>
      <xdr:col>10</xdr:col>
      <xdr:colOff>165100</xdr:colOff>
      <xdr:row>73</xdr:row>
      <xdr:rowOff>162862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7939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84008</xdr:rowOff>
    </xdr:from>
    <xdr:to>
      <xdr:col>6</xdr:col>
      <xdr:colOff>38100</xdr:colOff>
      <xdr:row>75</xdr:row>
      <xdr:rowOff>14158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30685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4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133908</xdr:rowOff>
    </xdr:from>
    <xdr:to>
      <xdr:col>24</xdr:col>
      <xdr:colOff>63500</xdr:colOff>
      <xdr:row>96</xdr:row>
      <xdr:rowOff>148462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93108"/>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148462</xdr:rowOff>
    </xdr:from>
    <xdr:to>
      <xdr:col>19</xdr:col>
      <xdr:colOff>177800</xdr:colOff>
      <xdr:row>96</xdr:row>
      <xdr:rowOff>162713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07662"/>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160338</xdr:rowOff>
    </xdr:from>
    <xdr:to>
      <xdr:col>15</xdr:col>
      <xdr:colOff>50800</xdr:colOff>
      <xdr:row>96</xdr:row>
      <xdr:rowOff>162713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953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160338</xdr:rowOff>
    </xdr:from>
    <xdr:to>
      <xdr:col>10</xdr:col>
      <xdr:colOff>114300</xdr:colOff>
      <xdr:row>97</xdr:row>
      <xdr:rowOff>49467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953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83108</xdr:rowOff>
    </xdr:from>
    <xdr:to>
      <xdr:col>24</xdr:col>
      <xdr:colOff>114300</xdr:colOff>
      <xdr:row>97</xdr:row>
      <xdr:rowOff>13258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105985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97662</xdr:rowOff>
    </xdr:from>
    <xdr:to>
      <xdr:col>20</xdr:col>
      <xdr:colOff>38100</xdr:colOff>
      <xdr:row>97</xdr:row>
      <xdr:rowOff>27812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44339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111913</xdr:rowOff>
    </xdr:from>
    <xdr:to>
      <xdr:col>15</xdr:col>
      <xdr:colOff>101600</xdr:colOff>
      <xdr:row>97</xdr:row>
      <xdr:rowOff>42063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109538</xdr:rowOff>
    </xdr:from>
    <xdr:to>
      <xdr:col>10</xdr:col>
      <xdr:colOff>165100</xdr:colOff>
      <xdr:row>97</xdr:row>
      <xdr:rowOff>39688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56215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170117</xdr:rowOff>
    </xdr:from>
    <xdr:to>
      <xdr:col>6</xdr:col>
      <xdr:colOff>38100</xdr:colOff>
      <xdr:row>97</xdr:row>
      <xdr:rowOff>100267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116794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11537</xdr:rowOff>
    </xdr:from>
    <xdr:to>
      <xdr:col>55</xdr:col>
      <xdr:colOff>0</xdr:colOff>
      <xdr:row>37</xdr:row>
      <xdr:rowOff>28865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55187"/>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120530</xdr:rowOff>
    </xdr:from>
    <xdr:to>
      <xdr:col>50</xdr:col>
      <xdr:colOff>114300</xdr:colOff>
      <xdr:row>37</xdr:row>
      <xdr:rowOff>11537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92730"/>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120530</xdr:rowOff>
    </xdr:from>
    <xdr:to>
      <xdr:col>45</xdr:col>
      <xdr:colOff>177800</xdr:colOff>
      <xdr:row>36</xdr:row>
      <xdr:rowOff>141143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2730"/>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140180</xdr:rowOff>
    </xdr:from>
    <xdr:to>
      <xdr:col>41</xdr:col>
      <xdr:colOff>50800</xdr:colOff>
      <xdr:row>36</xdr:row>
      <xdr:rowOff>141143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2380"/>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149515</xdr:rowOff>
    </xdr:from>
    <xdr:to>
      <xdr:col>55</xdr:col>
      <xdr:colOff>50800</xdr:colOff>
      <xdr:row>37</xdr:row>
      <xdr:rowOff>79665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132187</xdr:rowOff>
    </xdr:from>
    <xdr:to>
      <xdr:col>50</xdr:col>
      <xdr:colOff>165100</xdr:colOff>
      <xdr:row>37</xdr:row>
      <xdr:rowOff>62337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78864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7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69730</xdr:rowOff>
    </xdr:from>
    <xdr:to>
      <xdr:col>46</xdr:col>
      <xdr:colOff>38100</xdr:colOff>
      <xdr:row>36</xdr:row>
      <xdr:rowOff>171330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1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90343</xdr:rowOff>
    </xdr:from>
    <xdr:to>
      <xdr:col>41</xdr:col>
      <xdr:colOff>101600</xdr:colOff>
      <xdr:row>37</xdr:row>
      <xdr:rowOff>20493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89380</xdr:rowOff>
    </xdr:from>
    <xdr:to>
      <xdr:col>36</xdr:col>
      <xdr:colOff>165100</xdr:colOff>
      <xdr:row>37</xdr:row>
      <xdr:rowOff>19530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36057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163647</xdr:rowOff>
    </xdr:from>
    <xdr:to>
      <xdr:col>55</xdr:col>
      <xdr:colOff>0</xdr:colOff>
      <xdr:row>58</xdr:row>
      <xdr:rowOff>1986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6297"/>
          <a:ext cx="8382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163647</xdr:rowOff>
    </xdr:from>
    <xdr:to>
      <xdr:col>50</xdr:col>
      <xdr:colOff>114300</xdr:colOff>
      <xdr:row>58</xdr:row>
      <xdr:rowOff>64684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36297"/>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6223</xdr:rowOff>
    </xdr:from>
    <xdr:to>
      <xdr:col>45</xdr:col>
      <xdr:colOff>177800</xdr:colOff>
      <xdr:row>58</xdr:row>
      <xdr:rowOff>64684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50323"/>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6223</xdr:rowOff>
    </xdr:from>
    <xdr:to>
      <xdr:col>41</xdr:col>
      <xdr:colOff>50800</xdr:colOff>
      <xdr:row>58</xdr:row>
      <xdr:rowOff>22848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50323"/>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122636</xdr:rowOff>
    </xdr:from>
    <xdr:to>
      <xdr:col>55</xdr:col>
      <xdr:colOff>50800</xdr:colOff>
      <xdr:row>58</xdr:row>
      <xdr:rowOff>52786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145513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112847</xdr:rowOff>
    </xdr:from>
    <xdr:to>
      <xdr:col>50</xdr:col>
      <xdr:colOff>165100</xdr:colOff>
      <xdr:row>58</xdr:row>
      <xdr:rowOff>42997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59524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13884</xdr:rowOff>
    </xdr:from>
    <xdr:to>
      <xdr:col>46</xdr:col>
      <xdr:colOff>38100</xdr:colOff>
      <xdr:row>58</xdr:row>
      <xdr:rowOff>115484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132011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126873</xdr:rowOff>
    </xdr:from>
    <xdr:to>
      <xdr:col>41</xdr:col>
      <xdr:colOff>101600</xdr:colOff>
      <xdr:row>58</xdr:row>
      <xdr:rowOff>57023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73550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143498</xdr:rowOff>
    </xdr:from>
    <xdr:to>
      <xdr:col>36</xdr:col>
      <xdr:colOff>165100</xdr:colOff>
      <xdr:row>58</xdr:row>
      <xdr:rowOff>73648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90175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22568</xdr:rowOff>
    </xdr:from>
    <xdr:to>
      <xdr:col>55</xdr:col>
      <xdr:colOff>0</xdr:colOff>
      <xdr:row>78</xdr:row>
      <xdr:rowOff>68278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24218"/>
          <a:ext cx="838200" cy="2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22568</xdr:rowOff>
    </xdr:from>
    <xdr:to>
      <xdr:col>50</xdr:col>
      <xdr:colOff>114300</xdr:colOff>
      <xdr:row>78</xdr:row>
      <xdr:rowOff>134303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24218"/>
          <a:ext cx="889000" cy="2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134303</xdr:rowOff>
    </xdr:from>
    <xdr:to>
      <xdr:col>45</xdr:col>
      <xdr:colOff>177800</xdr:colOff>
      <xdr:row>79</xdr:row>
      <xdr:rowOff>24735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7403"/>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60110</xdr:rowOff>
    </xdr:from>
    <xdr:to>
      <xdr:col>41</xdr:col>
      <xdr:colOff>50800</xdr:colOff>
      <xdr:row>79</xdr:row>
      <xdr:rowOff>24735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3210"/>
          <a:ext cx="889000" cy="1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17478</xdr:rowOff>
    </xdr:from>
    <xdr:to>
      <xdr:col>55</xdr:col>
      <xdr:colOff>50800</xdr:colOff>
      <xdr:row>78</xdr:row>
      <xdr:rowOff>119078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40355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143218</xdr:rowOff>
    </xdr:from>
    <xdr:to>
      <xdr:col>50</xdr:col>
      <xdr:colOff>165100</xdr:colOff>
      <xdr:row>77</xdr:row>
      <xdr:rowOff>73368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89895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9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83503</xdr:rowOff>
    </xdr:from>
    <xdr:to>
      <xdr:col>46</xdr:col>
      <xdr:colOff>38100</xdr:colOff>
      <xdr:row>79</xdr:row>
      <xdr:rowOff>13653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145385</xdr:rowOff>
    </xdr:from>
    <xdr:to>
      <xdr:col>41</xdr:col>
      <xdr:colOff>101600</xdr:colOff>
      <xdr:row>79</xdr:row>
      <xdr:rowOff>75535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66662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9310</xdr:rowOff>
    </xdr:from>
    <xdr:to>
      <xdr:col>36</xdr:col>
      <xdr:colOff>165100</xdr:colOff>
      <xdr:row>78</xdr:row>
      <xdr:rowOff>110910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127437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130530</xdr:rowOff>
    </xdr:from>
    <xdr:to>
      <xdr:col>55</xdr:col>
      <xdr:colOff>0</xdr:colOff>
      <xdr:row>99</xdr:row>
      <xdr:rowOff>13776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2630"/>
          <a:ext cx="8382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167997</xdr:rowOff>
    </xdr:from>
    <xdr:to>
      <xdr:col>50</xdr:col>
      <xdr:colOff>114300</xdr:colOff>
      <xdr:row>99</xdr:row>
      <xdr:rowOff>13776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70097"/>
          <a:ext cx="889000" cy="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25772</xdr:rowOff>
    </xdr:from>
    <xdr:to>
      <xdr:col>45</xdr:col>
      <xdr:colOff>177800</xdr:colOff>
      <xdr:row>98</xdr:row>
      <xdr:rowOff>167997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7872"/>
          <a:ext cx="889000" cy="1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25772</xdr:rowOff>
    </xdr:from>
    <xdr:to>
      <xdr:col>41</xdr:col>
      <xdr:colOff>50800</xdr:colOff>
      <xdr:row>98</xdr:row>
      <xdr:rowOff>101408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7872"/>
          <a:ext cx="889000" cy="7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79730</xdr:rowOff>
    </xdr:from>
    <xdr:to>
      <xdr:col>55</xdr:col>
      <xdr:colOff>50800</xdr:colOff>
      <xdr:row>99</xdr:row>
      <xdr:rowOff>9880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39107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134426</xdr:rowOff>
    </xdr:from>
    <xdr:to>
      <xdr:col>50</xdr:col>
      <xdr:colOff>165100</xdr:colOff>
      <xdr:row>99</xdr:row>
      <xdr:rowOff>64576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117197</xdr:rowOff>
    </xdr:from>
    <xdr:to>
      <xdr:col>46</xdr:col>
      <xdr:colOff>38100</xdr:colOff>
      <xdr:row>99</xdr:row>
      <xdr:rowOff>47347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63874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146422</xdr:rowOff>
    </xdr:from>
    <xdr:to>
      <xdr:col>41</xdr:col>
      <xdr:colOff>101600</xdr:colOff>
      <xdr:row>98</xdr:row>
      <xdr:rowOff>76572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93099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50608</xdr:rowOff>
    </xdr:from>
    <xdr:to>
      <xdr:col>36</xdr:col>
      <xdr:colOff>165100</xdr:colOff>
      <xdr:row>98</xdr:row>
      <xdr:rowOff>152208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168735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2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127922</xdr:rowOff>
    </xdr:from>
    <xdr:to>
      <xdr:col>85</xdr:col>
      <xdr:colOff>127000</xdr:colOff>
      <xdr:row>38</xdr:row>
      <xdr:rowOff>130634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302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114870</xdr:rowOff>
    </xdr:from>
    <xdr:to>
      <xdr:col>81</xdr:col>
      <xdr:colOff>50800</xdr:colOff>
      <xdr:row>38</xdr:row>
      <xdr:rowOff>130634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9970"/>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114870</xdr:rowOff>
    </xdr:from>
    <xdr:to>
      <xdr:col>76</xdr:col>
      <xdr:colOff>114300</xdr:colOff>
      <xdr:row>38</xdr:row>
      <xdr:rowOff>119364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9970"/>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112638</xdr:rowOff>
    </xdr:from>
    <xdr:to>
      <xdr:col>71</xdr:col>
      <xdr:colOff>177800</xdr:colOff>
      <xdr:row>38</xdr:row>
      <xdr:rowOff>119364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27738"/>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77122</xdr:rowOff>
    </xdr:from>
    <xdr:to>
      <xdr:col>85</xdr:col>
      <xdr:colOff>177800</xdr:colOff>
      <xdr:row>39</xdr:row>
      <xdr:rowOff>7272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79834</xdr:rowOff>
    </xdr:from>
    <xdr:to>
      <xdr:col>81</xdr:col>
      <xdr:colOff>101600</xdr:colOff>
      <xdr:row>39</xdr:row>
      <xdr:rowOff>9984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64070</xdr:rowOff>
    </xdr:from>
    <xdr:to>
      <xdr:col>76</xdr:col>
      <xdr:colOff>165100</xdr:colOff>
      <xdr:row>38</xdr:row>
      <xdr:rowOff>165670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156797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68564</xdr:rowOff>
    </xdr:from>
    <xdr:to>
      <xdr:col>72</xdr:col>
      <xdr:colOff>38100</xdr:colOff>
      <xdr:row>38</xdr:row>
      <xdr:rowOff>170164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161291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61838</xdr:rowOff>
    </xdr:from>
    <xdr:to>
      <xdr:col>67</xdr:col>
      <xdr:colOff>101600</xdr:colOff>
      <xdr:row>38</xdr:row>
      <xdr:rowOff>163438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154565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21761</xdr:rowOff>
    </xdr:from>
    <xdr:to>
      <xdr:col>85</xdr:col>
      <xdr:colOff>127000</xdr:colOff>
      <xdr:row>76</xdr:row>
      <xdr:rowOff>72710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51961"/>
          <a:ext cx="8382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72710</xdr:rowOff>
    </xdr:from>
    <xdr:to>
      <xdr:col>81</xdr:col>
      <xdr:colOff>50800</xdr:colOff>
      <xdr:row>76</xdr:row>
      <xdr:rowOff>139810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02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113182</xdr:rowOff>
    </xdr:from>
    <xdr:to>
      <xdr:col>76</xdr:col>
      <xdr:colOff>114300</xdr:colOff>
      <xdr:row>76</xdr:row>
      <xdr:rowOff>139810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43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72761</xdr:rowOff>
    </xdr:from>
    <xdr:to>
      <xdr:col>71</xdr:col>
      <xdr:colOff>177800</xdr:colOff>
      <xdr:row>76</xdr:row>
      <xdr:rowOff>113182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02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142411</xdr:rowOff>
    </xdr:from>
    <xdr:to>
      <xdr:col>85</xdr:col>
      <xdr:colOff>177800</xdr:colOff>
      <xdr:row>76</xdr:row>
      <xdr:rowOff>72560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165288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5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21910</xdr:rowOff>
    </xdr:from>
    <xdr:to>
      <xdr:col>81</xdr:col>
      <xdr:colOff>101600</xdr:colOff>
      <xdr:row>76</xdr:row>
      <xdr:rowOff>123510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140038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89010</xdr:rowOff>
    </xdr:from>
    <xdr:to>
      <xdr:col>76</xdr:col>
      <xdr:colOff>165100</xdr:colOff>
      <xdr:row>77</xdr:row>
      <xdr:rowOff>19160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35687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62382</xdr:rowOff>
    </xdr:from>
    <xdr:to>
      <xdr:col>72</xdr:col>
      <xdr:colOff>38100</xdr:colOff>
      <xdr:row>76</xdr:row>
      <xdr:rowOff>163982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21961</xdr:rowOff>
    </xdr:from>
    <xdr:to>
      <xdr:col>67</xdr:col>
      <xdr:colOff>101600</xdr:colOff>
      <xdr:row>76</xdr:row>
      <xdr:rowOff>123561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140088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37706</xdr:rowOff>
    </xdr:from>
    <xdr:to>
      <xdr:col>85</xdr:col>
      <xdr:colOff>127000</xdr:colOff>
      <xdr:row>99</xdr:row>
      <xdr:rowOff>38684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7011256"/>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12170</xdr:rowOff>
    </xdr:from>
    <xdr:to>
      <xdr:col>81</xdr:col>
      <xdr:colOff>50800</xdr:colOff>
      <xdr:row>99</xdr:row>
      <xdr:rowOff>37706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85720"/>
          <a:ext cx="889000" cy="2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12170</xdr:rowOff>
    </xdr:from>
    <xdr:to>
      <xdr:col>76</xdr:col>
      <xdr:colOff>114300</xdr:colOff>
      <xdr:row>99</xdr:row>
      <xdr:rowOff>28115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85720"/>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13497</xdr:rowOff>
    </xdr:from>
    <xdr:to>
      <xdr:col>71</xdr:col>
      <xdr:colOff>177800</xdr:colOff>
      <xdr:row>99</xdr:row>
      <xdr:rowOff>28115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87047"/>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159334</xdr:rowOff>
    </xdr:from>
    <xdr:to>
      <xdr:col>85</xdr:col>
      <xdr:colOff>177800</xdr:colOff>
      <xdr:row>99</xdr:row>
      <xdr:rowOff>89484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158356</xdr:rowOff>
    </xdr:from>
    <xdr:to>
      <xdr:col>81</xdr:col>
      <xdr:colOff>101600</xdr:colOff>
      <xdr:row>99</xdr:row>
      <xdr:rowOff>88506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79633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132820</xdr:rowOff>
    </xdr:from>
    <xdr:to>
      <xdr:col>76</xdr:col>
      <xdr:colOff>165100</xdr:colOff>
      <xdr:row>99</xdr:row>
      <xdr:rowOff>62970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54097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148765</xdr:rowOff>
    </xdr:from>
    <xdr:to>
      <xdr:col>72</xdr:col>
      <xdr:colOff>38100</xdr:colOff>
      <xdr:row>99</xdr:row>
      <xdr:rowOff>78915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70042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134147</xdr:rowOff>
    </xdr:from>
    <xdr:to>
      <xdr:col>67</xdr:col>
      <xdr:colOff>101600</xdr:colOff>
      <xdr:row>99</xdr:row>
      <xdr:rowOff>64297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55424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129884</xdr:rowOff>
    </xdr:from>
    <xdr:to>
      <xdr:col>116</xdr:col>
      <xdr:colOff>63500</xdr:colOff>
      <xdr:row>58</xdr:row>
      <xdr:rowOff>130112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739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130112</xdr:rowOff>
    </xdr:from>
    <xdr:to>
      <xdr:col>111</xdr:col>
      <xdr:colOff>177800</xdr:colOff>
      <xdr:row>58</xdr:row>
      <xdr:rowOff>130290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74212"/>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130290</xdr:rowOff>
    </xdr:from>
    <xdr:to>
      <xdr:col>107</xdr:col>
      <xdr:colOff>50800</xdr:colOff>
      <xdr:row>58</xdr:row>
      <xdr:rowOff>130478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7439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130478</xdr:rowOff>
    </xdr:from>
    <xdr:to>
      <xdr:col>102</xdr:col>
      <xdr:colOff>114300</xdr:colOff>
      <xdr:row>58</xdr:row>
      <xdr:rowOff>130620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74578"/>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79084</xdr:rowOff>
    </xdr:from>
    <xdr:to>
      <xdr:col>116</xdr:col>
      <xdr:colOff>114300</xdr:colOff>
      <xdr:row>59</xdr:row>
      <xdr:rowOff>9234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79312</xdr:rowOff>
    </xdr:from>
    <xdr:to>
      <xdr:col>112</xdr:col>
      <xdr:colOff>38100</xdr:colOff>
      <xdr:row>59</xdr:row>
      <xdr:rowOff>9462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79490</xdr:rowOff>
    </xdr:from>
    <xdr:to>
      <xdr:col>107</xdr:col>
      <xdr:colOff>101600</xdr:colOff>
      <xdr:row>59</xdr:row>
      <xdr:rowOff>9640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79678</xdr:rowOff>
    </xdr:from>
    <xdr:to>
      <xdr:col>102</xdr:col>
      <xdr:colOff>165100</xdr:colOff>
      <xdr:row>59</xdr:row>
      <xdr:rowOff>9828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79820</xdr:rowOff>
    </xdr:from>
    <xdr:to>
      <xdr:col>98</xdr:col>
      <xdr:colOff>38100</xdr:colOff>
      <xdr:row>59</xdr:row>
      <xdr:rowOff>9970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29540</xdr:rowOff>
    </xdr:from>
    <xdr:to>
      <xdr:col>116</xdr:col>
      <xdr:colOff>63500</xdr:colOff>
      <xdr:row>74</xdr:row>
      <xdr:rowOff>60414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16840"/>
          <a:ext cx="8382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118618</xdr:rowOff>
    </xdr:from>
    <xdr:to>
      <xdr:col>111</xdr:col>
      <xdr:colOff>177800</xdr:colOff>
      <xdr:row>74</xdr:row>
      <xdr:rowOff>60414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34468"/>
          <a:ext cx="889000" cy="1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118618</xdr:rowOff>
    </xdr:from>
    <xdr:to>
      <xdr:col>107</xdr:col>
      <xdr:colOff>50800</xdr:colOff>
      <xdr:row>74</xdr:row>
      <xdr:rowOff>29287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34468"/>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29287</xdr:rowOff>
    </xdr:from>
    <xdr:to>
      <xdr:col>102</xdr:col>
      <xdr:colOff>114300</xdr:colOff>
      <xdr:row>74</xdr:row>
      <xdr:rowOff>101333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16587"/>
          <a:ext cx="889000" cy="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150190</xdr:rowOff>
    </xdr:from>
    <xdr:to>
      <xdr:col>116</xdr:col>
      <xdr:colOff>114300</xdr:colOff>
      <xdr:row>74</xdr:row>
      <xdr:rowOff>80340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9614</xdr:rowOff>
    </xdr:from>
    <xdr:to>
      <xdr:col>112</xdr:col>
      <xdr:colOff>38100</xdr:colOff>
      <xdr:row>74</xdr:row>
      <xdr:rowOff>111214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127741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67818</xdr:rowOff>
    </xdr:from>
    <xdr:to>
      <xdr:col>107</xdr:col>
      <xdr:colOff>101600</xdr:colOff>
      <xdr:row>73</xdr:row>
      <xdr:rowOff>169418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14495</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35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149937</xdr:rowOff>
    </xdr:from>
    <xdr:to>
      <xdr:col>102</xdr:col>
      <xdr:colOff>165100</xdr:colOff>
      <xdr:row>74</xdr:row>
      <xdr:rowOff>80087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96614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50533</xdr:rowOff>
    </xdr:from>
    <xdr:to>
      <xdr:col>98</xdr:col>
      <xdr:colOff>38100</xdr:colOff>
      <xdr:row>74</xdr:row>
      <xdr:rowOff>152133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168660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人件費は、幼児施設を公営で運営していることもあり、類似団体平均を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円上回っている。また、維持補修費については、降雪量の増減により除排雪経費が変動することになるが、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度の降雪量が例年になく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少なかったものの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、小中学校や幼児施設、公民館などの公共施設の老朽化に伴う修繕費が増加しており、類似団体平均を大きく上回っている。児童数が減少していることから、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小学校や幼児施設の統合等により職員数の減など人件費の抑制及び維持費の削減に努める。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補助費等は、ふるさと納税返戻品の減により前年度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の水準を維持したものの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円上回っており、補助金交付事業について効果検証をし、効果的な事業実施を図る。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年度まで大規模事業の償還終了により減少傾向にあったが、小学校改築事業に係る償還が始まったことから増加し、類似団体平均を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円上回った。今後は近年取り組んできた大規模事業の償還開始により増大する見込みであり、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の導入などより効率的な財政運営を行う。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繰出金は、介護老人保健施設特別会計をはじめ各特別会計への繰出金が年々増加しており、類似団体平均を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円上回っている。使用料や利用料等の見直しや効率的な事業の執行などにより経費を抑制し、独立採算を原則とした事業運営を図る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51435</xdr:rowOff>
    </xdr:from>
    <xdr:to>
      <xdr:col>24</xdr:col>
      <xdr:colOff>63500</xdr:colOff>
      <xdr:row>33</xdr:row>
      <xdr:rowOff>144018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9285"/>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139827</xdr:rowOff>
    </xdr:from>
    <xdr:to>
      <xdr:col>19</xdr:col>
      <xdr:colOff>177800</xdr:colOff>
      <xdr:row>33</xdr:row>
      <xdr:rowOff>144018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76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131953</xdr:rowOff>
    </xdr:from>
    <xdr:to>
      <xdr:col>15</xdr:col>
      <xdr:colOff>50800</xdr:colOff>
      <xdr:row>33</xdr:row>
      <xdr:rowOff>139827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980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120777</xdr:rowOff>
    </xdr:from>
    <xdr:to>
      <xdr:col>10</xdr:col>
      <xdr:colOff>114300</xdr:colOff>
      <xdr:row>33</xdr:row>
      <xdr:rowOff>131953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7862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xdr:rowOff>
    </xdr:from>
    <xdr:to>
      <xdr:col>24</xdr:col>
      <xdr:colOff>114300</xdr:colOff>
      <xdr:row>33</xdr:row>
      <xdr:rowOff>102235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23512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93218</xdr:rowOff>
    </xdr:from>
    <xdr:to>
      <xdr:col>20</xdr:col>
      <xdr:colOff>38100</xdr:colOff>
      <xdr:row>34</xdr:row>
      <xdr:rowOff>23368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39895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89027</xdr:rowOff>
    </xdr:from>
    <xdr:to>
      <xdr:col>15</xdr:col>
      <xdr:colOff>101600</xdr:colOff>
      <xdr:row>34</xdr:row>
      <xdr:rowOff>19177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35704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81153</xdr:rowOff>
    </xdr:from>
    <xdr:to>
      <xdr:col>10</xdr:col>
      <xdr:colOff>165100</xdr:colOff>
      <xdr:row>34</xdr:row>
      <xdr:rowOff>11303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27830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69977</xdr:rowOff>
    </xdr:from>
    <xdr:to>
      <xdr:col>6</xdr:col>
      <xdr:colOff>38100</xdr:colOff>
      <xdr:row>34</xdr:row>
      <xdr:rowOff>127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16654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121340</xdr:rowOff>
    </xdr:from>
    <xdr:to>
      <xdr:col>24</xdr:col>
      <xdr:colOff>63500</xdr:colOff>
      <xdr:row>58</xdr:row>
      <xdr:rowOff>126022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5440"/>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117160</xdr:rowOff>
    </xdr:from>
    <xdr:to>
      <xdr:col>19</xdr:col>
      <xdr:colOff>177800</xdr:colOff>
      <xdr:row>58</xdr:row>
      <xdr:rowOff>121340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126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117160</xdr:rowOff>
    </xdr:from>
    <xdr:to>
      <xdr:col>15</xdr:col>
      <xdr:colOff>50800</xdr:colOff>
      <xdr:row>58</xdr:row>
      <xdr:rowOff>145657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126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128231</xdr:rowOff>
    </xdr:from>
    <xdr:to>
      <xdr:col>10</xdr:col>
      <xdr:colOff>114300</xdr:colOff>
      <xdr:row>58</xdr:row>
      <xdr:rowOff>145657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2331"/>
          <a:ext cx="889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75222</xdr:rowOff>
    </xdr:from>
    <xdr:to>
      <xdr:col>24</xdr:col>
      <xdr:colOff>114300</xdr:colOff>
      <xdr:row>59</xdr:row>
      <xdr:rowOff>5372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34599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70540</xdr:rowOff>
    </xdr:from>
    <xdr:to>
      <xdr:col>20</xdr:col>
      <xdr:colOff>38100</xdr:colOff>
      <xdr:row>59</xdr:row>
      <xdr:rowOff>690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17217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66360</xdr:rowOff>
    </xdr:from>
    <xdr:to>
      <xdr:col>15</xdr:col>
      <xdr:colOff>101600</xdr:colOff>
      <xdr:row>58</xdr:row>
      <xdr:rowOff>167960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94857</xdr:rowOff>
    </xdr:from>
    <xdr:to>
      <xdr:col>10</xdr:col>
      <xdr:colOff>165100</xdr:colOff>
      <xdr:row>59</xdr:row>
      <xdr:rowOff>25007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16134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77431</xdr:rowOff>
    </xdr:from>
    <xdr:to>
      <xdr:col>6</xdr:col>
      <xdr:colOff>38100</xdr:colOff>
      <xdr:row>59</xdr:row>
      <xdr:rowOff>7581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24108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108805</xdr:rowOff>
    </xdr:from>
    <xdr:to>
      <xdr:col>24</xdr:col>
      <xdr:colOff>63500</xdr:colOff>
      <xdr:row>75</xdr:row>
      <xdr:rowOff>132516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7555"/>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95300</xdr:rowOff>
    </xdr:from>
    <xdr:to>
      <xdr:col>19</xdr:col>
      <xdr:colOff>177800</xdr:colOff>
      <xdr:row>75</xdr:row>
      <xdr:rowOff>132516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5405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95300</xdr:rowOff>
    </xdr:from>
    <xdr:to>
      <xdr:col>15</xdr:col>
      <xdr:colOff>50800</xdr:colOff>
      <xdr:row>75</xdr:row>
      <xdr:rowOff>153073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4050"/>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153073</xdr:rowOff>
    </xdr:from>
    <xdr:to>
      <xdr:col>10</xdr:col>
      <xdr:colOff>114300</xdr:colOff>
      <xdr:row>76</xdr:row>
      <xdr:rowOff>33144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11823"/>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58005</xdr:rowOff>
    </xdr:from>
    <xdr:to>
      <xdr:col>24</xdr:col>
      <xdr:colOff>114300</xdr:colOff>
      <xdr:row>75</xdr:row>
      <xdr:rowOff>159606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80882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81716</xdr:rowOff>
    </xdr:from>
    <xdr:to>
      <xdr:col>20</xdr:col>
      <xdr:colOff>38100</xdr:colOff>
      <xdr:row>76</xdr:row>
      <xdr:rowOff>11866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28393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44500</xdr:rowOff>
    </xdr:from>
    <xdr:to>
      <xdr:col>15</xdr:col>
      <xdr:colOff>101600</xdr:colOff>
      <xdr:row>75</xdr:row>
      <xdr:rowOff>146100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162627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102273</xdr:rowOff>
    </xdr:from>
    <xdr:to>
      <xdr:col>10</xdr:col>
      <xdr:colOff>165100</xdr:colOff>
      <xdr:row>76</xdr:row>
      <xdr:rowOff>32423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48950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153794</xdr:rowOff>
    </xdr:from>
    <xdr:to>
      <xdr:col>6</xdr:col>
      <xdr:colOff>38100</xdr:colOff>
      <xdr:row>76</xdr:row>
      <xdr:rowOff>83944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75071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50105</xdr:rowOff>
    </xdr:from>
    <xdr:to>
      <xdr:col>24</xdr:col>
      <xdr:colOff>63500</xdr:colOff>
      <xdr:row>98</xdr:row>
      <xdr:rowOff>58449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2205"/>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51705</xdr:rowOff>
    </xdr:from>
    <xdr:to>
      <xdr:col>19</xdr:col>
      <xdr:colOff>177800</xdr:colOff>
      <xdr:row>98</xdr:row>
      <xdr:rowOff>58449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5380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51705</xdr:rowOff>
    </xdr:from>
    <xdr:to>
      <xdr:col>15</xdr:col>
      <xdr:colOff>50800</xdr:colOff>
      <xdr:row>98</xdr:row>
      <xdr:rowOff>64438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53805"/>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64438</xdr:rowOff>
    </xdr:from>
    <xdr:to>
      <xdr:col>10</xdr:col>
      <xdr:colOff>114300</xdr:colOff>
      <xdr:row>98</xdr:row>
      <xdr:rowOff>64906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6538"/>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170755</xdr:rowOff>
    </xdr:from>
    <xdr:to>
      <xdr:col>24</xdr:col>
      <xdr:colOff>114300</xdr:colOff>
      <xdr:row>98</xdr:row>
      <xdr:rowOff>100905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7649</xdr:rowOff>
    </xdr:from>
    <xdr:to>
      <xdr:col>20</xdr:col>
      <xdr:colOff>38100</xdr:colOff>
      <xdr:row>98</xdr:row>
      <xdr:rowOff>109249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100376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905</xdr:rowOff>
    </xdr:from>
    <xdr:to>
      <xdr:col>15</xdr:col>
      <xdr:colOff>101600</xdr:colOff>
      <xdr:row>98</xdr:row>
      <xdr:rowOff>102505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13638</xdr:rowOff>
    </xdr:from>
    <xdr:to>
      <xdr:col>10</xdr:col>
      <xdr:colOff>165100</xdr:colOff>
      <xdr:row>98</xdr:row>
      <xdr:rowOff>115238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106365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14106</xdr:rowOff>
    </xdr:from>
    <xdr:to>
      <xdr:col>6</xdr:col>
      <xdr:colOff>38100</xdr:colOff>
      <xdr:row>98</xdr:row>
      <xdr:rowOff>115706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32258</xdr:rowOff>
    </xdr:from>
    <xdr:to>
      <xdr:col>55</xdr:col>
      <xdr:colOff>0</xdr:colOff>
      <xdr:row>34</xdr:row>
      <xdr:rowOff>37211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86155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32258</xdr:rowOff>
    </xdr:from>
    <xdr:to>
      <xdr:col>50</xdr:col>
      <xdr:colOff>114300</xdr:colOff>
      <xdr:row>34</xdr:row>
      <xdr:rowOff>55880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8615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162560</xdr:rowOff>
    </xdr:from>
    <xdr:to>
      <xdr:col>45</xdr:col>
      <xdr:colOff>177800</xdr:colOff>
      <xdr:row>34</xdr:row>
      <xdr:rowOff>55880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820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157607</xdr:rowOff>
    </xdr:from>
    <xdr:to>
      <xdr:col>41</xdr:col>
      <xdr:colOff>50800</xdr:colOff>
      <xdr:row>33</xdr:row>
      <xdr:rowOff>162560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81545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157861</xdr:rowOff>
    </xdr:from>
    <xdr:to>
      <xdr:col>55</xdr:col>
      <xdr:colOff>50800</xdr:colOff>
      <xdr:row>34</xdr:row>
      <xdr:rowOff>88011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9288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152908</xdr:rowOff>
    </xdr:from>
    <xdr:to>
      <xdr:col>50</xdr:col>
      <xdr:colOff>165100</xdr:colOff>
      <xdr:row>34</xdr:row>
      <xdr:rowOff>83058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99585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5080</xdr:rowOff>
    </xdr:from>
    <xdr:to>
      <xdr:col>46</xdr:col>
      <xdr:colOff>38100</xdr:colOff>
      <xdr:row>34</xdr:row>
      <xdr:rowOff>106680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123207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111760</xdr:rowOff>
    </xdr:from>
    <xdr:to>
      <xdr:col>41</xdr:col>
      <xdr:colOff>101600</xdr:colOff>
      <xdr:row>34</xdr:row>
      <xdr:rowOff>41910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58437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106807</xdr:rowOff>
    </xdr:from>
    <xdr:to>
      <xdr:col>36</xdr:col>
      <xdr:colOff>165100</xdr:colOff>
      <xdr:row>34</xdr:row>
      <xdr:rowOff>36957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53484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25108</xdr:rowOff>
    </xdr:from>
    <xdr:to>
      <xdr:col>55</xdr:col>
      <xdr:colOff>0</xdr:colOff>
      <xdr:row>57</xdr:row>
      <xdr:rowOff>7112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26308"/>
          <a:ext cx="8382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147523</xdr:rowOff>
    </xdr:from>
    <xdr:to>
      <xdr:col>50</xdr:col>
      <xdr:colOff>114300</xdr:colOff>
      <xdr:row>57</xdr:row>
      <xdr:rowOff>7112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8723"/>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130746</xdr:rowOff>
    </xdr:from>
    <xdr:to>
      <xdr:col>45</xdr:col>
      <xdr:colOff>177800</xdr:colOff>
      <xdr:row>56</xdr:row>
      <xdr:rowOff>147523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31946"/>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130746</xdr:rowOff>
    </xdr:from>
    <xdr:to>
      <xdr:col>41</xdr:col>
      <xdr:colOff>50800</xdr:colOff>
      <xdr:row>57</xdr:row>
      <xdr:rowOff>28127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31946"/>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145758</xdr:rowOff>
    </xdr:from>
    <xdr:to>
      <xdr:col>55</xdr:col>
      <xdr:colOff>50800</xdr:colOff>
      <xdr:row>56</xdr:row>
      <xdr:rowOff>75908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168635</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2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127762</xdr:rowOff>
    </xdr:from>
    <xdr:to>
      <xdr:col>50</xdr:col>
      <xdr:colOff>165100</xdr:colOff>
      <xdr:row>57</xdr:row>
      <xdr:rowOff>57912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74439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50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96723</xdr:rowOff>
    </xdr:from>
    <xdr:to>
      <xdr:col>46</xdr:col>
      <xdr:colOff>38100</xdr:colOff>
      <xdr:row>57</xdr:row>
      <xdr:rowOff>26873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43400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47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79946</xdr:rowOff>
    </xdr:from>
    <xdr:to>
      <xdr:col>41</xdr:col>
      <xdr:colOff>101600</xdr:colOff>
      <xdr:row>57</xdr:row>
      <xdr:rowOff>10096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26623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45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148777</xdr:rowOff>
    </xdr:from>
    <xdr:to>
      <xdr:col>36</xdr:col>
      <xdr:colOff>165100</xdr:colOff>
      <xdr:row>57</xdr:row>
      <xdr:rowOff>78927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95454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5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4711</xdr:rowOff>
    </xdr:from>
    <xdr:to>
      <xdr:col>54</xdr:col>
      <xdr:colOff>189865</xdr:colOff>
      <xdr:row>79</xdr:row>
      <xdr:rowOff>38545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692011"/>
          <a:ext cx="1270" cy="89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42372</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38545</xdr:rowOff>
    </xdr:from>
    <xdr:to>
      <xdr:col>55</xdr:col>
      <xdr:colOff>88900</xdr:colOff>
      <xdr:row>79</xdr:row>
      <xdr:rowOff>38545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122838</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46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4711</xdr:rowOff>
    </xdr:from>
    <xdr:to>
      <xdr:col>55</xdr:col>
      <xdr:colOff>88900</xdr:colOff>
      <xdr:row>74</xdr:row>
      <xdr:rowOff>4711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69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59241</xdr:rowOff>
    </xdr:from>
    <xdr:to>
      <xdr:col>55</xdr:col>
      <xdr:colOff>0</xdr:colOff>
      <xdr:row>76</xdr:row>
      <xdr:rowOff>29477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060741"/>
          <a:ext cx="838200" cy="99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4782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77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26355</xdr:rowOff>
    </xdr:from>
    <xdr:to>
      <xdr:col>55</xdr:col>
      <xdr:colOff>50800</xdr:colOff>
      <xdr:row>78</xdr:row>
      <xdr:rowOff>127955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59241</xdr:rowOff>
    </xdr:from>
    <xdr:to>
      <xdr:col>50</xdr:col>
      <xdr:colOff>114300</xdr:colOff>
      <xdr:row>76</xdr:row>
      <xdr:rowOff>15425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060741"/>
          <a:ext cx="889000" cy="9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24245</xdr:rowOff>
    </xdr:from>
    <xdr:to>
      <xdr:col>50</xdr:col>
      <xdr:colOff>165100</xdr:colOff>
      <xdr:row>78</xdr:row>
      <xdr:rowOff>125845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116972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15425</xdr:rowOff>
    </xdr:from>
    <xdr:to>
      <xdr:col>45</xdr:col>
      <xdr:colOff>177800</xdr:colOff>
      <xdr:row>77</xdr:row>
      <xdr:rowOff>78961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45625"/>
          <a:ext cx="889000" cy="2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2794</xdr:rowOff>
    </xdr:from>
    <xdr:to>
      <xdr:col>46</xdr:col>
      <xdr:colOff>38100</xdr:colOff>
      <xdr:row>78</xdr:row>
      <xdr:rowOff>104394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95521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1740</xdr:rowOff>
    </xdr:from>
    <xdr:to>
      <xdr:col>41</xdr:col>
      <xdr:colOff>50800</xdr:colOff>
      <xdr:row>77</xdr:row>
      <xdr:rowOff>78961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689040"/>
          <a:ext cx="889000" cy="5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27795</xdr:rowOff>
    </xdr:from>
    <xdr:to>
      <xdr:col>41</xdr:col>
      <xdr:colOff>101600</xdr:colOff>
      <xdr:row>78</xdr:row>
      <xdr:rowOff>129395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120522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16456</xdr:rowOff>
    </xdr:from>
    <xdr:to>
      <xdr:col>36</xdr:col>
      <xdr:colOff>165100</xdr:colOff>
      <xdr:row>78</xdr:row>
      <xdr:rowOff>118056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109183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150127</xdr:rowOff>
    </xdr:from>
    <xdr:to>
      <xdr:col>55</xdr:col>
      <xdr:colOff>50800</xdr:colOff>
      <xdr:row>76</xdr:row>
      <xdr:rowOff>80277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8441</xdr:rowOff>
    </xdr:from>
    <xdr:to>
      <xdr:col>50</xdr:col>
      <xdr:colOff>165100</xdr:colOff>
      <xdr:row>70</xdr:row>
      <xdr:rowOff>110041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0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126568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17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136075</xdr:rowOff>
    </xdr:from>
    <xdr:to>
      <xdr:col>46</xdr:col>
      <xdr:colOff>38100</xdr:colOff>
      <xdr:row>76</xdr:row>
      <xdr:rowOff>66225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82752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28161</xdr:rowOff>
    </xdr:from>
    <xdr:to>
      <xdr:col>41</xdr:col>
      <xdr:colOff>101600</xdr:colOff>
      <xdr:row>77</xdr:row>
      <xdr:rowOff>129761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146288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122390</xdr:rowOff>
    </xdr:from>
    <xdr:to>
      <xdr:col>36</xdr:col>
      <xdr:colOff>165100</xdr:colOff>
      <xdr:row>74</xdr:row>
      <xdr:rowOff>52540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6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69067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4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168384</xdr:rowOff>
    </xdr:from>
    <xdr:to>
      <xdr:col>55</xdr:col>
      <xdr:colOff>0</xdr:colOff>
      <xdr:row>99</xdr:row>
      <xdr:rowOff>22025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70484"/>
          <a:ext cx="8382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168384</xdr:rowOff>
    </xdr:from>
    <xdr:to>
      <xdr:col>50</xdr:col>
      <xdr:colOff>114300</xdr:colOff>
      <xdr:row>98</xdr:row>
      <xdr:rowOff>169289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048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163613</xdr:rowOff>
    </xdr:from>
    <xdr:to>
      <xdr:col>45</xdr:col>
      <xdr:colOff>177800</xdr:colOff>
      <xdr:row>98</xdr:row>
      <xdr:rowOff>169289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65713"/>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163613</xdr:rowOff>
    </xdr:from>
    <xdr:to>
      <xdr:col>41</xdr:col>
      <xdr:colOff>50800</xdr:colOff>
      <xdr:row>99</xdr:row>
      <xdr:rowOff>24047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5713"/>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142675</xdr:rowOff>
    </xdr:from>
    <xdr:to>
      <xdr:col>55</xdr:col>
      <xdr:colOff>50800</xdr:colOff>
      <xdr:row>99</xdr:row>
      <xdr:rowOff>72825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117584</xdr:rowOff>
    </xdr:from>
    <xdr:to>
      <xdr:col>50</xdr:col>
      <xdr:colOff>165100</xdr:colOff>
      <xdr:row>99</xdr:row>
      <xdr:rowOff>47734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38861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118489</xdr:rowOff>
    </xdr:from>
    <xdr:to>
      <xdr:col>46</xdr:col>
      <xdr:colOff>38100</xdr:colOff>
      <xdr:row>99</xdr:row>
      <xdr:rowOff>48639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112813</xdr:rowOff>
    </xdr:from>
    <xdr:to>
      <xdr:col>41</xdr:col>
      <xdr:colOff>101600</xdr:colOff>
      <xdr:row>99</xdr:row>
      <xdr:rowOff>42963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59490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144697</xdr:rowOff>
    </xdr:from>
    <xdr:to>
      <xdr:col>36</xdr:col>
      <xdr:colOff>165100</xdr:colOff>
      <xdr:row>99</xdr:row>
      <xdr:rowOff>74847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65974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149992</xdr:rowOff>
    </xdr:from>
    <xdr:to>
      <xdr:col>85</xdr:col>
      <xdr:colOff>127000</xdr:colOff>
      <xdr:row>37</xdr:row>
      <xdr:rowOff>170735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93642"/>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169742</xdr:rowOff>
    </xdr:from>
    <xdr:to>
      <xdr:col>81</xdr:col>
      <xdr:colOff>50800</xdr:colOff>
      <xdr:row>37</xdr:row>
      <xdr:rowOff>170735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3392"/>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166360</xdr:rowOff>
    </xdr:from>
    <xdr:to>
      <xdr:col>76</xdr:col>
      <xdr:colOff>114300</xdr:colOff>
      <xdr:row>37</xdr:row>
      <xdr:rowOff>169742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1001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166360</xdr:rowOff>
    </xdr:from>
    <xdr:to>
      <xdr:col>71</xdr:col>
      <xdr:colOff>177800</xdr:colOff>
      <xdr:row>38</xdr:row>
      <xdr:rowOff>18158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10010"/>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99192</xdr:rowOff>
    </xdr:from>
    <xdr:to>
      <xdr:col>85</xdr:col>
      <xdr:colOff>177800</xdr:colOff>
      <xdr:row>38</xdr:row>
      <xdr:rowOff>29342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119935</xdr:rowOff>
    </xdr:from>
    <xdr:to>
      <xdr:col>81</xdr:col>
      <xdr:colOff>101600</xdr:colOff>
      <xdr:row>38</xdr:row>
      <xdr:rowOff>50085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41212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118943</xdr:rowOff>
    </xdr:from>
    <xdr:to>
      <xdr:col>76</xdr:col>
      <xdr:colOff>165100</xdr:colOff>
      <xdr:row>38</xdr:row>
      <xdr:rowOff>49093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115559</xdr:rowOff>
    </xdr:from>
    <xdr:to>
      <xdr:col>72</xdr:col>
      <xdr:colOff>38100</xdr:colOff>
      <xdr:row>38</xdr:row>
      <xdr:rowOff>45709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138808</xdr:rowOff>
    </xdr:from>
    <xdr:to>
      <xdr:col>67</xdr:col>
      <xdr:colOff>101600</xdr:colOff>
      <xdr:row>38</xdr:row>
      <xdr:rowOff>68958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60085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106769</xdr:rowOff>
    </xdr:from>
    <xdr:to>
      <xdr:col>85</xdr:col>
      <xdr:colOff>127000</xdr:colOff>
      <xdr:row>57</xdr:row>
      <xdr:rowOff>141049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07969"/>
          <a:ext cx="838200" cy="2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141049</xdr:rowOff>
    </xdr:from>
    <xdr:to>
      <xdr:col>81</xdr:col>
      <xdr:colOff>50800</xdr:colOff>
      <xdr:row>57</xdr:row>
      <xdr:rowOff>147279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13699"/>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20293</xdr:rowOff>
    </xdr:from>
    <xdr:to>
      <xdr:col>76</xdr:col>
      <xdr:colOff>114300</xdr:colOff>
      <xdr:row>57</xdr:row>
      <xdr:rowOff>147279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450043"/>
          <a:ext cx="889000" cy="4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20293</xdr:rowOff>
    </xdr:from>
    <xdr:to>
      <xdr:col>71</xdr:col>
      <xdr:colOff>177800</xdr:colOff>
      <xdr:row>56</xdr:row>
      <xdr:rowOff>78448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450043"/>
          <a:ext cx="889000" cy="2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55969</xdr:rowOff>
    </xdr:from>
    <xdr:to>
      <xdr:col>85</xdr:col>
      <xdr:colOff>177800</xdr:colOff>
      <xdr:row>56</xdr:row>
      <xdr:rowOff>157569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78846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0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90249</xdr:rowOff>
    </xdr:from>
    <xdr:to>
      <xdr:col>81</xdr:col>
      <xdr:colOff>101600</xdr:colOff>
      <xdr:row>58</xdr:row>
      <xdr:rowOff>20399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36926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96479</xdr:rowOff>
    </xdr:from>
    <xdr:to>
      <xdr:col>76</xdr:col>
      <xdr:colOff>165100</xdr:colOff>
      <xdr:row>58</xdr:row>
      <xdr:rowOff>26629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43156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140943</xdr:rowOff>
    </xdr:from>
    <xdr:to>
      <xdr:col>72</xdr:col>
      <xdr:colOff>38100</xdr:colOff>
      <xdr:row>55</xdr:row>
      <xdr:rowOff>71093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3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87620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1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27648</xdr:rowOff>
    </xdr:from>
    <xdr:to>
      <xdr:col>67</xdr:col>
      <xdr:colOff>101600</xdr:colOff>
      <xdr:row>56</xdr:row>
      <xdr:rowOff>129248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145775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127922</xdr:rowOff>
    </xdr:from>
    <xdr:to>
      <xdr:col>85</xdr:col>
      <xdr:colOff>127000</xdr:colOff>
      <xdr:row>78</xdr:row>
      <xdr:rowOff>130634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102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114869</xdr:rowOff>
    </xdr:from>
    <xdr:to>
      <xdr:col>81</xdr:col>
      <xdr:colOff>50800</xdr:colOff>
      <xdr:row>78</xdr:row>
      <xdr:rowOff>130634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87969"/>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114869</xdr:rowOff>
    </xdr:from>
    <xdr:to>
      <xdr:col>76</xdr:col>
      <xdr:colOff>114300</xdr:colOff>
      <xdr:row>78</xdr:row>
      <xdr:rowOff>119363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87969"/>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112638</xdr:rowOff>
    </xdr:from>
    <xdr:to>
      <xdr:col>71</xdr:col>
      <xdr:colOff>177800</xdr:colOff>
      <xdr:row>78</xdr:row>
      <xdr:rowOff>119363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8573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77122</xdr:rowOff>
    </xdr:from>
    <xdr:to>
      <xdr:col>85</xdr:col>
      <xdr:colOff>177800</xdr:colOff>
      <xdr:row>79</xdr:row>
      <xdr:rowOff>7272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79834</xdr:rowOff>
    </xdr:from>
    <xdr:to>
      <xdr:col>81</xdr:col>
      <xdr:colOff>101600</xdr:colOff>
      <xdr:row>79</xdr:row>
      <xdr:rowOff>9984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64069</xdr:rowOff>
    </xdr:from>
    <xdr:to>
      <xdr:col>76</xdr:col>
      <xdr:colOff>165100</xdr:colOff>
      <xdr:row>78</xdr:row>
      <xdr:rowOff>165669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156796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2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68563</xdr:rowOff>
    </xdr:from>
    <xdr:to>
      <xdr:col>72</xdr:col>
      <xdr:colOff>38100</xdr:colOff>
      <xdr:row>78</xdr:row>
      <xdr:rowOff>170163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161290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61838</xdr:rowOff>
    </xdr:from>
    <xdr:to>
      <xdr:col>67</xdr:col>
      <xdr:colOff>101600</xdr:colOff>
      <xdr:row>78</xdr:row>
      <xdr:rowOff>163438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154565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21761</xdr:rowOff>
    </xdr:from>
    <xdr:to>
      <xdr:col>85</xdr:col>
      <xdr:colOff>127000</xdr:colOff>
      <xdr:row>96</xdr:row>
      <xdr:rowOff>72710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80961"/>
          <a:ext cx="8382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72710</xdr:rowOff>
    </xdr:from>
    <xdr:to>
      <xdr:col>81</xdr:col>
      <xdr:colOff>50800</xdr:colOff>
      <xdr:row>96</xdr:row>
      <xdr:rowOff>139810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31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113182</xdr:rowOff>
    </xdr:from>
    <xdr:to>
      <xdr:col>76</xdr:col>
      <xdr:colOff>114300</xdr:colOff>
      <xdr:row>96</xdr:row>
      <xdr:rowOff>139810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72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72761</xdr:rowOff>
    </xdr:from>
    <xdr:to>
      <xdr:col>71</xdr:col>
      <xdr:colOff>177800</xdr:colOff>
      <xdr:row>96</xdr:row>
      <xdr:rowOff>113182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31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142411</xdr:rowOff>
    </xdr:from>
    <xdr:to>
      <xdr:col>85</xdr:col>
      <xdr:colOff>177800</xdr:colOff>
      <xdr:row>96</xdr:row>
      <xdr:rowOff>72561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165288</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21910</xdr:rowOff>
    </xdr:from>
    <xdr:to>
      <xdr:col>81</xdr:col>
      <xdr:colOff>101600</xdr:colOff>
      <xdr:row>96</xdr:row>
      <xdr:rowOff>123510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140037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89010</xdr:rowOff>
    </xdr:from>
    <xdr:to>
      <xdr:col>76</xdr:col>
      <xdr:colOff>165100</xdr:colOff>
      <xdr:row>97</xdr:row>
      <xdr:rowOff>19160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35687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62382</xdr:rowOff>
    </xdr:from>
    <xdr:to>
      <xdr:col>72</xdr:col>
      <xdr:colOff>38100</xdr:colOff>
      <xdr:row>96</xdr:row>
      <xdr:rowOff>163982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21961</xdr:rowOff>
    </xdr:from>
    <xdr:to>
      <xdr:col>67</xdr:col>
      <xdr:colOff>101600</xdr:colOff>
      <xdr:row>96</xdr:row>
      <xdr:rowOff>123561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140088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民生費は、障がい者支援関係事業費の増加、町外保育園への委託保育料や保育施設修繕料の増加などにより、前年度比</a:t>
          </a:r>
          <a:r>
            <a:rPr kumimoji="1" lang="en-US" altLang="ja-JP" sz="1300">
              <a:latin typeface="ＭＳ Ｐゴシック" panose="020B0600070205080204" pitchFamily="50" charset="-128"/>
              <a:ea typeface="ＭＳ Ｐゴシック" panose="020B0600070205080204" pitchFamily="50" charset="-128"/>
            </a:rPr>
            <a:t>4,149</a:t>
          </a:r>
          <a:r>
            <a:rPr kumimoji="1" lang="ja-JP" altLang="en-US" sz="1300">
              <a:latin typeface="ＭＳ Ｐゴシック" panose="020B0600070205080204" pitchFamily="50" charset="-128"/>
              <a:ea typeface="ＭＳ Ｐゴシック" panose="020B0600070205080204" pitchFamily="50" charset="-128"/>
            </a:rPr>
            <a:t>円の増となった。幼児施設を公営で運営していることもあり、類似団体平均に比べ</a:t>
          </a:r>
          <a:r>
            <a:rPr kumimoji="1" lang="en-US" altLang="ja-JP" sz="1300">
              <a:latin typeface="ＭＳ Ｐゴシック" panose="020B0600070205080204" pitchFamily="50" charset="-128"/>
              <a:ea typeface="ＭＳ Ｐゴシック" panose="020B0600070205080204" pitchFamily="50" charset="-128"/>
            </a:rPr>
            <a:t>12,154</a:t>
          </a:r>
          <a:r>
            <a:rPr kumimoji="1" lang="ja-JP" altLang="en-US" sz="1300">
              <a:latin typeface="ＭＳ Ｐゴシック" panose="020B0600070205080204" pitchFamily="50" charset="-128"/>
              <a:ea typeface="ＭＳ Ｐゴシック" panose="020B0600070205080204" pitchFamily="50" charset="-128"/>
            </a:rPr>
            <a:t>円上回っている。幼児施設の統合等により職員数の減など人件費の抑制及び維持費の削減に努める。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商工費は、新産業集積事業（貸工場整備）を継続しているものの、令和元年度事業を繰越事業としたため、令和元年度決算では大幅な減少となった。しかし、令和元年度においても事業を継続して実施することから、増加傾向は続くが、令和２年度以降は企業からの使用料及び税収の増加を見込んでいる。　</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農林水産業費は、既存公共施設の解体を含めた畜産生産拠点整備事業により、前年度比</a:t>
          </a:r>
          <a:r>
            <a:rPr kumimoji="1" lang="en-US" altLang="ja-JP" sz="1300">
              <a:latin typeface="ＭＳ Ｐゴシック" panose="020B0600070205080204" pitchFamily="50" charset="-128"/>
              <a:ea typeface="ＭＳ Ｐゴシック" panose="020B0600070205080204" pitchFamily="50" charset="-128"/>
            </a:rPr>
            <a:t>67,128</a:t>
          </a:r>
          <a:r>
            <a:rPr kumimoji="1" lang="ja-JP" altLang="en-US" sz="1300">
              <a:latin typeface="ＭＳ Ｐゴシック" panose="020B0600070205080204" pitchFamily="50" charset="-128"/>
              <a:ea typeface="ＭＳ Ｐゴシック" panose="020B0600070205080204" pitchFamily="50" charset="-128"/>
            </a:rPr>
            <a:t>円の増となり、類似団体と比較しても</a:t>
          </a:r>
          <a:r>
            <a:rPr kumimoji="1" lang="en-US" altLang="ja-JP" sz="1300">
              <a:latin typeface="ＭＳ Ｐゴシック" panose="020B0600070205080204" pitchFamily="50" charset="-128"/>
              <a:ea typeface="ＭＳ Ｐゴシック" panose="020B0600070205080204" pitchFamily="50" charset="-128"/>
            </a:rPr>
            <a:t>148,390</a:t>
          </a:r>
          <a:r>
            <a:rPr kumimoji="1" lang="ja-JP" altLang="en-US" sz="1300">
              <a:latin typeface="ＭＳ Ｐゴシック" panose="020B0600070205080204" pitchFamily="50" charset="-128"/>
              <a:ea typeface="ＭＳ Ｐゴシック" panose="020B0600070205080204" pitchFamily="50" charset="-128"/>
            </a:rPr>
            <a:t>円の増となっている。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公債費は、小学校改修事業の償還開始により、前年度比</a:t>
          </a:r>
          <a:r>
            <a:rPr kumimoji="1" lang="en-US" altLang="ja-JP" sz="1300">
              <a:latin typeface="ＭＳ Ｐゴシック" panose="020B0600070205080204" pitchFamily="50" charset="-128"/>
              <a:ea typeface="ＭＳ Ｐゴシック" panose="020B0600070205080204" pitchFamily="50" charset="-128"/>
            </a:rPr>
            <a:t>11,144</a:t>
          </a:r>
          <a:r>
            <a:rPr kumimoji="1" lang="ja-JP" altLang="en-US" sz="1300">
              <a:latin typeface="ＭＳ Ｐゴシック" panose="020B0600070205080204" pitchFamily="50" charset="-128"/>
              <a:ea typeface="ＭＳ Ｐゴシック" panose="020B0600070205080204" pitchFamily="50" charset="-128"/>
            </a:rPr>
            <a:t>円増加となった。近年、地方債を財源とする新産業集積事業（貸工場整備）及び中学校大規模改修事業を実施したため、令和８年度まで公債費は増加することが見込まれている。さらなる事務の効率化や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大型投資事業により、財政調整基金残高及び標準財政規模比は減少している。また、実質単年度収支で赤字が続いており、財源基盤が脆弱で地方交付税頼みの財政構造に変わりはないため、地方交付税の動向には特に注視していくこと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公営事業を含む全会計において、赤字はないため連結赤字比率はない。</a:t>
          </a:r>
        </a:p>
        <a:p>
          <a:r>
            <a:rPr kumimoji="1" lang="ja-JP" altLang="en-US" sz="1400">
              <a:latin typeface="ＭＳ ゴシック" pitchFamily="49" charset="-128"/>
              <a:ea typeface="ＭＳ ゴシック" pitchFamily="49" charset="-128"/>
            </a:rPr>
            <a:t>　一般会計については、町税などの一般財源が減少しており、今後はさらに厳しい財政運営が想定される。</a:t>
          </a:r>
        </a:p>
        <a:p>
          <a:r>
            <a:rPr kumimoji="1" lang="ja-JP" altLang="en-US" sz="1400">
              <a:latin typeface="ＭＳ ゴシック" pitchFamily="49" charset="-128"/>
              <a:ea typeface="ＭＳ ゴシック" pitchFamily="49" charset="-128"/>
            </a:rPr>
            <a:t>　水道事業会計においては、標準財政規模に対して大きな黒字となっていたが、平成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7462906</v>
      </c>
      <c r="BO4" s="424"/>
      <c r="BP4" s="424"/>
      <c r="BQ4" s="424"/>
      <c r="BR4" s="424"/>
      <c r="BS4" s="424"/>
      <c r="BT4" s="424"/>
      <c r="BU4" s="425"/>
      <c r="BV4" s="423">
        <v>7420882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7.9</v>
      </c>
      <c r="CU4" s="608"/>
      <c r="CV4" s="608"/>
      <c r="CW4" s="608"/>
      <c r="CX4" s="608"/>
      <c r="CY4" s="608"/>
      <c r="CZ4" s="608"/>
      <c r="DA4" s="609"/>
      <c r="DB4" s="607">
        <v>5.8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6947703</v>
      </c>
      <c r="BO5" s="429"/>
      <c r="BP5" s="429"/>
      <c r="BQ5" s="429"/>
      <c r="BR5" s="429"/>
      <c r="BS5" s="429"/>
      <c r="BT5" s="429"/>
      <c r="BU5" s="430"/>
      <c r="BV5" s="428">
        <v>7138033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85.2</v>
      </c>
      <c r="CU5" s="399"/>
      <c r="CV5" s="399"/>
      <c r="CW5" s="399"/>
      <c r="CX5" s="399"/>
      <c r="CY5" s="399"/>
      <c r="CZ5" s="399"/>
      <c r="DA5" s="400"/>
      <c r="DB5" s="398">
        <v>86.8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515203</v>
      </c>
      <c r="BO6" s="429"/>
      <c r="BP6" s="429"/>
      <c r="BQ6" s="429"/>
      <c r="BR6" s="429"/>
      <c r="BS6" s="429"/>
      <c r="BT6" s="429"/>
      <c r="BU6" s="430"/>
      <c r="BV6" s="428">
        <v>282849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87.8</v>
      </c>
      <c r="CU6" s="582"/>
      <c r="CV6" s="582"/>
      <c r="CW6" s="582"/>
      <c r="CX6" s="582"/>
      <c r="CY6" s="582"/>
      <c r="CZ6" s="582"/>
      <c r="DA6" s="583"/>
      <c r="DB6" s="581">
        <v>90.2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225659</v>
      </c>
      <c r="BO7" s="429"/>
      <c r="BP7" s="429"/>
      <c r="BQ7" s="429"/>
      <c r="BR7" s="429"/>
      <c r="BS7" s="429"/>
      <c r="BT7" s="429"/>
      <c r="BU7" s="430"/>
      <c r="BV7" s="428">
        <v>73157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3669509</v>
      </c>
      <c r="CU7" s="429"/>
      <c r="CV7" s="429"/>
      <c r="CW7" s="429"/>
      <c r="CX7" s="429"/>
      <c r="CY7" s="429"/>
      <c r="CZ7" s="429"/>
      <c r="DA7" s="430"/>
      <c r="DB7" s="428">
        <v>3625211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105</v>
      </c>
      <c r="AV8" s="486"/>
      <c r="AW8" s="486"/>
      <c r="AX8" s="486"/>
      <c r="AY8" s="408" t="s">
        <v>109</v>
      </c>
      <c r="AZ8" s="409"/>
      <c r="BA8" s="409"/>
      <c r="BB8" s="409"/>
      <c r="BC8" s="409"/>
      <c r="BD8" s="409"/>
      <c r="BE8" s="409"/>
      <c r="BF8" s="409"/>
      <c r="BG8" s="409"/>
      <c r="BH8" s="409"/>
      <c r="BI8" s="409"/>
      <c r="BJ8" s="409"/>
      <c r="BK8" s="409"/>
      <c r="BL8" s="409"/>
      <c r="BM8" s="410"/>
      <c r="BN8" s="428">
        <v>289544</v>
      </c>
      <c r="BO8" s="429"/>
      <c r="BP8" s="429"/>
      <c r="BQ8" s="429"/>
      <c r="BR8" s="429"/>
      <c r="BS8" s="429"/>
      <c r="BT8" s="429"/>
      <c r="BU8" s="430"/>
      <c r="BV8" s="428">
        <v>209692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0.21</v>
      </c>
      <c r="CU8" s="542"/>
      <c r="CV8" s="542"/>
      <c r="CW8" s="542"/>
      <c r="CX8" s="542"/>
      <c r="CY8" s="542"/>
      <c r="CZ8" s="542"/>
      <c r="DA8" s="543"/>
      <c r="DB8" s="541">
        <v>0.2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7304</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79852</v>
      </c>
      <c r="BO9" s="429"/>
      <c r="BP9" s="429"/>
      <c r="BQ9" s="429"/>
      <c r="BR9" s="429"/>
      <c r="BS9" s="429"/>
      <c r="BT9" s="429"/>
      <c r="BU9" s="430"/>
      <c r="BV9" s="428">
        <v>-36307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14.3</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7943</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241</v>
      </c>
      <c r="BO10" s="429"/>
      <c r="BP10" s="429"/>
      <c r="BQ10" s="429"/>
      <c r="BR10" s="429"/>
      <c r="BS10" s="429"/>
      <c r="BT10" s="429"/>
      <c r="BU10" s="430"/>
      <c r="BV10" s="428">
        <v>1262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6987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478000</v>
      </c>
      <c r="BO12" s="429"/>
      <c r="BP12" s="429"/>
      <c r="BQ12" s="429"/>
      <c r="BR12" s="429"/>
      <c r="BS12" s="429"/>
      <c r="BT12" s="429"/>
      <c r="BU12" s="430"/>
      <c r="BV12" s="428">
        <v>340000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6932</v>
      </c>
      <c r="S13" s="532"/>
      <c r="T13" s="532"/>
      <c r="U13" s="532"/>
      <c r="V13" s="533"/>
      <c r="W13" s="519" t="s">
        <v>140</v>
      </c>
      <c r="X13" s="441"/>
      <c r="Y13" s="441"/>
      <c r="Z13" s="441"/>
      <c r="AA13" s="441"/>
      <c r="AB13" s="442"/>
      <c r="AC13" s="404">
        <v>659</v>
      </c>
      <c r="AD13" s="405"/>
      <c r="AE13" s="405"/>
      <c r="AF13" s="405"/>
      <c r="AG13" s="406"/>
      <c r="AH13" s="404">
        <v>698</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-397907</v>
      </c>
      <c r="BO13" s="429"/>
      <c r="BP13" s="429"/>
      <c r="BQ13" s="429"/>
      <c r="BR13" s="429"/>
      <c r="BS13" s="429"/>
      <c r="BT13" s="429"/>
      <c r="BU13" s="430"/>
      <c r="BV13" s="428">
        <v>-375045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8.6</v>
      </c>
      <c r="CU13" s="399"/>
      <c r="CV13" s="399"/>
      <c r="CW13" s="399"/>
      <c r="CX13" s="399"/>
      <c r="CY13" s="399"/>
      <c r="CZ13" s="399"/>
      <c r="DA13" s="400"/>
      <c r="DB13" s="398">
        <v>7.2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7153</v>
      </c>
      <c r="S14" s="532"/>
      <c r="T14" s="532"/>
      <c r="U14" s="532"/>
      <c r="V14" s="533"/>
      <c r="W14" s="534"/>
      <c r="X14" s="444"/>
      <c r="Y14" s="444"/>
      <c r="Z14" s="444"/>
      <c r="AA14" s="444"/>
      <c r="AB14" s="445"/>
      <c r="AC14" s="524">
        <v>17.2</v>
      </c>
      <c r="AD14" s="525"/>
      <c r="AE14" s="525"/>
      <c r="AF14" s="525"/>
      <c r="AG14" s="526"/>
      <c r="AH14" s="524">
        <v>16.899999999999999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107.9</v>
      </c>
      <c r="CU14" s="536"/>
      <c r="CV14" s="536"/>
      <c r="CW14" s="536"/>
      <c r="CX14" s="536"/>
      <c r="CY14" s="536"/>
      <c r="CZ14" s="536"/>
      <c r="DA14" s="537"/>
      <c r="DB14" s="535">
        <v>70.2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7094</v>
      </c>
      <c r="S15" s="532"/>
      <c r="T15" s="532"/>
      <c r="U15" s="532"/>
      <c r="V15" s="533"/>
      <c r="W15" s="519" t="s">
        <v>148</v>
      </c>
      <c r="X15" s="441"/>
      <c r="Y15" s="441"/>
      <c r="Z15" s="441"/>
      <c r="AA15" s="441"/>
      <c r="AB15" s="442"/>
      <c r="AC15" s="404">
        <v>1321</v>
      </c>
      <c r="AD15" s="405"/>
      <c r="AE15" s="405"/>
      <c r="AF15" s="405"/>
      <c r="AG15" s="406"/>
      <c r="AH15" s="404">
        <v>1556</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698126</v>
      </c>
      <c r="BO15" s="424"/>
      <c r="BP15" s="424"/>
      <c r="BQ15" s="424"/>
      <c r="BR15" s="424"/>
      <c r="BS15" s="424"/>
      <c r="BT15" s="424"/>
      <c r="BU15" s="425"/>
      <c r="BV15" s="423">
        <v>702256</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34.5</v>
      </c>
      <c r="AD16" s="525"/>
      <c r="AE16" s="525"/>
      <c r="AF16" s="525"/>
      <c r="AG16" s="526"/>
      <c r="AH16" s="524">
        <v>37.799999999999997</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3399648</v>
      </c>
      <c r="BO16" s="429"/>
      <c r="BP16" s="429"/>
      <c r="BQ16" s="429"/>
      <c r="BR16" s="429"/>
      <c r="BS16" s="429"/>
      <c r="BT16" s="429"/>
      <c r="BU16" s="430"/>
      <c r="BV16" s="428">
        <v>3328795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1844</v>
      </c>
      <c r="AD17" s="405"/>
      <c r="AE17" s="405"/>
      <c r="AF17" s="405"/>
      <c r="AG17" s="406"/>
      <c r="AH17" s="404">
        <v>1865</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863737</v>
      </c>
      <c r="BO17" s="429"/>
      <c r="BP17" s="429"/>
      <c r="BQ17" s="429"/>
      <c r="BR17" s="429"/>
      <c r="BS17" s="429"/>
      <c r="BT17" s="429"/>
      <c r="BU17" s="430"/>
      <c r="BV17" s="428">
        <v>872106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329.41</v>
      </c>
      <c r="M18" s="493"/>
      <c r="N18" s="493"/>
      <c r="O18" s="493"/>
      <c r="P18" s="493"/>
      <c r="Q18" s="493"/>
      <c r="R18" s="494"/>
      <c r="S18" s="494"/>
      <c r="T18" s="494"/>
      <c r="U18" s="494"/>
      <c r="V18" s="495"/>
      <c r="W18" s="509"/>
      <c r="X18" s="510"/>
      <c r="Y18" s="510"/>
      <c r="Z18" s="510"/>
      <c r="AA18" s="510"/>
      <c r="AB18" s="520"/>
      <c r="AC18" s="392">
        <v>48.2</v>
      </c>
      <c r="AD18" s="393"/>
      <c r="AE18" s="393"/>
      <c r="AF18" s="393"/>
      <c r="AG18" s="496"/>
      <c r="AH18" s="392">
        <v>45.3</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3158018</v>
      </c>
      <c r="BO18" s="429"/>
      <c r="BP18" s="429"/>
      <c r="BQ18" s="429"/>
      <c r="BR18" s="429"/>
      <c r="BS18" s="429"/>
      <c r="BT18" s="429"/>
      <c r="BU18" s="430"/>
      <c r="BV18" s="428">
        <v>3170124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22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4820070</v>
      </c>
      <c r="BO19" s="429"/>
      <c r="BP19" s="429"/>
      <c r="BQ19" s="429"/>
      <c r="BR19" s="429"/>
      <c r="BS19" s="429"/>
      <c r="BT19" s="429"/>
      <c r="BU19" s="430"/>
      <c r="BV19" s="428">
        <v>4502548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2198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9358222</v>
      </c>
      <c r="BO23" s="429"/>
      <c r="BP23" s="429"/>
      <c r="BQ23" s="429"/>
      <c r="BR23" s="429"/>
      <c r="BS23" s="429"/>
      <c r="BT23" s="429"/>
      <c r="BU23" s="430"/>
      <c r="BV23" s="428">
        <v>9032175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8100</v>
      </c>
      <c r="R24" s="405"/>
      <c r="S24" s="405"/>
      <c r="T24" s="405"/>
      <c r="U24" s="405"/>
      <c r="V24" s="406"/>
      <c r="W24" s="470"/>
      <c r="X24" s="461"/>
      <c r="Y24" s="462"/>
      <c r="Z24" s="401" t="s">
        <v>172</v>
      </c>
      <c r="AA24" s="402"/>
      <c r="AB24" s="402"/>
      <c r="AC24" s="402"/>
      <c r="AD24" s="402"/>
      <c r="AE24" s="402"/>
      <c r="AF24" s="402"/>
      <c r="AG24" s="403"/>
      <c r="AH24" s="404">
        <v>100</v>
      </c>
      <c r="AI24" s="405"/>
      <c r="AJ24" s="405"/>
      <c r="AK24" s="405"/>
      <c r="AL24" s="406"/>
      <c r="AM24" s="404">
        <v>310200</v>
      </c>
      <c r="AN24" s="405"/>
      <c r="AO24" s="405"/>
      <c r="AP24" s="405"/>
      <c r="AQ24" s="405"/>
      <c r="AR24" s="406"/>
      <c r="AS24" s="404">
        <v>3102</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8370381</v>
      </c>
      <c r="BO24" s="429"/>
      <c r="BP24" s="429"/>
      <c r="BQ24" s="429"/>
      <c r="BR24" s="429"/>
      <c r="BS24" s="429"/>
      <c r="BT24" s="429"/>
      <c r="BU24" s="430"/>
      <c r="BV24" s="428">
        <v>8101824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6100</v>
      </c>
      <c r="R25" s="405"/>
      <c r="S25" s="405"/>
      <c r="T25" s="405"/>
      <c r="U25" s="405"/>
      <c r="V25" s="406"/>
      <c r="W25" s="470"/>
      <c r="X25" s="461"/>
      <c r="Y25" s="462"/>
      <c r="Z25" s="401" t="s">
        <v>175</v>
      </c>
      <c r="AA25" s="402"/>
      <c r="AB25" s="402"/>
      <c r="AC25" s="402"/>
      <c r="AD25" s="402"/>
      <c r="AE25" s="402"/>
      <c r="AF25" s="402"/>
      <c r="AG25" s="403"/>
      <c r="AH25" s="404" t="s">
        <v>138</v>
      </c>
      <c r="AI25" s="405"/>
      <c r="AJ25" s="405"/>
      <c r="AK25" s="405"/>
      <c r="AL25" s="406"/>
      <c r="AM25" s="404" t="s">
        <v>176</v>
      </c>
      <c r="AN25" s="405"/>
      <c r="AO25" s="405"/>
      <c r="AP25" s="405"/>
      <c r="AQ25" s="405"/>
      <c r="AR25" s="406"/>
      <c r="AS25" s="404" t="s">
        <v>128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1264027</v>
      </c>
      <c r="BO25" s="424"/>
      <c r="BP25" s="424"/>
      <c r="BQ25" s="424"/>
      <c r="BR25" s="424"/>
      <c r="BS25" s="424"/>
      <c r="BT25" s="424"/>
      <c r="BU25" s="425"/>
      <c r="BV25" s="423">
        <v>3227484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5400</v>
      </c>
      <c r="R26" s="405"/>
      <c r="S26" s="405"/>
      <c r="T26" s="405"/>
      <c r="U26" s="405"/>
      <c r="V26" s="406"/>
      <c r="W26" s="470"/>
      <c r="X26" s="461"/>
      <c r="Y26" s="462"/>
      <c r="Z26" s="401" t="s">
        <v>179</v>
      </c>
      <c r="AA26" s="483"/>
      <c r="AB26" s="483"/>
      <c r="AC26" s="483"/>
      <c r="AD26" s="483"/>
      <c r="AE26" s="483"/>
      <c r="AF26" s="483"/>
      <c r="AG26" s="484"/>
      <c r="AH26" s="404">
        <v>2</v>
      </c>
      <c r="AI26" s="405"/>
      <c r="AJ26" s="405"/>
      <c r="AK26" s="405"/>
      <c r="AL26" s="406"/>
      <c r="AM26" s="404" t="s">
        <v>180</v>
      </c>
      <c r="AN26" s="405"/>
      <c r="AO26" s="405"/>
      <c r="AP26" s="405"/>
      <c r="AQ26" s="405"/>
      <c r="AR26" s="406"/>
      <c r="AS26" s="404" t="s">
        <v>181</v>
      </c>
      <c r="AT26" s="405"/>
      <c r="AU26" s="405"/>
      <c r="AV26" s="405"/>
      <c r="AW26" s="405"/>
      <c r="AX26" s="407"/>
      <c r="AY26" s="437" t="s">
        <v>182</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183</v>
      </c>
      <c r="F27" s="402"/>
      <c r="G27" s="402"/>
      <c r="H27" s="402"/>
      <c r="I27" s="402"/>
      <c r="J27" s="402"/>
      <c r="K27" s="403"/>
      <c r="L27" s="404">
        <v>1</v>
      </c>
      <c r="M27" s="405"/>
      <c r="N27" s="405"/>
      <c r="O27" s="405"/>
      <c r="P27" s="406"/>
      <c r="Q27" s="404">
        <v>3400</v>
      </c>
      <c r="R27" s="405"/>
      <c r="S27" s="405"/>
      <c r="T27" s="405"/>
      <c r="U27" s="405"/>
      <c r="V27" s="406"/>
      <c r="W27" s="470"/>
      <c r="X27" s="461"/>
      <c r="Y27" s="462"/>
      <c r="Z27" s="401" t="s">
        <v>184</v>
      </c>
      <c r="AA27" s="402"/>
      <c r="AB27" s="402"/>
      <c r="AC27" s="402"/>
      <c r="AD27" s="402"/>
      <c r="AE27" s="402"/>
      <c r="AF27" s="402"/>
      <c r="AG27" s="403"/>
      <c r="AH27" s="404">
        <v>6</v>
      </c>
      <c r="AI27" s="405"/>
      <c r="AJ27" s="405"/>
      <c r="AK27" s="405"/>
      <c r="AL27" s="406"/>
      <c r="AM27" s="404">
        <v>18502</v>
      </c>
      <c r="AN27" s="405"/>
      <c r="AO27" s="405"/>
      <c r="AP27" s="405"/>
      <c r="AQ27" s="405"/>
      <c r="AR27" s="406"/>
      <c r="AS27" s="404">
        <v>3084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v>171575</v>
      </c>
      <c r="BO27" s="432"/>
      <c r="BP27" s="432"/>
      <c r="BQ27" s="432"/>
      <c r="BR27" s="432"/>
      <c r="BS27" s="432"/>
      <c r="BT27" s="432"/>
      <c r="BU27" s="433"/>
      <c r="BV27" s="431">
        <v>171543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2800</v>
      </c>
      <c r="R28" s="405"/>
      <c r="S28" s="405"/>
      <c r="T28" s="405"/>
      <c r="U28" s="405"/>
      <c r="V28" s="406"/>
      <c r="W28" s="470"/>
      <c r="X28" s="461"/>
      <c r="Y28" s="462"/>
      <c r="Z28" s="401" t="s">
        <v>187</v>
      </c>
      <c r="AA28" s="402"/>
      <c r="AB28" s="402"/>
      <c r="AC28" s="402"/>
      <c r="AD28" s="402"/>
      <c r="AE28" s="402"/>
      <c r="AF28" s="402"/>
      <c r="AG28" s="403"/>
      <c r="AH28" s="404" t="s">
        <v>188</v>
      </c>
      <c r="AI28" s="405"/>
      <c r="AJ28" s="405"/>
      <c r="AK28" s="405"/>
      <c r="AL28" s="406"/>
      <c r="AM28" s="404" t="s">
        <v>138</v>
      </c>
      <c r="AN28" s="405"/>
      <c r="AO28" s="405"/>
      <c r="AP28" s="405"/>
      <c r="AQ28" s="405"/>
      <c r="AR28" s="406"/>
      <c r="AS28" s="404" t="s">
        <v>138</v>
      </c>
      <c r="AT28" s="405"/>
      <c r="AU28" s="405"/>
      <c r="AV28" s="405"/>
      <c r="AW28" s="405"/>
      <c r="AX28" s="407"/>
      <c r="AY28" s="411" t="s">
        <v>189</v>
      </c>
      <c r="AZ28" s="412"/>
      <c r="BA28" s="412"/>
      <c r="BB28" s="413"/>
      <c r="BC28" s="420" t="s">
        <v>48</v>
      </c>
      <c r="BD28" s="421"/>
      <c r="BE28" s="421"/>
      <c r="BF28" s="421"/>
      <c r="BG28" s="421"/>
      <c r="BH28" s="421"/>
      <c r="BI28" s="421"/>
      <c r="BJ28" s="421"/>
      <c r="BK28" s="421"/>
      <c r="BL28" s="421"/>
      <c r="BM28" s="422"/>
      <c r="BN28" s="423">
        <v>443077</v>
      </c>
      <c r="BO28" s="424"/>
      <c r="BP28" s="424"/>
      <c r="BQ28" s="424"/>
      <c r="BR28" s="424"/>
      <c r="BS28" s="424"/>
      <c r="BT28" s="424"/>
      <c r="BU28" s="425"/>
      <c r="BV28" s="423">
        <v>815836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190</v>
      </c>
      <c r="F29" s="402"/>
      <c r="G29" s="402"/>
      <c r="H29" s="402"/>
      <c r="I29" s="402"/>
      <c r="J29" s="402"/>
      <c r="K29" s="403"/>
      <c r="L29" s="404">
        <v>8</v>
      </c>
      <c r="M29" s="405"/>
      <c r="N29" s="405"/>
      <c r="O29" s="405"/>
      <c r="P29" s="406"/>
      <c r="Q29" s="404">
        <v>2650</v>
      </c>
      <c r="R29" s="405"/>
      <c r="S29" s="405"/>
      <c r="T29" s="405"/>
      <c r="U29" s="405"/>
      <c r="V29" s="406"/>
      <c r="W29" s="471"/>
      <c r="X29" s="472"/>
      <c r="Y29" s="473"/>
      <c r="Z29" s="401" t="s">
        <v>191</v>
      </c>
      <c r="AA29" s="402"/>
      <c r="AB29" s="402"/>
      <c r="AC29" s="402"/>
      <c r="AD29" s="402"/>
      <c r="AE29" s="402"/>
      <c r="AF29" s="402"/>
      <c r="AG29" s="403"/>
      <c r="AH29" s="404">
        <v>106</v>
      </c>
      <c r="AI29" s="405"/>
      <c r="AJ29" s="405"/>
      <c r="AK29" s="405"/>
      <c r="AL29" s="406"/>
      <c r="AM29" s="404">
        <v>328702</v>
      </c>
      <c r="AN29" s="405"/>
      <c r="AO29" s="405"/>
      <c r="AP29" s="405"/>
      <c r="AQ29" s="405"/>
      <c r="AR29" s="406"/>
      <c r="AS29" s="404">
        <v>3101</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279405</v>
      </c>
      <c r="BO29" s="429"/>
      <c r="BP29" s="429"/>
      <c r="BQ29" s="429"/>
      <c r="BR29" s="429"/>
      <c r="BS29" s="429"/>
      <c r="BT29" s="429"/>
      <c r="BU29" s="430"/>
      <c r="BV29" s="428">
        <v>366454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193</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727660</v>
      </c>
      <c r="BO30" s="432"/>
      <c r="BP30" s="432"/>
      <c r="BQ30" s="432"/>
      <c r="BR30" s="432"/>
      <c r="BS30" s="432"/>
      <c r="BT30" s="432"/>
      <c r="BU30" s="433"/>
      <c r="BV30" s="431">
        <v>892424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202</v>
      </c>
      <c r="V33" s="391"/>
      <c r="W33" s="390" t="s">
        <v>203</v>
      </c>
      <c r="X33" s="390"/>
      <c r="Y33" s="390"/>
      <c r="Z33" s="390"/>
      <c r="AA33" s="390"/>
      <c r="AB33" s="390"/>
      <c r="AC33" s="390"/>
      <c r="AD33" s="390"/>
      <c r="AE33" s="390"/>
      <c r="AF33" s="390"/>
      <c r="AG33" s="390"/>
      <c r="AH33" s="390"/>
      <c r="AI33" s="390"/>
      <c r="AJ33" s="390"/>
      <c r="AK33" s="390"/>
      <c r="AL33" s="216"/>
      <c r="AM33" s="391" t="s">
        <v>202</v>
      </c>
      <c r="AN33" s="391"/>
      <c r="AO33" s="390" t="s">
        <v>204</v>
      </c>
      <c r="AP33" s="390"/>
      <c r="AQ33" s="390"/>
      <c r="AR33" s="390"/>
      <c r="AS33" s="390"/>
      <c r="AT33" s="390"/>
      <c r="AU33" s="390"/>
      <c r="AV33" s="390"/>
      <c r="AW33" s="390"/>
      <c r="AX33" s="390"/>
      <c r="AY33" s="390"/>
      <c r="AZ33" s="390"/>
      <c r="BA33" s="390"/>
      <c r="BB33" s="390"/>
      <c r="BC33" s="390"/>
      <c r="BD33" s="217"/>
      <c r="BE33" s="390" t="s">
        <v>205</v>
      </c>
      <c r="BF33" s="390"/>
      <c r="BG33" s="390" t="s">
        <v>206</v>
      </c>
      <c r="BH33" s="390"/>
      <c r="BI33" s="390"/>
      <c r="BJ33" s="390"/>
      <c r="BK33" s="390"/>
      <c r="BL33" s="390"/>
      <c r="BM33" s="390"/>
      <c r="BN33" s="390"/>
      <c r="BO33" s="390"/>
      <c r="BP33" s="390"/>
      <c r="BQ33" s="390"/>
      <c r="BR33" s="390"/>
      <c r="BS33" s="390"/>
      <c r="BT33" s="390"/>
      <c r="BU33" s="390"/>
      <c r="BV33" s="217"/>
      <c r="BW33" s="391" t="s">
        <v>205</v>
      </c>
      <c r="BX33" s="391"/>
      <c r="BY33" s="390" t="s">
        <v>207</v>
      </c>
      <c r="BZ33" s="390"/>
      <c r="CA33" s="390"/>
      <c r="CB33" s="390"/>
      <c r="CC33" s="390"/>
      <c r="CD33" s="390"/>
      <c r="CE33" s="390"/>
      <c r="CF33" s="390"/>
      <c r="CG33" s="390"/>
      <c r="CH33" s="390"/>
      <c r="CI33" s="390"/>
      <c r="CJ33" s="390"/>
      <c r="CK33" s="390"/>
      <c r="CL33" s="390"/>
      <c r="CM33" s="390"/>
      <c r="CN33" s="216"/>
      <c r="CO33" s="391" t="s">
        <v>202</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置賜広域行政事務組合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飯豊町地域振興公社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置賜広域病院企業団</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山形県西置賜郡飯豊町土地開発公社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西置賜行政組合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どんでん平ゆり園</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訪問看護特別会計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山形県消防補償等組合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エコプラントめざみ</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介護老人保健施設特別会計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山形県自治会館管理組合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エルベ</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山形県市町村交通災害共済組合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飯豊めざみの里</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山形県市町村職員退職手当組合</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飯豊ながめやま牧場</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山形県後期高齢者医療広域連合（普通会計分）</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山形県後期高齢者医療広域連合（事業会計分）</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yuOIppMF+TYgA0yGeG6oqKBZuI5696xKnUNXP3IEAO4iMXGk0tRwCgqsLNWyVyqP1EAtQysCkJiiGuFwB1uTkQ==" saltValue="99UPRDERmNKnt8RnVsSq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564</v>
      </c>
      <c r="D34" s="1210"/>
      <c r="E34" s="1211"/>
      <c r="F34" s="32">
        <v>15.6</v>
      </c>
      <c r="G34" s="33">
        <v>3.53</v>
      </c>
      <c r="H34" s="33">
        <v>5.19</v>
      </c>
      <c r="I34" s="33">
        <v>6.76</v>
      </c>
      <c r="J34" s="34">
        <v>8.4600000000000009</v>
      </c>
      <c r="K34" s="22"/>
      <c r="L34" s="22"/>
      <c r="M34" s="22"/>
      <c r="N34" s="22"/>
      <c r="O34" s="22"/>
      <c r="P34" s="22"/>
    </row>
    <row r="35" spans="1:16" ht="39" customHeight="1" x14ac:dyDescent="0.15">
      <c r="A35" s="22"/>
      <c r="B35" s="35"/>
      <c r="C35" s="1204" t="s">
        <v>565</v>
      </c>
      <c r="D35" s="1205"/>
      <c r="E35" s="1206"/>
      <c r="F35" s="36">
        <v>7.92</v>
      </c>
      <c r="G35" s="37">
        <v>7.11</v>
      </c>
      <c r="H35" s="37">
        <v>6.7</v>
      </c>
      <c r="I35" s="37">
        <v>5.78</v>
      </c>
      <c r="J35" s="38">
        <v>7.89</v>
      </c>
      <c r="K35" s="22"/>
      <c r="L35" s="22"/>
      <c r="M35" s="22"/>
      <c r="N35" s="22"/>
      <c r="O35" s="22"/>
      <c r="P35" s="22"/>
    </row>
    <row r="36" spans="1:16" ht="39" customHeight="1" x14ac:dyDescent="0.15">
      <c r="A36" s="22"/>
      <c r="B36" s="35"/>
      <c r="C36" s="1204" t="s">
        <v>566</v>
      </c>
      <c r="D36" s="1205"/>
      <c r="E36" s="1206"/>
      <c r="F36" s="36">
        <v>1.38</v>
      </c>
      <c r="G36" s="37">
        <v>1.0900000000000001</v>
      </c>
      <c r="H36" s="37">
        <v>0.65</v>
      </c>
      <c r="I36" s="37">
        <v>0.67</v>
      </c>
      <c r="J36" s="38">
        <v>1.0900000000000001</v>
      </c>
      <c r="K36" s="22"/>
      <c r="L36" s="22"/>
      <c r="M36" s="22"/>
      <c r="N36" s="22"/>
      <c r="O36" s="22"/>
      <c r="P36" s="22"/>
    </row>
    <row r="37" spans="1:16" ht="39" customHeight="1" x14ac:dyDescent="0.15">
      <c r="A37" s="22"/>
      <c r="B37" s="35"/>
      <c r="C37" s="1204" t="s">
        <v>567</v>
      </c>
      <c r="D37" s="1205"/>
      <c r="E37" s="1206"/>
      <c r="F37" s="36">
        <v>1.03</v>
      </c>
      <c r="G37" s="37">
        <v>1.03</v>
      </c>
      <c r="H37" s="37">
        <v>1.3</v>
      </c>
      <c r="I37" s="37">
        <v>1.01</v>
      </c>
      <c r="J37" s="38">
        <v>0.54</v>
      </c>
      <c r="K37" s="22"/>
      <c r="L37" s="22"/>
      <c r="M37" s="22"/>
      <c r="N37" s="22"/>
      <c r="O37" s="22"/>
      <c r="P37" s="22"/>
    </row>
    <row r="38" spans="1:16" ht="39" customHeight="1" x14ac:dyDescent="0.15">
      <c r="A38" s="22"/>
      <c r="B38" s="35"/>
      <c r="C38" s="1204" t="s">
        <v>568</v>
      </c>
      <c r="D38" s="1205"/>
      <c r="E38" s="1206"/>
      <c r="F38" s="36" t="s">
        <v>512</v>
      </c>
      <c r="G38" s="37">
        <v>0.01</v>
      </c>
      <c r="H38" s="37">
        <v>0.01</v>
      </c>
      <c r="I38" s="37">
        <v>0</v>
      </c>
      <c r="J38" s="38">
        <v>0.02</v>
      </c>
      <c r="K38" s="22"/>
      <c r="L38" s="22"/>
      <c r="M38" s="22"/>
      <c r="N38" s="22"/>
      <c r="O38" s="22"/>
      <c r="P38" s="22"/>
    </row>
    <row r="39" spans="1:16" ht="39" customHeight="1" x14ac:dyDescent="0.15">
      <c r="A39" s="22"/>
      <c r="B39" s="35"/>
      <c r="C39" s="1204" t="s">
        <v>569</v>
      </c>
      <c r="D39" s="1205"/>
      <c r="E39" s="1206"/>
      <c r="F39" s="36">
        <v>0</v>
      </c>
      <c r="G39" s="37">
        <v>0</v>
      </c>
      <c r="H39" s="37">
        <v>0.01</v>
      </c>
      <c r="I39" s="37">
        <v>0</v>
      </c>
      <c r="J39" s="38">
        <v>0</v>
      </c>
      <c r="K39" s="22"/>
      <c r="L39" s="22"/>
      <c r="M39" s="22"/>
      <c r="N39" s="22"/>
      <c r="O39" s="22"/>
      <c r="P39" s="22"/>
    </row>
    <row r="40" spans="1:16" ht="39" customHeight="1" x14ac:dyDescent="0.15">
      <c r="A40" s="22"/>
      <c r="B40" s="35"/>
      <c r="C40" s="1204" t="s">
        <v>570</v>
      </c>
      <c r="D40" s="1205"/>
      <c r="E40" s="1206"/>
      <c r="F40" s="36">
        <v>0</v>
      </c>
      <c r="G40" s="37">
        <v>0.03</v>
      </c>
      <c r="H40" s="37">
        <v>0.01</v>
      </c>
      <c r="I40" s="37">
        <v>0</v>
      </c>
      <c r="J40" s="38">
        <v>0</v>
      </c>
      <c r="K40" s="22"/>
      <c r="L40" s="22"/>
      <c r="M40" s="22"/>
      <c r="N40" s="22"/>
      <c r="O40" s="22"/>
      <c r="P40" s="22"/>
    </row>
    <row r="41" spans="1:16" ht="39" customHeight="1" x14ac:dyDescent="0.15">
      <c r="A41" s="22"/>
      <c r="B41" s="35"/>
      <c r="C41" s="1204" t="s">
        <v>571</v>
      </c>
      <c r="D41" s="1205"/>
      <c r="E41" s="1206"/>
      <c r="F41" s="36">
        <v>0.01</v>
      </c>
      <c r="G41" s="37">
        <v>0.03</v>
      </c>
      <c r="H41" s="37">
        <v>0</v>
      </c>
      <c r="I41" s="37">
        <v>0</v>
      </c>
      <c r="J41" s="38">
        <v>0</v>
      </c>
      <c r="K41" s="22"/>
      <c r="L41" s="22"/>
      <c r="M41" s="22"/>
      <c r="N41" s="22"/>
      <c r="O41" s="22"/>
      <c r="P41" s="22"/>
    </row>
    <row r="42" spans="1:16" ht="39" customHeight="1" x14ac:dyDescent="0.15">
      <c r="A42" s="22"/>
      <c r="B42" s="39"/>
      <c r="C42" s="1204" t="s">
        <v>572</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573</v>
      </c>
      <c r="D43" s="1208"/>
      <c r="E43" s="1209"/>
      <c r="F43" s="41">
        <v>0.3</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f3RuPQJiXYUtggtRzrv2EdJxpvxOAdEqkIm7kBI3csnHZrgHQA/AR97pgXfWFXss//gqI8MoiuePqemxuYQ==" saltValue="41/WWfPHuaespznk4DYD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677</v>
      </c>
      <c r="L45" s="60">
        <v>601</v>
      </c>
      <c r="M45" s="60">
        <v>547</v>
      </c>
      <c r="N45" s="60">
        <v>641</v>
      </c>
      <c r="O45" s="61">
        <v>704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221</v>
      </c>
      <c r="L48" s="64">
        <v>225</v>
      </c>
      <c r="M48" s="64">
        <v>233</v>
      </c>
      <c r="N48" s="64">
        <v>194</v>
      </c>
      <c r="O48" s="65">
        <v>250</v>
      </c>
      <c r="P48" s="48"/>
      <c r="Q48" s="48"/>
      <c r="R48" s="48"/>
      <c r="S48" s="48"/>
      <c r="T48" s="48"/>
      <c r="U48" s="48"/>
    </row>
    <row r="49" spans="1:21" ht="30.75" customHeight="1" x14ac:dyDescent="0.15">
      <c r="A49" s="48"/>
      <c r="B49" s="1232"/>
      <c r="C49" s="1233"/>
      <c r="D49" s="62"/>
      <c r="E49" s="1214" t="s">
        <v>16</v>
      </c>
      <c r="F49" s="1214"/>
      <c r="G49" s="1214"/>
      <c r="H49" s="1214"/>
      <c r="I49" s="1214"/>
      <c r="J49" s="1215"/>
      <c r="K49" s="63">
        <v>25</v>
      </c>
      <c r="L49" s="64">
        <v>38</v>
      </c>
      <c r="M49" s="64">
        <v>41</v>
      </c>
      <c r="N49" s="64">
        <v>48</v>
      </c>
      <c r="O49" s="65">
        <v>50</v>
      </c>
      <c r="P49" s="48"/>
      <c r="Q49" s="48"/>
      <c r="R49" s="48"/>
      <c r="S49" s="48"/>
      <c r="T49" s="48"/>
      <c r="U49" s="48"/>
    </row>
    <row r="50" spans="1:21" ht="30.75" customHeight="1" x14ac:dyDescent="0.15">
      <c r="A50" s="48"/>
      <c r="B50" s="1232"/>
      <c r="C50" s="1233"/>
      <c r="D50" s="62"/>
      <c r="E50" s="1214" t="s">
        <v>17</v>
      </c>
      <c r="F50" s="1214"/>
      <c r="G50" s="1214"/>
      <c r="H50" s="1214"/>
      <c r="I50" s="1214"/>
      <c r="J50" s="1215"/>
      <c r="K50" s="63">
        <v>5</v>
      </c>
      <c r="L50" s="64">
        <v>6</v>
      </c>
      <c r="M50" s="64">
        <v>5</v>
      </c>
      <c r="N50" s="64">
        <v>4</v>
      </c>
      <c r="O50" s="65">
        <v>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512</v>
      </c>
      <c r="L51" s="64" t="s">
        <v>512</v>
      </c>
      <c r="M51" s="64" t="s">
        <v>512</v>
      </c>
      <c r="N51" s="64" t="s">
        <v>512</v>
      </c>
      <c r="O51" s="65" t="s">
        <v>512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755</v>
      </c>
      <c r="L52" s="64">
        <v>656</v>
      </c>
      <c r="M52" s="64">
        <v>621</v>
      </c>
      <c r="N52" s="64">
        <v>644</v>
      </c>
      <c r="O52" s="65">
        <v>669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173</v>
      </c>
      <c r="L53" s="69">
        <v>214</v>
      </c>
      <c r="M53" s="69">
        <v>205</v>
      </c>
      <c r="N53" s="69">
        <v>243</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512</v>
      </c>
      <c r="L57" s="84" t="s">
        <v>512</v>
      </c>
      <c r="M57" s="84" t="s">
        <v>512</v>
      </c>
      <c r="N57" s="84" t="s">
        <v>512</v>
      </c>
      <c r="O57" s="85" t="s">
        <v>512</v>
      </c>
    </row>
    <row r="58" spans="1:21" ht="31.5" customHeight="1" thickBot="1" x14ac:dyDescent="0.2">
      <c r="B58" s="1222"/>
      <c r="C58" s="1223"/>
      <c r="D58" s="1227" t="s">
        <v>27</v>
      </c>
      <c r="E58" s="1228"/>
      <c r="F58" s="1228"/>
      <c r="G58" s="1228"/>
      <c r="H58" s="1228"/>
      <c r="I58" s="1228"/>
      <c r="J58" s="1229"/>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khksDk7qhujoPfSv8u+hWjblptkldqC770s/ka8tOvzUADJho5m2wO9044ZeR5rRoD51BxFXsFrv1DaqTF8vA==" saltValue="MMr9KIMiVpi6+Ww6sIFk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7087</v>
      </c>
      <c r="J41" s="104">
        <v>7880</v>
      </c>
      <c r="K41" s="104">
        <v>7981</v>
      </c>
      <c r="L41" s="104">
        <v>9032</v>
      </c>
      <c r="M41" s="105">
        <v>9358</v>
      </c>
    </row>
    <row r="42" spans="2:13" ht="27.75" customHeight="1" x14ac:dyDescent="0.15">
      <c r="B42" s="1240"/>
      <c r="C42" s="1241"/>
      <c r="D42" s="106"/>
      <c r="E42" s="1244" t="s">
        <v>32</v>
      </c>
      <c r="F42" s="1244"/>
      <c r="G42" s="1244"/>
      <c r="H42" s="1245"/>
      <c r="I42" s="107">
        <v>23</v>
      </c>
      <c r="J42" s="108">
        <v>14</v>
      </c>
      <c r="K42" s="108">
        <v>10</v>
      </c>
      <c r="L42" s="108">
        <v>6</v>
      </c>
      <c r="M42" s="109">
        <v>4</v>
      </c>
    </row>
    <row r="43" spans="2:13" ht="27.75" customHeight="1" x14ac:dyDescent="0.15">
      <c r="B43" s="1240"/>
      <c r="C43" s="1241"/>
      <c r="D43" s="106"/>
      <c r="E43" s="1244" t="s">
        <v>33</v>
      </c>
      <c r="F43" s="1244"/>
      <c r="G43" s="1244"/>
      <c r="H43" s="1245"/>
      <c r="I43" s="107">
        <v>2772</v>
      </c>
      <c r="J43" s="108">
        <v>2754</v>
      </c>
      <c r="K43" s="108">
        <v>2780</v>
      </c>
      <c r="L43" s="108">
        <v>2670</v>
      </c>
      <c r="M43" s="109">
        <v>2756</v>
      </c>
    </row>
    <row r="44" spans="2:13" ht="27.75" customHeight="1" x14ac:dyDescent="0.15">
      <c r="B44" s="1240"/>
      <c r="C44" s="1241"/>
      <c r="D44" s="106"/>
      <c r="E44" s="1244" t="s">
        <v>34</v>
      </c>
      <c r="F44" s="1244"/>
      <c r="G44" s="1244"/>
      <c r="H44" s="1245"/>
      <c r="I44" s="107">
        <v>312</v>
      </c>
      <c r="J44" s="108">
        <v>317</v>
      </c>
      <c r="K44" s="108">
        <v>313</v>
      </c>
      <c r="L44" s="108">
        <v>390</v>
      </c>
      <c r="M44" s="109">
        <v>464</v>
      </c>
    </row>
    <row r="45" spans="2:13" ht="27.75" customHeight="1" x14ac:dyDescent="0.15">
      <c r="B45" s="1240"/>
      <c r="C45" s="1241"/>
      <c r="D45" s="106"/>
      <c r="E45" s="1244" t="s">
        <v>35</v>
      </c>
      <c r="F45" s="1244"/>
      <c r="G45" s="1244"/>
      <c r="H45" s="1245"/>
      <c r="I45" s="107">
        <v>895</v>
      </c>
      <c r="J45" s="108">
        <v>905</v>
      </c>
      <c r="K45" s="108">
        <v>829</v>
      </c>
      <c r="L45" s="108">
        <v>783</v>
      </c>
      <c r="M45" s="109">
        <v>774</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3067</v>
      </c>
      <c r="J50" s="108">
        <v>2898</v>
      </c>
      <c r="K50" s="108">
        <v>2863</v>
      </c>
      <c r="L50" s="108">
        <v>2476</v>
      </c>
      <c r="M50" s="109">
        <v>1873</v>
      </c>
    </row>
    <row r="51" spans="2:13" ht="27.75" customHeight="1" x14ac:dyDescent="0.15">
      <c r="B51" s="1240"/>
      <c r="C51" s="1241"/>
      <c r="D51" s="106"/>
      <c r="E51" s="1244" t="s">
        <v>42</v>
      </c>
      <c r="F51" s="1244"/>
      <c r="G51" s="1244"/>
      <c r="H51" s="1245"/>
      <c r="I51" s="107">
        <v>49</v>
      </c>
      <c r="J51" s="108">
        <v>46</v>
      </c>
      <c r="K51" s="108">
        <v>128</v>
      </c>
      <c r="L51" s="108">
        <v>113</v>
      </c>
      <c r="M51" s="109">
        <v>97</v>
      </c>
    </row>
    <row r="52" spans="2:13" ht="27.75" customHeight="1" x14ac:dyDescent="0.15">
      <c r="B52" s="1242"/>
      <c r="C52" s="1243"/>
      <c r="D52" s="106"/>
      <c r="E52" s="1244" t="s">
        <v>43</v>
      </c>
      <c r="F52" s="1244"/>
      <c r="G52" s="1244"/>
      <c r="H52" s="1245"/>
      <c r="I52" s="107">
        <v>6937</v>
      </c>
      <c r="J52" s="108">
        <v>7452</v>
      </c>
      <c r="K52" s="108">
        <v>7473</v>
      </c>
      <c r="L52" s="108">
        <v>8189</v>
      </c>
      <c r="M52" s="109">
        <v>8134</v>
      </c>
    </row>
    <row r="53" spans="2:13" ht="27.75" customHeight="1" thickBot="1" x14ac:dyDescent="0.2">
      <c r="B53" s="1246" t="s">
        <v>44</v>
      </c>
      <c r="C53" s="1247"/>
      <c r="D53" s="113"/>
      <c r="E53" s="1248" t="s">
        <v>45</v>
      </c>
      <c r="F53" s="1248"/>
      <c r="G53" s="1248"/>
      <c r="H53" s="1249"/>
      <c r="I53" s="114">
        <v>1037</v>
      </c>
      <c r="J53" s="115">
        <v>1473</v>
      </c>
      <c r="K53" s="115">
        <v>1447</v>
      </c>
      <c r="L53" s="115">
        <v>2103</v>
      </c>
      <c r="M53" s="116">
        <v>3251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U88FoQDfZnrQr+BO9h+78xlFg/Og5VUe2okLWxIZwV/zveVlGheQ//Ac7dd8kg8mKpKSXLseu36UUp1qr+Vw==" saltValue="hxs3NS1oE1mPZXNnk8Oz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1032</v>
      </c>
      <c r="G55" s="128">
        <v>816</v>
      </c>
      <c r="H55" s="129">
        <v>443</v>
      </c>
    </row>
    <row r="56" spans="2:8" ht="52.5" customHeight="1" x14ac:dyDescent="0.15">
      <c r="B56" s="130"/>
      <c r="C56" s="1267" t="s">
        <v>49</v>
      </c>
      <c r="D56" s="1267"/>
      <c r="E56" s="1268"/>
      <c r="F56" s="131">
        <v>393</v>
      </c>
      <c r="G56" s="131">
        <v>366</v>
      </c>
      <c r="H56" s="132">
        <v>279</v>
      </c>
    </row>
    <row r="57" spans="2:8" ht="53.25" customHeight="1" x14ac:dyDescent="0.15">
      <c r="B57" s="130"/>
      <c r="C57" s="1269" t="s">
        <v>50</v>
      </c>
      <c r="D57" s="1269"/>
      <c r="E57" s="1270"/>
      <c r="F57" s="133">
        <v>1071</v>
      </c>
      <c r="G57" s="133">
        <v>892</v>
      </c>
      <c r="H57" s="134">
        <v>728</v>
      </c>
    </row>
    <row r="58" spans="2:8" ht="45.75" customHeight="1" x14ac:dyDescent="0.15">
      <c r="B58" s="135"/>
      <c r="C58" s="1257" t="s">
        <v>597</v>
      </c>
      <c r="D58" s="1258"/>
      <c r="E58" s="1259"/>
      <c r="F58" s="136">
        <v>581</v>
      </c>
      <c r="G58" s="136">
        <v>506</v>
      </c>
      <c r="H58" s="137">
        <v>429</v>
      </c>
    </row>
    <row r="59" spans="2:8" ht="45.75" customHeight="1" x14ac:dyDescent="0.15">
      <c r="B59" s="135"/>
      <c r="C59" s="1257" t="s">
        <v>598</v>
      </c>
      <c r="D59" s="1258"/>
      <c r="E59" s="1259"/>
      <c r="F59" s="136">
        <v>268</v>
      </c>
      <c r="G59" s="136">
        <v>238</v>
      </c>
      <c r="H59" s="137">
        <v>168</v>
      </c>
    </row>
    <row r="60" spans="2:8" ht="45.75" customHeight="1" x14ac:dyDescent="0.15">
      <c r="B60" s="135"/>
      <c r="C60" s="1257" t="s">
        <v>599</v>
      </c>
      <c r="D60" s="1258"/>
      <c r="E60" s="1259"/>
      <c r="F60" s="136">
        <v>68</v>
      </c>
      <c r="G60" s="136">
        <v>65</v>
      </c>
      <c r="H60" s="137">
        <v>58</v>
      </c>
    </row>
    <row r="61" spans="2:8" ht="45.75" customHeight="1" x14ac:dyDescent="0.15">
      <c r="B61" s="135"/>
      <c r="C61" s="1257" t="s">
        <v>600</v>
      </c>
      <c r="D61" s="1258"/>
      <c r="E61" s="1259"/>
      <c r="F61" s="136">
        <v>48</v>
      </c>
      <c r="G61" s="136">
        <v>47</v>
      </c>
      <c r="H61" s="137">
        <v>44</v>
      </c>
    </row>
    <row r="62" spans="2:8" ht="45.75" customHeight="1" thickBot="1" x14ac:dyDescent="0.2">
      <c r="B62" s="138"/>
      <c r="C62" s="1260" t="s">
        <v>601</v>
      </c>
      <c r="D62" s="1261"/>
      <c r="E62" s="1262"/>
      <c r="F62" s="139">
        <v>100</v>
      </c>
      <c r="G62" s="139">
        <v>30</v>
      </c>
      <c r="H62" s="140">
        <v>20</v>
      </c>
    </row>
    <row r="63" spans="2:8" ht="52.5" customHeight="1" thickBot="1" x14ac:dyDescent="0.2">
      <c r="B63" s="141"/>
      <c r="C63" s="1263" t="s">
        <v>51</v>
      </c>
      <c r="D63" s="1263"/>
      <c r="E63" s="1264"/>
      <c r="F63" s="142">
        <v>2495</v>
      </c>
      <c r="G63" s="142">
        <v>2075</v>
      </c>
      <c r="H63" s="143">
        <v>1450</v>
      </c>
    </row>
    <row r="64" spans="2:8" ht="15" customHeight="1" x14ac:dyDescent="0.15"/>
  </sheetData>
  <sheetProtection algorithmName="SHA-512" hashValue="gnkarkWQGVyCl/00+mX3BaD203g7rpd1UXMcxH12dktSw9HXA8GfI4CtAyo9t4EqnuPK3TjhmQ5SfOmfGVB3Nw==" saltValue="4EIzoqZXlFo60Z1AkOSS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BO16" sqref="BO16"/>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617</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611</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616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609</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608</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79">
        <v>33.5</v>
      </c>
      <c r="BQ51" s="1279"/>
      <c r="BR51" s="1279"/>
      <c r="BS51" s="1279"/>
      <c r="BT51" s="1279"/>
      <c r="BU51" s="1279"/>
      <c r="BV51" s="1279"/>
      <c r="BW51" s="1279"/>
      <c r="BX51" s="1279">
        <v>47.8</v>
      </c>
      <c r="BY51" s="1279"/>
      <c r="BZ51" s="1279"/>
      <c r="CA51" s="1279"/>
      <c r="CB51" s="1279"/>
      <c r="CC51" s="1279"/>
      <c r="CD51" s="1279"/>
      <c r="CE51" s="1279"/>
      <c r="CF51" s="1279">
        <v>47.3</v>
      </c>
      <c r="CG51" s="1279"/>
      <c r="CH51" s="1279"/>
      <c r="CI51" s="1279"/>
      <c r="CJ51" s="1279"/>
      <c r="CK51" s="1279"/>
      <c r="CL51" s="1279"/>
      <c r="CM51" s="1279"/>
      <c r="CN51" s="1279">
        <v>70.2</v>
      </c>
      <c r="CO51" s="1279"/>
      <c r="CP51" s="1279"/>
      <c r="CQ51" s="1279"/>
      <c r="CR51" s="1279"/>
      <c r="CS51" s="1279"/>
      <c r="CT51" s="1279"/>
      <c r="CU51" s="1279"/>
      <c r="CV51" s="1279">
        <v>107.9</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79">
        <v>53.1</v>
      </c>
      <c r="BQ53" s="1279"/>
      <c r="BR53" s="1279"/>
      <c r="BS53" s="1279"/>
      <c r="BT53" s="1279"/>
      <c r="BU53" s="1279"/>
      <c r="BV53" s="1279"/>
      <c r="BW53" s="1279"/>
      <c r="BX53" s="1279">
        <v>53.5</v>
      </c>
      <c r="BY53" s="1279"/>
      <c r="BZ53" s="1279"/>
      <c r="CA53" s="1279"/>
      <c r="CB53" s="1279"/>
      <c r="CC53" s="1279"/>
      <c r="CD53" s="1279"/>
      <c r="CE53" s="1279"/>
      <c r="CF53" s="1279">
        <v>57.8</v>
      </c>
      <c r="CG53" s="1279"/>
      <c r="CH53" s="1279"/>
      <c r="CI53" s="1279"/>
      <c r="CJ53" s="1279"/>
      <c r="CK53" s="1279"/>
      <c r="CL53" s="1279"/>
      <c r="CM53" s="1279"/>
      <c r="CN53" s="1279">
        <v>59.2</v>
      </c>
      <c r="CO53" s="1279"/>
      <c r="CP53" s="1279"/>
      <c r="CQ53" s="1279"/>
      <c r="CR53" s="1279"/>
      <c r="CS53" s="1279"/>
      <c r="CT53" s="1279"/>
      <c r="CU53" s="1279"/>
      <c r="CV53" s="1279">
        <v>60.6</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614</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79">
        <v>0.8</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613</v>
      </c>
      <c r="BC57" s="1280"/>
      <c r="BD57" s="1280"/>
      <c r="BE57" s="1280"/>
      <c r="BF57" s="1280"/>
      <c r="BG57" s="1280"/>
      <c r="BH57" s="1280"/>
      <c r="BI57" s="1280"/>
      <c r="BJ57" s="1280"/>
      <c r="BK57" s="1280"/>
      <c r="BL57" s="1280"/>
      <c r="BM57" s="1280"/>
      <c r="BN57" s="1280"/>
      <c r="BO57" s="1280"/>
      <c r="BP57" s="1279">
        <v>56.2</v>
      </c>
      <c r="BQ57" s="1279"/>
      <c r="BR57" s="1279"/>
      <c r="BS57" s="1279"/>
      <c r="BT57" s="1279"/>
      <c r="BU57" s="1279"/>
      <c r="BV57" s="1279"/>
      <c r="BW57" s="1279"/>
      <c r="BX57" s="1279">
        <v>58.6</v>
      </c>
      <c r="BY57" s="1279"/>
      <c r="BZ57" s="1279"/>
      <c r="CA57" s="1279"/>
      <c r="CB57" s="1279"/>
      <c r="CC57" s="1279"/>
      <c r="CD57" s="1279"/>
      <c r="CE57" s="1279"/>
      <c r="CF57" s="1279">
        <v>59.1</v>
      </c>
      <c r="CG57" s="1279"/>
      <c r="CH57" s="1279"/>
      <c r="CI57" s="1279"/>
      <c r="CJ57" s="1279"/>
      <c r="CK57" s="1279"/>
      <c r="CL57" s="1279"/>
      <c r="CM57" s="1279"/>
      <c r="CN57" s="1279">
        <v>61.3</v>
      </c>
      <c r="CO57" s="1279"/>
      <c r="CP57" s="1279"/>
      <c r="CQ57" s="1279"/>
      <c r="CR57" s="1279"/>
      <c r="CS57" s="1279"/>
      <c r="CT57" s="1279"/>
      <c r="CU57" s="1279"/>
      <c r="CV57" s="1279">
        <v>62.9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612</v>
      </c>
    </row>
    <row r="64" spans="1:109" ht="13.5" x14ac:dyDescent="0.15">
      <c r="B64" s="1272"/>
      <c r="G64" s="1309"/>
      <c r="I64" s="1311"/>
      <c r="J64" s="1311"/>
      <c r="K64" s="1311"/>
      <c r="L64" s="1311"/>
      <c r="M64" s="1311"/>
      <c r="N64" s="1310"/>
      <c r="AM64" s="1309"/>
      <c r="AN64" s="1309" t="s">
        <v>611</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609</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608</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9">
        <v>33.5</v>
      </c>
      <c r="BQ73" s="1279"/>
      <c r="BR73" s="1279"/>
      <c r="BS73" s="1279"/>
      <c r="BT73" s="1279"/>
      <c r="BU73" s="1279"/>
      <c r="BV73" s="1279"/>
      <c r="BW73" s="1279"/>
      <c r="BX73" s="1279">
        <v>47.8</v>
      </c>
      <c r="BY73" s="1279"/>
      <c r="BZ73" s="1279"/>
      <c r="CA73" s="1279"/>
      <c r="CB73" s="1279"/>
      <c r="CC73" s="1279"/>
      <c r="CD73" s="1279"/>
      <c r="CE73" s="1279"/>
      <c r="CF73" s="1279">
        <v>47.3</v>
      </c>
      <c r="CG73" s="1279"/>
      <c r="CH73" s="1279"/>
      <c r="CI73" s="1279"/>
      <c r="CJ73" s="1279"/>
      <c r="CK73" s="1279"/>
      <c r="CL73" s="1279"/>
      <c r="CM73" s="1279"/>
      <c r="CN73" s="1279">
        <v>70.2</v>
      </c>
      <c r="CO73" s="1279"/>
      <c r="CP73" s="1279"/>
      <c r="CQ73" s="1279"/>
      <c r="CR73" s="1279"/>
      <c r="CS73" s="1279"/>
      <c r="CT73" s="1279"/>
      <c r="CU73" s="1279"/>
      <c r="CV73" s="1279">
        <v>107.9</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9">
        <v>7.3</v>
      </c>
      <c r="BQ75" s="1279"/>
      <c r="BR75" s="1279"/>
      <c r="BS75" s="1279"/>
      <c r="BT75" s="1279"/>
      <c r="BU75" s="1279"/>
      <c r="BV75" s="1279"/>
      <c r="BW75" s="1279"/>
      <c r="BX75" s="1279">
        <v>7.2</v>
      </c>
      <c r="BY75" s="1279"/>
      <c r="BZ75" s="1279"/>
      <c r="CA75" s="1279"/>
      <c r="CB75" s="1279"/>
      <c r="CC75" s="1279"/>
      <c r="CD75" s="1279"/>
      <c r="CE75" s="1279"/>
      <c r="CF75" s="1279">
        <v>6.8</v>
      </c>
      <c r="CG75" s="1279"/>
      <c r="CH75" s="1279"/>
      <c r="CI75" s="1279"/>
      <c r="CJ75" s="1279"/>
      <c r="CK75" s="1279"/>
      <c r="CL75" s="1279"/>
      <c r="CM75" s="1279"/>
      <c r="CN75" s="1279">
        <v>7.2</v>
      </c>
      <c r="CO75" s="1279"/>
      <c r="CP75" s="1279"/>
      <c r="CQ75" s="1279"/>
      <c r="CR75" s="1279"/>
      <c r="CS75" s="1279"/>
      <c r="CT75" s="1279"/>
      <c r="CU75" s="1279"/>
      <c r="CV75" s="1279">
        <v>8.6</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607</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9">
        <v>0.8</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605</v>
      </c>
      <c r="BC79" s="1280"/>
      <c r="BD79" s="1280"/>
      <c r="BE79" s="1280"/>
      <c r="BF79" s="1280"/>
      <c r="BG79" s="1280"/>
      <c r="BH79" s="1280"/>
      <c r="BI79" s="1280"/>
      <c r="BJ79" s="1280"/>
      <c r="BK79" s="1280"/>
      <c r="BL79" s="1280"/>
      <c r="BM79" s="1280"/>
      <c r="BN79" s="1280"/>
      <c r="BO79" s="1280"/>
      <c r="BP79" s="1279">
        <v>8.1</v>
      </c>
      <c r="BQ79" s="1279"/>
      <c r="BR79" s="1279"/>
      <c r="BS79" s="1279"/>
      <c r="BT79" s="1279"/>
      <c r="BU79" s="1279"/>
      <c r="BV79" s="1279"/>
      <c r="BW79" s="1279"/>
      <c r="BX79" s="1279">
        <v>7.3</v>
      </c>
      <c r="BY79" s="1279"/>
      <c r="BZ79" s="1279"/>
      <c r="CA79" s="1279"/>
      <c r="CB79" s="1279"/>
      <c r="CC79" s="1279"/>
      <c r="CD79" s="1279"/>
      <c r="CE79" s="1279"/>
      <c r="CF79" s="1279">
        <v>7.2</v>
      </c>
      <c r="CG79" s="1279"/>
      <c r="CH79" s="1279"/>
      <c r="CI79" s="1279"/>
      <c r="CJ79" s="1279"/>
      <c r="CK79" s="1279"/>
      <c r="CL79" s="1279"/>
      <c r="CM79" s="1279"/>
      <c r="CN79" s="1279">
        <v>7.2</v>
      </c>
      <c r="CO79" s="1279"/>
      <c r="CP79" s="1279"/>
      <c r="CQ79" s="1279"/>
      <c r="CR79" s="1279"/>
      <c r="CS79" s="1279"/>
      <c r="CT79" s="1279"/>
      <c r="CU79" s="1279"/>
      <c r="CV79" s="1279">
        <v>7.7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pMALls+0EuBENoMLkvhb3acTwr5/ZZhU++oJzk5S/js4A+ZdscbU6ah1wVn/Sse91q0GiZSZiG8hs4KCz9ITFw==" saltValue="zMNANjp0IuwAUtz86rMyw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O16" sqref="BO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DmXTDKQ7EUV3JPq5VoUbDG/ctre9OI+8JGBSqdqJYDXy4fxR78SJzSa/2KKfyC+PDvhRcDX3pgtf51WYxkcypQ==" saltValue="hiS2Ple5BbXxkGnqtV68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O16" sqref="BO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RpBOzF3tOQ7QcZiiN0Hw5Yfj50QI5b8xCfGKtEcYhhB0u6Aoh31qkqf9j5BtMLLCLOU3tXx4k0Z/H3YvZdtfew==" saltValue="bQcqoS9qfZmO6iaBYAGF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255581</v>
      </c>
      <c r="E3" s="162"/>
      <c r="F3" s="163">
        <v>128611</v>
      </c>
      <c r="G3" s="164"/>
      <c r="H3" s="165"/>
    </row>
    <row r="4" spans="1:8" x14ac:dyDescent="0.15">
      <c r="A4" s="166"/>
      <c r="B4" s="167"/>
      <c r="C4" s="168"/>
      <c r="D4" s="169">
        <v>149911</v>
      </c>
      <c r="E4" s="170"/>
      <c r="F4" s="171">
        <v>61552</v>
      </c>
      <c r="G4" s="172"/>
      <c r="H4" s="173"/>
    </row>
    <row r="5" spans="1:8" x14ac:dyDescent="0.15">
      <c r="A5" s="154" t="s">
        <v>546</v>
      </c>
      <c r="B5" s="159"/>
      <c r="C5" s="160"/>
      <c r="D5" s="161">
        <v>291944</v>
      </c>
      <c r="E5" s="162"/>
      <c r="F5" s="163">
        <v>138651</v>
      </c>
      <c r="G5" s="164"/>
      <c r="H5" s="165"/>
    </row>
    <row r="6" spans="1:8" x14ac:dyDescent="0.15">
      <c r="A6" s="166"/>
      <c r="B6" s="167"/>
      <c r="C6" s="168"/>
      <c r="D6" s="169">
        <v>85434</v>
      </c>
      <c r="E6" s="170"/>
      <c r="F6" s="171">
        <v>71211</v>
      </c>
      <c r="G6" s="172"/>
      <c r="H6" s="173"/>
    </row>
    <row r="7" spans="1:8" x14ac:dyDescent="0.15">
      <c r="A7" s="154" t="s">
        <v>547</v>
      </c>
      <c r="B7" s="159"/>
      <c r="C7" s="160"/>
      <c r="D7" s="161">
        <v>164078</v>
      </c>
      <c r="E7" s="162"/>
      <c r="F7" s="163">
        <v>122882</v>
      </c>
      <c r="G7" s="164"/>
      <c r="H7" s="165"/>
    </row>
    <row r="8" spans="1:8" x14ac:dyDescent="0.15">
      <c r="A8" s="166"/>
      <c r="B8" s="167"/>
      <c r="C8" s="168"/>
      <c r="D8" s="169">
        <v>43500</v>
      </c>
      <c r="E8" s="170"/>
      <c r="F8" s="171">
        <v>65785</v>
      </c>
      <c r="G8" s="172"/>
      <c r="H8" s="173"/>
    </row>
    <row r="9" spans="1:8" x14ac:dyDescent="0.15">
      <c r="A9" s="154" t="s">
        <v>548</v>
      </c>
      <c r="B9" s="159"/>
      <c r="C9" s="160"/>
      <c r="D9" s="161">
        <v>322623</v>
      </c>
      <c r="E9" s="162"/>
      <c r="F9" s="163">
        <v>114790</v>
      </c>
      <c r="G9" s="164"/>
      <c r="H9" s="165"/>
    </row>
    <row r="10" spans="1:8" x14ac:dyDescent="0.15">
      <c r="A10" s="166"/>
      <c r="B10" s="167"/>
      <c r="C10" s="168"/>
      <c r="D10" s="169">
        <v>255863</v>
      </c>
      <c r="E10" s="170"/>
      <c r="F10" s="171">
        <v>55601</v>
      </c>
      <c r="G10" s="172"/>
      <c r="H10" s="173"/>
    </row>
    <row r="11" spans="1:8" x14ac:dyDescent="0.15">
      <c r="A11" s="154" t="s">
        <v>549</v>
      </c>
      <c r="B11" s="159"/>
      <c r="C11" s="160"/>
      <c r="D11" s="161">
        <v>301212</v>
      </c>
      <c r="E11" s="162"/>
      <c r="F11" s="163">
        <v>126262</v>
      </c>
      <c r="G11" s="164"/>
      <c r="H11" s="165"/>
    </row>
    <row r="12" spans="1:8" x14ac:dyDescent="0.15">
      <c r="A12" s="166"/>
      <c r="B12" s="167"/>
      <c r="C12" s="174"/>
      <c r="D12" s="169">
        <v>94631</v>
      </c>
      <c r="E12" s="170"/>
      <c r="F12" s="171">
        <v>56769</v>
      </c>
      <c r="G12" s="172"/>
      <c r="H12" s="173"/>
    </row>
    <row r="13" spans="1:8" x14ac:dyDescent="0.15">
      <c r="A13" s="154"/>
      <c r="B13" s="159"/>
      <c r="C13" s="175"/>
      <c r="D13" s="176">
        <v>267088</v>
      </c>
      <c r="E13" s="177"/>
      <c r="F13" s="178">
        <v>126239</v>
      </c>
      <c r="G13" s="179"/>
      <c r="H13" s="165"/>
    </row>
    <row r="14" spans="1:8" x14ac:dyDescent="0.15">
      <c r="A14" s="166"/>
      <c r="B14" s="167"/>
      <c r="C14" s="168"/>
      <c r="D14" s="169">
        <v>125868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7.93</v>
      </c>
      <c r="C19" s="180">
        <f>ROUND(VALUE(SUBSTITUTE(実質収支比率等に係る経年分析!G$48,"▲","-")),2)</f>
        <v>7.11</v>
      </c>
      <c r="D19" s="180">
        <f>ROUND(VALUE(SUBSTITUTE(実質収支比率等に係る経年分析!H$48,"▲","-")),2)</f>
        <v>6.71</v>
      </c>
      <c r="E19" s="180">
        <f>ROUND(VALUE(SUBSTITUTE(実質収支比率等に係る経年分析!I$48,"▲","-")),2)</f>
        <v>5.78</v>
      </c>
      <c r="F19" s="180">
        <f>ROUND(VALUE(SUBSTITUTE(実質収支比率等に係る経年分析!J$48,"▲","-")),2)</f>
        <v>7.89</v>
      </c>
    </row>
    <row r="20" spans="1:11" x14ac:dyDescent="0.15">
      <c r="A20" s="180" t="s">
        <v>55</v>
      </c>
      <c r="B20" s="180">
        <f>ROUND(VALUE(SUBSTITUTE(実質収支比率等に係る経年分析!F$47,"▲","-")),2)</f>
        <v>32.590000000000003</v>
      </c>
      <c r="C20" s="180">
        <f>ROUND(VALUE(SUBSTITUTE(実質収支比率等に係る経年分析!G$47,"▲","-")),2)</f>
        <v>32.11</v>
      </c>
      <c r="D20" s="180">
        <f>ROUND(VALUE(SUBSTITUTE(実質収支比率等に係る経年分析!H$47,"▲","-")),2)</f>
        <v>28.14</v>
      </c>
      <c r="E20" s="180">
        <f>ROUND(VALUE(SUBSTITUTE(実質収支比率等に係る経年分析!I$47,"▲","-")),2)</f>
        <v>22.5</v>
      </c>
      <c r="F20" s="180">
        <f>ROUND(VALUE(SUBSTITUTE(実質収支比率等に係る経年分析!J$47,"▲","-")),2)</f>
        <v>12.07</v>
      </c>
    </row>
    <row r="21" spans="1:11" x14ac:dyDescent="0.15">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-6.61</v>
      </c>
      <c r="D21" s="180">
        <f>IF(ISNUMBER(VALUE(SUBSTITUTE(実質収支比率等に係る経年分析!H$49,"▲","-"))),ROUND(VALUE(SUBSTITUTE(実質収支比率等に係る経年分析!H$49,"▲","-")),2),NA())</f>
        <v>-8.66</v>
      </c>
      <c r="E21" s="180">
        <f>IF(ISNUMBER(VALUE(SUBSTITUTE(実質収支比率等に係る経年分析!I$49,"▲","-"))),ROUND(VALUE(SUBSTITUTE(実質収支比率等に係る経年分析!I$49,"▲","-")),2),NA())</f>
        <v>-10.35</v>
      </c>
      <c r="F21" s="180">
        <f>IF(ISNUMBER(VALUE(SUBSTITUTE(実質収支比率等に係る経年分析!J$49,"▲","-"))),ROUND(VALUE(SUBSTITUTE(実質収支比率等に係る経年分析!J$49,"▲","-")),2),NA())</f>
        <v>-10.84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介護老人保健施設特別会計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755</v>
      </c>
      <c r="E42" s="182"/>
      <c r="F42" s="182"/>
      <c r="G42" s="182">
        <f>'実質公債費比率（分子）の構造'!L$52</f>
        <v>656</v>
      </c>
      <c r="H42" s="182"/>
      <c r="I42" s="182"/>
      <c r="J42" s="182">
        <f>'実質公債費比率（分子）の構造'!M$52</f>
        <v>621</v>
      </c>
      <c r="K42" s="182"/>
      <c r="L42" s="182"/>
      <c r="M42" s="182">
        <f>'実質公債費比率（分子）の構造'!N$52</f>
        <v>644</v>
      </c>
      <c r="N42" s="182"/>
      <c r="O42" s="182"/>
      <c r="P42" s="182">
        <f>'実質公債費比率（分子）の構造'!O$52</f>
        <v>669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6</v>
      </c>
      <c r="F44" s="182"/>
      <c r="G44" s="182"/>
      <c r="H44" s="182">
        <f>'実質公債費比率（分子）の構造'!M$50</f>
        <v>5</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25</v>
      </c>
      <c r="C45" s="182"/>
      <c r="D45" s="182"/>
      <c r="E45" s="182">
        <f>'実質公債費比率（分子）の構造'!L$49</f>
        <v>38</v>
      </c>
      <c r="F45" s="182"/>
      <c r="G45" s="182"/>
      <c r="H45" s="182">
        <f>'実質公債費比率（分子）の構造'!M$49</f>
        <v>41</v>
      </c>
      <c r="I45" s="182"/>
      <c r="J45" s="182"/>
      <c r="K45" s="182">
        <f>'実質公債費比率（分子）の構造'!N$49</f>
        <v>48</v>
      </c>
      <c r="L45" s="182"/>
      <c r="M45" s="182"/>
      <c r="N45" s="182">
        <f>'実質公債費比率（分子）の構造'!O$49</f>
        <v>50</v>
      </c>
      <c r="O45" s="182"/>
      <c r="P45" s="182"/>
    </row>
    <row r="46" spans="1:16" x14ac:dyDescent="0.15">
      <c r="A46" s="182" t="s">
        <v>67</v>
      </c>
      <c r="B46" s="182">
        <f>'実質公債費比率（分子）の構造'!K$48</f>
        <v>221</v>
      </c>
      <c r="C46" s="182"/>
      <c r="D46" s="182"/>
      <c r="E46" s="182">
        <f>'実質公債費比率（分子）の構造'!L$48</f>
        <v>225</v>
      </c>
      <c r="F46" s="182"/>
      <c r="G46" s="182"/>
      <c r="H46" s="182">
        <f>'実質公債費比率（分子）の構造'!M$48</f>
        <v>233</v>
      </c>
      <c r="I46" s="182"/>
      <c r="J46" s="182"/>
      <c r="K46" s="182">
        <f>'実質公債費比率（分子）の構造'!N$48</f>
        <v>194</v>
      </c>
      <c r="L46" s="182"/>
      <c r="M46" s="182"/>
      <c r="N46" s="182">
        <f>'実質公債費比率（分子）の構造'!O$48</f>
        <v>250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677</v>
      </c>
      <c r="C49" s="182"/>
      <c r="D49" s="182"/>
      <c r="E49" s="182">
        <f>'実質公債費比率（分子）の構造'!L$45</f>
        <v>601</v>
      </c>
      <c r="F49" s="182"/>
      <c r="G49" s="182"/>
      <c r="H49" s="182">
        <f>'実質公債費比率（分子）の構造'!M$45</f>
        <v>547</v>
      </c>
      <c r="I49" s="182"/>
      <c r="J49" s="182"/>
      <c r="K49" s="182">
        <f>'実質公債費比率（分子）の構造'!N$45</f>
        <v>641</v>
      </c>
      <c r="L49" s="182"/>
      <c r="M49" s="182"/>
      <c r="N49" s="182">
        <f>'実質公債費比率（分子）の構造'!O$45</f>
        <v>704</v>
      </c>
      <c r="O49" s="182"/>
      <c r="P49" s="182"/>
    </row>
    <row r="50" spans="1:16" x14ac:dyDescent="0.15">
      <c r="A50" s="182" t="s">
        <v>71</v>
      </c>
      <c r="B50" s="182" t="e">
        <f>NA()</f>
        <v>#N/A</v>
      </c>
      <c r="C50" s="182">
        <f>IF(ISNUMBER('実質公債費比率（分子）の構造'!K$53),'実質公債費比率（分子）の構造'!K$53,NA())</f>
        <v>173</v>
      </c>
      <c r="D50" s="182" t="e">
        <f>NA()</f>
        <v>#N/A</v>
      </c>
      <c r="E50" s="182" t="e">
        <f>NA()</f>
        <v>#N/A</v>
      </c>
      <c r="F50" s="182">
        <f>IF(ISNUMBER('実質公債費比率（分子）の構造'!L$53),'実質公債費比率（分子）の構造'!L$53,NA())</f>
        <v>214</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243</v>
      </c>
      <c r="M50" s="182" t="e">
        <f>NA()</f>
        <v>#N/A</v>
      </c>
      <c r="N50" s="182" t="e">
        <f>NA()</f>
        <v>#N/A</v>
      </c>
      <c r="O50" s="182">
        <f>IF(ISNUMBER('実質公債費比率（分子）の構造'!O$53),'実質公債費比率（分子）の構造'!O$53,NA())</f>
        <v>338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6937</v>
      </c>
      <c r="E56" s="181"/>
      <c r="F56" s="181"/>
      <c r="G56" s="181">
        <f>'将来負担比率（分子）の構造'!J$52</f>
        <v>7452</v>
      </c>
      <c r="H56" s="181"/>
      <c r="I56" s="181"/>
      <c r="J56" s="181">
        <f>'将来負担比率（分子）の構造'!K$52</f>
        <v>7473</v>
      </c>
      <c r="K56" s="181"/>
      <c r="L56" s="181"/>
      <c r="M56" s="181">
        <f>'将来負担比率（分子）の構造'!L$52</f>
        <v>8189</v>
      </c>
      <c r="N56" s="181"/>
      <c r="O56" s="181"/>
      <c r="P56" s="181">
        <f>'将来負担比率（分子）の構造'!M$52</f>
        <v>8134</v>
      </c>
    </row>
    <row r="57" spans="1:16" x14ac:dyDescent="0.15">
      <c r="A57" s="181" t="s">
        <v>42</v>
      </c>
      <c r="B57" s="181"/>
      <c r="C57" s="181"/>
      <c r="D57" s="181">
        <f>'将来負担比率（分子）の構造'!I$51</f>
        <v>49</v>
      </c>
      <c r="E57" s="181"/>
      <c r="F57" s="181"/>
      <c r="G57" s="181">
        <f>'将来負担比率（分子）の構造'!J$51</f>
        <v>46</v>
      </c>
      <c r="H57" s="181"/>
      <c r="I57" s="181"/>
      <c r="J57" s="181">
        <f>'将来負担比率（分子）の構造'!K$51</f>
        <v>128</v>
      </c>
      <c r="K57" s="181"/>
      <c r="L57" s="181"/>
      <c r="M57" s="181">
        <f>'将来負担比率（分子）の構造'!L$51</f>
        <v>113</v>
      </c>
      <c r="N57" s="181"/>
      <c r="O57" s="181"/>
      <c r="P57" s="181">
        <f>'将来負担比率（分子）の構造'!M$51</f>
        <v>97</v>
      </c>
    </row>
    <row r="58" spans="1:16" x14ac:dyDescent="0.15">
      <c r="A58" s="181" t="s">
        <v>41</v>
      </c>
      <c r="B58" s="181"/>
      <c r="C58" s="181"/>
      <c r="D58" s="181">
        <f>'将来負担比率（分子）の構造'!I$50</f>
        <v>3067</v>
      </c>
      <c r="E58" s="181"/>
      <c r="F58" s="181"/>
      <c r="G58" s="181">
        <f>'将来負担比率（分子）の構造'!J$50</f>
        <v>2898</v>
      </c>
      <c r="H58" s="181"/>
      <c r="I58" s="181"/>
      <c r="J58" s="181">
        <f>'将来負担比率（分子）の構造'!K$50</f>
        <v>2863</v>
      </c>
      <c r="K58" s="181"/>
      <c r="L58" s="181"/>
      <c r="M58" s="181">
        <f>'将来負担比率（分子）の構造'!L$50</f>
        <v>2476</v>
      </c>
      <c r="N58" s="181"/>
      <c r="O58" s="181"/>
      <c r="P58" s="181">
        <f>'将来負担比率（分子）の構造'!M$50</f>
        <v>1873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895</v>
      </c>
      <c r="C62" s="181"/>
      <c r="D62" s="181"/>
      <c r="E62" s="181">
        <f>'将来負担比率（分子）の構造'!J$45</f>
        <v>905</v>
      </c>
      <c r="F62" s="181"/>
      <c r="G62" s="181"/>
      <c r="H62" s="181">
        <f>'将来負担比率（分子）の構造'!K$45</f>
        <v>829</v>
      </c>
      <c r="I62" s="181"/>
      <c r="J62" s="181"/>
      <c r="K62" s="181">
        <f>'将来負担比率（分子）の構造'!L$45</f>
        <v>783</v>
      </c>
      <c r="L62" s="181"/>
      <c r="M62" s="181"/>
      <c r="N62" s="181">
        <f>'将来負担比率（分子）の構造'!M$45</f>
        <v>774</v>
      </c>
      <c r="O62" s="181"/>
      <c r="P62" s="181"/>
    </row>
    <row r="63" spans="1:16" x14ac:dyDescent="0.15">
      <c r="A63" s="181" t="s">
        <v>34</v>
      </c>
      <c r="B63" s="181">
        <f>'将来負担比率（分子）の構造'!I$44</f>
        <v>312</v>
      </c>
      <c r="C63" s="181"/>
      <c r="D63" s="181"/>
      <c r="E63" s="181">
        <f>'将来負担比率（分子）の構造'!J$44</f>
        <v>317</v>
      </c>
      <c r="F63" s="181"/>
      <c r="G63" s="181"/>
      <c r="H63" s="181">
        <f>'将来負担比率（分子）の構造'!K$44</f>
        <v>313</v>
      </c>
      <c r="I63" s="181"/>
      <c r="J63" s="181"/>
      <c r="K63" s="181">
        <f>'将来負担比率（分子）の構造'!L$44</f>
        <v>390</v>
      </c>
      <c r="L63" s="181"/>
      <c r="M63" s="181"/>
      <c r="N63" s="181">
        <f>'将来負担比率（分子）の構造'!M$44</f>
        <v>464</v>
      </c>
      <c r="O63" s="181"/>
      <c r="P63" s="181"/>
    </row>
    <row r="64" spans="1:16" x14ac:dyDescent="0.15">
      <c r="A64" s="181" t="s">
        <v>33</v>
      </c>
      <c r="B64" s="181">
        <f>'将来負担比率（分子）の構造'!I$43</f>
        <v>2772</v>
      </c>
      <c r="C64" s="181"/>
      <c r="D64" s="181"/>
      <c r="E64" s="181">
        <f>'将来負担比率（分子）の構造'!J$43</f>
        <v>2754</v>
      </c>
      <c r="F64" s="181"/>
      <c r="G64" s="181"/>
      <c r="H64" s="181">
        <f>'将来負担比率（分子）の構造'!K$43</f>
        <v>2780</v>
      </c>
      <c r="I64" s="181"/>
      <c r="J64" s="181"/>
      <c r="K64" s="181">
        <f>'将来負担比率（分子）の構造'!L$43</f>
        <v>2670</v>
      </c>
      <c r="L64" s="181"/>
      <c r="M64" s="181"/>
      <c r="N64" s="181">
        <f>'将来負担比率（分子）の構造'!M$43</f>
        <v>2756</v>
      </c>
      <c r="O64" s="181"/>
      <c r="P64" s="181"/>
    </row>
    <row r="65" spans="1:16" x14ac:dyDescent="0.15">
      <c r="A65" s="181" t="s">
        <v>32</v>
      </c>
      <c r="B65" s="181">
        <f>'将来負担比率（分子）の構造'!I$42</f>
        <v>23</v>
      </c>
      <c r="C65" s="181"/>
      <c r="D65" s="181"/>
      <c r="E65" s="181">
        <f>'将来負担比率（分子）の構造'!J$42</f>
        <v>14</v>
      </c>
      <c r="F65" s="181"/>
      <c r="G65" s="181"/>
      <c r="H65" s="181">
        <f>'将来負担比率（分子）の構造'!K$42</f>
        <v>10</v>
      </c>
      <c r="I65" s="181"/>
      <c r="J65" s="181"/>
      <c r="K65" s="181">
        <f>'将来負担比率（分子）の構造'!L$42</f>
        <v>6</v>
      </c>
      <c r="L65" s="181"/>
      <c r="M65" s="181"/>
      <c r="N65" s="181">
        <f>'将来負担比率（分子）の構造'!M$42</f>
        <v>4</v>
      </c>
      <c r="O65" s="181"/>
      <c r="P65" s="181"/>
    </row>
    <row r="66" spans="1:16" x14ac:dyDescent="0.15">
      <c r="A66" s="181" t="s">
        <v>31</v>
      </c>
      <c r="B66" s="181">
        <f>'将来負担比率（分子）の構造'!I$41</f>
        <v>7087</v>
      </c>
      <c r="C66" s="181"/>
      <c r="D66" s="181"/>
      <c r="E66" s="181">
        <f>'将来負担比率（分子）の構造'!J$41</f>
        <v>7880</v>
      </c>
      <c r="F66" s="181"/>
      <c r="G66" s="181"/>
      <c r="H66" s="181">
        <f>'将来負担比率（分子）の構造'!K$41</f>
        <v>7981</v>
      </c>
      <c r="I66" s="181"/>
      <c r="J66" s="181"/>
      <c r="K66" s="181">
        <f>'将来負担比率（分子）の構造'!L$41</f>
        <v>9032</v>
      </c>
      <c r="L66" s="181"/>
      <c r="M66" s="181"/>
      <c r="N66" s="181">
        <f>'将来負担比率（分子）の構造'!M$41</f>
        <v>9358</v>
      </c>
      <c r="O66" s="181"/>
      <c r="P66" s="181"/>
    </row>
    <row r="67" spans="1:16" x14ac:dyDescent="0.15">
      <c r="A67" s="181" t="s">
        <v>75</v>
      </c>
      <c r="B67" s="181" t="e">
        <f>NA()</f>
        <v>#N/A</v>
      </c>
      <c r="C67" s="181">
        <f>IF(ISNUMBER('将来負担比率（分子）の構造'!I$53), IF('将来負担比率（分子）の構造'!I$53 &lt; 0, 0, '将来負担比率（分子）の構造'!I$53), NA())</f>
        <v>1037</v>
      </c>
      <c r="D67" s="181" t="e">
        <f>NA()</f>
        <v>#N/A</v>
      </c>
      <c r="E67" s="181" t="e">
        <f>NA()</f>
        <v>#N/A</v>
      </c>
      <c r="F67" s="181">
        <f>IF(ISNUMBER('将来負担比率（分子）の構造'!J$53), IF('将来負担比率（分子）の構造'!J$53 &lt; 0, 0, '将来負担比率（分子）の構造'!J$53), NA())</f>
        <v>1473</v>
      </c>
      <c r="G67" s="181" t="e">
        <f>NA()</f>
        <v>#N/A</v>
      </c>
      <c r="H67" s="181" t="e">
        <f>NA()</f>
        <v>#N/A</v>
      </c>
      <c r="I67" s="181">
        <f>IF(ISNUMBER('将来負担比率（分子）の構造'!K$53), IF('将来負担比率（分子）の構造'!K$53 &lt; 0, 0, '将来負担比率（分子）の構造'!K$53), NA())</f>
        <v>1447</v>
      </c>
      <c r="J67" s="181" t="e">
        <f>NA()</f>
        <v>#N/A</v>
      </c>
      <c r="K67" s="181" t="e">
        <f>NA()</f>
        <v>#N/A</v>
      </c>
      <c r="L67" s="181">
        <f>IF(ISNUMBER('将来負担比率（分子）の構造'!L$53), IF('将来負担比率（分子）の構造'!L$53 &lt; 0, 0, '将来負担比率（分子）の構造'!L$53), NA())</f>
        <v>2103</v>
      </c>
      <c r="M67" s="181" t="e">
        <f>NA()</f>
        <v>#N/A</v>
      </c>
      <c r="N67" s="181" t="e">
        <f>NA()</f>
        <v>#N/A</v>
      </c>
      <c r="O67" s="181">
        <f>IF(ISNUMBER('将来負担比率（分子）の構造'!M$53), IF('将来負担比率（分子）の構造'!M$53 &lt; 0, 0, '将来負担比率（分子）の構造'!M$53), NA())</f>
        <v>3251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1032</v>
      </c>
      <c r="C72" s="185">
        <f>基金残高に係る経年分析!G55</f>
        <v>816</v>
      </c>
      <c r="D72" s="185">
        <f>基金残高に係る経年分析!H55</f>
        <v>443</v>
      </c>
    </row>
    <row r="73" spans="1:16" x14ac:dyDescent="0.15">
      <c r="A73" s="184" t="s">
        <v>78</v>
      </c>
      <c r="B73" s="185">
        <f>基金残高に係る経年分析!F56</f>
        <v>393</v>
      </c>
      <c r="C73" s="185">
        <f>基金残高に係る経年分析!G56</f>
        <v>366</v>
      </c>
      <c r="D73" s="185">
        <f>基金残高に係る経年分析!H56</f>
        <v>279</v>
      </c>
    </row>
    <row r="74" spans="1:16" x14ac:dyDescent="0.15">
      <c r="A74" s="184" t="s">
        <v>79</v>
      </c>
      <c r="B74" s="185">
        <f>基金残高に係る経年分析!F57</f>
        <v>1071</v>
      </c>
      <c r="C74" s="185">
        <f>基金残高に係る経年分析!G57</f>
        <v>892</v>
      </c>
      <c r="D74" s="185">
        <f>基金残高に係る経年分析!H57</f>
        <v>728</v>
      </c>
    </row>
  </sheetData>
  <sheetProtection algorithmName="SHA-512" hashValue="ewXH4r7tfVvCLeYXWDj6hHFihrTXOaWLg3Z85++2iw1EPUFapx9WhpbiHe3LS/qjlc41sse6gWlZLvudrHDQeA==" saltValue="lmITdrqcLVd2OGRUdxh2U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231</v>
      </c>
      <c r="C5" s="707"/>
      <c r="D5" s="707"/>
      <c r="E5" s="707"/>
      <c r="F5" s="707"/>
      <c r="G5" s="707"/>
      <c r="H5" s="707"/>
      <c r="I5" s="707"/>
      <c r="J5" s="707"/>
      <c r="K5" s="707"/>
      <c r="L5" s="707"/>
      <c r="M5" s="707"/>
      <c r="N5" s="707"/>
      <c r="O5" s="707"/>
      <c r="P5" s="707"/>
      <c r="Q5" s="708"/>
      <c r="R5" s="695">
        <v>650140</v>
      </c>
      <c r="S5" s="696"/>
      <c r="T5" s="696"/>
      <c r="U5" s="696"/>
      <c r="V5" s="696"/>
      <c r="W5" s="696"/>
      <c r="X5" s="696"/>
      <c r="Y5" s="739"/>
      <c r="Z5" s="757">
        <v>8.6999999999999993</v>
      </c>
      <c r="AA5" s="757"/>
      <c r="AB5" s="757"/>
      <c r="AC5" s="757"/>
      <c r="AD5" s="758">
        <v>650140</v>
      </c>
      <c r="AE5" s="758"/>
      <c r="AF5" s="758"/>
      <c r="AG5" s="758"/>
      <c r="AH5" s="758"/>
      <c r="AI5" s="758"/>
      <c r="AJ5" s="758"/>
      <c r="AK5" s="758"/>
      <c r="AL5" s="740">
        <v>18.100000000000001</v>
      </c>
      <c r="AM5" s="711"/>
      <c r="AN5" s="711"/>
      <c r="AO5" s="741"/>
      <c r="AP5" s="706" t="s">
        <v>232</v>
      </c>
      <c r="AQ5" s="707"/>
      <c r="AR5" s="707"/>
      <c r="AS5" s="707"/>
      <c r="AT5" s="707"/>
      <c r="AU5" s="707"/>
      <c r="AV5" s="707"/>
      <c r="AW5" s="707"/>
      <c r="AX5" s="707"/>
      <c r="AY5" s="707"/>
      <c r="AZ5" s="707"/>
      <c r="BA5" s="707"/>
      <c r="BB5" s="707"/>
      <c r="BC5" s="707"/>
      <c r="BD5" s="707"/>
      <c r="BE5" s="707"/>
      <c r="BF5" s="708"/>
      <c r="BG5" s="640">
        <v>637804</v>
      </c>
      <c r="BH5" s="641"/>
      <c r="BI5" s="641"/>
      <c r="BJ5" s="641"/>
      <c r="BK5" s="641"/>
      <c r="BL5" s="641"/>
      <c r="BM5" s="641"/>
      <c r="BN5" s="642"/>
      <c r="BO5" s="677">
        <v>98.1</v>
      </c>
      <c r="BP5" s="677"/>
      <c r="BQ5" s="677"/>
      <c r="BR5" s="677"/>
      <c r="BS5" s="678">
        <v>3084</v>
      </c>
      <c r="BT5" s="678"/>
      <c r="BU5" s="678"/>
      <c r="BV5" s="678"/>
      <c r="BW5" s="678"/>
      <c r="BX5" s="678"/>
      <c r="BY5" s="678"/>
      <c r="BZ5" s="678"/>
      <c r="CA5" s="678"/>
      <c r="CB5" s="737"/>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78010</v>
      </c>
      <c r="S6" s="641"/>
      <c r="T6" s="641"/>
      <c r="U6" s="641"/>
      <c r="V6" s="641"/>
      <c r="W6" s="641"/>
      <c r="X6" s="641"/>
      <c r="Y6" s="642"/>
      <c r="Z6" s="677">
        <v>1</v>
      </c>
      <c r="AA6" s="677"/>
      <c r="AB6" s="677"/>
      <c r="AC6" s="677"/>
      <c r="AD6" s="678">
        <v>78010</v>
      </c>
      <c r="AE6" s="678"/>
      <c r="AF6" s="678"/>
      <c r="AG6" s="678"/>
      <c r="AH6" s="678"/>
      <c r="AI6" s="678"/>
      <c r="AJ6" s="678"/>
      <c r="AK6" s="678"/>
      <c r="AL6" s="643">
        <v>2.2000000000000002</v>
      </c>
      <c r="AM6" s="644"/>
      <c r="AN6" s="644"/>
      <c r="AO6" s="679"/>
      <c r="AP6" s="637" t="s">
        <v>237</v>
      </c>
      <c r="AQ6" s="638"/>
      <c r="AR6" s="638"/>
      <c r="AS6" s="638"/>
      <c r="AT6" s="638"/>
      <c r="AU6" s="638"/>
      <c r="AV6" s="638"/>
      <c r="AW6" s="638"/>
      <c r="AX6" s="638"/>
      <c r="AY6" s="638"/>
      <c r="AZ6" s="638"/>
      <c r="BA6" s="638"/>
      <c r="BB6" s="638"/>
      <c r="BC6" s="638"/>
      <c r="BD6" s="638"/>
      <c r="BE6" s="638"/>
      <c r="BF6" s="639"/>
      <c r="BG6" s="640">
        <v>637804</v>
      </c>
      <c r="BH6" s="641"/>
      <c r="BI6" s="641"/>
      <c r="BJ6" s="641"/>
      <c r="BK6" s="641"/>
      <c r="BL6" s="641"/>
      <c r="BM6" s="641"/>
      <c r="BN6" s="642"/>
      <c r="BO6" s="677">
        <v>98.1</v>
      </c>
      <c r="BP6" s="677"/>
      <c r="BQ6" s="677"/>
      <c r="BR6" s="677"/>
      <c r="BS6" s="678">
        <v>3084</v>
      </c>
      <c r="BT6" s="678"/>
      <c r="BU6" s="678"/>
      <c r="BV6" s="678"/>
      <c r="BW6" s="678"/>
      <c r="BX6" s="678"/>
      <c r="BY6" s="678"/>
      <c r="BZ6" s="678"/>
      <c r="CA6" s="678"/>
      <c r="CB6" s="737"/>
      <c r="CD6" s="698" t="s">
        <v>238</v>
      </c>
      <c r="CE6" s="699"/>
      <c r="CF6" s="699"/>
      <c r="CG6" s="699"/>
      <c r="CH6" s="699"/>
      <c r="CI6" s="699"/>
      <c r="CJ6" s="699"/>
      <c r="CK6" s="699"/>
      <c r="CL6" s="699"/>
      <c r="CM6" s="699"/>
      <c r="CN6" s="699"/>
      <c r="CO6" s="699"/>
      <c r="CP6" s="699"/>
      <c r="CQ6" s="700"/>
      <c r="CR6" s="640">
        <v>77172</v>
      </c>
      <c r="CS6" s="641"/>
      <c r="CT6" s="641"/>
      <c r="CU6" s="641"/>
      <c r="CV6" s="641"/>
      <c r="CW6" s="641"/>
      <c r="CX6" s="641"/>
      <c r="CY6" s="642"/>
      <c r="CZ6" s="740">
        <v>1.1000000000000001</v>
      </c>
      <c r="DA6" s="711"/>
      <c r="DB6" s="711"/>
      <c r="DC6" s="743"/>
      <c r="DD6" s="646" t="s">
        <v>138</v>
      </c>
      <c r="DE6" s="641"/>
      <c r="DF6" s="641"/>
      <c r="DG6" s="641"/>
      <c r="DH6" s="641"/>
      <c r="DI6" s="641"/>
      <c r="DJ6" s="641"/>
      <c r="DK6" s="641"/>
      <c r="DL6" s="641"/>
      <c r="DM6" s="641"/>
      <c r="DN6" s="641"/>
      <c r="DO6" s="641"/>
      <c r="DP6" s="642"/>
      <c r="DQ6" s="646">
        <v>77172</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579</v>
      </c>
      <c r="S7" s="641"/>
      <c r="T7" s="641"/>
      <c r="U7" s="641"/>
      <c r="V7" s="641"/>
      <c r="W7" s="641"/>
      <c r="X7" s="641"/>
      <c r="Y7" s="642"/>
      <c r="Z7" s="677">
        <v>0</v>
      </c>
      <c r="AA7" s="677"/>
      <c r="AB7" s="677"/>
      <c r="AC7" s="677"/>
      <c r="AD7" s="678">
        <v>579</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285701</v>
      </c>
      <c r="BH7" s="641"/>
      <c r="BI7" s="641"/>
      <c r="BJ7" s="641"/>
      <c r="BK7" s="641"/>
      <c r="BL7" s="641"/>
      <c r="BM7" s="641"/>
      <c r="BN7" s="642"/>
      <c r="BO7" s="677">
        <v>43.9</v>
      </c>
      <c r="BP7" s="677"/>
      <c r="BQ7" s="677"/>
      <c r="BR7" s="677"/>
      <c r="BS7" s="678">
        <v>3084</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926230</v>
      </c>
      <c r="CS7" s="641"/>
      <c r="CT7" s="641"/>
      <c r="CU7" s="641"/>
      <c r="CV7" s="641"/>
      <c r="CW7" s="641"/>
      <c r="CX7" s="641"/>
      <c r="CY7" s="642"/>
      <c r="CZ7" s="677">
        <v>13.3</v>
      </c>
      <c r="DA7" s="677"/>
      <c r="DB7" s="677"/>
      <c r="DC7" s="677"/>
      <c r="DD7" s="646">
        <v>191104</v>
      </c>
      <c r="DE7" s="641"/>
      <c r="DF7" s="641"/>
      <c r="DG7" s="641"/>
      <c r="DH7" s="641"/>
      <c r="DI7" s="641"/>
      <c r="DJ7" s="641"/>
      <c r="DK7" s="641"/>
      <c r="DL7" s="641"/>
      <c r="DM7" s="641"/>
      <c r="DN7" s="641"/>
      <c r="DO7" s="641"/>
      <c r="DP7" s="642"/>
      <c r="DQ7" s="646">
        <v>804384</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1641</v>
      </c>
      <c r="S8" s="641"/>
      <c r="T8" s="641"/>
      <c r="U8" s="641"/>
      <c r="V8" s="641"/>
      <c r="W8" s="641"/>
      <c r="X8" s="641"/>
      <c r="Y8" s="642"/>
      <c r="Z8" s="677">
        <v>0</v>
      </c>
      <c r="AA8" s="677"/>
      <c r="AB8" s="677"/>
      <c r="AC8" s="677"/>
      <c r="AD8" s="678">
        <v>1641</v>
      </c>
      <c r="AE8" s="678"/>
      <c r="AF8" s="678"/>
      <c r="AG8" s="678"/>
      <c r="AH8" s="678"/>
      <c r="AI8" s="678"/>
      <c r="AJ8" s="678"/>
      <c r="AK8" s="678"/>
      <c r="AL8" s="643">
        <v>0</v>
      </c>
      <c r="AM8" s="644"/>
      <c r="AN8" s="644"/>
      <c r="AO8" s="679"/>
      <c r="AP8" s="637" t="s">
        <v>243</v>
      </c>
      <c r="AQ8" s="638"/>
      <c r="AR8" s="638"/>
      <c r="AS8" s="638"/>
      <c r="AT8" s="638"/>
      <c r="AU8" s="638"/>
      <c r="AV8" s="638"/>
      <c r="AW8" s="638"/>
      <c r="AX8" s="638"/>
      <c r="AY8" s="638"/>
      <c r="AZ8" s="638"/>
      <c r="BA8" s="638"/>
      <c r="BB8" s="638"/>
      <c r="BC8" s="638"/>
      <c r="BD8" s="638"/>
      <c r="BE8" s="638"/>
      <c r="BF8" s="639"/>
      <c r="BG8" s="640">
        <v>12381</v>
      </c>
      <c r="BH8" s="641"/>
      <c r="BI8" s="641"/>
      <c r="BJ8" s="641"/>
      <c r="BK8" s="641"/>
      <c r="BL8" s="641"/>
      <c r="BM8" s="641"/>
      <c r="BN8" s="642"/>
      <c r="BO8" s="677">
        <v>1.9</v>
      </c>
      <c r="BP8" s="677"/>
      <c r="BQ8" s="677"/>
      <c r="BR8" s="677"/>
      <c r="BS8" s="646" t="s">
        <v>244</v>
      </c>
      <c r="BT8" s="641"/>
      <c r="BU8" s="641"/>
      <c r="BV8" s="641"/>
      <c r="BW8" s="641"/>
      <c r="BX8" s="641"/>
      <c r="BY8" s="641"/>
      <c r="BZ8" s="641"/>
      <c r="CA8" s="641"/>
      <c r="CB8" s="684"/>
      <c r="CD8" s="673" t="s">
        <v>245</v>
      </c>
      <c r="CE8" s="674"/>
      <c r="CF8" s="674"/>
      <c r="CG8" s="674"/>
      <c r="CH8" s="674"/>
      <c r="CI8" s="674"/>
      <c r="CJ8" s="674"/>
      <c r="CK8" s="674"/>
      <c r="CL8" s="674"/>
      <c r="CM8" s="674"/>
      <c r="CN8" s="674"/>
      <c r="CO8" s="674"/>
      <c r="CP8" s="674"/>
      <c r="CQ8" s="675"/>
      <c r="CR8" s="640">
        <v>1225564</v>
      </c>
      <c r="CS8" s="641"/>
      <c r="CT8" s="641"/>
      <c r="CU8" s="641"/>
      <c r="CV8" s="641"/>
      <c r="CW8" s="641"/>
      <c r="CX8" s="641"/>
      <c r="CY8" s="642"/>
      <c r="CZ8" s="677">
        <v>17.600000000000001</v>
      </c>
      <c r="DA8" s="677"/>
      <c r="DB8" s="677"/>
      <c r="DC8" s="677"/>
      <c r="DD8" s="646">
        <v>36108</v>
      </c>
      <c r="DE8" s="641"/>
      <c r="DF8" s="641"/>
      <c r="DG8" s="641"/>
      <c r="DH8" s="641"/>
      <c r="DI8" s="641"/>
      <c r="DJ8" s="641"/>
      <c r="DK8" s="641"/>
      <c r="DL8" s="641"/>
      <c r="DM8" s="641"/>
      <c r="DN8" s="641"/>
      <c r="DO8" s="641"/>
      <c r="DP8" s="642"/>
      <c r="DQ8" s="646">
        <v>739344</v>
      </c>
      <c r="DR8" s="641"/>
      <c r="DS8" s="641"/>
      <c r="DT8" s="641"/>
      <c r="DU8" s="641"/>
      <c r="DV8" s="641"/>
      <c r="DW8" s="641"/>
      <c r="DX8" s="641"/>
      <c r="DY8" s="641"/>
      <c r="DZ8" s="641"/>
      <c r="EA8" s="641"/>
      <c r="EB8" s="641"/>
      <c r="EC8" s="684"/>
    </row>
    <row r="9" spans="2:143" ht="11.25" customHeight="1" x14ac:dyDescent="0.15">
      <c r="B9" s="637" t="s">
        <v>246</v>
      </c>
      <c r="C9" s="638"/>
      <c r="D9" s="638"/>
      <c r="E9" s="638"/>
      <c r="F9" s="638"/>
      <c r="G9" s="638"/>
      <c r="H9" s="638"/>
      <c r="I9" s="638"/>
      <c r="J9" s="638"/>
      <c r="K9" s="638"/>
      <c r="L9" s="638"/>
      <c r="M9" s="638"/>
      <c r="N9" s="638"/>
      <c r="O9" s="638"/>
      <c r="P9" s="638"/>
      <c r="Q9" s="639"/>
      <c r="R9" s="640">
        <v>916</v>
      </c>
      <c r="S9" s="641"/>
      <c r="T9" s="641"/>
      <c r="U9" s="641"/>
      <c r="V9" s="641"/>
      <c r="W9" s="641"/>
      <c r="X9" s="641"/>
      <c r="Y9" s="642"/>
      <c r="Z9" s="677">
        <v>0</v>
      </c>
      <c r="AA9" s="677"/>
      <c r="AB9" s="677"/>
      <c r="AC9" s="677"/>
      <c r="AD9" s="678">
        <v>916</v>
      </c>
      <c r="AE9" s="678"/>
      <c r="AF9" s="678"/>
      <c r="AG9" s="678"/>
      <c r="AH9" s="678"/>
      <c r="AI9" s="678"/>
      <c r="AJ9" s="678"/>
      <c r="AK9" s="678"/>
      <c r="AL9" s="643">
        <v>0</v>
      </c>
      <c r="AM9" s="644"/>
      <c r="AN9" s="644"/>
      <c r="AO9" s="679"/>
      <c r="AP9" s="637" t="s">
        <v>247</v>
      </c>
      <c r="AQ9" s="638"/>
      <c r="AR9" s="638"/>
      <c r="AS9" s="638"/>
      <c r="AT9" s="638"/>
      <c r="AU9" s="638"/>
      <c r="AV9" s="638"/>
      <c r="AW9" s="638"/>
      <c r="AX9" s="638"/>
      <c r="AY9" s="638"/>
      <c r="AZ9" s="638"/>
      <c r="BA9" s="638"/>
      <c r="BB9" s="638"/>
      <c r="BC9" s="638"/>
      <c r="BD9" s="638"/>
      <c r="BE9" s="638"/>
      <c r="BF9" s="639"/>
      <c r="BG9" s="640">
        <v>232275</v>
      </c>
      <c r="BH9" s="641"/>
      <c r="BI9" s="641"/>
      <c r="BJ9" s="641"/>
      <c r="BK9" s="641"/>
      <c r="BL9" s="641"/>
      <c r="BM9" s="641"/>
      <c r="BN9" s="642"/>
      <c r="BO9" s="677">
        <v>35.700000000000003</v>
      </c>
      <c r="BP9" s="677"/>
      <c r="BQ9" s="677"/>
      <c r="BR9" s="677"/>
      <c r="BS9" s="646" t="s">
        <v>128</v>
      </c>
      <c r="BT9" s="641"/>
      <c r="BU9" s="641"/>
      <c r="BV9" s="641"/>
      <c r="BW9" s="641"/>
      <c r="BX9" s="641"/>
      <c r="BY9" s="641"/>
      <c r="BZ9" s="641"/>
      <c r="CA9" s="641"/>
      <c r="CB9" s="684"/>
      <c r="CD9" s="673" t="s">
        <v>248</v>
      </c>
      <c r="CE9" s="674"/>
      <c r="CF9" s="674"/>
      <c r="CG9" s="674"/>
      <c r="CH9" s="674"/>
      <c r="CI9" s="674"/>
      <c r="CJ9" s="674"/>
      <c r="CK9" s="674"/>
      <c r="CL9" s="674"/>
      <c r="CM9" s="674"/>
      <c r="CN9" s="674"/>
      <c r="CO9" s="674"/>
      <c r="CP9" s="674"/>
      <c r="CQ9" s="675"/>
      <c r="CR9" s="640">
        <v>273844</v>
      </c>
      <c r="CS9" s="641"/>
      <c r="CT9" s="641"/>
      <c r="CU9" s="641"/>
      <c r="CV9" s="641"/>
      <c r="CW9" s="641"/>
      <c r="CX9" s="641"/>
      <c r="CY9" s="642"/>
      <c r="CZ9" s="677">
        <v>3.9</v>
      </c>
      <c r="DA9" s="677"/>
      <c r="DB9" s="677"/>
      <c r="DC9" s="677"/>
      <c r="DD9" s="646" t="s">
        <v>244</v>
      </c>
      <c r="DE9" s="641"/>
      <c r="DF9" s="641"/>
      <c r="DG9" s="641"/>
      <c r="DH9" s="641"/>
      <c r="DI9" s="641"/>
      <c r="DJ9" s="641"/>
      <c r="DK9" s="641"/>
      <c r="DL9" s="641"/>
      <c r="DM9" s="641"/>
      <c r="DN9" s="641"/>
      <c r="DO9" s="641"/>
      <c r="DP9" s="642"/>
      <c r="DQ9" s="646">
        <v>252005</v>
      </c>
      <c r="DR9" s="641"/>
      <c r="DS9" s="641"/>
      <c r="DT9" s="641"/>
      <c r="DU9" s="641"/>
      <c r="DV9" s="641"/>
      <c r="DW9" s="641"/>
      <c r="DX9" s="641"/>
      <c r="DY9" s="641"/>
      <c r="DZ9" s="641"/>
      <c r="EA9" s="641"/>
      <c r="EB9" s="641"/>
      <c r="EC9" s="684"/>
    </row>
    <row r="10" spans="2:143" ht="11.25" customHeight="1" x14ac:dyDescent="0.15">
      <c r="B10" s="637" t="s">
        <v>249</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138</v>
      </c>
      <c r="AA10" s="677"/>
      <c r="AB10" s="677"/>
      <c r="AC10" s="677"/>
      <c r="AD10" s="678" t="s">
        <v>244</v>
      </c>
      <c r="AE10" s="678"/>
      <c r="AF10" s="678"/>
      <c r="AG10" s="678"/>
      <c r="AH10" s="678"/>
      <c r="AI10" s="678"/>
      <c r="AJ10" s="678"/>
      <c r="AK10" s="678"/>
      <c r="AL10" s="643" t="s">
        <v>128</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12963</v>
      </c>
      <c r="BH10" s="641"/>
      <c r="BI10" s="641"/>
      <c r="BJ10" s="641"/>
      <c r="BK10" s="641"/>
      <c r="BL10" s="641"/>
      <c r="BM10" s="641"/>
      <c r="BN10" s="642"/>
      <c r="BO10" s="677">
        <v>2</v>
      </c>
      <c r="BP10" s="677"/>
      <c r="BQ10" s="677"/>
      <c r="BR10" s="677"/>
      <c r="BS10" s="646" t="s">
        <v>244</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15855</v>
      </c>
      <c r="CS10" s="641"/>
      <c r="CT10" s="641"/>
      <c r="CU10" s="641"/>
      <c r="CV10" s="641"/>
      <c r="CW10" s="641"/>
      <c r="CX10" s="641"/>
      <c r="CY10" s="642"/>
      <c r="CZ10" s="677">
        <v>0.2</v>
      </c>
      <c r="DA10" s="677"/>
      <c r="DB10" s="677"/>
      <c r="DC10" s="677"/>
      <c r="DD10" s="646" t="s">
        <v>244</v>
      </c>
      <c r="DE10" s="641"/>
      <c r="DF10" s="641"/>
      <c r="DG10" s="641"/>
      <c r="DH10" s="641"/>
      <c r="DI10" s="641"/>
      <c r="DJ10" s="641"/>
      <c r="DK10" s="641"/>
      <c r="DL10" s="641"/>
      <c r="DM10" s="641"/>
      <c r="DN10" s="641"/>
      <c r="DO10" s="641"/>
      <c r="DP10" s="642"/>
      <c r="DQ10" s="646">
        <v>855</v>
      </c>
      <c r="DR10" s="641"/>
      <c r="DS10" s="641"/>
      <c r="DT10" s="641"/>
      <c r="DU10" s="641"/>
      <c r="DV10" s="641"/>
      <c r="DW10" s="641"/>
      <c r="DX10" s="641"/>
      <c r="DY10" s="641"/>
      <c r="DZ10" s="641"/>
      <c r="EA10" s="641"/>
      <c r="EB10" s="641"/>
      <c r="EC10" s="684"/>
    </row>
    <row r="11" spans="2:143" ht="11.25" customHeight="1" x14ac:dyDescent="0.15">
      <c r="B11" s="637" t="s">
        <v>252</v>
      </c>
      <c r="C11" s="638"/>
      <c r="D11" s="638"/>
      <c r="E11" s="638"/>
      <c r="F11" s="638"/>
      <c r="G11" s="638"/>
      <c r="H11" s="638"/>
      <c r="I11" s="638"/>
      <c r="J11" s="638"/>
      <c r="K11" s="638"/>
      <c r="L11" s="638"/>
      <c r="M11" s="638"/>
      <c r="N11" s="638"/>
      <c r="O11" s="638"/>
      <c r="P11" s="638"/>
      <c r="Q11" s="639"/>
      <c r="R11" s="640">
        <v>125918</v>
      </c>
      <c r="S11" s="641"/>
      <c r="T11" s="641"/>
      <c r="U11" s="641"/>
      <c r="V11" s="641"/>
      <c r="W11" s="641"/>
      <c r="X11" s="641"/>
      <c r="Y11" s="642"/>
      <c r="Z11" s="643">
        <v>1.7</v>
      </c>
      <c r="AA11" s="644"/>
      <c r="AB11" s="644"/>
      <c r="AC11" s="645"/>
      <c r="AD11" s="646">
        <v>125918</v>
      </c>
      <c r="AE11" s="641"/>
      <c r="AF11" s="641"/>
      <c r="AG11" s="641"/>
      <c r="AH11" s="641"/>
      <c r="AI11" s="641"/>
      <c r="AJ11" s="641"/>
      <c r="AK11" s="642"/>
      <c r="AL11" s="643">
        <v>3.5</v>
      </c>
      <c r="AM11" s="644"/>
      <c r="AN11" s="644"/>
      <c r="AO11" s="679"/>
      <c r="AP11" s="637" t="s">
        <v>253</v>
      </c>
      <c r="AQ11" s="638"/>
      <c r="AR11" s="638"/>
      <c r="AS11" s="638"/>
      <c r="AT11" s="638"/>
      <c r="AU11" s="638"/>
      <c r="AV11" s="638"/>
      <c r="AW11" s="638"/>
      <c r="AX11" s="638"/>
      <c r="AY11" s="638"/>
      <c r="AZ11" s="638"/>
      <c r="BA11" s="638"/>
      <c r="BB11" s="638"/>
      <c r="BC11" s="638"/>
      <c r="BD11" s="638"/>
      <c r="BE11" s="638"/>
      <c r="BF11" s="639"/>
      <c r="BG11" s="640">
        <v>28082</v>
      </c>
      <c r="BH11" s="641"/>
      <c r="BI11" s="641"/>
      <c r="BJ11" s="641"/>
      <c r="BK11" s="641"/>
      <c r="BL11" s="641"/>
      <c r="BM11" s="641"/>
      <c r="BN11" s="642"/>
      <c r="BO11" s="677">
        <v>4.3</v>
      </c>
      <c r="BP11" s="677"/>
      <c r="BQ11" s="677"/>
      <c r="BR11" s="677"/>
      <c r="BS11" s="646">
        <v>3084</v>
      </c>
      <c r="BT11" s="641"/>
      <c r="BU11" s="641"/>
      <c r="BV11" s="641"/>
      <c r="BW11" s="641"/>
      <c r="BX11" s="641"/>
      <c r="BY11" s="641"/>
      <c r="BZ11" s="641"/>
      <c r="CA11" s="641"/>
      <c r="CB11" s="684"/>
      <c r="CD11" s="673" t="s">
        <v>254</v>
      </c>
      <c r="CE11" s="674"/>
      <c r="CF11" s="674"/>
      <c r="CG11" s="674"/>
      <c r="CH11" s="674"/>
      <c r="CI11" s="674"/>
      <c r="CJ11" s="674"/>
      <c r="CK11" s="674"/>
      <c r="CL11" s="674"/>
      <c r="CM11" s="674"/>
      <c r="CN11" s="674"/>
      <c r="CO11" s="674"/>
      <c r="CP11" s="674"/>
      <c r="CQ11" s="675"/>
      <c r="CR11" s="640">
        <v>1398291</v>
      </c>
      <c r="CS11" s="641"/>
      <c r="CT11" s="641"/>
      <c r="CU11" s="641"/>
      <c r="CV11" s="641"/>
      <c r="CW11" s="641"/>
      <c r="CX11" s="641"/>
      <c r="CY11" s="642"/>
      <c r="CZ11" s="677">
        <v>20.100000000000001</v>
      </c>
      <c r="DA11" s="677"/>
      <c r="DB11" s="677"/>
      <c r="DC11" s="677"/>
      <c r="DD11" s="646">
        <v>700581</v>
      </c>
      <c r="DE11" s="641"/>
      <c r="DF11" s="641"/>
      <c r="DG11" s="641"/>
      <c r="DH11" s="641"/>
      <c r="DI11" s="641"/>
      <c r="DJ11" s="641"/>
      <c r="DK11" s="641"/>
      <c r="DL11" s="641"/>
      <c r="DM11" s="641"/>
      <c r="DN11" s="641"/>
      <c r="DO11" s="641"/>
      <c r="DP11" s="642"/>
      <c r="DQ11" s="646">
        <v>580623</v>
      </c>
      <c r="DR11" s="641"/>
      <c r="DS11" s="641"/>
      <c r="DT11" s="641"/>
      <c r="DU11" s="641"/>
      <c r="DV11" s="641"/>
      <c r="DW11" s="641"/>
      <c r="DX11" s="641"/>
      <c r="DY11" s="641"/>
      <c r="DZ11" s="641"/>
      <c r="EA11" s="641"/>
      <c r="EB11" s="641"/>
      <c r="EC11" s="684"/>
    </row>
    <row r="12" spans="2:143" ht="11.25" customHeight="1" x14ac:dyDescent="0.15">
      <c r="B12" s="637" t="s">
        <v>255</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138</v>
      </c>
      <c r="AA12" s="677"/>
      <c r="AB12" s="677"/>
      <c r="AC12" s="677"/>
      <c r="AD12" s="678" t="s">
        <v>128</v>
      </c>
      <c r="AE12" s="678"/>
      <c r="AF12" s="678"/>
      <c r="AG12" s="678"/>
      <c r="AH12" s="678"/>
      <c r="AI12" s="678"/>
      <c r="AJ12" s="678"/>
      <c r="AK12" s="678"/>
      <c r="AL12" s="643" t="s">
        <v>244</v>
      </c>
      <c r="AM12" s="644"/>
      <c r="AN12" s="644"/>
      <c r="AO12" s="679"/>
      <c r="AP12" s="637" t="s">
        <v>256</v>
      </c>
      <c r="AQ12" s="638"/>
      <c r="AR12" s="638"/>
      <c r="AS12" s="638"/>
      <c r="AT12" s="638"/>
      <c r="AU12" s="638"/>
      <c r="AV12" s="638"/>
      <c r="AW12" s="638"/>
      <c r="AX12" s="638"/>
      <c r="AY12" s="638"/>
      <c r="AZ12" s="638"/>
      <c r="BA12" s="638"/>
      <c r="BB12" s="638"/>
      <c r="BC12" s="638"/>
      <c r="BD12" s="638"/>
      <c r="BE12" s="638"/>
      <c r="BF12" s="639"/>
      <c r="BG12" s="640">
        <v>297928</v>
      </c>
      <c r="BH12" s="641"/>
      <c r="BI12" s="641"/>
      <c r="BJ12" s="641"/>
      <c r="BK12" s="641"/>
      <c r="BL12" s="641"/>
      <c r="BM12" s="641"/>
      <c r="BN12" s="642"/>
      <c r="BO12" s="677">
        <v>45.8</v>
      </c>
      <c r="BP12" s="677"/>
      <c r="BQ12" s="677"/>
      <c r="BR12" s="677"/>
      <c r="BS12" s="646" t="s">
        <v>138</v>
      </c>
      <c r="BT12" s="641"/>
      <c r="BU12" s="641"/>
      <c r="BV12" s="641"/>
      <c r="BW12" s="641"/>
      <c r="BX12" s="641"/>
      <c r="BY12" s="641"/>
      <c r="BZ12" s="641"/>
      <c r="CA12" s="641"/>
      <c r="CB12" s="684"/>
      <c r="CD12" s="673" t="s">
        <v>257</v>
      </c>
      <c r="CE12" s="674"/>
      <c r="CF12" s="674"/>
      <c r="CG12" s="674"/>
      <c r="CH12" s="674"/>
      <c r="CI12" s="674"/>
      <c r="CJ12" s="674"/>
      <c r="CK12" s="674"/>
      <c r="CL12" s="674"/>
      <c r="CM12" s="674"/>
      <c r="CN12" s="674"/>
      <c r="CO12" s="674"/>
      <c r="CP12" s="674"/>
      <c r="CQ12" s="675"/>
      <c r="CR12" s="640">
        <v>485349</v>
      </c>
      <c r="CS12" s="641"/>
      <c r="CT12" s="641"/>
      <c r="CU12" s="641"/>
      <c r="CV12" s="641"/>
      <c r="CW12" s="641"/>
      <c r="CX12" s="641"/>
      <c r="CY12" s="642"/>
      <c r="CZ12" s="677">
        <v>7</v>
      </c>
      <c r="DA12" s="677"/>
      <c r="DB12" s="677"/>
      <c r="DC12" s="677"/>
      <c r="DD12" s="646">
        <v>301972</v>
      </c>
      <c r="DE12" s="641"/>
      <c r="DF12" s="641"/>
      <c r="DG12" s="641"/>
      <c r="DH12" s="641"/>
      <c r="DI12" s="641"/>
      <c r="DJ12" s="641"/>
      <c r="DK12" s="641"/>
      <c r="DL12" s="641"/>
      <c r="DM12" s="641"/>
      <c r="DN12" s="641"/>
      <c r="DO12" s="641"/>
      <c r="DP12" s="642"/>
      <c r="DQ12" s="646">
        <v>238286</v>
      </c>
      <c r="DR12" s="641"/>
      <c r="DS12" s="641"/>
      <c r="DT12" s="641"/>
      <c r="DU12" s="641"/>
      <c r="DV12" s="641"/>
      <c r="DW12" s="641"/>
      <c r="DX12" s="641"/>
      <c r="DY12" s="641"/>
      <c r="DZ12" s="641"/>
      <c r="EA12" s="641"/>
      <c r="EB12" s="641"/>
      <c r="EC12" s="684"/>
    </row>
    <row r="13" spans="2:143" ht="11.25" customHeight="1" x14ac:dyDescent="0.15">
      <c r="B13" s="637" t="s">
        <v>258</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138</v>
      </c>
      <c r="AA13" s="677"/>
      <c r="AB13" s="677"/>
      <c r="AC13" s="677"/>
      <c r="AD13" s="678" t="s">
        <v>128</v>
      </c>
      <c r="AE13" s="678"/>
      <c r="AF13" s="678"/>
      <c r="AG13" s="678"/>
      <c r="AH13" s="678"/>
      <c r="AI13" s="678"/>
      <c r="AJ13" s="678"/>
      <c r="AK13" s="678"/>
      <c r="AL13" s="643" t="s">
        <v>244</v>
      </c>
      <c r="AM13" s="644"/>
      <c r="AN13" s="644"/>
      <c r="AO13" s="679"/>
      <c r="AP13" s="637" t="s">
        <v>259</v>
      </c>
      <c r="AQ13" s="638"/>
      <c r="AR13" s="638"/>
      <c r="AS13" s="638"/>
      <c r="AT13" s="638"/>
      <c r="AU13" s="638"/>
      <c r="AV13" s="638"/>
      <c r="AW13" s="638"/>
      <c r="AX13" s="638"/>
      <c r="AY13" s="638"/>
      <c r="AZ13" s="638"/>
      <c r="BA13" s="638"/>
      <c r="BB13" s="638"/>
      <c r="BC13" s="638"/>
      <c r="BD13" s="638"/>
      <c r="BE13" s="638"/>
      <c r="BF13" s="639"/>
      <c r="BG13" s="640">
        <v>290156</v>
      </c>
      <c r="BH13" s="641"/>
      <c r="BI13" s="641"/>
      <c r="BJ13" s="641"/>
      <c r="BK13" s="641"/>
      <c r="BL13" s="641"/>
      <c r="BM13" s="641"/>
      <c r="BN13" s="642"/>
      <c r="BO13" s="677">
        <v>44.6</v>
      </c>
      <c r="BP13" s="677"/>
      <c r="BQ13" s="677"/>
      <c r="BR13" s="677"/>
      <c r="BS13" s="646" t="s">
        <v>244</v>
      </c>
      <c r="BT13" s="641"/>
      <c r="BU13" s="641"/>
      <c r="BV13" s="641"/>
      <c r="BW13" s="641"/>
      <c r="BX13" s="641"/>
      <c r="BY13" s="641"/>
      <c r="BZ13" s="641"/>
      <c r="CA13" s="641"/>
      <c r="CB13" s="684"/>
      <c r="CD13" s="673" t="s">
        <v>260</v>
      </c>
      <c r="CE13" s="674"/>
      <c r="CF13" s="674"/>
      <c r="CG13" s="674"/>
      <c r="CH13" s="674"/>
      <c r="CI13" s="674"/>
      <c r="CJ13" s="674"/>
      <c r="CK13" s="674"/>
      <c r="CL13" s="674"/>
      <c r="CM13" s="674"/>
      <c r="CN13" s="674"/>
      <c r="CO13" s="674"/>
      <c r="CP13" s="674"/>
      <c r="CQ13" s="675"/>
      <c r="CR13" s="640">
        <v>493285</v>
      </c>
      <c r="CS13" s="641"/>
      <c r="CT13" s="641"/>
      <c r="CU13" s="641"/>
      <c r="CV13" s="641"/>
      <c r="CW13" s="641"/>
      <c r="CX13" s="641"/>
      <c r="CY13" s="642"/>
      <c r="CZ13" s="677">
        <v>7.1</v>
      </c>
      <c r="DA13" s="677"/>
      <c r="DB13" s="677"/>
      <c r="DC13" s="677"/>
      <c r="DD13" s="646">
        <v>272437</v>
      </c>
      <c r="DE13" s="641"/>
      <c r="DF13" s="641"/>
      <c r="DG13" s="641"/>
      <c r="DH13" s="641"/>
      <c r="DI13" s="641"/>
      <c r="DJ13" s="641"/>
      <c r="DK13" s="641"/>
      <c r="DL13" s="641"/>
      <c r="DM13" s="641"/>
      <c r="DN13" s="641"/>
      <c r="DO13" s="641"/>
      <c r="DP13" s="642"/>
      <c r="DQ13" s="646">
        <v>235277</v>
      </c>
      <c r="DR13" s="641"/>
      <c r="DS13" s="641"/>
      <c r="DT13" s="641"/>
      <c r="DU13" s="641"/>
      <c r="DV13" s="641"/>
      <c r="DW13" s="641"/>
      <c r="DX13" s="641"/>
      <c r="DY13" s="641"/>
      <c r="DZ13" s="641"/>
      <c r="EA13" s="641"/>
      <c r="EB13" s="641"/>
      <c r="EC13" s="684"/>
    </row>
    <row r="14" spans="2:143" ht="11.25" customHeight="1" x14ac:dyDescent="0.15">
      <c r="B14" s="637" t="s">
        <v>261</v>
      </c>
      <c r="C14" s="638"/>
      <c r="D14" s="638"/>
      <c r="E14" s="638"/>
      <c r="F14" s="638"/>
      <c r="G14" s="638"/>
      <c r="H14" s="638"/>
      <c r="I14" s="638"/>
      <c r="J14" s="638"/>
      <c r="K14" s="638"/>
      <c r="L14" s="638"/>
      <c r="M14" s="638"/>
      <c r="N14" s="638"/>
      <c r="O14" s="638"/>
      <c r="P14" s="638"/>
      <c r="Q14" s="639"/>
      <c r="R14" s="640">
        <v>10555</v>
      </c>
      <c r="S14" s="641"/>
      <c r="T14" s="641"/>
      <c r="U14" s="641"/>
      <c r="V14" s="641"/>
      <c r="W14" s="641"/>
      <c r="X14" s="641"/>
      <c r="Y14" s="642"/>
      <c r="Z14" s="677">
        <v>0.1</v>
      </c>
      <c r="AA14" s="677"/>
      <c r="AB14" s="677"/>
      <c r="AC14" s="677"/>
      <c r="AD14" s="678">
        <v>10555</v>
      </c>
      <c r="AE14" s="678"/>
      <c r="AF14" s="678"/>
      <c r="AG14" s="678"/>
      <c r="AH14" s="678"/>
      <c r="AI14" s="678"/>
      <c r="AJ14" s="678"/>
      <c r="AK14" s="678"/>
      <c r="AL14" s="643">
        <v>0.3</v>
      </c>
      <c r="AM14" s="644"/>
      <c r="AN14" s="644"/>
      <c r="AO14" s="679"/>
      <c r="AP14" s="637" t="s">
        <v>262</v>
      </c>
      <c r="AQ14" s="638"/>
      <c r="AR14" s="638"/>
      <c r="AS14" s="638"/>
      <c r="AT14" s="638"/>
      <c r="AU14" s="638"/>
      <c r="AV14" s="638"/>
      <c r="AW14" s="638"/>
      <c r="AX14" s="638"/>
      <c r="AY14" s="638"/>
      <c r="AZ14" s="638"/>
      <c r="BA14" s="638"/>
      <c r="BB14" s="638"/>
      <c r="BC14" s="638"/>
      <c r="BD14" s="638"/>
      <c r="BE14" s="638"/>
      <c r="BF14" s="639"/>
      <c r="BG14" s="640">
        <v>28580</v>
      </c>
      <c r="BH14" s="641"/>
      <c r="BI14" s="641"/>
      <c r="BJ14" s="641"/>
      <c r="BK14" s="641"/>
      <c r="BL14" s="641"/>
      <c r="BM14" s="641"/>
      <c r="BN14" s="642"/>
      <c r="BO14" s="677">
        <v>4.4000000000000004</v>
      </c>
      <c r="BP14" s="677"/>
      <c r="BQ14" s="677"/>
      <c r="BR14" s="677"/>
      <c r="BS14" s="646" t="s">
        <v>128</v>
      </c>
      <c r="BT14" s="641"/>
      <c r="BU14" s="641"/>
      <c r="BV14" s="641"/>
      <c r="BW14" s="641"/>
      <c r="BX14" s="641"/>
      <c r="BY14" s="641"/>
      <c r="BZ14" s="641"/>
      <c r="CA14" s="641"/>
      <c r="CB14" s="684"/>
      <c r="CD14" s="673" t="s">
        <v>263</v>
      </c>
      <c r="CE14" s="674"/>
      <c r="CF14" s="674"/>
      <c r="CG14" s="674"/>
      <c r="CH14" s="674"/>
      <c r="CI14" s="674"/>
      <c r="CJ14" s="674"/>
      <c r="CK14" s="674"/>
      <c r="CL14" s="674"/>
      <c r="CM14" s="674"/>
      <c r="CN14" s="674"/>
      <c r="CO14" s="674"/>
      <c r="CP14" s="674"/>
      <c r="CQ14" s="675"/>
      <c r="CR14" s="640">
        <v>246283</v>
      </c>
      <c r="CS14" s="641"/>
      <c r="CT14" s="641"/>
      <c r="CU14" s="641"/>
      <c r="CV14" s="641"/>
      <c r="CW14" s="641"/>
      <c r="CX14" s="641"/>
      <c r="CY14" s="642"/>
      <c r="CZ14" s="677">
        <v>3.5</v>
      </c>
      <c r="DA14" s="677"/>
      <c r="DB14" s="677"/>
      <c r="DC14" s="677"/>
      <c r="DD14" s="646">
        <v>21932</v>
      </c>
      <c r="DE14" s="641"/>
      <c r="DF14" s="641"/>
      <c r="DG14" s="641"/>
      <c r="DH14" s="641"/>
      <c r="DI14" s="641"/>
      <c r="DJ14" s="641"/>
      <c r="DK14" s="641"/>
      <c r="DL14" s="641"/>
      <c r="DM14" s="641"/>
      <c r="DN14" s="641"/>
      <c r="DO14" s="641"/>
      <c r="DP14" s="642"/>
      <c r="DQ14" s="646">
        <v>226958</v>
      </c>
      <c r="DR14" s="641"/>
      <c r="DS14" s="641"/>
      <c r="DT14" s="641"/>
      <c r="DU14" s="641"/>
      <c r="DV14" s="641"/>
      <c r="DW14" s="641"/>
      <c r="DX14" s="641"/>
      <c r="DY14" s="641"/>
      <c r="DZ14" s="641"/>
      <c r="EA14" s="641"/>
      <c r="EB14" s="641"/>
      <c r="EC14" s="684"/>
    </row>
    <row r="15" spans="2:143" ht="11.25" customHeight="1" x14ac:dyDescent="0.15">
      <c r="B15" s="637" t="s">
        <v>264</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138</v>
      </c>
      <c r="AA15" s="677"/>
      <c r="AB15" s="677"/>
      <c r="AC15" s="677"/>
      <c r="AD15" s="678" t="s">
        <v>244</v>
      </c>
      <c r="AE15" s="678"/>
      <c r="AF15" s="678"/>
      <c r="AG15" s="678"/>
      <c r="AH15" s="678"/>
      <c r="AI15" s="678"/>
      <c r="AJ15" s="678"/>
      <c r="AK15" s="678"/>
      <c r="AL15" s="643" t="s">
        <v>128</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25595</v>
      </c>
      <c r="BH15" s="641"/>
      <c r="BI15" s="641"/>
      <c r="BJ15" s="641"/>
      <c r="BK15" s="641"/>
      <c r="BL15" s="641"/>
      <c r="BM15" s="641"/>
      <c r="BN15" s="642"/>
      <c r="BO15" s="677">
        <v>3.9</v>
      </c>
      <c r="BP15" s="677"/>
      <c r="BQ15" s="677"/>
      <c r="BR15" s="677"/>
      <c r="BS15" s="646" t="s">
        <v>128</v>
      </c>
      <c r="BT15" s="641"/>
      <c r="BU15" s="641"/>
      <c r="BV15" s="641"/>
      <c r="BW15" s="641"/>
      <c r="BX15" s="641"/>
      <c r="BY15" s="641"/>
      <c r="BZ15" s="641"/>
      <c r="CA15" s="641"/>
      <c r="CB15" s="684"/>
      <c r="CD15" s="673" t="s">
        <v>266</v>
      </c>
      <c r="CE15" s="674"/>
      <c r="CF15" s="674"/>
      <c r="CG15" s="674"/>
      <c r="CH15" s="674"/>
      <c r="CI15" s="674"/>
      <c r="CJ15" s="674"/>
      <c r="CK15" s="674"/>
      <c r="CL15" s="674"/>
      <c r="CM15" s="674"/>
      <c r="CN15" s="674"/>
      <c r="CO15" s="674"/>
      <c r="CP15" s="674"/>
      <c r="CQ15" s="675"/>
      <c r="CR15" s="640">
        <v>1083572</v>
      </c>
      <c r="CS15" s="641"/>
      <c r="CT15" s="641"/>
      <c r="CU15" s="641"/>
      <c r="CV15" s="641"/>
      <c r="CW15" s="641"/>
      <c r="CX15" s="641"/>
      <c r="CY15" s="642"/>
      <c r="CZ15" s="677">
        <v>15.6</v>
      </c>
      <c r="DA15" s="677"/>
      <c r="DB15" s="677"/>
      <c r="DC15" s="677"/>
      <c r="DD15" s="646">
        <v>580431</v>
      </c>
      <c r="DE15" s="641"/>
      <c r="DF15" s="641"/>
      <c r="DG15" s="641"/>
      <c r="DH15" s="641"/>
      <c r="DI15" s="641"/>
      <c r="DJ15" s="641"/>
      <c r="DK15" s="641"/>
      <c r="DL15" s="641"/>
      <c r="DM15" s="641"/>
      <c r="DN15" s="641"/>
      <c r="DO15" s="641"/>
      <c r="DP15" s="642"/>
      <c r="DQ15" s="646">
        <v>441238</v>
      </c>
      <c r="DR15" s="641"/>
      <c r="DS15" s="641"/>
      <c r="DT15" s="641"/>
      <c r="DU15" s="641"/>
      <c r="DV15" s="641"/>
      <c r="DW15" s="641"/>
      <c r="DX15" s="641"/>
      <c r="DY15" s="641"/>
      <c r="DZ15" s="641"/>
      <c r="EA15" s="641"/>
      <c r="EB15" s="641"/>
      <c r="EC15" s="684"/>
    </row>
    <row r="16" spans="2:143" ht="11.25" customHeight="1" x14ac:dyDescent="0.15">
      <c r="B16" s="637" t="s">
        <v>267</v>
      </c>
      <c r="C16" s="638"/>
      <c r="D16" s="638"/>
      <c r="E16" s="638"/>
      <c r="F16" s="638"/>
      <c r="G16" s="638"/>
      <c r="H16" s="638"/>
      <c r="I16" s="638"/>
      <c r="J16" s="638"/>
      <c r="K16" s="638"/>
      <c r="L16" s="638"/>
      <c r="M16" s="638"/>
      <c r="N16" s="638"/>
      <c r="O16" s="638"/>
      <c r="P16" s="638"/>
      <c r="Q16" s="639"/>
      <c r="R16" s="640">
        <v>2653</v>
      </c>
      <c r="S16" s="641"/>
      <c r="T16" s="641"/>
      <c r="U16" s="641"/>
      <c r="V16" s="641"/>
      <c r="W16" s="641"/>
      <c r="X16" s="641"/>
      <c r="Y16" s="642"/>
      <c r="Z16" s="677">
        <v>0</v>
      </c>
      <c r="AA16" s="677"/>
      <c r="AB16" s="677"/>
      <c r="AC16" s="677"/>
      <c r="AD16" s="678">
        <v>2653</v>
      </c>
      <c r="AE16" s="678"/>
      <c r="AF16" s="678"/>
      <c r="AG16" s="678"/>
      <c r="AH16" s="678"/>
      <c r="AI16" s="678"/>
      <c r="AJ16" s="678"/>
      <c r="AK16" s="678"/>
      <c r="AL16" s="643">
        <v>0.1</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244</v>
      </c>
      <c r="BT16" s="641"/>
      <c r="BU16" s="641"/>
      <c r="BV16" s="641"/>
      <c r="BW16" s="641"/>
      <c r="BX16" s="641"/>
      <c r="BY16" s="641"/>
      <c r="BZ16" s="641"/>
      <c r="CA16" s="641"/>
      <c r="CB16" s="684"/>
      <c r="CD16" s="673" t="s">
        <v>269</v>
      </c>
      <c r="CE16" s="674"/>
      <c r="CF16" s="674"/>
      <c r="CG16" s="674"/>
      <c r="CH16" s="674"/>
      <c r="CI16" s="674"/>
      <c r="CJ16" s="674"/>
      <c r="CK16" s="674"/>
      <c r="CL16" s="674"/>
      <c r="CM16" s="674"/>
      <c r="CN16" s="674"/>
      <c r="CO16" s="674"/>
      <c r="CP16" s="674"/>
      <c r="CQ16" s="675"/>
      <c r="CR16" s="640">
        <v>17996</v>
      </c>
      <c r="CS16" s="641"/>
      <c r="CT16" s="641"/>
      <c r="CU16" s="641"/>
      <c r="CV16" s="641"/>
      <c r="CW16" s="641"/>
      <c r="CX16" s="641"/>
      <c r="CY16" s="642"/>
      <c r="CZ16" s="677">
        <v>0.3</v>
      </c>
      <c r="DA16" s="677"/>
      <c r="DB16" s="677"/>
      <c r="DC16" s="677"/>
      <c r="DD16" s="646" t="s">
        <v>244</v>
      </c>
      <c r="DE16" s="641"/>
      <c r="DF16" s="641"/>
      <c r="DG16" s="641"/>
      <c r="DH16" s="641"/>
      <c r="DI16" s="641"/>
      <c r="DJ16" s="641"/>
      <c r="DK16" s="641"/>
      <c r="DL16" s="641"/>
      <c r="DM16" s="641"/>
      <c r="DN16" s="641"/>
      <c r="DO16" s="641"/>
      <c r="DP16" s="642"/>
      <c r="DQ16" s="646">
        <v>17380</v>
      </c>
      <c r="DR16" s="641"/>
      <c r="DS16" s="641"/>
      <c r="DT16" s="641"/>
      <c r="DU16" s="641"/>
      <c r="DV16" s="641"/>
      <c r="DW16" s="641"/>
      <c r="DX16" s="641"/>
      <c r="DY16" s="641"/>
      <c r="DZ16" s="641"/>
      <c r="EA16" s="641"/>
      <c r="EB16" s="641"/>
      <c r="EC16" s="684"/>
    </row>
    <row r="17" spans="2:133" ht="11.25" customHeight="1" x14ac:dyDescent="0.15">
      <c r="B17" s="637" t="s">
        <v>270</v>
      </c>
      <c r="C17" s="638"/>
      <c r="D17" s="638"/>
      <c r="E17" s="638"/>
      <c r="F17" s="638"/>
      <c r="G17" s="638"/>
      <c r="H17" s="638"/>
      <c r="I17" s="638"/>
      <c r="J17" s="638"/>
      <c r="K17" s="638"/>
      <c r="L17" s="638"/>
      <c r="M17" s="638"/>
      <c r="N17" s="638"/>
      <c r="O17" s="638"/>
      <c r="P17" s="638"/>
      <c r="Q17" s="639"/>
      <c r="R17" s="640">
        <v>23271</v>
      </c>
      <c r="S17" s="641"/>
      <c r="T17" s="641"/>
      <c r="U17" s="641"/>
      <c r="V17" s="641"/>
      <c r="W17" s="641"/>
      <c r="X17" s="641"/>
      <c r="Y17" s="642"/>
      <c r="Z17" s="677">
        <v>0.3</v>
      </c>
      <c r="AA17" s="677"/>
      <c r="AB17" s="677"/>
      <c r="AC17" s="677"/>
      <c r="AD17" s="678">
        <v>23271</v>
      </c>
      <c r="AE17" s="678"/>
      <c r="AF17" s="678"/>
      <c r="AG17" s="678"/>
      <c r="AH17" s="678"/>
      <c r="AI17" s="678"/>
      <c r="AJ17" s="678"/>
      <c r="AK17" s="678"/>
      <c r="AL17" s="643">
        <v>0.6</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244</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704262</v>
      </c>
      <c r="CS17" s="641"/>
      <c r="CT17" s="641"/>
      <c r="CU17" s="641"/>
      <c r="CV17" s="641"/>
      <c r="CW17" s="641"/>
      <c r="CX17" s="641"/>
      <c r="CY17" s="642"/>
      <c r="CZ17" s="677">
        <v>10.1</v>
      </c>
      <c r="DA17" s="677"/>
      <c r="DB17" s="677"/>
      <c r="DC17" s="677"/>
      <c r="DD17" s="646" t="s">
        <v>244</v>
      </c>
      <c r="DE17" s="641"/>
      <c r="DF17" s="641"/>
      <c r="DG17" s="641"/>
      <c r="DH17" s="641"/>
      <c r="DI17" s="641"/>
      <c r="DJ17" s="641"/>
      <c r="DK17" s="641"/>
      <c r="DL17" s="641"/>
      <c r="DM17" s="641"/>
      <c r="DN17" s="641"/>
      <c r="DO17" s="641"/>
      <c r="DP17" s="642"/>
      <c r="DQ17" s="646">
        <v>691345</v>
      </c>
      <c r="DR17" s="641"/>
      <c r="DS17" s="641"/>
      <c r="DT17" s="641"/>
      <c r="DU17" s="641"/>
      <c r="DV17" s="641"/>
      <c r="DW17" s="641"/>
      <c r="DX17" s="641"/>
      <c r="DY17" s="641"/>
      <c r="DZ17" s="641"/>
      <c r="EA17" s="641"/>
      <c r="EB17" s="641"/>
      <c r="EC17" s="684"/>
    </row>
    <row r="18" spans="2:133" ht="11.25" customHeight="1" x14ac:dyDescent="0.15">
      <c r="B18" s="637" t="s">
        <v>273</v>
      </c>
      <c r="C18" s="638"/>
      <c r="D18" s="638"/>
      <c r="E18" s="638"/>
      <c r="F18" s="638"/>
      <c r="G18" s="638"/>
      <c r="H18" s="638"/>
      <c r="I18" s="638"/>
      <c r="J18" s="638"/>
      <c r="K18" s="638"/>
      <c r="L18" s="638"/>
      <c r="M18" s="638"/>
      <c r="N18" s="638"/>
      <c r="O18" s="638"/>
      <c r="P18" s="638"/>
      <c r="Q18" s="639"/>
      <c r="R18" s="640">
        <v>3586</v>
      </c>
      <c r="S18" s="641"/>
      <c r="T18" s="641"/>
      <c r="U18" s="641"/>
      <c r="V18" s="641"/>
      <c r="W18" s="641"/>
      <c r="X18" s="641"/>
      <c r="Y18" s="642"/>
      <c r="Z18" s="677">
        <v>0</v>
      </c>
      <c r="AA18" s="677"/>
      <c r="AB18" s="677"/>
      <c r="AC18" s="677"/>
      <c r="AD18" s="678">
        <v>3586</v>
      </c>
      <c r="AE18" s="678"/>
      <c r="AF18" s="678"/>
      <c r="AG18" s="678"/>
      <c r="AH18" s="678"/>
      <c r="AI18" s="678"/>
      <c r="AJ18" s="678"/>
      <c r="AK18" s="678"/>
      <c r="AL18" s="643">
        <v>0.1</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244</v>
      </c>
      <c r="BP18" s="677"/>
      <c r="BQ18" s="677"/>
      <c r="BR18" s="677"/>
      <c r="BS18" s="646" t="s">
        <v>244</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244</v>
      </c>
      <c r="DA18" s="677"/>
      <c r="DB18" s="677"/>
      <c r="DC18" s="677"/>
      <c r="DD18" s="646" t="s">
        <v>244</v>
      </c>
      <c r="DE18" s="641"/>
      <c r="DF18" s="641"/>
      <c r="DG18" s="641"/>
      <c r="DH18" s="641"/>
      <c r="DI18" s="641"/>
      <c r="DJ18" s="641"/>
      <c r="DK18" s="641"/>
      <c r="DL18" s="641"/>
      <c r="DM18" s="641"/>
      <c r="DN18" s="641"/>
      <c r="DO18" s="641"/>
      <c r="DP18" s="642"/>
      <c r="DQ18" s="646" t="s">
        <v>244</v>
      </c>
      <c r="DR18" s="641"/>
      <c r="DS18" s="641"/>
      <c r="DT18" s="641"/>
      <c r="DU18" s="641"/>
      <c r="DV18" s="641"/>
      <c r="DW18" s="641"/>
      <c r="DX18" s="641"/>
      <c r="DY18" s="641"/>
      <c r="DZ18" s="641"/>
      <c r="EA18" s="641"/>
      <c r="EB18" s="641"/>
      <c r="EC18" s="684"/>
    </row>
    <row r="19" spans="2:133" ht="11.25" customHeight="1" x14ac:dyDescent="0.15">
      <c r="B19" s="637" t="s">
        <v>276</v>
      </c>
      <c r="C19" s="638"/>
      <c r="D19" s="638"/>
      <c r="E19" s="638"/>
      <c r="F19" s="638"/>
      <c r="G19" s="638"/>
      <c r="H19" s="638"/>
      <c r="I19" s="638"/>
      <c r="J19" s="638"/>
      <c r="K19" s="638"/>
      <c r="L19" s="638"/>
      <c r="M19" s="638"/>
      <c r="N19" s="638"/>
      <c r="O19" s="638"/>
      <c r="P19" s="638"/>
      <c r="Q19" s="639"/>
      <c r="R19" s="640">
        <v>1428</v>
      </c>
      <c r="S19" s="641"/>
      <c r="T19" s="641"/>
      <c r="U19" s="641"/>
      <c r="V19" s="641"/>
      <c r="W19" s="641"/>
      <c r="X19" s="641"/>
      <c r="Y19" s="642"/>
      <c r="Z19" s="677">
        <v>0</v>
      </c>
      <c r="AA19" s="677"/>
      <c r="AB19" s="677"/>
      <c r="AC19" s="677"/>
      <c r="AD19" s="678">
        <v>1428</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12336</v>
      </c>
      <c r="BH19" s="641"/>
      <c r="BI19" s="641"/>
      <c r="BJ19" s="641"/>
      <c r="BK19" s="641"/>
      <c r="BL19" s="641"/>
      <c r="BM19" s="641"/>
      <c r="BN19" s="642"/>
      <c r="BO19" s="677">
        <v>1.9</v>
      </c>
      <c r="BP19" s="677"/>
      <c r="BQ19" s="677"/>
      <c r="BR19" s="677"/>
      <c r="BS19" s="646" t="s">
        <v>128</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244</v>
      </c>
      <c r="CS19" s="641"/>
      <c r="CT19" s="641"/>
      <c r="CU19" s="641"/>
      <c r="CV19" s="641"/>
      <c r="CW19" s="641"/>
      <c r="CX19" s="641"/>
      <c r="CY19" s="642"/>
      <c r="CZ19" s="677" t="s">
        <v>244</v>
      </c>
      <c r="DA19" s="677"/>
      <c r="DB19" s="677"/>
      <c r="DC19" s="677"/>
      <c r="DD19" s="646" t="s">
        <v>128</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15">
      <c r="B20" s="637" t="s">
        <v>279</v>
      </c>
      <c r="C20" s="638"/>
      <c r="D20" s="638"/>
      <c r="E20" s="638"/>
      <c r="F20" s="638"/>
      <c r="G20" s="638"/>
      <c r="H20" s="638"/>
      <c r="I20" s="638"/>
      <c r="J20" s="638"/>
      <c r="K20" s="638"/>
      <c r="L20" s="638"/>
      <c r="M20" s="638"/>
      <c r="N20" s="638"/>
      <c r="O20" s="638"/>
      <c r="P20" s="638"/>
      <c r="Q20" s="639"/>
      <c r="R20" s="640">
        <v>196</v>
      </c>
      <c r="S20" s="641"/>
      <c r="T20" s="641"/>
      <c r="U20" s="641"/>
      <c r="V20" s="641"/>
      <c r="W20" s="641"/>
      <c r="X20" s="641"/>
      <c r="Y20" s="642"/>
      <c r="Z20" s="677">
        <v>0</v>
      </c>
      <c r="AA20" s="677"/>
      <c r="AB20" s="677"/>
      <c r="AC20" s="677"/>
      <c r="AD20" s="678">
        <v>196</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12336</v>
      </c>
      <c r="BH20" s="641"/>
      <c r="BI20" s="641"/>
      <c r="BJ20" s="641"/>
      <c r="BK20" s="641"/>
      <c r="BL20" s="641"/>
      <c r="BM20" s="641"/>
      <c r="BN20" s="642"/>
      <c r="BO20" s="677">
        <v>1.9</v>
      </c>
      <c r="BP20" s="677"/>
      <c r="BQ20" s="677"/>
      <c r="BR20" s="677"/>
      <c r="BS20" s="646" t="s">
        <v>244</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6947703</v>
      </c>
      <c r="CS20" s="641"/>
      <c r="CT20" s="641"/>
      <c r="CU20" s="641"/>
      <c r="CV20" s="641"/>
      <c r="CW20" s="641"/>
      <c r="CX20" s="641"/>
      <c r="CY20" s="642"/>
      <c r="CZ20" s="677">
        <v>100</v>
      </c>
      <c r="DA20" s="677"/>
      <c r="DB20" s="677"/>
      <c r="DC20" s="677"/>
      <c r="DD20" s="646">
        <v>2104565</v>
      </c>
      <c r="DE20" s="641"/>
      <c r="DF20" s="641"/>
      <c r="DG20" s="641"/>
      <c r="DH20" s="641"/>
      <c r="DI20" s="641"/>
      <c r="DJ20" s="641"/>
      <c r="DK20" s="641"/>
      <c r="DL20" s="641"/>
      <c r="DM20" s="641"/>
      <c r="DN20" s="641"/>
      <c r="DO20" s="641"/>
      <c r="DP20" s="642"/>
      <c r="DQ20" s="646">
        <v>4304867</v>
      </c>
      <c r="DR20" s="641"/>
      <c r="DS20" s="641"/>
      <c r="DT20" s="641"/>
      <c r="DU20" s="641"/>
      <c r="DV20" s="641"/>
      <c r="DW20" s="641"/>
      <c r="DX20" s="641"/>
      <c r="DY20" s="641"/>
      <c r="DZ20" s="641"/>
      <c r="EA20" s="641"/>
      <c r="EB20" s="641"/>
      <c r="EC20" s="684"/>
    </row>
    <row r="21" spans="2:133" ht="11.25" customHeight="1" x14ac:dyDescent="0.15">
      <c r="B21" s="637" t="s">
        <v>282</v>
      </c>
      <c r="C21" s="638"/>
      <c r="D21" s="638"/>
      <c r="E21" s="638"/>
      <c r="F21" s="638"/>
      <c r="G21" s="638"/>
      <c r="H21" s="638"/>
      <c r="I21" s="638"/>
      <c r="J21" s="638"/>
      <c r="K21" s="638"/>
      <c r="L21" s="638"/>
      <c r="M21" s="638"/>
      <c r="N21" s="638"/>
      <c r="O21" s="638"/>
      <c r="P21" s="638"/>
      <c r="Q21" s="639"/>
      <c r="R21" s="640">
        <v>18061</v>
      </c>
      <c r="S21" s="641"/>
      <c r="T21" s="641"/>
      <c r="U21" s="641"/>
      <c r="V21" s="641"/>
      <c r="W21" s="641"/>
      <c r="X21" s="641"/>
      <c r="Y21" s="642"/>
      <c r="Z21" s="677">
        <v>0.2</v>
      </c>
      <c r="AA21" s="677"/>
      <c r="AB21" s="677"/>
      <c r="AC21" s="677"/>
      <c r="AD21" s="678">
        <v>18061</v>
      </c>
      <c r="AE21" s="678"/>
      <c r="AF21" s="678"/>
      <c r="AG21" s="678"/>
      <c r="AH21" s="678"/>
      <c r="AI21" s="678"/>
      <c r="AJ21" s="678"/>
      <c r="AK21" s="678"/>
      <c r="AL21" s="643">
        <v>0.5</v>
      </c>
      <c r="AM21" s="644"/>
      <c r="AN21" s="644"/>
      <c r="AO21" s="679"/>
      <c r="AP21" s="734" t="s">
        <v>283</v>
      </c>
      <c r="AQ21" s="742"/>
      <c r="AR21" s="742"/>
      <c r="AS21" s="742"/>
      <c r="AT21" s="742"/>
      <c r="AU21" s="742"/>
      <c r="AV21" s="742"/>
      <c r="AW21" s="742"/>
      <c r="AX21" s="742"/>
      <c r="AY21" s="742"/>
      <c r="AZ21" s="742"/>
      <c r="BA21" s="742"/>
      <c r="BB21" s="742"/>
      <c r="BC21" s="742"/>
      <c r="BD21" s="742"/>
      <c r="BE21" s="742"/>
      <c r="BF21" s="736"/>
      <c r="BG21" s="640">
        <v>12336</v>
      </c>
      <c r="BH21" s="641"/>
      <c r="BI21" s="641"/>
      <c r="BJ21" s="641"/>
      <c r="BK21" s="641"/>
      <c r="BL21" s="641"/>
      <c r="BM21" s="641"/>
      <c r="BN21" s="642"/>
      <c r="BO21" s="677">
        <v>1.9</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284</v>
      </c>
      <c r="C22" s="638"/>
      <c r="D22" s="638"/>
      <c r="E22" s="638"/>
      <c r="F22" s="638"/>
      <c r="G22" s="638"/>
      <c r="H22" s="638"/>
      <c r="I22" s="638"/>
      <c r="J22" s="638"/>
      <c r="K22" s="638"/>
      <c r="L22" s="638"/>
      <c r="M22" s="638"/>
      <c r="N22" s="638"/>
      <c r="O22" s="638"/>
      <c r="P22" s="638"/>
      <c r="Q22" s="639"/>
      <c r="R22" s="640">
        <v>3010626</v>
      </c>
      <c r="S22" s="641"/>
      <c r="T22" s="641"/>
      <c r="U22" s="641"/>
      <c r="V22" s="641"/>
      <c r="W22" s="641"/>
      <c r="X22" s="641"/>
      <c r="Y22" s="642"/>
      <c r="Z22" s="677">
        <v>40.299999999999997</v>
      </c>
      <c r="AA22" s="677"/>
      <c r="AB22" s="677"/>
      <c r="AC22" s="677"/>
      <c r="AD22" s="678">
        <v>2698528</v>
      </c>
      <c r="AE22" s="678"/>
      <c r="AF22" s="678"/>
      <c r="AG22" s="678"/>
      <c r="AH22" s="678"/>
      <c r="AI22" s="678"/>
      <c r="AJ22" s="678"/>
      <c r="AK22" s="678"/>
      <c r="AL22" s="643">
        <v>75</v>
      </c>
      <c r="AM22" s="644"/>
      <c r="AN22" s="644"/>
      <c r="AO22" s="679"/>
      <c r="AP22" s="734" t="s">
        <v>285</v>
      </c>
      <c r="AQ22" s="742"/>
      <c r="AR22" s="742"/>
      <c r="AS22" s="742"/>
      <c r="AT22" s="742"/>
      <c r="AU22" s="742"/>
      <c r="AV22" s="742"/>
      <c r="AW22" s="742"/>
      <c r="AX22" s="742"/>
      <c r="AY22" s="742"/>
      <c r="AZ22" s="742"/>
      <c r="BA22" s="742"/>
      <c r="BB22" s="742"/>
      <c r="BC22" s="742"/>
      <c r="BD22" s="742"/>
      <c r="BE22" s="742"/>
      <c r="BF22" s="736"/>
      <c r="BG22" s="640" t="s">
        <v>138</v>
      </c>
      <c r="BH22" s="641"/>
      <c r="BI22" s="641"/>
      <c r="BJ22" s="641"/>
      <c r="BK22" s="641"/>
      <c r="BL22" s="641"/>
      <c r="BM22" s="641"/>
      <c r="BN22" s="642"/>
      <c r="BO22" s="677" t="s">
        <v>128</v>
      </c>
      <c r="BP22" s="677"/>
      <c r="BQ22" s="677"/>
      <c r="BR22" s="677"/>
      <c r="BS22" s="646" t="s">
        <v>244</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287</v>
      </c>
      <c r="C23" s="638"/>
      <c r="D23" s="638"/>
      <c r="E23" s="638"/>
      <c r="F23" s="638"/>
      <c r="G23" s="638"/>
      <c r="H23" s="638"/>
      <c r="I23" s="638"/>
      <c r="J23" s="638"/>
      <c r="K23" s="638"/>
      <c r="L23" s="638"/>
      <c r="M23" s="638"/>
      <c r="N23" s="638"/>
      <c r="O23" s="638"/>
      <c r="P23" s="638"/>
      <c r="Q23" s="639"/>
      <c r="R23" s="640">
        <v>2698528</v>
      </c>
      <c r="S23" s="641"/>
      <c r="T23" s="641"/>
      <c r="U23" s="641"/>
      <c r="V23" s="641"/>
      <c r="W23" s="641"/>
      <c r="X23" s="641"/>
      <c r="Y23" s="642"/>
      <c r="Z23" s="677">
        <v>36.200000000000003</v>
      </c>
      <c r="AA23" s="677"/>
      <c r="AB23" s="677"/>
      <c r="AC23" s="677"/>
      <c r="AD23" s="678">
        <v>2698528</v>
      </c>
      <c r="AE23" s="678"/>
      <c r="AF23" s="678"/>
      <c r="AG23" s="678"/>
      <c r="AH23" s="678"/>
      <c r="AI23" s="678"/>
      <c r="AJ23" s="678"/>
      <c r="AK23" s="678"/>
      <c r="AL23" s="643">
        <v>75</v>
      </c>
      <c r="AM23" s="644"/>
      <c r="AN23" s="644"/>
      <c r="AO23" s="679"/>
      <c r="AP23" s="734" t="s">
        <v>288</v>
      </c>
      <c r="AQ23" s="742"/>
      <c r="AR23" s="742"/>
      <c r="AS23" s="742"/>
      <c r="AT23" s="742"/>
      <c r="AU23" s="742"/>
      <c r="AV23" s="742"/>
      <c r="AW23" s="742"/>
      <c r="AX23" s="742"/>
      <c r="AY23" s="742"/>
      <c r="AZ23" s="742"/>
      <c r="BA23" s="742"/>
      <c r="BB23" s="742"/>
      <c r="BC23" s="742"/>
      <c r="BD23" s="742"/>
      <c r="BE23" s="742"/>
      <c r="BF23" s="736"/>
      <c r="BG23" s="640" t="s">
        <v>244</v>
      </c>
      <c r="BH23" s="641"/>
      <c r="BI23" s="641"/>
      <c r="BJ23" s="641"/>
      <c r="BK23" s="641"/>
      <c r="BL23" s="641"/>
      <c r="BM23" s="641"/>
      <c r="BN23" s="642"/>
      <c r="BO23" s="677" t="s">
        <v>128</v>
      </c>
      <c r="BP23" s="677"/>
      <c r="BQ23" s="677"/>
      <c r="BR23" s="677"/>
      <c r="BS23" s="646" t="s">
        <v>244</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15">
      <c r="B24" s="637" t="s">
        <v>294</v>
      </c>
      <c r="C24" s="638"/>
      <c r="D24" s="638"/>
      <c r="E24" s="638"/>
      <c r="F24" s="638"/>
      <c r="G24" s="638"/>
      <c r="H24" s="638"/>
      <c r="I24" s="638"/>
      <c r="J24" s="638"/>
      <c r="K24" s="638"/>
      <c r="L24" s="638"/>
      <c r="M24" s="638"/>
      <c r="N24" s="638"/>
      <c r="O24" s="638"/>
      <c r="P24" s="638"/>
      <c r="Q24" s="639"/>
      <c r="R24" s="640">
        <v>312098</v>
      </c>
      <c r="S24" s="641"/>
      <c r="T24" s="641"/>
      <c r="U24" s="641"/>
      <c r="V24" s="641"/>
      <c r="W24" s="641"/>
      <c r="X24" s="641"/>
      <c r="Y24" s="642"/>
      <c r="Z24" s="677">
        <v>4.2</v>
      </c>
      <c r="AA24" s="677"/>
      <c r="AB24" s="677"/>
      <c r="AC24" s="677"/>
      <c r="AD24" s="678" t="s">
        <v>244</v>
      </c>
      <c r="AE24" s="678"/>
      <c r="AF24" s="678"/>
      <c r="AG24" s="678"/>
      <c r="AH24" s="678"/>
      <c r="AI24" s="678"/>
      <c r="AJ24" s="678"/>
      <c r="AK24" s="678"/>
      <c r="AL24" s="643" t="s">
        <v>244</v>
      </c>
      <c r="AM24" s="644"/>
      <c r="AN24" s="644"/>
      <c r="AO24" s="679"/>
      <c r="AP24" s="734" t="s">
        <v>295</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244</v>
      </c>
      <c r="BP24" s="677"/>
      <c r="BQ24" s="677"/>
      <c r="BR24" s="677"/>
      <c r="BS24" s="646" t="s">
        <v>244</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2082798</v>
      </c>
      <c r="CS24" s="696"/>
      <c r="CT24" s="696"/>
      <c r="CU24" s="696"/>
      <c r="CV24" s="696"/>
      <c r="CW24" s="696"/>
      <c r="CX24" s="696"/>
      <c r="CY24" s="739"/>
      <c r="CZ24" s="740">
        <v>30</v>
      </c>
      <c r="DA24" s="711"/>
      <c r="DB24" s="711"/>
      <c r="DC24" s="743"/>
      <c r="DD24" s="738">
        <v>1694262</v>
      </c>
      <c r="DE24" s="696"/>
      <c r="DF24" s="696"/>
      <c r="DG24" s="696"/>
      <c r="DH24" s="696"/>
      <c r="DI24" s="696"/>
      <c r="DJ24" s="696"/>
      <c r="DK24" s="739"/>
      <c r="DL24" s="738">
        <v>1634980</v>
      </c>
      <c r="DM24" s="696"/>
      <c r="DN24" s="696"/>
      <c r="DO24" s="696"/>
      <c r="DP24" s="696"/>
      <c r="DQ24" s="696"/>
      <c r="DR24" s="696"/>
      <c r="DS24" s="696"/>
      <c r="DT24" s="696"/>
      <c r="DU24" s="696"/>
      <c r="DV24" s="739"/>
      <c r="DW24" s="740">
        <v>44.1</v>
      </c>
      <c r="DX24" s="711"/>
      <c r="DY24" s="711"/>
      <c r="DZ24" s="711"/>
      <c r="EA24" s="711"/>
      <c r="EB24" s="711"/>
      <c r="EC24" s="741"/>
    </row>
    <row r="25" spans="2:133" ht="11.25" customHeight="1" x14ac:dyDescent="0.15">
      <c r="B25" s="637" t="s">
        <v>297</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4" t="s">
        <v>298</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244</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935172</v>
      </c>
      <c r="CS25" s="659"/>
      <c r="CT25" s="659"/>
      <c r="CU25" s="659"/>
      <c r="CV25" s="659"/>
      <c r="CW25" s="659"/>
      <c r="CX25" s="659"/>
      <c r="CY25" s="660"/>
      <c r="CZ25" s="643">
        <v>13.5</v>
      </c>
      <c r="DA25" s="661"/>
      <c r="DB25" s="661"/>
      <c r="DC25" s="662"/>
      <c r="DD25" s="646">
        <v>836852</v>
      </c>
      <c r="DE25" s="659"/>
      <c r="DF25" s="659"/>
      <c r="DG25" s="659"/>
      <c r="DH25" s="659"/>
      <c r="DI25" s="659"/>
      <c r="DJ25" s="659"/>
      <c r="DK25" s="660"/>
      <c r="DL25" s="646">
        <v>836133</v>
      </c>
      <c r="DM25" s="659"/>
      <c r="DN25" s="659"/>
      <c r="DO25" s="659"/>
      <c r="DP25" s="659"/>
      <c r="DQ25" s="659"/>
      <c r="DR25" s="659"/>
      <c r="DS25" s="659"/>
      <c r="DT25" s="659"/>
      <c r="DU25" s="659"/>
      <c r="DV25" s="660"/>
      <c r="DW25" s="643">
        <v>22.6</v>
      </c>
      <c r="DX25" s="661"/>
      <c r="DY25" s="661"/>
      <c r="DZ25" s="661"/>
      <c r="EA25" s="661"/>
      <c r="EB25" s="661"/>
      <c r="EC25" s="676"/>
    </row>
    <row r="26" spans="2:133" ht="11.25" customHeight="1" x14ac:dyDescent="0.15">
      <c r="B26" s="637" t="s">
        <v>300</v>
      </c>
      <c r="C26" s="638"/>
      <c r="D26" s="638"/>
      <c r="E26" s="638"/>
      <c r="F26" s="638"/>
      <c r="G26" s="638"/>
      <c r="H26" s="638"/>
      <c r="I26" s="638"/>
      <c r="J26" s="638"/>
      <c r="K26" s="638"/>
      <c r="L26" s="638"/>
      <c r="M26" s="638"/>
      <c r="N26" s="638"/>
      <c r="O26" s="638"/>
      <c r="P26" s="638"/>
      <c r="Q26" s="639"/>
      <c r="R26" s="640">
        <v>3904309</v>
      </c>
      <c r="S26" s="641"/>
      <c r="T26" s="641"/>
      <c r="U26" s="641"/>
      <c r="V26" s="641"/>
      <c r="W26" s="641"/>
      <c r="X26" s="641"/>
      <c r="Y26" s="642"/>
      <c r="Z26" s="677">
        <v>52.3</v>
      </c>
      <c r="AA26" s="677"/>
      <c r="AB26" s="677"/>
      <c r="AC26" s="677"/>
      <c r="AD26" s="678">
        <v>3592211</v>
      </c>
      <c r="AE26" s="678"/>
      <c r="AF26" s="678"/>
      <c r="AG26" s="678"/>
      <c r="AH26" s="678"/>
      <c r="AI26" s="678"/>
      <c r="AJ26" s="678"/>
      <c r="AK26" s="678"/>
      <c r="AL26" s="643">
        <v>99.8</v>
      </c>
      <c r="AM26" s="644"/>
      <c r="AN26" s="644"/>
      <c r="AO26" s="679"/>
      <c r="AP26" s="734" t="s">
        <v>301</v>
      </c>
      <c r="AQ26" s="735"/>
      <c r="AR26" s="735"/>
      <c r="AS26" s="735"/>
      <c r="AT26" s="735"/>
      <c r="AU26" s="735"/>
      <c r="AV26" s="735"/>
      <c r="AW26" s="735"/>
      <c r="AX26" s="735"/>
      <c r="AY26" s="735"/>
      <c r="AZ26" s="735"/>
      <c r="BA26" s="735"/>
      <c r="BB26" s="735"/>
      <c r="BC26" s="735"/>
      <c r="BD26" s="735"/>
      <c r="BE26" s="735"/>
      <c r="BF26" s="736"/>
      <c r="BG26" s="640" t="s">
        <v>138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572533</v>
      </c>
      <c r="CS26" s="641"/>
      <c r="CT26" s="641"/>
      <c r="CU26" s="641"/>
      <c r="CV26" s="641"/>
      <c r="CW26" s="641"/>
      <c r="CX26" s="641"/>
      <c r="CY26" s="642"/>
      <c r="CZ26" s="643">
        <v>8.1999999999999993</v>
      </c>
      <c r="DA26" s="661"/>
      <c r="DB26" s="661"/>
      <c r="DC26" s="662"/>
      <c r="DD26" s="646">
        <v>489603</v>
      </c>
      <c r="DE26" s="641"/>
      <c r="DF26" s="641"/>
      <c r="DG26" s="641"/>
      <c r="DH26" s="641"/>
      <c r="DI26" s="641"/>
      <c r="DJ26" s="641"/>
      <c r="DK26" s="642"/>
      <c r="DL26" s="646" t="s">
        <v>244</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303</v>
      </c>
      <c r="C27" s="638"/>
      <c r="D27" s="638"/>
      <c r="E27" s="638"/>
      <c r="F27" s="638"/>
      <c r="G27" s="638"/>
      <c r="H27" s="638"/>
      <c r="I27" s="638"/>
      <c r="J27" s="638"/>
      <c r="K27" s="638"/>
      <c r="L27" s="638"/>
      <c r="M27" s="638"/>
      <c r="N27" s="638"/>
      <c r="O27" s="638"/>
      <c r="P27" s="638"/>
      <c r="Q27" s="639"/>
      <c r="R27" s="640">
        <v>1210</v>
      </c>
      <c r="S27" s="641"/>
      <c r="T27" s="641"/>
      <c r="U27" s="641"/>
      <c r="V27" s="641"/>
      <c r="W27" s="641"/>
      <c r="X27" s="641"/>
      <c r="Y27" s="642"/>
      <c r="Z27" s="677">
        <v>0</v>
      </c>
      <c r="AA27" s="677"/>
      <c r="AB27" s="677"/>
      <c r="AC27" s="677"/>
      <c r="AD27" s="678">
        <v>1210</v>
      </c>
      <c r="AE27" s="678"/>
      <c r="AF27" s="678"/>
      <c r="AG27" s="678"/>
      <c r="AH27" s="678"/>
      <c r="AI27" s="678"/>
      <c r="AJ27" s="678"/>
      <c r="AK27" s="678"/>
      <c r="AL27" s="643">
        <v>0</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650140</v>
      </c>
      <c r="BH27" s="641"/>
      <c r="BI27" s="641"/>
      <c r="BJ27" s="641"/>
      <c r="BK27" s="641"/>
      <c r="BL27" s="641"/>
      <c r="BM27" s="641"/>
      <c r="BN27" s="642"/>
      <c r="BO27" s="677">
        <v>100</v>
      </c>
      <c r="BP27" s="677"/>
      <c r="BQ27" s="677"/>
      <c r="BR27" s="677"/>
      <c r="BS27" s="646">
        <v>3084</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443364</v>
      </c>
      <c r="CS27" s="659"/>
      <c r="CT27" s="659"/>
      <c r="CU27" s="659"/>
      <c r="CV27" s="659"/>
      <c r="CW27" s="659"/>
      <c r="CX27" s="659"/>
      <c r="CY27" s="660"/>
      <c r="CZ27" s="643">
        <v>6.4</v>
      </c>
      <c r="DA27" s="661"/>
      <c r="DB27" s="661"/>
      <c r="DC27" s="662"/>
      <c r="DD27" s="646">
        <v>166065</v>
      </c>
      <c r="DE27" s="659"/>
      <c r="DF27" s="659"/>
      <c r="DG27" s="659"/>
      <c r="DH27" s="659"/>
      <c r="DI27" s="659"/>
      <c r="DJ27" s="659"/>
      <c r="DK27" s="660"/>
      <c r="DL27" s="646">
        <v>107502</v>
      </c>
      <c r="DM27" s="659"/>
      <c r="DN27" s="659"/>
      <c r="DO27" s="659"/>
      <c r="DP27" s="659"/>
      <c r="DQ27" s="659"/>
      <c r="DR27" s="659"/>
      <c r="DS27" s="659"/>
      <c r="DT27" s="659"/>
      <c r="DU27" s="659"/>
      <c r="DV27" s="660"/>
      <c r="DW27" s="643">
        <v>2.9</v>
      </c>
      <c r="DX27" s="661"/>
      <c r="DY27" s="661"/>
      <c r="DZ27" s="661"/>
      <c r="EA27" s="661"/>
      <c r="EB27" s="661"/>
      <c r="EC27" s="676"/>
    </row>
    <row r="28" spans="2:133" ht="11.25" customHeight="1" x14ac:dyDescent="0.15">
      <c r="B28" s="637" t="s">
        <v>306</v>
      </c>
      <c r="C28" s="638"/>
      <c r="D28" s="638"/>
      <c r="E28" s="638"/>
      <c r="F28" s="638"/>
      <c r="G28" s="638"/>
      <c r="H28" s="638"/>
      <c r="I28" s="638"/>
      <c r="J28" s="638"/>
      <c r="K28" s="638"/>
      <c r="L28" s="638"/>
      <c r="M28" s="638"/>
      <c r="N28" s="638"/>
      <c r="O28" s="638"/>
      <c r="P28" s="638"/>
      <c r="Q28" s="639"/>
      <c r="R28" s="640">
        <v>9067</v>
      </c>
      <c r="S28" s="641"/>
      <c r="T28" s="641"/>
      <c r="U28" s="641"/>
      <c r="V28" s="641"/>
      <c r="W28" s="641"/>
      <c r="X28" s="641"/>
      <c r="Y28" s="642"/>
      <c r="Z28" s="677">
        <v>0.1</v>
      </c>
      <c r="AA28" s="677"/>
      <c r="AB28" s="677"/>
      <c r="AC28" s="677"/>
      <c r="AD28" s="678" t="s">
        <v>244</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704262</v>
      </c>
      <c r="CS28" s="641"/>
      <c r="CT28" s="641"/>
      <c r="CU28" s="641"/>
      <c r="CV28" s="641"/>
      <c r="CW28" s="641"/>
      <c r="CX28" s="641"/>
      <c r="CY28" s="642"/>
      <c r="CZ28" s="643">
        <v>10.1</v>
      </c>
      <c r="DA28" s="661"/>
      <c r="DB28" s="661"/>
      <c r="DC28" s="662"/>
      <c r="DD28" s="646">
        <v>691345</v>
      </c>
      <c r="DE28" s="641"/>
      <c r="DF28" s="641"/>
      <c r="DG28" s="641"/>
      <c r="DH28" s="641"/>
      <c r="DI28" s="641"/>
      <c r="DJ28" s="641"/>
      <c r="DK28" s="642"/>
      <c r="DL28" s="646">
        <v>691345</v>
      </c>
      <c r="DM28" s="641"/>
      <c r="DN28" s="641"/>
      <c r="DO28" s="641"/>
      <c r="DP28" s="641"/>
      <c r="DQ28" s="641"/>
      <c r="DR28" s="641"/>
      <c r="DS28" s="641"/>
      <c r="DT28" s="641"/>
      <c r="DU28" s="641"/>
      <c r="DV28" s="642"/>
      <c r="DW28" s="643">
        <v>18.7</v>
      </c>
      <c r="DX28" s="661"/>
      <c r="DY28" s="661"/>
      <c r="DZ28" s="661"/>
      <c r="EA28" s="661"/>
      <c r="EB28" s="661"/>
      <c r="EC28" s="676"/>
    </row>
    <row r="29" spans="2:133" ht="11.25" customHeight="1" x14ac:dyDescent="0.15">
      <c r="B29" s="637" t="s">
        <v>308</v>
      </c>
      <c r="C29" s="638"/>
      <c r="D29" s="638"/>
      <c r="E29" s="638"/>
      <c r="F29" s="638"/>
      <c r="G29" s="638"/>
      <c r="H29" s="638"/>
      <c r="I29" s="638"/>
      <c r="J29" s="638"/>
      <c r="K29" s="638"/>
      <c r="L29" s="638"/>
      <c r="M29" s="638"/>
      <c r="N29" s="638"/>
      <c r="O29" s="638"/>
      <c r="P29" s="638"/>
      <c r="Q29" s="639"/>
      <c r="R29" s="640">
        <v>95404</v>
      </c>
      <c r="S29" s="641"/>
      <c r="T29" s="641"/>
      <c r="U29" s="641"/>
      <c r="V29" s="641"/>
      <c r="W29" s="641"/>
      <c r="X29" s="641"/>
      <c r="Y29" s="642"/>
      <c r="Z29" s="677">
        <v>1.3</v>
      </c>
      <c r="AA29" s="677"/>
      <c r="AB29" s="677"/>
      <c r="AC29" s="677"/>
      <c r="AD29" s="678">
        <v>3692</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309</v>
      </c>
      <c r="CE29" s="726"/>
      <c r="CF29" s="673" t="s">
        <v>310</v>
      </c>
      <c r="CG29" s="674"/>
      <c r="CH29" s="674"/>
      <c r="CI29" s="674"/>
      <c r="CJ29" s="674"/>
      <c r="CK29" s="674"/>
      <c r="CL29" s="674"/>
      <c r="CM29" s="674"/>
      <c r="CN29" s="674"/>
      <c r="CO29" s="674"/>
      <c r="CP29" s="674"/>
      <c r="CQ29" s="675"/>
      <c r="CR29" s="640">
        <v>704262</v>
      </c>
      <c r="CS29" s="659"/>
      <c r="CT29" s="659"/>
      <c r="CU29" s="659"/>
      <c r="CV29" s="659"/>
      <c r="CW29" s="659"/>
      <c r="CX29" s="659"/>
      <c r="CY29" s="660"/>
      <c r="CZ29" s="643">
        <v>10.1</v>
      </c>
      <c r="DA29" s="661"/>
      <c r="DB29" s="661"/>
      <c r="DC29" s="662"/>
      <c r="DD29" s="646">
        <v>691345</v>
      </c>
      <c r="DE29" s="659"/>
      <c r="DF29" s="659"/>
      <c r="DG29" s="659"/>
      <c r="DH29" s="659"/>
      <c r="DI29" s="659"/>
      <c r="DJ29" s="659"/>
      <c r="DK29" s="660"/>
      <c r="DL29" s="646">
        <v>691345</v>
      </c>
      <c r="DM29" s="659"/>
      <c r="DN29" s="659"/>
      <c r="DO29" s="659"/>
      <c r="DP29" s="659"/>
      <c r="DQ29" s="659"/>
      <c r="DR29" s="659"/>
      <c r="DS29" s="659"/>
      <c r="DT29" s="659"/>
      <c r="DU29" s="659"/>
      <c r="DV29" s="660"/>
      <c r="DW29" s="643">
        <v>18.7</v>
      </c>
      <c r="DX29" s="661"/>
      <c r="DY29" s="661"/>
      <c r="DZ29" s="661"/>
      <c r="EA29" s="661"/>
      <c r="EB29" s="661"/>
      <c r="EC29" s="676"/>
    </row>
    <row r="30" spans="2:133" ht="11.25" customHeight="1" x14ac:dyDescent="0.15">
      <c r="B30" s="637" t="s">
        <v>311</v>
      </c>
      <c r="C30" s="638"/>
      <c r="D30" s="638"/>
      <c r="E30" s="638"/>
      <c r="F30" s="638"/>
      <c r="G30" s="638"/>
      <c r="H30" s="638"/>
      <c r="I30" s="638"/>
      <c r="J30" s="638"/>
      <c r="K30" s="638"/>
      <c r="L30" s="638"/>
      <c r="M30" s="638"/>
      <c r="N30" s="638"/>
      <c r="O30" s="638"/>
      <c r="P30" s="638"/>
      <c r="Q30" s="639"/>
      <c r="R30" s="640">
        <v>4906</v>
      </c>
      <c r="S30" s="641"/>
      <c r="T30" s="641"/>
      <c r="U30" s="641"/>
      <c r="V30" s="641"/>
      <c r="W30" s="641"/>
      <c r="X30" s="641"/>
      <c r="Y30" s="642"/>
      <c r="Z30" s="677">
        <v>0.1</v>
      </c>
      <c r="AA30" s="677"/>
      <c r="AB30" s="677"/>
      <c r="AC30" s="677"/>
      <c r="AD30" s="678">
        <v>285</v>
      </c>
      <c r="AE30" s="678"/>
      <c r="AF30" s="678"/>
      <c r="AG30" s="678"/>
      <c r="AH30" s="678"/>
      <c r="AI30" s="678"/>
      <c r="AJ30" s="678"/>
      <c r="AK30" s="678"/>
      <c r="AL30" s="643">
        <v>0</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312</v>
      </c>
      <c r="BH30" s="714"/>
      <c r="BI30" s="714"/>
      <c r="BJ30" s="714"/>
      <c r="BK30" s="714"/>
      <c r="BL30" s="714"/>
      <c r="BM30" s="714"/>
      <c r="BN30" s="714"/>
      <c r="BO30" s="714"/>
      <c r="BP30" s="714"/>
      <c r="BQ30" s="715"/>
      <c r="BR30" s="701" t="s">
        <v>313</v>
      </c>
      <c r="BS30" s="714"/>
      <c r="BT30" s="714"/>
      <c r="BU30" s="714"/>
      <c r="BV30" s="714"/>
      <c r="BW30" s="714"/>
      <c r="BX30" s="714"/>
      <c r="BY30" s="714"/>
      <c r="BZ30" s="714"/>
      <c r="CA30" s="714"/>
      <c r="CB30" s="715"/>
      <c r="CD30" s="727"/>
      <c r="CE30" s="728"/>
      <c r="CF30" s="673" t="s">
        <v>314</v>
      </c>
      <c r="CG30" s="674"/>
      <c r="CH30" s="674"/>
      <c r="CI30" s="674"/>
      <c r="CJ30" s="674"/>
      <c r="CK30" s="674"/>
      <c r="CL30" s="674"/>
      <c r="CM30" s="674"/>
      <c r="CN30" s="674"/>
      <c r="CO30" s="674"/>
      <c r="CP30" s="674"/>
      <c r="CQ30" s="675"/>
      <c r="CR30" s="640">
        <v>673553</v>
      </c>
      <c r="CS30" s="641"/>
      <c r="CT30" s="641"/>
      <c r="CU30" s="641"/>
      <c r="CV30" s="641"/>
      <c r="CW30" s="641"/>
      <c r="CX30" s="641"/>
      <c r="CY30" s="642"/>
      <c r="CZ30" s="643">
        <v>9.6999999999999993</v>
      </c>
      <c r="DA30" s="661"/>
      <c r="DB30" s="661"/>
      <c r="DC30" s="662"/>
      <c r="DD30" s="646">
        <v>661153</v>
      </c>
      <c r="DE30" s="641"/>
      <c r="DF30" s="641"/>
      <c r="DG30" s="641"/>
      <c r="DH30" s="641"/>
      <c r="DI30" s="641"/>
      <c r="DJ30" s="641"/>
      <c r="DK30" s="642"/>
      <c r="DL30" s="646">
        <v>661153</v>
      </c>
      <c r="DM30" s="641"/>
      <c r="DN30" s="641"/>
      <c r="DO30" s="641"/>
      <c r="DP30" s="641"/>
      <c r="DQ30" s="641"/>
      <c r="DR30" s="641"/>
      <c r="DS30" s="641"/>
      <c r="DT30" s="641"/>
      <c r="DU30" s="641"/>
      <c r="DV30" s="642"/>
      <c r="DW30" s="643">
        <v>17.8</v>
      </c>
      <c r="DX30" s="661"/>
      <c r="DY30" s="661"/>
      <c r="DZ30" s="661"/>
      <c r="EA30" s="661"/>
      <c r="EB30" s="661"/>
      <c r="EC30" s="676"/>
    </row>
    <row r="31" spans="2:133" ht="11.25" customHeight="1" x14ac:dyDescent="0.15">
      <c r="B31" s="637" t="s">
        <v>315</v>
      </c>
      <c r="C31" s="638"/>
      <c r="D31" s="638"/>
      <c r="E31" s="638"/>
      <c r="F31" s="638"/>
      <c r="G31" s="638"/>
      <c r="H31" s="638"/>
      <c r="I31" s="638"/>
      <c r="J31" s="638"/>
      <c r="K31" s="638"/>
      <c r="L31" s="638"/>
      <c r="M31" s="638"/>
      <c r="N31" s="638"/>
      <c r="O31" s="638"/>
      <c r="P31" s="638"/>
      <c r="Q31" s="639"/>
      <c r="R31" s="640">
        <v>466550</v>
      </c>
      <c r="S31" s="641"/>
      <c r="T31" s="641"/>
      <c r="U31" s="641"/>
      <c r="V31" s="641"/>
      <c r="W31" s="641"/>
      <c r="X31" s="641"/>
      <c r="Y31" s="642"/>
      <c r="Z31" s="677">
        <v>6.3</v>
      </c>
      <c r="AA31" s="677"/>
      <c r="AB31" s="677"/>
      <c r="AC31" s="677"/>
      <c r="AD31" s="678" t="s">
        <v>128</v>
      </c>
      <c r="AE31" s="678"/>
      <c r="AF31" s="678"/>
      <c r="AG31" s="678"/>
      <c r="AH31" s="678"/>
      <c r="AI31" s="678"/>
      <c r="AJ31" s="678"/>
      <c r="AK31" s="678"/>
      <c r="AL31" s="643" t="s">
        <v>138</v>
      </c>
      <c r="AM31" s="644"/>
      <c r="AN31" s="644"/>
      <c r="AO31" s="679"/>
      <c r="AP31" s="716" t="s">
        <v>316</v>
      </c>
      <c r="AQ31" s="717"/>
      <c r="AR31" s="717"/>
      <c r="AS31" s="717"/>
      <c r="AT31" s="722" t="s">
        <v>317</v>
      </c>
      <c r="AU31" s="231"/>
      <c r="AV31" s="231"/>
      <c r="AW31" s="231"/>
      <c r="AX31" s="706" t="s">
        <v>191</v>
      </c>
      <c r="AY31" s="707"/>
      <c r="AZ31" s="707"/>
      <c r="BA31" s="707"/>
      <c r="BB31" s="707"/>
      <c r="BC31" s="707"/>
      <c r="BD31" s="707"/>
      <c r="BE31" s="707"/>
      <c r="BF31" s="708"/>
      <c r="BG31" s="709">
        <v>98.8</v>
      </c>
      <c r="BH31" s="710"/>
      <c r="BI31" s="710"/>
      <c r="BJ31" s="710"/>
      <c r="BK31" s="710"/>
      <c r="BL31" s="710"/>
      <c r="BM31" s="711">
        <v>94.9</v>
      </c>
      <c r="BN31" s="710"/>
      <c r="BO31" s="710"/>
      <c r="BP31" s="710"/>
      <c r="BQ31" s="712"/>
      <c r="BR31" s="709">
        <v>98.7</v>
      </c>
      <c r="BS31" s="710"/>
      <c r="BT31" s="710"/>
      <c r="BU31" s="710"/>
      <c r="BV31" s="710"/>
      <c r="BW31" s="710"/>
      <c r="BX31" s="711">
        <v>95.1</v>
      </c>
      <c r="BY31" s="710"/>
      <c r="BZ31" s="710"/>
      <c r="CA31" s="710"/>
      <c r="CB31" s="712"/>
      <c r="CD31" s="727"/>
      <c r="CE31" s="728"/>
      <c r="CF31" s="673" t="s">
        <v>318</v>
      </c>
      <c r="CG31" s="674"/>
      <c r="CH31" s="674"/>
      <c r="CI31" s="674"/>
      <c r="CJ31" s="674"/>
      <c r="CK31" s="674"/>
      <c r="CL31" s="674"/>
      <c r="CM31" s="674"/>
      <c r="CN31" s="674"/>
      <c r="CO31" s="674"/>
      <c r="CP31" s="674"/>
      <c r="CQ31" s="675"/>
      <c r="CR31" s="640">
        <v>30709</v>
      </c>
      <c r="CS31" s="659"/>
      <c r="CT31" s="659"/>
      <c r="CU31" s="659"/>
      <c r="CV31" s="659"/>
      <c r="CW31" s="659"/>
      <c r="CX31" s="659"/>
      <c r="CY31" s="660"/>
      <c r="CZ31" s="643">
        <v>0.4</v>
      </c>
      <c r="DA31" s="661"/>
      <c r="DB31" s="661"/>
      <c r="DC31" s="662"/>
      <c r="DD31" s="646">
        <v>30192</v>
      </c>
      <c r="DE31" s="659"/>
      <c r="DF31" s="659"/>
      <c r="DG31" s="659"/>
      <c r="DH31" s="659"/>
      <c r="DI31" s="659"/>
      <c r="DJ31" s="659"/>
      <c r="DK31" s="660"/>
      <c r="DL31" s="646">
        <v>30192</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319</v>
      </c>
      <c r="C32" s="732"/>
      <c r="D32" s="732"/>
      <c r="E32" s="732"/>
      <c r="F32" s="732"/>
      <c r="G32" s="732"/>
      <c r="H32" s="732"/>
      <c r="I32" s="732"/>
      <c r="J32" s="732"/>
      <c r="K32" s="732"/>
      <c r="L32" s="732"/>
      <c r="M32" s="732"/>
      <c r="N32" s="732"/>
      <c r="O32" s="732"/>
      <c r="P32" s="732"/>
      <c r="Q32" s="733"/>
      <c r="R32" s="640" t="s">
        <v>128</v>
      </c>
      <c r="S32" s="641"/>
      <c r="T32" s="641"/>
      <c r="U32" s="641"/>
      <c r="V32" s="641"/>
      <c r="W32" s="641"/>
      <c r="X32" s="641"/>
      <c r="Y32" s="642"/>
      <c r="Z32" s="677" t="s">
        <v>244</v>
      </c>
      <c r="AA32" s="677"/>
      <c r="AB32" s="677"/>
      <c r="AC32" s="677"/>
      <c r="AD32" s="678" t="s">
        <v>128</v>
      </c>
      <c r="AE32" s="678"/>
      <c r="AF32" s="678"/>
      <c r="AG32" s="678"/>
      <c r="AH32" s="678"/>
      <c r="AI32" s="678"/>
      <c r="AJ32" s="678"/>
      <c r="AK32" s="678"/>
      <c r="AL32" s="643" t="s">
        <v>244</v>
      </c>
      <c r="AM32" s="644"/>
      <c r="AN32" s="644"/>
      <c r="AO32" s="679"/>
      <c r="AP32" s="718"/>
      <c r="AQ32" s="719"/>
      <c r="AR32" s="719"/>
      <c r="AS32" s="719"/>
      <c r="AT32" s="723"/>
      <c r="AU32" s="230" t="s">
        <v>320</v>
      </c>
      <c r="AV32" s="230"/>
      <c r="AW32" s="230"/>
      <c r="AX32" s="637" t="s">
        <v>321</v>
      </c>
      <c r="AY32" s="638"/>
      <c r="AZ32" s="638"/>
      <c r="BA32" s="638"/>
      <c r="BB32" s="638"/>
      <c r="BC32" s="638"/>
      <c r="BD32" s="638"/>
      <c r="BE32" s="638"/>
      <c r="BF32" s="639"/>
      <c r="BG32" s="713">
        <v>99.4</v>
      </c>
      <c r="BH32" s="659"/>
      <c r="BI32" s="659"/>
      <c r="BJ32" s="659"/>
      <c r="BK32" s="659"/>
      <c r="BL32" s="659"/>
      <c r="BM32" s="644">
        <v>97.8</v>
      </c>
      <c r="BN32" s="705"/>
      <c r="BO32" s="705"/>
      <c r="BP32" s="705"/>
      <c r="BQ32" s="683"/>
      <c r="BR32" s="713">
        <v>99.2</v>
      </c>
      <c r="BS32" s="659"/>
      <c r="BT32" s="659"/>
      <c r="BU32" s="659"/>
      <c r="BV32" s="659"/>
      <c r="BW32" s="659"/>
      <c r="BX32" s="644">
        <v>97.7</v>
      </c>
      <c r="BY32" s="705"/>
      <c r="BZ32" s="705"/>
      <c r="CA32" s="705"/>
      <c r="CB32" s="683"/>
      <c r="CD32" s="729"/>
      <c r="CE32" s="730"/>
      <c r="CF32" s="673" t="s">
        <v>322</v>
      </c>
      <c r="CG32" s="674"/>
      <c r="CH32" s="674"/>
      <c r="CI32" s="674"/>
      <c r="CJ32" s="674"/>
      <c r="CK32" s="674"/>
      <c r="CL32" s="674"/>
      <c r="CM32" s="674"/>
      <c r="CN32" s="674"/>
      <c r="CO32" s="674"/>
      <c r="CP32" s="674"/>
      <c r="CQ32" s="675"/>
      <c r="CR32" s="640" t="s">
        <v>128</v>
      </c>
      <c r="CS32" s="641"/>
      <c r="CT32" s="641"/>
      <c r="CU32" s="641"/>
      <c r="CV32" s="641"/>
      <c r="CW32" s="641"/>
      <c r="CX32" s="641"/>
      <c r="CY32" s="642"/>
      <c r="CZ32" s="643" t="s">
        <v>128</v>
      </c>
      <c r="DA32" s="661"/>
      <c r="DB32" s="661"/>
      <c r="DC32" s="662"/>
      <c r="DD32" s="646" t="s">
        <v>244</v>
      </c>
      <c r="DE32" s="641"/>
      <c r="DF32" s="641"/>
      <c r="DG32" s="641"/>
      <c r="DH32" s="641"/>
      <c r="DI32" s="641"/>
      <c r="DJ32" s="641"/>
      <c r="DK32" s="642"/>
      <c r="DL32" s="646" t="s">
        <v>128</v>
      </c>
      <c r="DM32" s="641"/>
      <c r="DN32" s="641"/>
      <c r="DO32" s="641"/>
      <c r="DP32" s="641"/>
      <c r="DQ32" s="641"/>
      <c r="DR32" s="641"/>
      <c r="DS32" s="641"/>
      <c r="DT32" s="641"/>
      <c r="DU32" s="641"/>
      <c r="DV32" s="642"/>
      <c r="DW32" s="643" t="s">
        <v>244</v>
      </c>
      <c r="DX32" s="661"/>
      <c r="DY32" s="661"/>
      <c r="DZ32" s="661"/>
      <c r="EA32" s="661"/>
      <c r="EB32" s="661"/>
      <c r="EC32" s="676"/>
    </row>
    <row r="33" spans="2:133" ht="11.25" customHeight="1" x14ac:dyDescent="0.15">
      <c r="B33" s="637" t="s">
        <v>323</v>
      </c>
      <c r="C33" s="638"/>
      <c r="D33" s="638"/>
      <c r="E33" s="638"/>
      <c r="F33" s="638"/>
      <c r="G33" s="638"/>
      <c r="H33" s="638"/>
      <c r="I33" s="638"/>
      <c r="J33" s="638"/>
      <c r="K33" s="638"/>
      <c r="L33" s="638"/>
      <c r="M33" s="638"/>
      <c r="N33" s="638"/>
      <c r="O33" s="638"/>
      <c r="P33" s="638"/>
      <c r="Q33" s="639"/>
      <c r="R33" s="640">
        <v>857283</v>
      </c>
      <c r="S33" s="641"/>
      <c r="T33" s="641"/>
      <c r="U33" s="641"/>
      <c r="V33" s="641"/>
      <c r="W33" s="641"/>
      <c r="X33" s="641"/>
      <c r="Y33" s="642"/>
      <c r="Z33" s="677">
        <v>11.5</v>
      </c>
      <c r="AA33" s="677"/>
      <c r="AB33" s="677"/>
      <c r="AC33" s="677"/>
      <c r="AD33" s="678" t="s">
        <v>128</v>
      </c>
      <c r="AE33" s="678"/>
      <c r="AF33" s="678"/>
      <c r="AG33" s="678"/>
      <c r="AH33" s="678"/>
      <c r="AI33" s="678"/>
      <c r="AJ33" s="678"/>
      <c r="AK33" s="678"/>
      <c r="AL33" s="643" t="s">
        <v>244</v>
      </c>
      <c r="AM33" s="644"/>
      <c r="AN33" s="644"/>
      <c r="AO33" s="679"/>
      <c r="AP33" s="720"/>
      <c r="AQ33" s="721"/>
      <c r="AR33" s="721"/>
      <c r="AS33" s="721"/>
      <c r="AT33" s="724"/>
      <c r="AU33" s="232"/>
      <c r="AV33" s="232"/>
      <c r="AW33" s="232"/>
      <c r="AX33" s="621" t="s">
        <v>324</v>
      </c>
      <c r="AY33" s="622"/>
      <c r="AZ33" s="622"/>
      <c r="BA33" s="622"/>
      <c r="BB33" s="622"/>
      <c r="BC33" s="622"/>
      <c r="BD33" s="622"/>
      <c r="BE33" s="622"/>
      <c r="BF33" s="623"/>
      <c r="BG33" s="704">
        <v>98.1</v>
      </c>
      <c r="BH33" s="625"/>
      <c r="BI33" s="625"/>
      <c r="BJ33" s="625"/>
      <c r="BK33" s="625"/>
      <c r="BL33" s="625"/>
      <c r="BM33" s="668">
        <v>91.5</v>
      </c>
      <c r="BN33" s="625"/>
      <c r="BO33" s="625"/>
      <c r="BP33" s="625"/>
      <c r="BQ33" s="689"/>
      <c r="BR33" s="704">
        <v>97.9</v>
      </c>
      <c r="BS33" s="625"/>
      <c r="BT33" s="625"/>
      <c r="BU33" s="625"/>
      <c r="BV33" s="625"/>
      <c r="BW33" s="625"/>
      <c r="BX33" s="668">
        <v>91.9</v>
      </c>
      <c r="BY33" s="625"/>
      <c r="BZ33" s="625"/>
      <c r="CA33" s="625"/>
      <c r="CB33" s="689"/>
      <c r="CD33" s="673" t="s">
        <v>325</v>
      </c>
      <c r="CE33" s="674"/>
      <c r="CF33" s="674"/>
      <c r="CG33" s="674"/>
      <c r="CH33" s="674"/>
      <c r="CI33" s="674"/>
      <c r="CJ33" s="674"/>
      <c r="CK33" s="674"/>
      <c r="CL33" s="674"/>
      <c r="CM33" s="674"/>
      <c r="CN33" s="674"/>
      <c r="CO33" s="674"/>
      <c r="CP33" s="674"/>
      <c r="CQ33" s="675"/>
      <c r="CR33" s="640">
        <v>2742344</v>
      </c>
      <c r="CS33" s="659"/>
      <c r="CT33" s="659"/>
      <c r="CU33" s="659"/>
      <c r="CV33" s="659"/>
      <c r="CW33" s="659"/>
      <c r="CX33" s="659"/>
      <c r="CY33" s="660"/>
      <c r="CZ33" s="643">
        <v>39.5</v>
      </c>
      <c r="DA33" s="661"/>
      <c r="DB33" s="661"/>
      <c r="DC33" s="662"/>
      <c r="DD33" s="646">
        <v>2082071</v>
      </c>
      <c r="DE33" s="659"/>
      <c r="DF33" s="659"/>
      <c r="DG33" s="659"/>
      <c r="DH33" s="659"/>
      <c r="DI33" s="659"/>
      <c r="DJ33" s="659"/>
      <c r="DK33" s="660"/>
      <c r="DL33" s="646">
        <v>1523038</v>
      </c>
      <c r="DM33" s="659"/>
      <c r="DN33" s="659"/>
      <c r="DO33" s="659"/>
      <c r="DP33" s="659"/>
      <c r="DQ33" s="659"/>
      <c r="DR33" s="659"/>
      <c r="DS33" s="659"/>
      <c r="DT33" s="659"/>
      <c r="DU33" s="659"/>
      <c r="DV33" s="660"/>
      <c r="DW33" s="643">
        <v>41.1</v>
      </c>
      <c r="DX33" s="661"/>
      <c r="DY33" s="661"/>
      <c r="DZ33" s="661"/>
      <c r="EA33" s="661"/>
      <c r="EB33" s="661"/>
      <c r="EC33" s="676"/>
    </row>
    <row r="34" spans="2:133" ht="11.25" customHeight="1" x14ac:dyDescent="0.15">
      <c r="B34" s="637" t="s">
        <v>326</v>
      </c>
      <c r="C34" s="638"/>
      <c r="D34" s="638"/>
      <c r="E34" s="638"/>
      <c r="F34" s="638"/>
      <c r="G34" s="638"/>
      <c r="H34" s="638"/>
      <c r="I34" s="638"/>
      <c r="J34" s="638"/>
      <c r="K34" s="638"/>
      <c r="L34" s="638"/>
      <c r="M34" s="638"/>
      <c r="N34" s="638"/>
      <c r="O34" s="638"/>
      <c r="P34" s="638"/>
      <c r="Q34" s="639"/>
      <c r="R34" s="640">
        <v>14680</v>
      </c>
      <c r="S34" s="641"/>
      <c r="T34" s="641"/>
      <c r="U34" s="641"/>
      <c r="V34" s="641"/>
      <c r="W34" s="641"/>
      <c r="X34" s="641"/>
      <c r="Y34" s="642"/>
      <c r="Z34" s="677">
        <v>0.2</v>
      </c>
      <c r="AA34" s="677"/>
      <c r="AB34" s="677"/>
      <c r="AC34" s="677"/>
      <c r="AD34" s="678">
        <v>789</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327</v>
      </c>
      <c r="CE34" s="674"/>
      <c r="CF34" s="674"/>
      <c r="CG34" s="674"/>
      <c r="CH34" s="674"/>
      <c r="CI34" s="674"/>
      <c r="CJ34" s="674"/>
      <c r="CK34" s="674"/>
      <c r="CL34" s="674"/>
      <c r="CM34" s="674"/>
      <c r="CN34" s="674"/>
      <c r="CO34" s="674"/>
      <c r="CP34" s="674"/>
      <c r="CQ34" s="675"/>
      <c r="CR34" s="640">
        <v>856548</v>
      </c>
      <c r="CS34" s="641"/>
      <c r="CT34" s="641"/>
      <c r="CU34" s="641"/>
      <c r="CV34" s="641"/>
      <c r="CW34" s="641"/>
      <c r="CX34" s="641"/>
      <c r="CY34" s="642"/>
      <c r="CZ34" s="643">
        <v>12.3</v>
      </c>
      <c r="DA34" s="661"/>
      <c r="DB34" s="661"/>
      <c r="DC34" s="662"/>
      <c r="DD34" s="646">
        <v>620852</v>
      </c>
      <c r="DE34" s="641"/>
      <c r="DF34" s="641"/>
      <c r="DG34" s="641"/>
      <c r="DH34" s="641"/>
      <c r="DI34" s="641"/>
      <c r="DJ34" s="641"/>
      <c r="DK34" s="642"/>
      <c r="DL34" s="646">
        <v>493851</v>
      </c>
      <c r="DM34" s="641"/>
      <c r="DN34" s="641"/>
      <c r="DO34" s="641"/>
      <c r="DP34" s="641"/>
      <c r="DQ34" s="641"/>
      <c r="DR34" s="641"/>
      <c r="DS34" s="641"/>
      <c r="DT34" s="641"/>
      <c r="DU34" s="641"/>
      <c r="DV34" s="642"/>
      <c r="DW34" s="643">
        <v>13.3</v>
      </c>
      <c r="DX34" s="661"/>
      <c r="DY34" s="661"/>
      <c r="DZ34" s="661"/>
      <c r="EA34" s="661"/>
      <c r="EB34" s="661"/>
      <c r="EC34" s="676"/>
    </row>
    <row r="35" spans="2:133" ht="11.25" customHeight="1" x14ac:dyDescent="0.15">
      <c r="B35" s="637" t="s">
        <v>328</v>
      </c>
      <c r="C35" s="638"/>
      <c r="D35" s="638"/>
      <c r="E35" s="638"/>
      <c r="F35" s="638"/>
      <c r="G35" s="638"/>
      <c r="H35" s="638"/>
      <c r="I35" s="638"/>
      <c r="J35" s="638"/>
      <c r="K35" s="638"/>
      <c r="L35" s="638"/>
      <c r="M35" s="638"/>
      <c r="N35" s="638"/>
      <c r="O35" s="638"/>
      <c r="P35" s="638"/>
      <c r="Q35" s="639"/>
      <c r="R35" s="640">
        <v>47825</v>
      </c>
      <c r="S35" s="641"/>
      <c r="T35" s="641"/>
      <c r="U35" s="641"/>
      <c r="V35" s="641"/>
      <c r="W35" s="641"/>
      <c r="X35" s="641"/>
      <c r="Y35" s="642"/>
      <c r="Z35" s="677">
        <v>0.6</v>
      </c>
      <c r="AA35" s="677"/>
      <c r="AB35" s="677"/>
      <c r="AC35" s="677"/>
      <c r="AD35" s="678" t="s">
        <v>128</v>
      </c>
      <c r="AE35" s="678"/>
      <c r="AF35" s="678"/>
      <c r="AG35" s="678"/>
      <c r="AH35" s="678"/>
      <c r="AI35" s="678"/>
      <c r="AJ35" s="678"/>
      <c r="AK35" s="678"/>
      <c r="AL35" s="643" t="s">
        <v>138</v>
      </c>
      <c r="AM35" s="644"/>
      <c r="AN35" s="644"/>
      <c r="AO35" s="679"/>
      <c r="AP35" s="235"/>
      <c r="AQ35" s="701" t="s">
        <v>329</v>
      </c>
      <c r="AR35" s="702"/>
      <c r="AS35" s="702"/>
      <c r="AT35" s="702"/>
      <c r="AU35" s="702"/>
      <c r="AV35" s="702"/>
      <c r="AW35" s="702"/>
      <c r="AX35" s="702"/>
      <c r="AY35" s="702"/>
      <c r="AZ35" s="702"/>
      <c r="BA35" s="702"/>
      <c r="BB35" s="702"/>
      <c r="BC35" s="702"/>
      <c r="BD35" s="702"/>
      <c r="BE35" s="702"/>
      <c r="BF35" s="703"/>
      <c r="BG35" s="701" t="s">
        <v>330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331</v>
      </c>
      <c r="CE35" s="674"/>
      <c r="CF35" s="674"/>
      <c r="CG35" s="674"/>
      <c r="CH35" s="674"/>
      <c r="CI35" s="674"/>
      <c r="CJ35" s="674"/>
      <c r="CK35" s="674"/>
      <c r="CL35" s="674"/>
      <c r="CM35" s="674"/>
      <c r="CN35" s="674"/>
      <c r="CO35" s="674"/>
      <c r="CP35" s="674"/>
      <c r="CQ35" s="675"/>
      <c r="CR35" s="640">
        <v>266214</v>
      </c>
      <c r="CS35" s="659"/>
      <c r="CT35" s="659"/>
      <c r="CU35" s="659"/>
      <c r="CV35" s="659"/>
      <c r="CW35" s="659"/>
      <c r="CX35" s="659"/>
      <c r="CY35" s="660"/>
      <c r="CZ35" s="643">
        <v>3.8</v>
      </c>
      <c r="DA35" s="661"/>
      <c r="DB35" s="661"/>
      <c r="DC35" s="662"/>
      <c r="DD35" s="646">
        <v>224513</v>
      </c>
      <c r="DE35" s="659"/>
      <c r="DF35" s="659"/>
      <c r="DG35" s="659"/>
      <c r="DH35" s="659"/>
      <c r="DI35" s="659"/>
      <c r="DJ35" s="659"/>
      <c r="DK35" s="660"/>
      <c r="DL35" s="646">
        <v>200773</v>
      </c>
      <c r="DM35" s="659"/>
      <c r="DN35" s="659"/>
      <c r="DO35" s="659"/>
      <c r="DP35" s="659"/>
      <c r="DQ35" s="659"/>
      <c r="DR35" s="659"/>
      <c r="DS35" s="659"/>
      <c r="DT35" s="659"/>
      <c r="DU35" s="659"/>
      <c r="DV35" s="660"/>
      <c r="DW35" s="643">
        <v>5.4</v>
      </c>
      <c r="DX35" s="661"/>
      <c r="DY35" s="661"/>
      <c r="DZ35" s="661"/>
      <c r="EA35" s="661"/>
      <c r="EB35" s="661"/>
      <c r="EC35" s="676"/>
    </row>
    <row r="36" spans="2:133" ht="11.25" customHeight="1" x14ac:dyDescent="0.15">
      <c r="B36" s="637" t="s">
        <v>332</v>
      </c>
      <c r="C36" s="638"/>
      <c r="D36" s="638"/>
      <c r="E36" s="638"/>
      <c r="F36" s="638"/>
      <c r="G36" s="638"/>
      <c r="H36" s="638"/>
      <c r="I36" s="638"/>
      <c r="J36" s="638"/>
      <c r="K36" s="638"/>
      <c r="L36" s="638"/>
      <c r="M36" s="638"/>
      <c r="N36" s="638"/>
      <c r="O36" s="638"/>
      <c r="P36" s="638"/>
      <c r="Q36" s="639"/>
      <c r="R36" s="640">
        <v>772455</v>
      </c>
      <c r="S36" s="641"/>
      <c r="T36" s="641"/>
      <c r="U36" s="641"/>
      <c r="V36" s="641"/>
      <c r="W36" s="641"/>
      <c r="X36" s="641"/>
      <c r="Y36" s="642"/>
      <c r="Z36" s="677">
        <v>10.4</v>
      </c>
      <c r="AA36" s="677"/>
      <c r="AB36" s="677"/>
      <c r="AC36" s="677"/>
      <c r="AD36" s="678" t="s">
        <v>128</v>
      </c>
      <c r="AE36" s="678"/>
      <c r="AF36" s="678"/>
      <c r="AG36" s="678"/>
      <c r="AH36" s="678"/>
      <c r="AI36" s="678"/>
      <c r="AJ36" s="678"/>
      <c r="AK36" s="678"/>
      <c r="AL36" s="643" t="s">
        <v>128</v>
      </c>
      <c r="AM36" s="644"/>
      <c r="AN36" s="644"/>
      <c r="AO36" s="679"/>
      <c r="AP36" s="235"/>
      <c r="AQ36" s="692" t="s">
        <v>333</v>
      </c>
      <c r="AR36" s="693"/>
      <c r="AS36" s="693"/>
      <c r="AT36" s="693"/>
      <c r="AU36" s="693"/>
      <c r="AV36" s="693"/>
      <c r="AW36" s="693"/>
      <c r="AX36" s="693"/>
      <c r="AY36" s="694"/>
      <c r="AZ36" s="695">
        <v>739666</v>
      </c>
      <c r="BA36" s="696"/>
      <c r="BB36" s="696"/>
      <c r="BC36" s="696"/>
      <c r="BD36" s="696"/>
      <c r="BE36" s="696"/>
      <c r="BF36" s="697"/>
      <c r="BG36" s="698" t="s">
        <v>334</v>
      </c>
      <c r="BH36" s="699"/>
      <c r="BI36" s="699"/>
      <c r="BJ36" s="699"/>
      <c r="BK36" s="699"/>
      <c r="BL36" s="699"/>
      <c r="BM36" s="699"/>
      <c r="BN36" s="699"/>
      <c r="BO36" s="699"/>
      <c r="BP36" s="699"/>
      <c r="BQ36" s="699"/>
      <c r="BR36" s="699"/>
      <c r="BS36" s="699"/>
      <c r="BT36" s="699"/>
      <c r="BU36" s="700"/>
      <c r="BV36" s="695">
        <v>40051</v>
      </c>
      <c r="BW36" s="696"/>
      <c r="BX36" s="696"/>
      <c r="BY36" s="696"/>
      <c r="BZ36" s="696"/>
      <c r="CA36" s="696"/>
      <c r="CB36" s="697"/>
      <c r="CD36" s="673" t="s">
        <v>335</v>
      </c>
      <c r="CE36" s="674"/>
      <c r="CF36" s="674"/>
      <c r="CG36" s="674"/>
      <c r="CH36" s="674"/>
      <c r="CI36" s="674"/>
      <c r="CJ36" s="674"/>
      <c r="CK36" s="674"/>
      <c r="CL36" s="674"/>
      <c r="CM36" s="674"/>
      <c r="CN36" s="674"/>
      <c r="CO36" s="674"/>
      <c r="CP36" s="674"/>
      <c r="CQ36" s="675"/>
      <c r="CR36" s="640">
        <v>883426</v>
      </c>
      <c r="CS36" s="641"/>
      <c r="CT36" s="641"/>
      <c r="CU36" s="641"/>
      <c r="CV36" s="641"/>
      <c r="CW36" s="641"/>
      <c r="CX36" s="641"/>
      <c r="CY36" s="642"/>
      <c r="CZ36" s="643">
        <v>12.7</v>
      </c>
      <c r="DA36" s="661"/>
      <c r="DB36" s="661"/>
      <c r="DC36" s="662"/>
      <c r="DD36" s="646">
        <v>623355</v>
      </c>
      <c r="DE36" s="641"/>
      <c r="DF36" s="641"/>
      <c r="DG36" s="641"/>
      <c r="DH36" s="641"/>
      <c r="DI36" s="641"/>
      <c r="DJ36" s="641"/>
      <c r="DK36" s="642"/>
      <c r="DL36" s="646">
        <v>468351</v>
      </c>
      <c r="DM36" s="641"/>
      <c r="DN36" s="641"/>
      <c r="DO36" s="641"/>
      <c r="DP36" s="641"/>
      <c r="DQ36" s="641"/>
      <c r="DR36" s="641"/>
      <c r="DS36" s="641"/>
      <c r="DT36" s="641"/>
      <c r="DU36" s="641"/>
      <c r="DV36" s="642"/>
      <c r="DW36" s="643">
        <v>12.6</v>
      </c>
      <c r="DX36" s="661"/>
      <c r="DY36" s="661"/>
      <c r="DZ36" s="661"/>
      <c r="EA36" s="661"/>
      <c r="EB36" s="661"/>
      <c r="EC36" s="676"/>
    </row>
    <row r="37" spans="2:133" ht="11.25" customHeight="1" x14ac:dyDescent="0.15">
      <c r="B37" s="637" t="s">
        <v>336</v>
      </c>
      <c r="C37" s="638"/>
      <c r="D37" s="638"/>
      <c r="E37" s="638"/>
      <c r="F37" s="638"/>
      <c r="G37" s="638"/>
      <c r="H37" s="638"/>
      <c r="I37" s="638"/>
      <c r="J37" s="638"/>
      <c r="K37" s="638"/>
      <c r="L37" s="638"/>
      <c r="M37" s="638"/>
      <c r="N37" s="638"/>
      <c r="O37" s="638"/>
      <c r="P37" s="638"/>
      <c r="Q37" s="639"/>
      <c r="R37" s="640">
        <v>177849</v>
      </c>
      <c r="S37" s="641"/>
      <c r="T37" s="641"/>
      <c r="U37" s="641"/>
      <c r="V37" s="641"/>
      <c r="W37" s="641"/>
      <c r="X37" s="641"/>
      <c r="Y37" s="642"/>
      <c r="Z37" s="677">
        <v>2.4</v>
      </c>
      <c r="AA37" s="677"/>
      <c r="AB37" s="677"/>
      <c r="AC37" s="677"/>
      <c r="AD37" s="678" t="s">
        <v>128</v>
      </c>
      <c r="AE37" s="678"/>
      <c r="AF37" s="678"/>
      <c r="AG37" s="678"/>
      <c r="AH37" s="678"/>
      <c r="AI37" s="678"/>
      <c r="AJ37" s="678"/>
      <c r="AK37" s="678"/>
      <c r="AL37" s="643" t="s">
        <v>244</v>
      </c>
      <c r="AM37" s="644"/>
      <c r="AN37" s="644"/>
      <c r="AO37" s="679"/>
      <c r="AQ37" s="680" t="s">
        <v>337</v>
      </c>
      <c r="AR37" s="681"/>
      <c r="AS37" s="681"/>
      <c r="AT37" s="681"/>
      <c r="AU37" s="681"/>
      <c r="AV37" s="681"/>
      <c r="AW37" s="681"/>
      <c r="AX37" s="681"/>
      <c r="AY37" s="682"/>
      <c r="AZ37" s="640">
        <v>267970</v>
      </c>
      <c r="BA37" s="641"/>
      <c r="BB37" s="641"/>
      <c r="BC37" s="641"/>
      <c r="BD37" s="659"/>
      <c r="BE37" s="659"/>
      <c r="BF37" s="683"/>
      <c r="BG37" s="673" t="s">
        <v>338</v>
      </c>
      <c r="BH37" s="674"/>
      <c r="BI37" s="674"/>
      <c r="BJ37" s="674"/>
      <c r="BK37" s="674"/>
      <c r="BL37" s="674"/>
      <c r="BM37" s="674"/>
      <c r="BN37" s="674"/>
      <c r="BO37" s="674"/>
      <c r="BP37" s="674"/>
      <c r="BQ37" s="674"/>
      <c r="BR37" s="674"/>
      <c r="BS37" s="674"/>
      <c r="BT37" s="674"/>
      <c r="BU37" s="675"/>
      <c r="BV37" s="640">
        <v>34818</v>
      </c>
      <c r="BW37" s="641"/>
      <c r="BX37" s="641"/>
      <c r="BY37" s="641"/>
      <c r="BZ37" s="641"/>
      <c r="CA37" s="641"/>
      <c r="CB37" s="684"/>
      <c r="CD37" s="673" t="s">
        <v>339</v>
      </c>
      <c r="CE37" s="674"/>
      <c r="CF37" s="674"/>
      <c r="CG37" s="674"/>
      <c r="CH37" s="674"/>
      <c r="CI37" s="674"/>
      <c r="CJ37" s="674"/>
      <c r="CK37" s="674"/>
      <c r="CL37" s="674"/>
      <c r="CM37" s="674"/>
      <c r="CN37" s="674"/>
      <c r="CO37" s="674"/>
      <c r="CP37" s="674"/>
      <c r="CQ37" s="675"/>
      <c r="CR37" s="640">
        <v>374286</v>
      </c>
      <c r="CS37" s="659"/>
      <c r="CT37" s="659"/>
      <c r="CU37" s="659"/>
      <c r="CV37" s="659"/>
      <c r="CW37" s="659"/>
      <c r="CX37" s="659"/>
      <c r="CY37" s="660"/>
      <c r="CZ37" s="643">
        <v>5.4</v>
      </c>
      <c r="DA37" s="661"/>
      <c r="DB37" s="661"/>
      <c r="DC37" s="662"/>
      <c r="DD37" s="646">
        <v>343690</v>
      </c>
      <c r="DE37" s="659"/>
      <c r="DF37" s="659"/>
      <c r="DG37" s="659"/>
      <c r="DH37" s="659"/>
      <c r="DI37" s="659"/>
      <c r="DJ37" s="659"/>
      <c r="DK37" s="660"/>
      <c r="DL37" s="646">
        <v>343690</v>
      </c>
      <c r="DM37" s="659"/>
      <c r="DN37" s="659"/>
      <c r="DO37" s="659"/>
      <c r="DP37" s="659"/>
      <c r="DQ37" s="659"/>
      <c r="DR37" s="659"/>
      <c r="DS37" s="659"/>
      <c r="DT37" s="659"/>
      <c r="DU37" s="659"/>
      <c r="DV37" s="660"/>
      <c r="DW37" s="643">
        <v>9.3000000000000007</v>
      </c>
      <c r="DX37" s="661"/>
      <c r="DY37" s="661"/>
      <c r="DZ37" s="661"/>
      <c r="EA37" s="661"/>
      <c r="EB37" s="661"/>
      <c r="EC37" s="676"/>
    </row>
    <row r="38" spans="2:133" ht="11.25" customHeight="1" x14ac:dyDescent="0.15">
      <c r="B38" s="637" t="s">
        <v>340</v>
      </c>
      <c r="C38" s="638"/>
      <c r="D38" s="638"/>
      <c r="E38" s="638"/>
      <c r="F38" s="638"/>
      <c r="G38" s="638"/>
      <c r="H38" s="638"/>
      <c r="I38" s="638"/>
      <c r="J38" s="638"/>
      <c r="K38" s="638"/>
      <c r="L38" s="638"/>
      <c r="M38" s="638"/>
      <c r="N38" s="638"/>
      <c r="O38" s="638"/>
      <c r="P38" s="638"/>
      <c r="Q38" s="639"/>
      <c r="R38" s="640">
        <v>111768</v>
      </c>
      <c r="S38" s="641"/>
      <c r="T38" s="641"/>
      <c r="U38" s="641"/>
      <c r="V38" s="641"/>
      <c r="W38" s="641"/>
      <c r="X38" s="641"/>
      <c r="Y38" s="642"/>
      <c r="Z38" s="677">
        <v>1.5</v>
      </c>
      <c r="AA38" s="677"/>
      <c r="AB38" s="677"/>
      <c r="AC38" s="677"/>
      <c r="AD38" s="678">
        <v>17</v>
      </c>
      <c r="AE38" s="678"/>
      <c r="AF38" s="678"/>
      <c r="AG38" s="678"/>
      <c r="AH38" s="678"/>
      <c r="AI38" s="678"/>
      <c r="AJ38" s="678"/>
      <c r="AK38" s="678"/>
      <c r="AL38" s="643">
        <v>0</v>
      </c>
      <c r="AM38" s="644"/>
      <c r="AN38" s="644"/>
      <c r="AO38" s="679"/>
      <c r="AQ38" s="680" t="s">
        <v>341</v>
      </c>
      <c r="AR38" s="681"/>
      <c r="AS38" s="681"/>
      <c r="AT38" s="681"/>
      <c r="AU38" s="681"/>
      <c r="AV38" s="681"/>
      <c r="AW38" s="681"/>
      <c r="AX38" s="681"/>
      <c r="AY38" s="682"/>
      <c r="AZ38" s="640">
        <v>116997</v>
      </c>
      <c r="BA38" s="641"/>
      <c r="BB38" s="641"/>
      <c r="BC38" s="641"/>
      <c r="BD38" s="659"/>
      <c r="BE38" s="659"/>
      <c r="BF38" s="683"/>
      <c r="BG38" s="673" t="s">
        <v>342</v>
      </c>
      <c r="BH38" s="674"/>
      <c r="BI38" s="674"/>
      <c r="BJ38" s="674"/>
      <c r="BK38" s="674"/>
      <c r="BL38" s="674"/>
      <c r="BM38" s="674"/>
      <c r="BN38" s="674"/>
      <c r="BO38" s="674"/>
      <c r="BP38" s="674"/>
      <c r="BQ38" s="674"/>
      <c r="BR38" s="674"/>
      <c r="BS38" s="674"/>
      <c r="BT38" s="674"/>
      <c r="BU38" s="675"/>
      <c r="BV38" s="640">
        <v>926</v>
      </c>
      <c r="BW38" s="641"/>
      <c r="BX38" s="641"/>
      <c r="BY38" s="641"/>
      <c r="BZ38" s="641"/>
      <c r="CA38" s="641"/>
      <c r="CB38" s="684"/>
      <c r="CD38" s="673" t="s">
        <v>343</v>
      </c>
      <c r="CE38" s="674"/>
      <c r="CF38" s="674"/>
      <c r="CG38" s="674"/>
      <c r="CH38" s="674"/>
      <c r="CI38" s="674"/>
      <c r="CJ38" s="674"/>
      <c r="CK38" s="674"/>
      <c r="CL38" s="674"/>
      <c r="CM38" s="674"/>
      <c r="CN38" s="674"/>
      <c r="CO38" s="674"/>
      <c r="CP38" s="674"/>
      <c r="CQ38" s="675"/>
      <c r="CR38" s="640">
        <v>689438</v>
      </c>
      <c r="CS38" s="641"/>
      <c r="CT38" s="641"/>
      <c r="CU38" s="641"/>
      <c r="CV38" s="641"/>
      <c r="CW38" s="641"/>
      <c r="CX38" s="641"/>
      <c r="CY38" s="642"/>
      <c r="CZ38" s="643">
        <v>9.9</v>
      </c>
      <c r="DA38" s="661"/>
      <c r="DB38" s="661"/>
      <c r="DC38" s="662"/>
      <c r="DD38" s="646">
        <v>590338</v>
      </c>
      <c r="DE38" s="641"/>
      <c r="DF38" s="641"/>
      <c r="DG38" s="641"/>
      <c r="DH38" s="641"/>
      <c r="DI38" s="641"/>
      <c r="DJ38" s="641"/>
      <c r="DK38" s="642"/>
      <c r="DL38" s="646">
        <v>360063</v>
      </c>
      <c r="DM38" s="641"/>
      <c r="DN38" s="641"/>
      <c r="DO38" s="641"/>
      <c r="DP38" s="641"/>
      <c r="DQ38" s="641"/>
      <c r="DR38" s="641"/>
      <c r="DS38" s="641"/>
      <c r="DT38" s="641"/>
      <c r="DU38" s="641"/>
      <c r="DV38" s="642"/>
      <c r="DW38" s="643">
        <v>9.6999999999999993</v>
      </c>
      <c r="DX38" s="661"/>
      <c r="DY38" s="661"/>
      <c r="DZ38" s="661"/>
      <c r="EA38" s="661"/>
      <c r="EB38" s="661"/>
      <c r="EC38" s="676"/>
    </row>
    <row r="39" spans="2:133" ht="11.25" customHeight="1" x14ac:dyDescent="0.15">
      <c r="B39" s="637" t="s">
        <v>344</v>
      </c>
      <c r="C39" s="638"/>
      <c r="D39" s="638"/>
      <c r="E39" s="638"/>
      <c r="F39" s="638"/>
      <c r="G39" s="638"/>
      <c r="H39" s="638"/>
      <c r="I39" s="638"/>
      <c r="J39" s="638"/>
      <c r="K39" s="638"/>
      <c r="L39" s="638"/>
      <c r="M39" s="638"/>
      <c r="N39" s="638"/>
      <c r="O39" s="638"/>
      <c r="P39" s="638"/>
      <c r="Q39" s="639"/>
      <c r="R39" s="640">
        <v>999600</v>
      </c>
      <c r="S39" s="641"/>
      <c r="T39" s="641"/>
      <c r="U39" s="641"/>
      <c r="V39" s="641"/>
      <c r="W39" s="641"/>
      <c r="X39" s="641"/>
      <c r="Y39" s="642"/>
      <c r="Z39" s="677">
        <v>13.4</v>
      </c>
      <c r="AA39" s="677"/>
      <c r="AB39" s="677"/>
      <c r="AC39" s="677"/>
      <c r="AD39" s="678" t="s">
        <v>128</v>
      </c>
      <c r="AE39" s="678"/>
      <c r="AF39" s="678"/>
      <c r="AG39" s="678"/>
      <c r="AH39" s="678"/>
      <c r="AI39" s="678"/>
      <c r="AJ39" s="678"/>
      <c r="AK39" s="678"/>
      <c r="AL39" s="643" t="s">
        <v>138</v>
      </c>
      <c r="AM39" s="644"/>
      <c r="AN39" s="644"/>
      <c r="AO39" s="679"/>
      <c r="AQ39" s="680" t="s">
        <v>345</v>
      </c>
      <c r="AR39" s="681"/>
      <c r="AS39" s="681"/>
      <c r="AT39" s="681"/>
      <c r="AU39" s="681"/>
      <c r="AV39" s="681"/>
      <c r="AW39" s="681"/>
      <c r="AX39" s="681"/>
      <c r="AY39" s="682"/>
      <c r="AZ39" s="640">
        <v>25381</v>
      </c>
      <c r="BA39" s="641"/>
      <c r="BB39" s="641"/>
      <c r="BC39" s="641"/>
      <c r="BD39" s="659"/>
      <c r="BE39" s="659"/>
      <c r="BF39" s="683"/>
      <c r="BG39" s="673" t="s">
        <v>346</v>
      </c>
      <c r="BH39" s="674"/>
      <c r="BI39" s="674"/>
      <c r="BJ39" s="674"/>
      <c r="BK39" s="674"/>
      <c r="BL39" s="674"/>
      <c r="BM39" s="674"/>
      <c r="BN39" s="674"/>
      <c r="BO39" s="674"/>
      <c r="BP39" s="674"/>
      <c r="BQ39" s="674"/>
      <c r="BR39" s="674"/>
      <c r="BS39" s="674"/>
      <c r="BT39" s="674"/>
      <c r="BU39" s="675"/>
      <c r="BV39" s="640">
        <v>1513</v>
      </c>
      <c r="BW39" s="641"/>
      <c r="BX39" s="641"/>
      <c r="BY39" s="641"/>
      <c r="BZ39" s="641"/>
      <c r="CA39" s="641"/>
      <c r="CB39" s="684"/>
      <c r="CD39" s="673" t="s">
        <v>347</v>
      </c>
      <c r="CE39" s="674"/>
      <c r="CF39" s="674"/>
      <c r="CG39" s="674"/>
      <c r="CH39" s="674"/>
      <c r="CI39" s="674"/>
      <c r="CJ39" s="674"/>
      <c r="CK39" s="674"/>
      <c r="CL39" s="674"/>
      <c r="CM39" s="674"/>
      <c r="CN39" s="674"/>
      <c r="CO39" s="674"/>
      <c r="CP39" s="674"/>
      <c r="CQ39" s="675"/>
      <c r="CR39" s="640">
        <v>31718</v>
      </c>
      <c r="CS39" s="659"/>
      <c r="CT39" s="659"/>
      <c r="CU39" s="659"/>
      <c r="CV39" s="659"/>
      <c r="CW39" s="659"/>
      <c r="CX39" s="659"/>
      <c r="CY39" s="660"/>
      <c r="CZ39" s="643">
        <v>0.5</v>
      </c>
      <c r="DA39" s="661"/>
      <c r="DB39" s="661"/>
      <c r="DC39" s="662"/>
      <c r="DD39" s="646">
        <v>23013</v>
      </c>
      <c r="DE39" s="659"/>
      <c r="DF39" s="659"/>
      <c r="DG39" s="659"/>
      <c r="DH39" s="659"/>
      <c r="DI39" s="659"/>
      <c r="DJ39" s="659"/>
      <c r="DK39" s="660"/>
      <c r="DL39" s="646" t="s">
        <v>128</v>
      </c>
      <c r="DM39" s="659"/>
      <c r="DN39" s="659"/>
      <c r="DO39" s="659"/>
      <c r="DP39" s="659"/>
      <c r="DQ39" s="659"/>
      <c r="DR39" s="659"/>
      <c r="DS39" s="659"/>
      <c r="DT39" s="659"/>
      <c r="DU39" s="659"/>
      <c r="DV39" s="660"/>
      <c r="DW39" s="643" t="s">
        <v>244</v>
      </c>
      <c r="DX39" s="661"/>
      <c r="DY39" s="661"/>
      <c r="DZ39" s="661"/>
      <c r="EA39" s="661"/>
      <c r="EB39" s="661"/>
      <c r="EC39" s="676"/>
    </row>
    <row r="40" spans="2:133" ht="11.25" customHeight="1" x14ac:dyDescent="0.15">
      <c r="B40" s="637" t="s">
        <v>348</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244</v>
      </c>
      <c r="AM40" s="644"/>
      <c r="AN40" s="644"/>
      <c r="AO40" s="679"/>
      <c r="AQ40" s="680" t="s">
        <v>349</v>
      </c>
      <c r="AR40" s="681"/>
      <c r="AS40" s="681"/>
      <c r="AT40" s="681"/>
      <c r="AU40" s="681"/>
      <c r="AV40" s="681"/>
      <c r="AW40" s="681"/>
      <c r="AX40" s="681"/>
      <c r="AY40" s="682"/>
      <c r="AZ40" s="640">
        <v>24847</v>
      </c>
      <c r="BA40" s="641"/>
      <c r="BB40" s="641"/>
      <c r="BC40" s="641"/>
      <c r="BD40" s="659"/>
      <c r="BE40" s="659"/>
      <c r="BF40" s="683"/>
      <c r="BG40" s="685" t="s">
        <v>350</v>
      </c>
      <c r="BH40" s="686"/>
      <c r="BI40" s="686"/>
      <c r="BJ40" s="686"/>
      <c r="BK40" s="686"/>
      <c r="BL40" s="236"/>
      <c r="BM40" s="674" t="s">
        <v>351</v>
      </c>
      <c r="BN40" s="674"/>
      <c r="BO40" s="674"/>
      <c r="BP40" s="674"/>
      <c r="BQ40" s="674"/>
      <c r="BR40" s="674"/>
      <c r="BS40" s="674"/>
      <c r="BT40" s="674"/>
      <c r="BU40" s="675"/>
      <c r="BV40" s="640">
        <v>90</v>
      </c>
      <c r="BW40" s="641"/>
      <c r="BX40" s="641"/>
      <c r="BY40" s="641"/>
      <c r="BZ40" s="641"/>
      <c r="CA40" s="641"/>
      <c r="CB40" s="684"/>
      <c r="CD40" s="673" t="s">
        <v>352</v>
      </c>
      <c r="CE40" s="674"/>
      <c r="CF40" s="674"/>
      <c r="CG40" s="674"/>
      <c r="CH40" s="674"/>
      <c r="CI40" s="674"/>
      <c r="CJ40" s="674"/>
      <c r="CK40" s="674"/>
      <c r="CL40" s="674"/>
      <c r="CM40" s="674"/>
      <c r="CN40" s="674"/>
      <c r="CO40" s="674"/>
      <c r="CP40" s="674"/>
      <c r="CQ40" s="675"/>
      <c r="CR40" s="640">
        <v>15000</v>
      </c>
      <c r="CS40" s="641"/>
      <c r="CT40" s="641"/>
      <c r="CU40" s="641"/>
      <c r="CV40" s="641"/>
      <c r="CW40" s="641"/>
      <c r="CX40" s="641"/>
      <c r="CY40" s="642"/>
      <c r="CZ40" s="643">
        <v>0.2</v>
      </c>
      <c r="DA40" s="661"/>
      <c r="DB40" s="661"/>
      <c r="DC40" s="662"/>
      <c r="DD40" s="646" t="s">
        <v>244</v>
      </c>
      <c r="DE40" s="641"/>
      <c r="DF40" s="641"/>
      <c r="DG40" s="641"/>
      <c r="DH40" s="641"/>
      <c r="DI40" s="641"/>
      <c r="DJ40" s="641"/>
      <c r="DK40" s="642"/>
      <c r="DL40" s="646" t="s">
        <v>138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353</v>
      </c>
      <c r="C41" s="638"/>
      <c r="D41" s="638"/>
      <c r="E41" s="638"/>
      <c r="F41" s="638"/>
      <c r="G41" s="638"/>
      <c r="H41" s="638"/>
      <c r="I41" s="638"/>
      <c r="J41" s="638"/>
      <c r="K41" s="638"/>
      <c r="L41" s="638"/>
      <c r="M41" s="638"/>
      <c r="N41" s="638"/>
      <c r="O41" s="638"/>
      <c r="P41" s="638"/>
      <c r="Q41" s="639"/>
      <c r="R41" s="640">
        <v>107200</v>
      </c>
      <c r="S41" s="641"/>
      <c r="T41" s="641"/>
      <c r="U41" s="641"/>
      <c r="V41" s="641"/>
      <c r="W41" s="641"/>
      <c r="X41" s="641"/>
      <c r="Y41" s="642"/>
      <c r="Z41" s="677">
        <v>1.4</v>
      </c>
      <c r="AA41" s="677"/>
      <c r="AB41" s="677"/>
      <c r="AC41" s="677"/>
      <c r="AD41" s="678" t="s">
        <v>128</v>
      </c>
      <c r="AE41" s="678"/>
      <c r="AF41" s="678"/>
      <c r="AG41" s="678"/>
      <c r="AH41" s="678"/>
      <c r="AI41" s="678"/>
      <c r="AJ41" s="678"/>
      <c r="AK41" s="678"/>
      <c r="AL41" s="643" t="s">
        <v>128</v>
      </c>
      <c r="AM41" s="644"/>
      <c r="AN41" s="644"/>
      <c r="AO41" s="679"/>
      <c r="AQ41" s="680" t="s">
        <v>354</v>
      </c>
      <c r="AR41" s="681"/>
      <c r="AS41" s="681"/>
      <c r="AT41" s="681"/>
      <c r="AU41" s="681"/>
      <c r="AV41" s="681"/>
      <c r="AW41" s="681"/>
      <c r="AX41" s="681"/>
      <c r="AY41" s="682"/>
      <c r="AZ41" s="640">
        <v>101745</v>
      </c>
      <c r="BA41" s="641"/>
      <c r="BB41" s="641"/>
      <c r="BC41" s="641"/>
      <c r="BD41" s="659"/>
      <c r="BE41" s="659"/>
      <c r="BF41" s="683"/>
      <c r="BG41" s="685"/>
      <c r="BH41" s="686"/>
      <c r="BI41" s="686"/>
      <c r="BJ41" s="686"/>
      <c r="BK41" s="686"/>
      <c r="BL41" s="236"/>
      <c r="BM41" s="674" t="s">
        <v>355</v>
      </c>
      <c r="BN41" s="674"/>
      <c r="BO41" s="674"/>
      <c r="BP41" s="674"/>
      <c r="BQ41" s="674"/>
      <c r="BR41" s="674"/>
      <c r="BS41" s="674"/>
      <c r="BT41" s="674"/>
      <c r="BU41" s="675"/>
      <c r="BV41" s="640" t="s">
        <v>244</v>
      </c>
      <c r="BW41" s="641"/>
      <c r="BX41" s="641"/>
      <c r="BY41" s="641"/>
      <c r="BZ41" s="641"/>
      <c r="CA41" s="641"/>
      <c r="CB41" s="684"/>
      <c r="CD41" s="673" t="s">
        <v>356</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244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357</v>
      </c>
      <c r="C42" s="622"/>
      <c r="D42" s="622"/>
      <c r="E42" s="622"/>
      <c r="F42" s="622"/>
      <c r="G42" s="622"/>
      <c r="H42" s="622"/>
      <c r="I42" s="622"/>
      <c r="J42" s="622"/>
      <c r="K42" s="622"/>
      <c r="L42" s="622"/>
      <c r="M42" s="622"/>
      <c r="N42" s="622"/>
      <c r="O42" s="622"/>
      <c r="P42" s="622"/>
      <c r="Q42" s="623"/>
      <c r="R42" s="624">
        <v>7462906</v>
      </c>
      <c r="S42" s="663"/>
      <c r="T42" s="663"/>
      <c r="U42" s="663"/>
      <c r="V42" s="663"/>
      <c r="W42" s="663"/>
      <c r="X42" s="663"/>
      <c r="Y42" s="665"/>
      <c r="Z42" s="666">
        <v>100</v>
      </c>
      <c r="AA42" s="666"/>
      <c r="AB42" s="666"/>
      <c r="AC42" s="666"/>
      <c r="AD42" s="667">
        <v>3598204</v>
      </c>
      <c r="AE42" s="667"/>
      <c r="AF42" s="667"/>
      <c r="AG42" s="667"/>
      <c r="AH42" s="667"/>
      <c r="AI42" s="667"/>
      <c r="AJ42" s="667"/>
      <c r="AK42" s="667"/>
      <c r="AL42" s="627">
        <v>100</v>
      </c>
      <c r="AM42" s="668"/>
      <c r="AN42" s="668"/>
      <c r="AO42" s="669"/>
      <c r="AQ42" s="670" t="s">
        <v>358</v>
      </c>
      <c r="AR42" s="671"/>
      <c r="AS42" s="671"/>
      <c r="AT42" s="671"/>
      <c r="AU42" s="671"/>
      <c r="AV42" s="671"/>
      <c r="AW42" s="671"/>
      <c r="AX42" s="671"/>
      <c r="AY42" s="672"/>
      <c r="AZ42" s="624">
        <v>202726</v>
      </c>
      <c r="BA42" s="663"/>
      <c r="BB42" s="663"/>
      <c r="BC42" s="663"/>
      <c r="BD42" s="625"/>
      <c r="BE42" s="625"/>
      <c r="BF42" s="689"/>
      <c r="BG42" s="687"/>
      <c r="BH42" s="688"/>
      <c r="BI42" s="688"/>
      <c r="BJ42" s="688"/>
      <c r="BK42" s="688"/>
      <c r="BL42" s="237"/>
      <c r="BM42" s="690" t="s">
        <v>359</v>
      </c>
      <c r="BN42" s="690"/>
      <c r="BO42" s="690"/>
      <c r="BP42" s="690"/>
      <c r="BQ42" s="690"/>
      <c r="BR42" s="690"/>
      <c r="BS42" s="690"/>
      <c r="BT42" s="690"/>
      <c r="BU42" s="691"/>
      <c r="BV42" s="624">
        <v>309</v>
      </c>
      <c r="BW42" s="663"/>
      <c r="BX42" s="663"/>
      <c r="BY42" s="663"/>
      <c r="BZ42" s="663"/>
      <c r="CA42" s="663"/>
      <c r="CB42" s="664"/>
      <c r="CD42" s="637" t="s">
        <v>360</v>
      </c>
      <c r="CE42" s="638"/>
      <c r="CF42" s="638"/>
      <c r="CG42" s="638"/>
      <c r="CH42" s="638"/>
      <c r="CI42" s="638"/>
      <c r="CJ42" s="638"/>
      <c r="CK42" s="638"/>
      <c r="CL42" s="638"/>
      <c r="CM42" s="638"/>
      <c r="CN42" s="638"/>
      <c r="CO42" s="638"/>
      <c r="CP42" s="638"/>
      <c r="CQ42" s="639"/>
      <c r="CR42" s="640">
        <v>2122561</v>
      </c>
      <c r="CS42" s="641"/>
      <c r="CT42" s="641"/>
      <c r="CU42" s="641"/>
      <c r="CV42" s="641"/>
      <c r="CW42" s="641"/>
      <c r="CX42" s="641"/>
      <c r="CY42" s="642"/>
      <c r="CZ42" s="643">
        <v>30.6</v>
      </c>
      <c r="DA42" s="644"/>
      <c r="DB42" s="644"/>
      <c r="DC42" s="645"/>
      <c r="DD42" s="646">
        <v>528534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361</v>
      </c>
      <c r="CE43" s="638"/>
      <c r="CF43" s="638"/>
      <c r="CG43" s="638"/>
      <c r="CH43" s="638"/>
      <c r="CI43" s="638"/>
      <c r="CJ43" s="638"/>
      <c r="CK43" s="638"/>
      <c r="CL43" s="638"/>
      <c r="CM43" s="638"/>
      <c r="CN43" s="638"/>
      <c r="CO43" s="638"/>
      <c r="CP43" s="638"/>
      <c r="CQ43" s="639"/>
      <c r="CR43" s="640">
        <v>32814</v>
      </c>
      <c r="CS43" s="659"/>
      <c r="CT43" s="659"/>
      <c r="CU43" s="659"/>
      <c r="CV43" s="659"/>
      <c r="CW43" s="659"/>
      <c r="CX43" s="659"/>
      <c r="CY43" s="660"/>
      <c r="CZ43" s="643">
        <v>0.5</v>
      </c>
      <c r="DA43" s="661"/>
      <c r="DB43" s="661"/>
      <c r="DC43" s="662"/>
      <c r="DD43" s="646">
        <v>32814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309</v>
      </c>
      <c r="CE44" s="654"/>
      <c r="CF44" s="637" t="s">
        <v>362</v>
      </c>
      <c r="CG44" s="638"/>
      <c r="CH44" s="638"/>
      <c r="CI44" s="638"/>
      <c r="CJ44" s="638"/>
      <c r="CK44" s="638"/>
      <c r="CL44" s="638"/>
      <c r="CM44" s="638"/>
      <c r="CN44" s="638"/>
      <c r="CO44" s="638"/>
      <c r="CP44" s="638"/>
      <c r="CQ44" s="639"/>
      <c r="CR44" s="640">
        <v>2104565</v>
      </c>
      <c r="CS44" s="641"/>
      <c r="CT44" s="641"/>
      <c r="CU44" s="641"/>
      <c r="CV44" s="641"/>
      <c r="CW44" s="641"/>
      <c r="CX44" s="641"/>
      <c r="CY44" s="642"/>
      <c r="CZ44" s="643">
        <v>30.3</v>
      </c>
      <c r="DA44" s="644"/>
      <c r="DB44" s="644"/>
      <c r="DC44" s="645"/>
      <c r="DD44" s="646">
        <v>511154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363</v>
      </c>
      <c r="CG45" s="638"/>
      <c r="CH45" s="638"/>
      <c r="CI45" s="638"/>
      <c r="CJ45" s="638"/>
      <c r="CK45" s="638"/>
      <c r="CL45" s="638"/>
      <c r="CM45" s="638"/>
      <c r="CN45" s="638"/>
      <c r="CO45" s="638"/>
      <c r="CP45" s="638"/>
      <c r="CQ45" s="639"/>
      <c r="CR45" s="640">
        <v>1392771</v>
      </c>
      <c r="CS45" s="659"/>
      <c r="CT45" s="659"/>
      <c r="CU45" s="659"/>
      <c r="CV45" s="659"/>
      <c r="CW45" s="659"/>
      <c r="CX45" s="659"/>
      <c r="CY45" s="660"/>
      <c r="CZ45" s="643">
        <v>20</v>
      </c>
      <c r="DA45" s="661"/>
      <c r="DB45" s="661"/>
      <c r="DC45" s="662"/>
      <c r="DD45" s="646">
        <v>168178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365</v>
      </c>
      <c r="CG46" s="638"/>
      <c r="CH46" s="638"/>
      <c r="CI46" s="638"/>
      <c r="CJ46" s="638"/>
      <c r="CK46" s="638"/>
      <c r="CL46" s="638"/>
      <c r="CM46" s="638"/>
      <c r="CN46" s="638"/>
      <c r="CO46" s="638"/>
      <c r="CP46" s="638"/>
      <c r="CQ46" s="639"/>
      <c r="CR46" s="640">
        <v>661184</v>
      </c>
      <c r="CS46" s="641"/>
      <c r="CT46" s="641"/>
      <c r="CU46" s="641"/>
      <c r="CV46" s="641"/>
      <c r="CW46" s="641"/>
      <c r="CX46" s="641"/>
      <c r="CY46" s="642"/>
      <c r="CZ46" s="643">
        <v>9.5</v>
      </c>
      <c r="DA46" s="644"/>
      <c r="DB46" s="644"/>
      <c r="DC46" s="645"/>
      <c r="DD46" s="646">
        <v>339026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367</v>
      </c>
      <c r="CG47" s="638"/>
      <c r="CH47" s="638"/>
      <c r="CI47" s="638"/>
      <c r="CJ47" s="638"/>
      <c r="CK47" s="638"/>
      <c r="CL47" s="638"/>
      <c r="CM47" s="638"/>
      <c r="CN47" s="638"/>
      <c r="CO47" s="638"/>
      <c r="CP47" s="638"/>
      <c r="CQ47" s="639"/>
      <c r="CR47" s="640">
        <v>17996</v>
      </c>
      <c r="CS47" s="659"/>
      <c r="CT47" s="659"/>
      <c r="CU47" s="659"/>
      <c r="CV47" s="659"/>
      <c r="CW47" s="659"/>
      <c r="CX47" s="659"/>
      <c r="CY47" s="660"/>
      <c r="CZ47" s="643">
        <v>0.3</v>
      </c>
      <c r="DA47" s="661"/>
      <c r="DB47" s="661"/>
      <c r="DC47" s="662"/>
      <c r="DD47" s="646">
        <v>17380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368</v>
      </c>
      <c r="CD48" s="657"/>
      <c r="CE48" s="658"/>
      <c r="CF48" s="637" t="s">
        <v>369</v>
      </c>
      <c r="CG48" s="638"/>
      <c r="CH48" s="638"/>
      <c r="CI48" s="638"/>
      <c r="CJ48" s="638"/>
      <c r="CK48" s="638"/>
      <c r="CL48" s="638"/>
      <c r="CM48" s="638"/>
      <c r="CN48" s="638"/>
      <c r="CO48" s="638"/>
      <c r="CP48" s="638"/>
      <c r="CQ48" s="639"/>
      <c r="CR48" s="640" t="s">
        <v>244</v>
      </c>
      <c r="CS48" s="641"/>
      <c r="CT48" s="641"/>
      <c r="CU48" s="641"/>
      <c r="CV48" s="641"/>
      <c r="CW48" s="641"/>
      <c r="CX48" s="641"/>
      <c r="CY48" s="642"/>
      <c r="CZ48" s="643" t="s">
        <v>128</v>
      </c>
      <c r="DA48" s="644"/>
      <c r="DB48" s="644"/>
      <c r="DC48" s="645"/>
      <c r="DD48" s="646" t="s">
        <v>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370</v>
      </c>
      <c r="CE49" s="622"/>
      <c r="CF49" s="622"/>
      <c r="CG49" s="622"/>
      <c r="CH49" s="622"/>
      <c r="CI49" s="622"/>
      <c r="CJ49" s="622"/>
      <c r="CK49" s="622"/>
      <c r="CL49" s="622"/>
      <c r="CM49" s="622"/>
      <c r="CN49" s="622"/>
      <c r="CO49" s="622"/>
      <c r="CP49" s="622"/>
      <c r="CQ49" s="623"/>
      <c r="CR49" s="624">
        <v>6947703</v>
      </c>
      <c r="CS49" s="625"/>
      <c r="CT49" s="625"/>
      <c r="CU49" s="625"/>
      <c r="CV49" s="625"/>
      <c r="CW49" s="625"/>
      <c r="CX49" s="625"/>
      <c r="CY49" s="626"/>
      <c r="CZ49" s="627">
        <v>100</v>
      </c>
      <c r="DA49" s="628"/>
      <c r="DB49" s="628"/>
      <c r="DC49" s="629"/>
      <c r="DD49" s="630">
        <v>4304867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S1im1qqbua9rmJg85QRZeokSfQZ2+VFIMIM9pzedyFcrmOk4QbZvdludmLT3gGiOxDcEP1QvCib7VsToySTjA==" saltValue="Elle/N+a1s59HTnV8ifP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372</v>
      </c>
      <c r="DK2" s="1166"/>
      <c r="DL2" s="1166"/>
      <c r="DM2" s="1166"/>
      <c r="DN2" s="1166"/>
      <c r="DO2" s="1167"/>
      <c r="DP2" s="250"/>
      <c r="DQ2" s="1165" t="s">
        <v>373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376</v>
      </c>
      <c r="B5" s="1051"/>
      <c r="C5" s="1051"/>
      <c r="D5" s="1051"/>
      <c r="E5" s="1051"/>
      <c r="F5" s="1051"/>
      <c r="G5" s="1051"/>
      <c r="H5" s="1051"/>
      <c r="I5" s="1051"/>
      <c r="J5" s="1051"/>
      <c r="K5" s="1051"/>
      <c r="L5" s="1051"/>
      <c r="M5" s="1051"/>
      <c r="N5" s="1051"/>
      <c r="O5" s="1051"/>
      <c r="P5" s="1052"/>
      <c r="Q5" s="1056" t="s">
        <v>377</v>
      </c>
      <c r="R5" s="1057"/>
      <c r="S5" s="1057"/>
      <c r="T5" s="1057"/>
      <c r="U5" s="1058"/>
      <c r="V5" s="1056" t="s">
        <v>378</v>
      </c>
      <c r="W5" s="1057"/>
      <c r="X5" s="1057"/>
      <c r="Y5" s="1057"/>
      <c r="Z5" s="1058"/>
      <c r="AA5" s="1056" t="s">
        <v>379</v>
      </c>
      <c r="AB5" s="1057"/>
      <c r="AC5" s="1057"/>
      <c r="AD5" s="1057"/>
      <c r="AE5" s="1057"/>
      <c r="AF5" s="1168" t="s">
        <v>380</v>
      </c>
      <c r="AG5" s="1057"/>
      <c r="AH5" s="1057"/>
      <c r="AI5" s="1057"/>
      <c r="AJ5" s="1072"/>
      <c r="AK5" s="1057" t="s">
        <v>381</v>
      </c>
      <c r="AL5" s="1057"/>
      <c r="AM5" s="1057"/>
      <c r="AN5" s="1057"/>
      <c r="AO5" s="1058"/>
      <c r="AP5" s="1056" t="s">
        <v>382</v>
      </c>
      <c r="AQ5" s="1057"/>
      <c r="AR5" s="1057"/>
      <c r="AS5" s="1057"/>
      <c r="AT5" s="1058"/>
      <c r="AU5" s="1056" t="s">
        <v>383</v>
      </c>
      <c r="AV5" s="1057"/>
      <c r="AW5" s="1057"/>
      <c r="AX5" s="1057"/>
      <c r="AY5" s="1072"/>
      <c r="AZ5" s="257"/>
      <c r="BA5" s="257"/>
      <c r="BB5" s="257"/>
      <c r="BC5" s="257"/>
      <c r="BD5" s="257"/>
      <c r="BE5" s="258"/>
      <c r="BF5" s="258"/>
      <c r="BG5" s="258"/>
      <c r="BH5" s="258"/>
      <c r="BI5" s="258"/>
      <c r="BJ5" s="258"/>
      <c r="BK5" s="258"/>
      <c r="BL5" s="258"/>
      <c r="BM5" s="258"/>
      <c r="BN5" s="258"/>
      <c r="BO5" s="258"/>
      <c r="BP5" s="258"/>
      <c r="BQ5" s="1050" t="s">
        <v>384</v>
      </c>
      <c r="BR5" s="1051"/>
      <c r="BS5" s="1051"/>
      <c r="BT5" s="1051"/>
      <c r="BU5" s="1051"/>
      <c r="BV5" s="1051"/>
      <c r="BW5" s="1051"/>
      <c r="BX5" s="1051"/>
      <c r="BY5" s="1051"/>
      <c r="BZ5" s="1051"/>
      <c r="CA5" s="1051"/>
      <c r="CB5" s="1051"/>
      <c r="CC5" s="1051"/>
      <c r="CD5" s="1051"/>
      <c r="CE5" s="1051"/>
      <c r="CF5" s="1051"/>
      <c r="CG5" s="1052"/>
      <c r="CH5" s="1056" t="s">
        <v>385</v>
      </c>
      <c r="CI5" s="1057"/>
      <c r="CJ5" s="1057"/>
      <c r="CK5" s="1057"/>
      <c r="CL5" s="1058"/>
      <c r="CM5" s="1056" t="s">
        <v>386</v>
      </c>
      <c r="CN5" s="1057"/>
      <c r="CO5" s="1057"/>
      <c r="CP5" s="1057"/>
      <c r="CQ5" s="1058"/>
      <c r="CR5" s="1056" t="s">
        <v>387</v>
      </c>
      <c r="CS5" s="1057"/>
      <c r="CT5" s="1057"/>
      <c r="CU5" s="1057"/>
      <c r="CV5" s="1058"/>
      <c r="CW5" s="1056" t="s">
        <v>388</v>
      </c>
      <c r="CX5" s="1057"/>
      <c r="CY5" s="1057"/>
      <c r="CZ5" s="1057"/>
      <c r="DA5" s="1058"/>
      <c r="DB5" s="1056" t="s">
        <v>389</v>
      </c>
      <c r="DC5" s="1057"/>
      <c r="DD5" s="1057"/>
      <c r="DE5" s="1057"/>
      <c r="DF5" s="1058"/>
      <c r="DG5" s="1153" t="s">
        <v>390</v>
      </c>
      <c r="DH5" s="1154"/>
      <c r="DI5" s="1154"/>
      <c r="DJ5" s="1154"/>
      <c r="DK5" s="1155"/>
      <c r="DL5" s="1153" t="s">
        <v>391</v>
      </c>
      <c r="DM5" s="1154"/>
      <c r="DN5" s="1154"/>
      <c r="DO5" s="1154"/>
      <c r="DP5" s="1155"/>
      <c r="DQ5" s="1056" t="s">
        <v>392</v>
      </c>
      <c r="DR5" s="1057"/>
      <c r="DS5" s="1057"/>
      <c r="DT5" s="1057"/>
      <c r="DU5" s="1058"/>
      <c r="DV5" s="1056" t="s">
        <v>383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393</v>
      </c>
      <c r="C7" s="1106"/>
      <c r="D7" s="1106"/>
      <c r="E7" s="1106"/>
      <c r="F7" s="1106"/>
      <c r="G7" s="1106"/>
      <c r="H7" s="1106"/>
      <c r="I7" s="1106"/>
      <c r="J7" s="1106"/>
      <c r="K7" s="1106"/>
      <c r="L7" s="1106"/>
      <c r="M7" s="1106"/>
      <c r="N7" s="1106"/>
      <c r="O7" s="1106"/>
      <c r="P7" s="1107"/>
      <c r="Q7" s="1159">
        <v>7463</v>
      </c>
      <c r="R7" s="1160"/>
      <c r="S7" s="1160"/>
      <c r="T7" s="1160"/>
      <c r="U7" s="1160"/>
      <c r="V7" s="1160">
        <v>6948</v>
      </c>
      <c r="W7" s="1160"/>
      <c r="X7" s="1160"/>
      <c r="Y7" s="1160"/>
      <c r="Z7" s="1160"/>
      <c r="AA7" s="1160">
        <f>Q7-V7</f>
        <v>515</v>
      </c>
      <c r="AB7" s="1160"/>
      <c r="AC7" s="1160"/>
      <c r="AD7" s="1160"/>
      <c r="AE7" s="1161"/>
      <c r="AF7" s="1162">
        <v>290</v>
      </c>
      <c r="AG7" s="1163"/>
      <c r="AH7" s="1163"/>
      <c r="AI7" s="1163"/>
      <c r="AJ7" s="1164"/>
      <c r="AK7" s="1146">
        <v>772</v>
      </c>
      <c r="AL7" s="1147"/>
      <c r="AM7" s="1147"/>
      <c r="AN7" s="1147"/>
      <c r="AO7" s="1147"/>
      <c r="AP7" s="1147">
        <v>9358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580</v>
      </c>
      <c r="BT7" s="1151"/>
      <c r="BU7" s="1151"/>
      <c r="BV7" s="1151"/>
      <c r="BW7" s="1151"/>
      <c r="BX7" s="1151"/>
      <c r="BY7" s="1151"/>
      <c r="BZ7" s="1151"/>
      <c r="CA7" s="1151"/>
      <c r="CB7" s="1151"/>
      <c r="CC7" s="1151"/>
      <c r="CD7" s="1151"/>
      <c r="CE7" s="1151"/>
      <c r="CF7" s="1151"/>
      <c r="CG7" s="1152"/>
      <c r="CH7" s="1143">
        <v>-34</v>
      </c>
      <c r="CI7" s="1144"/>
      <c r="CJ7" s="1144"/>
      <c r="CK7" s="1144"/>
      <c r="CL7" s="1145"/>
      <c r="CM7" s="1143">
        <v>-33</v>
      </c>
      <c r="CN7" s="1144"/>
      <c r="CO7" s="1144"/>
      <c r="CP7" s="1144"/>
      <c r="CQ7" s="1145"/>
      <c r="CR7" s="1143">
        <v>92</v>
      </c>
      <c r="CS7" s="1144"/>
      <c r="CT7" s="1144"/>
      <c r="CU7" s="1144"/>
      <c r="CV7" s="1145"/>
      <c r="CW7" s="1143" t="s">
        <v>603</v>
      </c>
      <c r="CX7" s="1144"/>
      <c r="CY7" s="1144"/>
      <c r="CZ7" s="1144"/>
      <c r="DA7" s="1145"/>
      <c r="DB7" s="1143" t="s">
        <v>603</v>
      </c>
      <c r="DC7" s="1144"/>
      <c r="DD7" s="1144"/>
      <c r="DE7" s="1144"/>
      <c r="DF7" s="1145"/>
      <c r="DG7" s="1143" t="s">
        <v>603</v>
      </c>
      <c r="DH7" s="1144"/>
      <c r="DI7" s="1144"/>
      <c r="DJ7" s="1144"/>
      <c r="DK7" s="1145"/>
      <c r="DL7" s="1143" t="s">
        <v>603</v>
      </c>
      <c r="DM7" s="1144"/>
      <c r="DN7" s="1144"/>
      <c r="DO7" s="1144"/>
      <c r="DP7" s="1145"/>
      <c r="DQ7" s="1143" t="s">
        <v>603</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581</v>
      </c>
      <c r="BT8" s="1070"/>
      <c r="BU8" s="1070"/>
      <c r="BV8" s="1070"/>
      <c r="BW8" s="1070"/>
      <c r="BX8" s="1070"/>
      <c r="BY8" s="1070"/>
      <c r="BZ8" s="1070"/>
      <c r="CA8" s="1070"/>
      <c r="CB8" s="1070"/>
      <c r="CC8" s="1070"/>
      <c r="CD8" s="1070"/>
      <c r="CE8" s="1070"/>
      <c r="CF8" s="1070"/>
      <c r="CG8" s="1071"/>
      <c r="CH8" s="1044">
        <v>0</v>
      </c>
      <c r="CI8" s="1045"/>
      <c r="CJ8" s="1045"/>
      <c r="CK8" s="1045"/>
      <c r="CL8" s="1046"/>
      <c r="CM8" s="1044">
        <v>35</v>
      </c>
      <c r="CN8" s="1045"/>
      <c r="CO8" s="1045"/>
      <c r="CP8" s="1045"/>
      <c r="CQ8" s="1046"/>
      <c r="CR8" s="1044">
        <v>5</v>
      </c>
      <c r="CS8" s="1045"/>
      <c r="CT8" s="1045"/>
      <c r="CU8" s="1045"/>
      <c r="CV8" s="1046"/>
      <c r="CW8" s="1044" t="s">
        <v>603</v>
      </c>
      <c r="CX8" s="1045"/>
      <c r="CY8" s="1045"/>
      <c r="CZ8" s="1045"/>
      <c r="DA8" s="1046"/>
      <c r="DB8" s="1044" t="s">
        <v>603</v>
      </c>
      <c r="DC8" s="1045"/>
      <c r="DD8" s="1045"/>
      <c r="DE8" s="1045"/>
      <c r="DF8" s="1046"/>
      <c r="DG8" s="1044">
        <v>83</v>
      </c>
      <c r="DH8" s="1045"/>
      <c r="DI8" s="1045"/>
      <c r="DJ8" s="1045"/>
      <c r="DK8" s="1046"/>
      <c r="DL8" s="1044" t="s">
        <v>603</v>
      </c>
      <c r="DM8" s="1045"/>
      <c r="DN8" s="1045"/>
      <c r="DO8" s="1045"/>
      <c r="DP8" s="1046"/>
      <c r="DQ8" s="1044" t="s">
        <v>603</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582</v>
      </c>
      <c r="BT9" s="1070"/>
      <c r="BU9" s="1070"/>
      <c r="BV9" s="1070"/>
      <c r="BW9" s="1070"/>
      <c r="BX9" s="1070"/>
      <c r="BY9" s="1070"/>
      <c r="BZ9" s="1070"/>
      <c r="CA9" s="1070"/>
      <c r="CB9" s="1070"/>
      <c r="CC9" s="1070"/>
      <c r="CD9" s="1070"/>
      <c r="CE9" s="1070"/>
      <c r="CF9" s="1070"/>
      <c r="CG9" s="1071"/>
      <c r="CH9" s="1044">
        <v>2</v>
      </c>
      <c r="CI9" s="1045"/>
      <c r="CJ9" s="1045"/>
      <c r="CK9" s="1045"/>
      <c r="CL9" s="1046"/>
      <c r="CM9" s="1044">
        <v>12</v>
      </c>
      <c r="CN9" s="1045"/>
      <c r="CO9" s="1045"/>
      <c r="CP9" s="1045"/>
      <c r="CQ9" s="1046"/>
      <c r="CR9" s="1044">
        <v>19</v>
      </c>
      <c r="CS9" s="1045"/>
      <c r="CT9" s="1045"/>
      <c r="CU9" s="1045"/>
      <c r="CV9" s="1046"/>
      <c r="CW9" s="1044" t="s">
        <v>603</v>
      </c>
      <c r="CX9" s="1045"/>
      <c r="CY9" s="1045"/>
      <c r="CZ9" s="1045"/>
      <c r="DA9" s="1046"/>
      <c r="DB9" s="1044" t="s">
        <v>603</v>
      </c>
      <c r="DC9" s="1045"/>
      <c r="DD9" s="1045"/>
      <c r="DE9" s="1045"/>
      <c r="DF9" s="1046"/>
      <c r="DG9" s="1044" t="s">
        <v>603</v>
      </c>
      <c r="DH9" s="1045"/>
      <c r="DI9" s="1045"/>
      <c r="DJ9" s="1045"/>
      <c r="DK9" s="1046"/>
      <c r="DL9" s="1044" t="s">
        <v>603</v>
      </c>
      <c r="DM9" s="1045"/>
      <c r="DN9" s="1045"/>
      <c r="DO9" s="1045"/>
      <c r="DP9" s="1046"/>
      <c r="DQ9" s="1044" t="s">
        <v>603</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583</v>
      </c>
      <c r="BT10" s="1070"/>
      <c r="BU10" s="1070"/>
      <c r="BV10" s="1070"/>
      <c r="BW10" s="1070"/>
      <c r="BX10" s="1070"/>
      <c r="BY10" s="1070"/>
      <c r="BZ10" s="1070"/>
      <c r="CA10" s="1070"/>
      <c r="CB10" s="1070"/>
      <c r="CC10" s="1070"/>
      <c r="CD10" s="1070"/>
      <c r="CE10" s="1070"/>
      <c r="CF10" s="1070"/>
      <c r="CG10" s="1071"/>
      <c r="CH10" s="1044">
        <v>4</v>
      </c>
      <c r="CI10" s="1045"/>
      <c r="CJ10" s="1045"/>
      <c r="CK10" s="1045"/>
      <c r="CL10" s="1046"/>
      <c r="CM10" s="1044">
        <v>21</v>
      </c>
      <c r="CN10" s="1045"/>
      <c r="CO10" s="1045"/>
      <c r="CP10" s="1045"/>
      <c r="CQ10" s="1046"/>
      <c r="CR10" s="1044">
        <v>4</v>
      </c>
      <c r="CS10" s="1045"/>
      <c r="CT10" s="1045"/>
      <c r="CU10" s="1045"/>
      <c r="CV10" s="1046"/>
      <c r="CW10" s="1044" t="s">
        <v>603</v>
      </c>
      <c r="CX10" s="1045"/>
      <c r="CY10" s="1045"/>
      <c r="CZ10" s="1045"/>
      <c r="DA10" s="1046"/>
      <c r="DB10" s="1044" t="s">
        <v>603</v>
      </c>
      <c r="DC10" s="1045"/>
      <c r="DD10" s="1045"/>
      <c r="DE10" s="1045"/>
      <c r="DF10" s="1046"/>
      <c r="DG10" s="1044" t="s">
        <v>603</v>
      </c>
      <c r="DH10" s="1045"/>
      <c r="DI10" s="1045"/>
      <c r="DJ10" s="1045"/>
      <c r="DK10" s="1046"/>
      <c r="DL10" s="1044" t="s">
        <v>603</v>
      </c>
      <c r="DM10" s="1045"/>
      <c r="DN10" s="1045"/>
      <c r="DO10" s="1045"/>
      <c r="DP10" s="1046"/>
      <c r="DQ10" s="1044" t="s">
        <v>603</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584</v>
      </c>
      <c r="BT11" s="1070"/>
      <c r="BU11" s="1070"/>
      <c r="BV11" s="1070"/>
      <c r="BW11" s="1070"/>
      <c r="BX11" s="1070"/>
      <c r="BY11" s="1070"/>
      <c r="BZ11" s="1070"/>
      <c r="CA11" s="1070"/>
      <c r="CB11" s="1070"/>
      <c r="CC11" s="1070"/>
      <c r="CD11" s="1070"/>
      <c r="CE11" s="1070"/>
      <c r="CF11" s="1070"/>
      <c r="CG11" s="1071"/>
      <c r="CH11" s="1044">
        <v>-4</v>
      </c>
      <c r="CI11" s="1045"/>
      <c r="CJ11" s="1045"/>
      <c r="CK11" s="1045"/>
      <c r="CL11" s="1046"/>
      <c r="CM11" s="1044">
        <v>-11</v>
      </c>
      <c r="CN11" s="1045"/>
      <c r="CO11" s="1045"/>
      <c r="CP11" s="1045"/>
      <c r="CQ11" s="1046"/>
      <c r="CR11" s="1044">
        <v>2</v>
      </c>
      <c r="CS11" s="1045"/>
      <c r="CT11" s="1045"/>
      <c r="CU11" s="1045"/>
      <c r="CV11" s="1046"/>
      <c r="CW11" s="1044" t="s">
        <v>603</v>
      </c>
      <c r="CX11" s="1045"/>
      <c r="CY11" s="1045"/>
      <c r="CZ11" s="1045"/>
      <c r="DA11" s="1046"/>
      <c r="DB11" s="1044" t="s">
        <v>603</v>
      </c>
      <c r="DC11" s="1045"/>
      <c r="DD11" s="1045"/>
      <c r="DE11" s="1045"/>
      <c r="DF11" s="1046"/>
      <c r="DG11" s="1044" t="s">
        <v>603</v>
      </c>
      <c r="DH11" s="1045"/>
      <c r="DI11" s="1045"/>
      <c r="DJ11" s="1045"/>
      <c r="DK11" s="1046"/>
      <c r="DL11" s="1044" t="s">
        <v>603</v>
      </c>
      <c r="DM11" s="1045"/>
      <c r="DN11" s="1045"/>
      <c r="DO11" s="1045"/>
      <c r="DP11" s="1046"/>
      <c r="DQ11" s="1044" t="s">
        <v>603</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585</v>
      </c>
      <c r="BT12" s="1070"/>
      <c r="BU12" s="1070"/>
      <c r="BV12" s="1070"/>
      <c r="BW12" s="1070"/>
      <c r="BX12" s="1070"/>
      <c r="BY12" s="1070"/>
      <c r="BZ12" s="1070"/>
      <c r="CA12" s="1070"/>
      <c r="CB12" s="1070"/>
      <c r="CC12" s="1070"/>
      <c r="CD12" s="1070"/>
      <c r="CE12" s="1070"/>
      <c r="CF12" s="1070"/>
      <c r="CG12" s="1071"/>
      <c r="CH12" s="1044">
        <v>2</v>
      </c>
      <c r="CI12" s="1045"/>
      <c r="CJ12" s="1045"/>
      <c r="CK12" s="1045"/>
      <c r="CL12" s="1046"/>
      <c r="CM12" s="1044">
        <v>67</v>
      </c>
      <c r="CN12" s="1045"/>
      <c r="CO12" s="1045"/>
      <c r="CP12" s="1045"/>
      <c r="CQ12" s="1046"/>
      <c r="CR12" s="1044">
        <v>26</v>
      </c>
      <c r="CS12" s="1045"/>
      <c r="CT12" s="1045"/>
      <c r="CU12" s="1045"/>
      <c r="CV12" s="1046"/>
      <c r="CW12" s="1044" t="s">
        <v>603</v>
      </c>
      <c r="CX12" s="1045"/>
      <c r="CY12" s="1045"/>
      <c r="CZ12" s="1045"/>
      <c r="DA12" s="1046"/>
      <c r="DB12" s="1044" t="s">
        <v>603</v>
      </c>
      <c r="DC12" s="1045"/>
      <c r="DD12" s="1045"/>
      <c r="DE12" s="1045"/>
      <c r="DF12" s="1046"/>
      <c r="DG12" s="1044" t="s">
        <v>603</v>
      </c>
      <c r="DH12" s="1045"/>
      <c r="DI12" s="1045"/>
      <c r="DJ12" s="1045"/>
      <c r="DK12" s="1046"/>
      <c r="DL12" s="1044" t="s">
        <v>603</v>
      </c>
      <c r="DM12" s="1045"/>
      <c r="DN12" s="1045"/>
      <c r="DO12" s="1045"/>
      <c r="DP12" s="1046"/>
      <c r="DQ12" s="1044" t="s">
        <v>603</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586</v>
      </c>
      <c r="BT13" s="1070"/>
      <c r="BU13" s="1070"/>
      <c r="BV13" s="1070"/>
      <c r="BW13" s="1070"/>
      <c r="BX13" s="1070"/>
      <c r="BY13" s="1070"/>
      <c r="BZ13" s="1070"/>
      <c r="CA13" s="1070"/>
      <c r="CB13" s="1070"/>
      <c r="CC13" s="1070"/>
      <c r="CD13" s="1070"/>
      <c r="CE13" s="1070"/>
      <c r="CF13" s="1070"/>
      <c r="CG13" s="1071"/>
      <c r="CH13" s="1044">
        <v>-9</v>
      </c>
      <c r="CI13" s="1045"/>
      <c r="CJ13" s="1045"/>
      <c r="CK13" s="1045"/>
      <c r="CL13" s="1046"/>
      <c r="CM13" s="1044">
        <v>140</v>
      </c>
      <c r="CN13" s="1045"/>
      <c r="CO13" s="1045"/>
      <c r="CP13" s="1045"/>
      <c r="CQ13" s="1046"/>
      <c r="CR13" s="1044">
        <v>2</v>
      </c>
      <c r="CS13" s="1045"/>
      <c r="CT13" s="1045"/>
      <c r="CU13" s="1045"/>
      <c r="CV13" s="1046"/>
      <c r="CW13" s="1044" t="s">
        <v>603</v>
      </c>
      <c r="CX13" s="1045"/>
      <c r="CY13" s="1045"/>
      <c r="CZ13" s="1045"/>
      <c r="DA13" s="1046"/>
      <c r="DB13" s="1044" t="s">
        <v>603</v>
      </c>
      <c r="DC13" s="1045"/>
      <c r="DD13" s="1045"/>
      <c r="DE13" s="1045"/>
      <c r="DF13" s="1046"/>
      <c r="DG13" s="1044" t="s">
        <v>603</v>
      </c>
      <c r="DH13" s="1045"/>
      <c r="DI13" s="1045"/>
      <c r="DJ13" s="1045"/>
      <c r="DK13" s="1046"/>
      <c r="DL13" s="1044" t="s">
        <v>603</v>
      </c>
      <c r="DM13" s="1045"/>
      <c r="DN13" s="1045"/>
      <c r="DO13" s="1045"/>
      <c r="DP13" s="1046"/>
      <c r="DQ13" s="1044" t="s">
        <v>603</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f>Q7</f>
        <v>7463</v>
      </c>
      <c r="R23" s="1124"/>
      <c r="S23" s="1124"/>
      <c r="T23" s="1124"/>
      <c r="U23" s="1124"/>
      <c r="V23" s="1124">
        <f t="shared" ref="V23" si="0">V7</f>
        <v>6948</v>
      </c>
      <c r="W23" s="1124"/>
      <c r="X23" s="1124"/>
      <c r="Y23" s="1124"/>
      <c r="Z23" s="1124"/>
      <c r="AA23" s="1124">
        <f t="shared" ref="AA23" si="1">AA7</f>
        <v>515</v>
      </c>
      <c r="AB23" s="1124"/>
      <c r="AC23" s="1124"/>
      <c r="AD23" s="1124"/>
      <c r="AE23" s="1125"/>
      <c r="AF23" s="1126">
        <f t="shared" ref="AF23" si="2">AF7</f>
        <v>290</v>
      </c>
      <c r="AG23" s="1124"/>
      <c r="AH23" s="1124"/>
      <c r="AI23" s="1124"/>
      <c r="AJ23" s="1127"/>
      <c r="AK23" s="1128"/>
      <c r="AL23" s="1129"/>
      <c r="AM23" s="1129"/>
      <c r="AN23" s="1129"/>
      <c r="AO23" s="1129"/>
      <c r="AP23" s="1124">
        <f>AP7</f>
        <v>9358</v>
      </c>
      <c r="AQ23" s="1124"/>
      <c r="AR23" s="1124"/>
      <c r="AS23" s="1124"/>
      <c r="AT23" s="1124"/>
      <c r="AU23" s="1130"/>
      <c r="AV23" s="1130"/>
      <c r="AW23" s="1130"/>
      <c r="AX23" s="1130"/>
      <c r="AY23" s="1131"/>
      <c r="AZ23" s="1120" t="s">
        <v>397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376</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383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408</v>
      </c>
      <c r="C28" s="1106"/>
      <c r="D28" s="1106"/>
      <c r="E28" s="1106"/>
      <c r="F28" s="1106"/>
      <c r="G28" s="1106"/>
      <c r="H28" s="1106"/>
      <c r="I28" s="1106"/>
      <c r="J28" s="1106"/>
      <c r="K28" s="1106"/>
      <c r="L28" s="1106"/>
      <c r="M28" s="1106"/>
      <c r="N28" s="1106"/>
      <c r="O28" s="1106"/>
      <c r="P28" s="1107"/>
      <c r="Q28" s="1108">
        <v>829</v>
      </c>
      <c r="R28" s="1109"/>
      <c r="S28" s="1109"/>
      <c r="T28" s="1109"/>
      <c r="U28" s="1109"/>
      <c r="V28" s="1109">
        <v>789</v>
      </c>
      <c r="W28" s="1109"/>
      <c r="X28" s="1109"/>
      <c r="Y28" s="1109"/>
      <c r="Z28" s="1109"/>
      <c r="AA28" s="1109">
        <f>Q28-V28</f>
        <v>40</v>
      </c>
      <c r="AB28" s="1109"/>
      <c r="AC28" s="1109"/>
      <c r="AD28" s="1109"/>
      <c r="AE28" s="1110"/>
      <c r="AF28" s="1111">
        <v>40</v>
      </c>
      <c r="AG28" s="1109"/>
      <c r="AH28" s="1109"/>
      <c r="AI28" s="1109"/>
      <c r="AJ28" s="1112"/>
      <c r="AK28" s="1113">
        <f>80+25</f>
        <v>105</v>
      </c>
      <c r="AL28" s="1101"/>
      <c r="AM28" s="1101"/>
      <c r="AN28" s="1101"/>
      <c r="AO28" s="1101"/>
      <c r="AP28" s="1101">
        <v>11</v>
      </c>
      <c r="AQ28" s="1101"/>
      <c r="AR28" s="1101"/>
      <c r="AS28" s="1101"/>
      <c r="AT28" s="1101"/>
      <c r="AU28" s="1101">
        <v>3</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409</v>
      </c>
      <c r="C29" s="1093"/>
      <c r="D29" s="1093"/>
      <c r="E29" s="1093"/>
      <c r="F29" s="1093"/>
      <c r="G29" s="1093"/>
      <c r="H29" s="1093"/>
      <c r="I29" s="1093"/>
      <c r="J29" s="1093"/>
      <c r="K29" s="1093"/>
      <c r="L29" s="1093"/>
      <c r="M29" s="1093"/>
      <c r="N29" s="1093"/>
      <c r="O29" s="1093"/>
      <c r="P29" s="1094"/>
      <c r="Q29" s="1098">
        <v>1050</v>
      </c>
      <c r="R29" s="1099"/>
      <c r="S29" s="1099"/>
      <c r="T29" s="1099"/>
      <c r="U29" s="1099"/>
      <c r="V29" s="1099">
        <v>1030</v>
      </c>
      <c r="W29" s="1099"/>
      <c r="X29" s="1099"/>
      <c r="Y29" s="1099"/>
      <c r="Z29" s="1099"/>
      <c r="AA29" s="1099">
        <f t="shared" ref="AA29:AA34" si="3">Q29-V29</f>
        <v>20</v>
      </c>
      <c r="AB29" s="1099"/>
      <c r="AC29" s="1099"/>
      <c r="AD29" s="1099"/>
      <c r="AE29" s="1100"/>
      <c r="AF29" s="1074">
        <v>20</v>
      </c>
      <c r="AG29" s="1075"/>
      <c r="AH29" s="1075"/>
      <c r="AI29" s="1075"/>
      <c r="AJ29" s="1076"/>
      <c r="AK29" s="1035">
        <v>164</v>
      </c>
      <c r="AL29" s="1026"/>
      <c r="AM29" s="1026"/>
      <c r="AN29" s="1026"/>
      <c r="AO29" s="1026"/>
      <c r="AP29" s="1026" t="s">
        <v>587</v>
      </c>
      <c r="AQ29" s="1026"/>
      <c r="AR29" s="1026"/>
      <c r="AS29" s="1026"/>
      <c r="AT29" s="1026"/>
      <c r="AU29" s="1026" t="s">
        <v>587</v>
      </c>
      <c r="AV29" s="1026"/>
      <c r="AW29" s="1026"/>
      <c r="AX29" s="1026"/>
      <c r="AY29" s="1026"/>
      <c r="AZ29" s="1097" t="s">
        <v>587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410</v>
      </c>
      <c r="C30" s="1093"/>
      <c r="D30" s="1093"/>
      <c r="E30" s="1093"/>
      <c r="F30" s="1093"/>
      <c r="G30" s="1093"/>
      <c r="H30" s="1093"/>
      <c r="I30" s="1093"/>
      <c r="J30" s="1093"/>
      <c r="K30" s="1093"/>
      <c r="L30" s="1093"/>
      <c r="M30" s="1093"/>
      <c r="N30" s="1093"/>
      <c r="O30" s="1093"/>
      <c r="P30" s="1094"/>
      <c r="Q30" s="1098">
        <v>85</v>
      </c>
      <c r="R30" s="1099"/>
      <c r="S30" s="1099"/>
      <c r="T30" s="1099"/>
      <c r="U30" s="1099"/>
      <c r="V30" s="1099">
        <v>85</v>
      </c>
      <c r="W30" s="1099"/>
      <c r="X30" s="1099"/>
      <c r="Y30" s="1099"/>
      <c r="Z30" s="1099"/>
      <c r="AA30" s="1099">
        <f t="shared" si="3"/>
        <v>0</v>
      </c>
      <c r="AB30" s="1099"/>
      <c r="AC30" s="1099"/>
      <c r="AD30" s="1099"/>
      <c r="AE30" s="1100"/>
      <c r="AF30" s="1074">
        <v>0</v>
      </c>
      <c r="AG30" s="1075"/>
      <c r="AH30" s="1075"/>
      <c r="AI30" s="1075"/>
      <c r="AJ30" s="1076"/>
      <c r="AK30" s="1035">
        <v>38</v>
      </c>
      <c r="AL30" s="1026"/>
      <c r="AM30" s="1026"/>
      <c r="AN30" s="1026"/>
      <c r="AO30" s="1026"/>
      <c r="AP30" s="1026" t="s">
        <v>587</v>
      </c>
      <c r="AQ30" s="1026"/>
      <c r="AR30" s="1026"/>
      <c r="AS30" s="1026"/>
      <c r="AT30" s="1026"/>
      <c r="AU30" s="1026" t="s">
        <v>587</v>
      </c>
      <c r="AV30" s="1026"/>
      <c r="AW30" s="1026"/>
      <c r="AX30" s="1026"/>
      <c r="AY30" s="1026"/>
      <c r="AZ30" s="1097" t="s">
        <v>587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411</v>
      </c>
      <c r="C31" s="1093"/>
      <c r="D31" s="1093"/>
      <c r="E31" s="1093"/>
      <c r="F31" s="1093"/>
      <c r="G31" s="1093"/>
      <c r="H31" s="1093"/>
      <c r="I31" s="1093"/>
      <c r="J31" s="1093"/>
      <c r="K31" s="1093"/>
      <c r="L31" s="1093"/>
      <c r="M31" s="1093"/>
      <c r="N31" s="1093"/>
      <c r="O31" s="1093"/>
      <c r="P31" s="1094"/>
      <c r="Q31" s="1098">
        <v>13</v>
      </c>
      <c r="R31" s="1099"/>
      <c r="S31" s="1099"/>
      <c r="T31" s="1099"/>
      <c r="U31" s="1099"/>
      <c r="V31" s="1099">
        <v>13</v>
      </c>
      <c r="W31" s="1099"/>
      <c r="X31" s="1099"/>
      <c r="Y31" s="1099"/>
      <c r="Z31" s="1099"/>
      <c r="AA31" s="1099">
        <f t="shared" si="3"/>
        <v>0</v>
      </c>
      <c r="AB31" s="1099"/>
      <c r="AC31" s="1099"/>
      <c r="AD31" s="1099"/>
      <c r="AE31" s="1100"/>
      <c r="AF31" s="1074">
        <v>0</v>
      </c>
      <c r="AG31" s="1075"/>
      <c r="AH31" s="1075"/>
      <c r="AI31" s="1075"/>
      <c r="AJ31" s="1076"/>
      <c r="AK31" s="1035">
        <v>6</v>
      </c>
      <c r="AL31" s="1026"/>
      <c r="AM31" s="1026"/>
      <c r="AN31" s="1026"/>
      <c r="AO31" s="1026"/>
      <c r="AP31" s="1026" t="s">
        <v>587</v>
      </c>
      <c r="AQ31" s="1026"/>
      <c r="AR31" s="1026"/>
      <c r="AS31" s="1026"/>
      <c r="AT31" s="1026"/>
      <c r="AU31" s="1026" t="s">
        <v>587</v>
      </c>
      <c r="AV31" s="1026"/>
      <c r="AW31" s="1026"/>
      <c r="AX31" s="1026"/>
      <c r="AY31" s="1026"/>
      <c r="AZ31" s="1097" t="s">
        <v>587</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276</v>
      </c>
      <c r="R32" s="1099"/>
      <c r="S32" s="1099"/>
      <c r="T32" s="1099"/>
      <c r="U32" s="1099"/>
      <c r="V32" s="1099">
        <v>276</v>
      </c>
      <c r="W32" s="1099"/>
      <c r="X32" s="1099"/>
      <c r="Y32" s="1099"/>
      <c r="Z32" s="1099"/>
      <c r="AA32" s="1099">
        <f t="shared" si="3"/>
        <v>0</v>
      </c>
      <c r="AB32" s="1099"/>
      <c r="AC32" s="1099"/>
      <c r="AD32" s="1099"/>
      <c r="AE32" s="1100"/>
      <c r="AF32" s="1074">
        <v>0</v>
      </c>
      <c r="AG32" s="1075"/>
      <c r="AH32" s="1075"/>
      <c r="AI32" s="1075"/>
      <c r="AJ32" s="1076"/>
      <c r="AK32" s="1035">
        <v>111</v>
      </c>
      <c r="AL32" s="1026"/>
      <c r="AM32" s="1026"/>
      <c r="AN32" s="1026"/>
      <c r="AO32" s="1026"/>
      <c r="AP32" s="1026">
        <v>290</v>
      </c>
      <c r="AQ32" s="1026"/>
      <c r="AR32" s="1026"/>
      <c r="AS32" s="1026"/>
      <c r="AT32" s="1026"/>
      <c r="AU32" s="1026">
        <v>127</v>
      </c>
      <c r="AV32" s="1026"/>
      <c r="AW32" s="1026"/>
      <c r="AX32" s="1026"/>
      <c r="AY32" s="1026"/>
      <c r="AZ32" s="1097" t="s">
        <v>587</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413</v>
      </c>
      <c r="C33" s="1093"/>
      <c r="D33" s="1093"/>
      <c r="E33" s="1093"/>
      <c r="F33" s="1093"/>
      <c r="G33" s="1093"/>
      <c r="H33" s="1093"/>
      <c r="I33" s="1093"/>
      <c r="J33" s="1093"/>
      <c r="K33" s="1093"/>
      <c r="L33" s="1093"/>
      <c r="M33" s="1093"/>
      <c r="N33" s="1093"/>
      <c r="O33" s="1093"/>
      <c r="P33" s="1094"/>
      <c r="Q33" s="1098">
        <v>222</v>
      </c>
      <c r="R33" s="1099"/>
      <c r="S33" s="1099"/>
      <c r="T33" s="1099"/>
      <c r="U33" s="1099"/>
      <c r="V33" s="1099">
        <v>177</v>
      </c>
      <c r="W33" s="1099"/>
      <c r="X33" s="1099"/>
      <c r="Y33" s="1099"/>
      <c r="Z33" s="1099"/>
      <c r="AA33" s="1099">
        <f t="shared" si="3"/>
        <v>45</v>
      </c>
      <c r="AB33" s="1099"/>
      <c r="AC33" s="1099"/>
      <c r="AD33" s="1099"/>
      <c r="AE33" s="1100"/>
      <c r="AF33" s="1074">
        <v>311</v>
      </c>
      <c r="AG33" s="1075"/>
      <c r="AH33" s="1075"/>
      <c r="AI33" s="1075"/>
      <c r="AJ33" s="1076"/>
      <c r="AK33" s="1035">
        <v>25</v>
      </c>
      <c r="AL33" s="1026"/>
      <c r="AM33" s="1026"/>
      <c r="AN33" s="1026"/>
      <c r="AO33" s="1026"/>
      <c r="AP33" s="1026">
        <v>558</v>
      </c>
      <c r="AQ33" s="1026"/>
      <c r="AR33" s="1026"/>
      <c r="AS33" s="1026"/>
      <c r="AT33" s="1026"/>
      <c r="AU33" s="1026">
        <v>196</v>
      </c>
      <c r="AV33" s="1026"/>
      <c r="AW33" s="1026"/>
      <c r="AX33" s="1026"/>
      <c r="AY33" s="1026"/>
      <c r="AZ33" s="1097" t="s">
        <v>587</v>
      </c>
      <c r="BA33" s="1097"/>
      <c r="BB33" s="1097"/>
      <c r="BC33" s="1097"/>
      <c r="BD33" s="1097"/>
      <c r="BE33" s="1087" t="s">
        <v>414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415</v>
      </c>
      <c r="C34" s="1093"/>
      <c r="D34" s="1093"/>
      <c r="E34" s="1093"/>
      <c r="F34" s="1093"/>
      <c r="G34" s="1093"/>
      <c r="H34" s="1093"/>
      <c r="I34" s="1093"/>
      <c r="J34" s="1093"/>
      <c r="K34" s="1093"/>
      <c r="L34" s="1093"/>
      <c r="M34" s="1093"/>
      <c r="N34" s="1093"/>
      <c r="O34" s="1093"/>
      <c r="P34" s="1094"/>
      <c r="Q34" s="1098">
        <v>427</v>
      </c>
      <c r="R34" s="1099"/>
      <c r="S34" s="1099"/>
      <c r="T34" s="1099"/>
      <c r="U34" s="1099"/>
      <c r="V34" s="1099">
        <v>426</v>
      </c>
      <c r="W34" s="1099"/>
      <c r="X34" s="1099"/>
      <c r="Y34" s="1099"/>
      <c r="Z34" s="1099"/>
      <c r="AA34" s="1099">
        <f t="shared" si="3"/>
        <v>1</v>
      </c>
      <c r="AB34" s="1099"/>
      <c r="AC34" s="1099"/>
      <c r="AD34" s="1099"/>
      <c r="AE34" s="1100"/>
      <c r="AF34" s="1074">
        <v>1</v>
      </c>
      <c r="AG34" s="1075"/>
      <c r="AH34" s="1075"/>
      <c r="AI34" s="1075"/>
      <c r="AJ34" s="1076"/>
      <c r="AK34" s="1035">
        <v>246</v>
      </c>
      <c r="AL34" s="1026"/>
      <c r="AM34" s="1026"/>
      <c r="AN34" s="1026"/>
      <c r="AO34" s="1026"/>
      <c r="AP34" s="1026">
        <v>2899</v>
      </c>
      <c r="AQ34" s="1026"/>
      <c r="AR34" s="1026"/>
      <c r="AS34" s="1026"/>
      <c r="AT34" s="1026"/>
      <c r="AU34" s="1026">
        <v>2430</v>
      </c>
      <c r="AV34" s="1026"/>
      <c r="AW34" s="1026"/>
      <c r="AX34" s="1026"/>
      <c r="AY34" s="1026"/>
      <c r="AZ34" s="1097" t="s">
        <v>587</v>
      </c>
      <c r="BA34" s="1097"/>
      <c r="BB34" s="1097"/>
      <c r="BC34" s="1097"/>
      <c r="BD34" s="1097"/>
      <c r="BE34" s="1087" t="s">
        <v>416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f>SUM(AF28:AJ62)</f>
        <v>372</v>
      </c>
      <c r="AG63" s="1014"/>
      <c r="AH63" s="1014"/>
      <c r="AI63" s="1014"/>
      <c r="AJ63" s="1085"/>
      <c r="AK63" s="1086"/>
      <c r="AL63" s="1018"/>
      <c r="AM63" s="1018"/>
      <c r="AN63" s="1018"/>
      <c r="AO63" s="1018"/>
      <c r="AP63" s="1014">
        <f>SUM(AP28:AT62)</f>
        <v>3758</v>
      </c>
      <c r="AQ63" s="1014"/>
      <c r="AR63" s="1014"/>
      <c r="AS63" s="1014"/>
      <c r="AT63" s="1014"/>
      <c r="AU63" s="1014">
        <f>SUM(AU28:AY62)</f>
        <v>2756</v>
      </c>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400</v>
      </c>
      <c r="R66" s="1057"/>
      <c r="S66" s="1057"/>
      <c r="T66" s="1057"/>
      <c r="U66" s="1058"/>
      <c r="V66" s="1056" t="s">
        <v>401</v>
      </c>
      <c r="W66" s="1057"/>
      <c r="X66" s="1057"/>
      <c r="Y66" s="1057"/>
      <c r="Z66" s="1058"/>
      <c r="AA66" s="1056" t="s">
        <v>402</v>
      </c>
      <c r="AB66" s="1057"/>
      <c r="AC66" s="1057"/>
      <c r="AD66" s="1057"/>
      <c r="AE66" s="1058"/>
      <c r="AF66" s="1062" t="s">
        <v>403</v>
      </c>
      <c r="AG66" s="1063"/>
      <c r="AH66" s="1063"/>
      <c r="AI66" s="1063"/>
      <c r="AJ66" s="1064"/>
      <c r="AK66" s="1056" t="s">
        <v>421</v>
      </c>
      <c r="AL66" s="1051"/>
      <c r="AM66" s="1051"/>
      <c r="AN66" s="1051"/>
      <c r="AO66" s="1052"/>
      <c r="AP66" s="1056" t="s">
        <v>405</v>
      </c>
      <c r="AQ66" s="1057"/>
      <c r="AR66" s="1057"/>
      <c r="AS66" s="1057"/>
      <c r="AT66" s="1058"/>
      <c r="AU66" s="1056" t="s">
        <v>422</v>
      </c>
      <c r="AV66" s="1057"/>
      <c r="AW66" s="1057"/>
      <c r="AX66" s="1057"/>
      <c r="AY66" s="1058"/>
      <c r="AZ66" s="1056" t="s">
        <v>383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7753</v>
      </c>
      <c r="R68" s="1037"/>
      <c r="S68" s="1037"/>
      <c r="T68" s="1037"/>
      <c r="U68" s="1037"/>
      <c r="V68" s="1037">
        <v>7570</v>
      </c>
      <c r="W68" s="1037"/>
      <c r="X68" s="1037"/>
      <c r="Y68" s="1037"/>
      <c r="Z68" s="1037"/>
      <c r="AA68" s="1037">
        <f t="shared" ref="AA68:AA74" si="4">Q68-V68</f>
        <v>183</v>
      </c>
      <c r="AB68" s="1037"/>
      <c r="AC68" s="1037"/>
      <c r="AD68" s="1037"/>
      <c r="AE68" s="1037"/>
      <c r="AF68" s="1037">
        <v>182</v>
      </c>
      <c r="AG68" s="1037"/>
      <c r="AH68" s="1037"/>
      <c r="AI68" s="1037"/>
      <c r="AJ68" s="1037"/>
      <c r="AK68" s="1037">
        <v>222</v>
      </c>
      <c r="AL68" s="1037"/>
      <c r="AM68" s="1037"/>
      <c r="AN68" s="1037"/>
      <c r="AO68" s="1037"/>
      <c r="AP68" s="1037">
        <v>5475</v>
      </c>
      <c r="AQ68" s="1037"/>
      <c r="AR68" s="1037"/>
      <c r="AS68" s="1037"/>
      <c r="AT68" s="1037"/>
      <c r="AU68" s="1037">
        <v>241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17557</v>
      </c>
      <c r="R69" s="1026"/>
      <c r="S69" s="1026"/>
      <c r="T69" s="1026"/>
      <c r="U69" s="1026"/>
      <c r="V69" s="1026">
        <v>17452</v>
      </c>
      <c r="W69" s="1026"/>
      <c r="X69" s="1026"/>
      <c r="Y69" s="1026"/>
      <c r="Z69" s="1026"/>
      <c r="AA69" s="1026">
        <f t="shared" si="4"/>
        <v>105</v>
      </c>
      <c r="AB69" s="1026"/>
      <c r="AC69" s="1026"/>
      <c r="AD69" s="1026"/>
      <c r="AE69" s="1026"/>
      <c r="AF69" s="1026">
        <v>153</v>
      </c>
      <c r="AG69" s="1026"/>
      <c r="AH69" s="1026"/>
      <c r="AI69" s="1026"/>
      <c r="AJ69" s="1026"/>
      <c r="AK69" s="1026" t="s">
        <v>604</v>
      </c>
      <c r="AL69" s="1026"/>
      <c r="AM69" s="1026"/>
      <c r="AN69" s="1026"/>
      <c r="AO69" s="1026"/>
      <c r="AP69" s="1026">
        <v>15031</v>
      </c>
      <c r="AQ69" s="1026"/>
      <c r="AR69" s="1026"/>
      <c r="AS69" s="1026"/>
      <c r="AT69" s="1026"/>
      <c r="AU69" s="1026">
        <v>155</v>
      </c>
      <c r="AV69" s="1026"/>
      <c r="AW69" s="1026"/>
      <c r="AX69" s="1026"/>
      <c r="AY69" s="1026"/>
      <c r="AZ69" s="1027" t="s">
        <v>602</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1582</v>
      </c>
      <c r="R70" s="1026"/>
      <c r="S70" s="1026"/>
      <c r="T70" s="1026"/>
      <c r="U70" s="1026"/>
      <c r="V70" s="1026">
        <v>1530</v>
      </c>
      <c r="W70" s="1026"/>
      <c r="X70" s="1026"/>
      <c r="Y70" s="1026"/>
      <c r="Z70" s="1026"/>
      <c r="AA70" s="1026">
        <f t="shared" si="4"/>
        <v>52</v>
      </c>
      <c r="AB70" s="1026"/>
      <c r="AC70" s="1026"/>
      <c r="AD70" s="1026"/>
      <c r="AE70" s="1026"/>
      <c r="AF70" s="1026">
        <v>52</v>
      </c>
      <c r="AG70" s="1026"/>
      <c r="AH70" s="1026"/>
      <c r="AI70" s="1026"/>
      <c r="AJ70" s="1026"/>
      <c r="AK70" s="1026" t="s">
        <v>587</v>
      </c>
      <c r="AL70" s="1026"/>
      <c r="AM70" s="1026"/>
      <c r="AN70" s="1026"/>
      <c r="AO70" s="1026"/>
      <c r="AP70" s="1026">
        <v>1335</v>
      </c>
      <c r="AQ70" s="1026"/>
      <c r="AR70" s="1026"/>
      <c r="AS70" s="1026"/>
      <c r="AT70" s="1026"/>
      <c r="AU70" s="1026">
        <v>68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1094</v>
      </c>
      <c r="R71" s="1026"/>
      <c r="S71" s="1026"/>
      <c r="T71" s="1026"/>
      <c r="U71" s="1026"/>
      <c r="V71" s="1026">
        <v>1090</v>
      </c>
      <c r="W71" s="1026"/>
      <c r="X71" s="1026"/>
      <c r="Y71" s="1026"/>
      <c r="Z71" s="1026"/>
      <c r="AA71" s="1026">
        <f t="shared" si="4"/>
        <v>4</v>
      </c>
      <c r="AB71" s="1026"/>
      <c r="AC71" s="1026"/>
      <c r="AD71" s="1026"/>
      <c r="AE71" s="1026"/>
      <c r="AF71" s="1026">
        <v>4</v>
      </c>
      <c r="AG71" s="1026"/>
      <c r="AH71" s="1026"/>
      <c r="AI71" s="1026"/>
      <c r="AJ71" s="1026"/>
      <c r="AK71" s="1026" t="s">
        <v>587</v>
      </c>
      <c r="AL71" s="1026"/>
      <c r="AM71" s="1026"/>
      <c r="AN71" s="1026"/>
      <c r="AO71" s="1026"/>
      <c r="AP71" s="1026" t="s">
        <v>587</v>
      </c>
      <c r="AQ71" s="1026"/>
      <c r="AR71" s="1026"/>
      <c r="AS71" s="1026"/>
      <c r="AT71" s="1026"/>
      <c r="AU71" s="1026" t="s">
        <v>587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89</v>
      </c>
      <c r="R72" s="1026"/>
      <c r="S72" s="1026"/>
      <c r="T72" s="1026"/>
      <c r="U72" s="1026"/>
      <c r="V72" s="1026">
        <v>73</v>
      </c>
      <c r="W72" s="1026"/>
      <c r="X72" s="1026"/>
      <c r="Y72" s="1026"/>
      <c r="Z72" s="1026"/>
      <c r="AA72" s="1026">
        <v>15</v>
      </c>
      <c r="AB72" s="1026"/>
      <c r="AC72" s="1026"/>
      <c r="AD72" s="1026"/>
      <c r="AE72" s="1026"/>
      <c r="AF72" s="1026">
        <v>15</v>
      </c>
      <c r="AG72" s="1026"/>
      <c r="AH72" s="1026"/>
      <c r="AI72" s="1026"/>
      <c r="AJ72" s="1026"/>
      <c r="AK72" s="1026">
        <v>5</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33</v>
      </c>
      <c r="R73" s="1026"/>
      <c r="S73" s="1026"/>
      <c r="T73" s="1026"/>
      <c r="U73" s="1026"/>
      <c r="V73" s="1026">
        <v>30</v>
      </c>
      <c r="W73" s="1026"/>
      <c r="X73" s="1026"/>
      <c r="Y73" s="1026"/>
      <c r="Z73" s="1026"/>
      <c r="AA73" s="1026">
        <f t="shared" si="4"/>
        <v>3</v>
      </c>
      <c r="AB73" s="1026"/>
      <c r="AC73" s="1026"/>
      <c r="AD73" s="1026"/>
      <c r="AE73" s="1026"/>
      <c r="AF73" s="1026">
        <v>3</v>
      </c>
      <c r="AG73" s="1026"/>
      <c r="AH73" s="1026"/>
      <c r="AI73" s="1026"/>
      <c r="AJ73" s="1026"/>
      <c r="AK73" s="1026">
        <v>8</v>
      </c>
      <c r="AL73" s="1026"/>
      <c r="AM73" s="1026"/>
      <c r="AN73" s="1026"/>
      <c r="AO73" s="1026"/>
      <c r="AP73" s="1026" t="s">
        <v>587</v>
      </c>
      <c r="AQ73" s="1026"/>
      <c r="AR73" s="1026"/>
      <c r="AS73" s="1026"/>
      <c r="AT73" s="1026"/>
      <c r="AU73" s="1026" t="s">
        <v>587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7112</v>
      </c>
      <c r="R74" s="1026"/>
      <c r="S74" s="1026"/>
      <c r="T74" s="1026"/>
      <c r="U74" s="1026"/>
      <c r="V74" s="1026">
        <v>6945</v>
      </c>
      <c r="W74" s="1026"/>
      <c r="X74" s="1026"/>
      <c r="Y74" s="1026"/>
      <c r="Z74" s="1026"/>
      <c r="AA74" s="1026">
        <f t="shared" si="4"/>
        <v>167</v>
      </c>
      <c r="AB74" s="1026"/>
      <c r="AC74" s="1026"/>
      <c r="AD74" s="1026"/>
      <c r="AE74" s="1026"/>
      <c r="AF74" s="1026">
        <v>167</v>
      </c>
      <c r="AG74" s="1026"/>
      <c r="AH74" s="1026"/>
      <c r="AI74" s="1026"/>
      <c r="AJ74" s="1026"/>
      <c r="AK74" s="1026" t="s">
        <v>587</v>
      </c>
      <c r="AL74" s="1026"/>
      <c r="AM74" s="1026"/>
      <c r="AN74" s="1026"/>
      <c r="AO74" s="1026"/>
      <c r="AP74" s="1026" t="s">
        <v>587</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6">
        <v>591</v>
      </c>
      <c r="R75" s="1034"/>
      <c r="S75" s="1034"/>
      <c r="T75" s="1034"/>
      <c r="U75" s="1035"/>
      <c r="V75" s="1033">
        <v>542</v>
      </c>
      <c r="W75" s="1034"/>
      <c r="X75" s="1034"/>
      <c r="Y75" s="1034"/>
      <c r="Z75" s="1035"/>
      <c r="AA75" s="1033">
        <f>Q75-V75</f>
        <v>49</v>
      </c>
      <c r="AB75" s="1034"/>
      <c r="AC75" s="1034"/>
      <c r="AD75" s="1034"/>
      <c r="AE75" s="1035"/>
      <c r="AF75" s="1033">
        <v>49</v>
      </c>
      <c r="AG75" s="1034"/>
      <c r="AH75" s="1034"/>
      <c r="AI75" s="1034"/>
      <c r="AJ75" s="1035"/>
      <c r="AK75" s="1033" t="s">
        <v>603</v>
      </c>
      <c r="AL75" s="1034"/>
      <c r="AM75" s="1034"/>
      <c r="AN75" s="1034"/>
      <c r="AO75" s="1035"/>
      <c r="AP75" s="1026" t="s">
        <v>587</v>
      </c>
      <c r="AQ75" s="1026"/>
      <c r="AR75" s="1026"/>
      <c r="AS75" s="1026"/>
      <c r="AT75" s="1026"/>
      <c r="AU75" s="1026" t="s">
        <v>587</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596</v>
      </c>
      <c r="C76" s="1030"/>
      <c r="D76" s="1030"/>
      <c r="E76" s="1030"/>
      <c r="F76" s="1030"/>
      <c r="G76" s="1030"/>
      <c r="H76" s="1030"/>
      <c r="I76" s="1030"/>
      <c r="J76" s="1030"/>
      <c r="K76" s="1030"/>
      <c r="L76" s="1030"/>
      <c r="M76" s="1030"/>
      <c r="N76" s="1030"/>
      <c r="O76" s="1030"/>
      <c r="P76" s="1031"/>
      <c r="Q76" s="1036">
        <v>159720</v>
      </c>
      <c r="R76" s="1034"/>
      <c r="S76" s="1034"/>
      <c r="T76" s="1034"/>
      <c r="U76" s="1035"/>
      <c r="V76" s="1033">
        <v>156204</v>
      </c>
      <c r="W76" s="1034"/>
      <c r="X76" s="1034"/>
      <c r="Y76" s="1034"/>
      <c r="Z76" s="1035"/>
      <c r="AA76" s="1033">
        <f>Q76-V76</f>
        <v>3516</v>
      </c>
      <c r="AB76" s="1034"/>
      <c r="AC76" s="1034"/>
      <c r="AD76" s="1034"/>
      <c r="AE76" s="1035"/>
      <c r="AF76" s="1033">
        <v>3516</v>
      </c>
      <c r="AG76" s="1034"/>
      <c r="AH76" s="1034"/>
      <c r="AI76" s="1034"/>
      <c r="AJ76" s="1035"/>
      <c r="AK76" s="1033">
        <v>2022</v>
      </c>
      <c r="AL76" s="1034"/>
      <c r="AM76" s="1034"/>
      <c r="AN76" s="1034"/>
      <c r="AO76" s="1035"/>
      <c r="AP76" s="1026" t="s">
        <v>587</v>
      </c>
      <c r="AQ76" s="1026"/>
      <c r="AR76" s="1026"/>
      <c r="AS76" s="1026"/>
      <c r="AT76" s="1026"/>
      <c r="AU76" s="1026" t="s">
        <v>587</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6"/>
      <c r="R77" s="1034"/>
      <c r="S77" s="1034"/>
      <c r="T77" s="1034"/>
      <c r="U77" s="1035"/>
      <c r="V77" s="1033"/>
      <c r="W77" s="1034"/>
      <c r="X77" s="1034"/>
      <c r="Y77" s="1034"/>
      <c r="Z77" s="1035"/>
      <c r="AA77" s="1033"/>
      <c r="AB77" s="1034"/>
      <c r="AC77" s="1034"/>
      <c r="AD77" s="1034"/>
      <c r="AE77" s="1035"/>
      <c r="AF77" s="1033"/>
      <c r="AG77" s="1034"/>
      <c r="AH77" s="1034"/>
      <c r="AI77" s="1034"/>
      <c r="AJ77" s="1035"/>
      <c r="AK77" s="1033"/>
      <c r="AL77" s="1034"/>
      <c r="AM77" s="1034"/>
      <c r="AN77" s="1034"/>
      <c r="AO77" s="1035"/>
      <c r="AP77" s="1033"/>
      <c r="AQ77" s="1034"/>
      <c r="AR77" s="1034"/>
      <c r="AS77" s="1034"/>
      <c r="AT77" s="1035"/>
      <c r="AU77" s="1033"/>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33"/>
      <c r="AB78" s="1034"/>
      <c r="AC78" s="1034"/>
      <c r="AD78" s="1034"/>
      <c r="AE78" s="1035"/>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33"/>
      <c r="AB79" s="1034"/>
      <c r="AC79" s="1034"/>
      <c r="AD79" s="1034"/>
      <c r="AE79" s="1035"/>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33"/>
      <c r="AB80" s="1034"/>
      <c r="AC80" s="1034"/>
      <c r="AD80" s="1034"/>
      <c r="AE80" s="1035"/>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4141</v>
      </c>
      <c r="AG88" s="1014"/>
      <c r="AH88" s="1014"/>
      <c r="AI88" s="1014"/>
      <c r="AJ88" s="1014"/>
      <c r="AK88" s="1018"/>
      <c r="AL88" s="1018"/>
      <c r="AM88" s="1018"/>
      <c r="AN88" s="1018"/>
      <c r="AO88" s="1018"/>
      <c r="AP88" s="1014">
        <f t="shared" ref="AP88" si="5">SUM(AP68:AT87)</f>
        <v>21841</v>
      </c>
      <c r="AQ88" s="1014"/>
      <c r="AR88" s="1014"/>
      <c r="AS88" s="1014"/>
      <c r="AT88" s="1014"/>
      <c r="AU88" s="1014">
        <f t="shared" ref="AU88" si="6">SUM(AU68:AY87)</f>
        <v>464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150</v>
      </c>
      <c r="CS102" s="1006"/>
      <c r="CT102" s="1006"/>
      <c r="CU102" s="1006"/>
      <c r="CV102" s="1007"/>
      <c r="CW102" s="1005">
        <f t="shared" ref="CW102" si="7">SUM(CW7:DA88)</f>
        <v>0</v>
      </c>
      <c r="CX102" s="1006"/>
      <c r="CY102" s="1006"/>
      <c r="CZ102" s="1006"/>
      <c r="DA102" s="1007"/>
      <c r="DB102" s="1005">
        <f t="shared" ref="DB102" si="8">SUM(DB7:DF88)</f>
        <v>0</v>
      </c>
      <c r="DC102" s="1006"/>
      <c r="DD102" s="1006"/>
      <c r="DE102" s="1006"/>
      <c r="DF102" s="1007"/>
      <c r="DG102" s="1005">
        <f t="shared" ref="DG102" si="9">SUM(DG7:DK88)</f>
        <v>83</v>
      </c>
      <c r="DH102" s="1006"/>
      <c r="DI102" s="1006"/>
      <c r="DJ102" s="1006"/>
      <c r="DK102" s="1007"/>
      <c r="DL102" s="1005">
        <f t="shared" ref="DL102" si="10">SUM(DL7:DP88)</f>
        <v>0</v>
      </c>
      <c r="DM102" s="1006"/>
      <c r="DN102" s="1006"/>
      <c r="DO102" s="1006"/>
      <c r="DP102" s="1007"/>
      <c r="DQ102" s="1005">
        <f t="shared" ref="DQ102" si="11">SUM(DQ7:DU88)</f>
        <v>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313</v>
      </c>
      <c r="AG109" s="949"/>
      <c r="AH109" s="949"/>
      <c r="AI109" s="949"/>
      <c r="AJ109" s="950"/>
      <c r="AK109" s="951" t="s">
        <v>312</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313</v>
      </c>
      <c r="BW109" s="949"/>
      <c r="BX109" s="949"/>
      <c r="BY109" s="949"/>
      <c r="BZ109" s="950"/>
      <c r="CA109" s="951" t="s">
        <v>312</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313</v>
      </c>
      <c r="DM109" s="949"/>
      <c r="DN109" s="949"/>
      <c r="DO109" s="949"/>
      <c r="DP109" s="950"/>
      <c r="DQ109" s="951" t="s">
        <v>312</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546501</v>
      </c>
      <c r="AB110" s="942"/>
      <c r="AC110" s="942"/>
      <c r="AD110" s="942"/>
      <c r="AE110" s="943"/>
      <c r="AF110" s="944">
        <v>641281</v>
      </c>
      <c r="AG110" s="942"/>
      <c r="AH110" s="942"/>
      <c r="AI110" s="942"/>
      <c r="AJ110" s="943"/>
      <c r="AK110" s="944">
        <v>704262</v>
      </c>
      <c r="AL110" s="942"/>
      <c r="AM110" s="942"/>
      <c r="AN110" s="942"/>
      <c r="AO110" s="943"/>
      <c r="AP110" s="945">
        <v>23.4</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7980651</v>
      </c>
      <c r="BR110" s="889"/>
      <c r="BS110" s="889"/>
      <c r="BT110" s="889"/>
      <c r="BU110" s="889"/>
      <c r="BV110" s="889">
        <v>9032175</v>
      </c>
      <c r="BW110" s="889"/>
      <c r="BX110" s="889"/>
      <c r="BY110" s="889"/>
      <c r="BZ110" s="889"/>
      <c r="CA110" s="889">
        <v>9358222</v>
      </c>
      <c r="CB110" s="889"/>
      <c r="CC110" s="889"/>
      <c r="CD110" s="889"/>
      <c r="CE110" s="889"/>
      <c r="CF110" s="913">
        <v>310.60000000000002</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439</v>
      </c>
      <c r="DM110" s="889"/>
      <c r="DN110" s="889"/>
      <c r="DO110" s="889"/>
      <c r="DP110" s="889"/>
      <c r="DQ110" s="889" t="s">
        <v>128</v>
      </c>
      <c r="DR110" s="889"/>
      <c r="DS110" s="889"/>
      <c r="DT110" s="889"/>
      <c r="DU110" s="889"/>
      <c r="DV110" s="890" t="s">
        <v>128</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441</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9621</v>
      </c>
      <c r="BR111" s="861"/>
      <c r="BS111" s="861"/>
      <c r="BT111" s="861"/>
      <c r="BU111" s="861"/>
      <c r="BV111" s="861">
        <v>6001</v>
      </c>
      <c r="BW111" s="861"/>
      <c r="BX111" s="861"/>
      <c r="BY111" s="861"/>
      <c r="BZ111" s="861"/>
      <c r="CA111" s="861">
        <v>3774</v>
      </c>
      <c r="CB111" s="861"/>
      <c r="CC111" s="861"/>
      <c r="CD111" s="861"/>
      <c r="CE111" s="861"/>
      <c r="CF111" s="922">
        <v>0.1</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441</v>
      </c>
      <c r="DM111" s="861"/>
      <c r="DN111" s="861"/>
      <c r="DO111" s="861"/>
      <c r="DP111" s="861"/>
      <c r="DQ111" s="861" t="s">
        <v>439</v>
      </c>
      <c r="DR111" s="861"/>
      <c r="DS111" s="861"/>
      <c r="DT111" s="861"/>
      <c r="DU111" s="861"/>
      <c r="DV111" s="838" t="s">
        <v>128</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128</v>
      </c>
      <c r="AG112" s="824"/>
      <c r="AH112" s="824"/>
      <c r="AI112" s="824"/>
      <c r="AJ112" s="825"/>
      <c r="AK112" s="826" t="s">
        <v>441</v>
      </c>
      <c r="AL112" s="824"/>
      <c r="AM112" s="824"/>
      <c r="AN112" s="824"/>
      <c r="AO112" s="825"/>
      <c r="AP112" s="871" t="s">
        <v>128</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2779798</v>
      </c>
      <c r="BR112" s="861"/>
      <c r="BS112" s="861"/>
      <c r="BT112" s="861"/>
      <c r="BU112" s="861"/>
      <c r="BV112" s="861">
        <v>2670260</v>
      </c>
      <c r="BW112" s="861"/>
      <c r="BX112" s="861"/>
      <c r="BY112" s="861"/>
      <c r="BZ112" s="861"/>
      <c r="CA112" s="861">
        <v>2755770</v>
      </c>
      <c r="CB112" s="861"/>
      <c r="CC112" s="861"/>
      <c r="CD112" s="861"/>
      <c r="CE112" s="861"/>
      <c r="CF112" s="922">
        <v>91.5</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6502</v>
      </c>
      <c r="DH112" s="861"/>
      <c r="DI112" s="861"/>
      <c r="DJ112" s="861"/>
      <c r="DK112" s="861"/>
      <c r="DL112" s="861">
        <v>4993</v>
      </c>
      <c r="DM112" s="861"/>
      <c r="DN112" s="861"/>
      <c r="DO112" s="861"/>
      <c r="DP112" s="861"/>
      <c r="DQ112" s="861">
        <v>3667</v>
      </c>
      <c r="DR112" s="861"/>
      <c r="DS112" s="861"/>
      <c r="DT112" s="861"/>
      <c r="DU112" s="861"/>
      <c r="DV112" s="838">
        <v>0.1</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233330</v>
      </c>
      <c r="AB113" s="970"/>
      <c r="AC113" s="970"/>
      <c r="AD113" s="970"/>
      <c r="AE113" s="971"/>
      <c r="AF113" s="972">
        <v>194314</v>
      </c>
      <c r="AG113" s="970"/>
      <c r="AH113" s="970"/>
      <c r="AI113" s="970"/>
      <c r="AJ113" s="971"/>
      <c r="AK113" s="972">
        <v>249952</v>
      </c>
      <c r="AL113" s="970"/>
      <c r="AM113" s="970"/>
      <c r="AN113" s="970"/>
      <c r="AO113" s="971"/>
      <c r="AP113" s="973">
        <v>8.3000000000000007</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312505</v>
      </c>
      <c r="BR113" s="861"/>
      <c r="BS113" s="861"/>
      <c r="BT113" s="861"/>
      <c r="BU113" s="861"/>
      <c r="BV113" s="861">
        <v>389648</v>
      </c>
      <c r="BW113" s="861"/>
      <c r="BX113" s="861"/>
      <c r="BY113" s="861"/>
      <c r="BZ113" s="861"/>
      <c r="CA113" s="861">
        <v>464039</v>
      </c>
      <c r="CB113" s="861"/>
      <c r="CC113" s="861"/>
      <c r="CD113" s="861"/>
      <c r="CE113" s="861"/>
      <c r="CF113" s="922">
        <v>15.4</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128</v>
      </c>
      <c r="DM113" s="824"/>
      <c r="DN113" s="824"/>
      <c r="DO113" s="824"/>
      <c r="DP113" s="825"/>
      <c r="DQ113" s="826" t="s">
        <v>128</v>
      </c>
      <c r="DR113" s="824"/>
      <c r="DS113" s="824"/>
      <c r="DT113" s="824"/>
      <c r="DU113" s="825"/>
      <c r="DV113" s="871" t="s">
        <v>128</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41270</v>
      </c>
      <c r="AB114" s="824"/>
      <c r="AC114" s="824"/>
      <c r="AD114" s="824"/>
      <c r="AE114" s="825"/>
      <c r="AF114" s="826">
        <v>48181</v>
      </c>
      <c r="AG114" s="824"/>
      <c r="AH114" s="824"/>
      <c r="AI114" s="824"/>
      <c r="AJ114" s="825"/>
      <c r="AK114" s="826">
        <v>49825</v>
      </c>
      <c r="AL114" s="824"/>
      <c r="AM114" s="824"/>
      <c r="AN114" s="824"/>
      <c r="AO114" s="825"/>
      <c r="AP114" s="871">
        <v>1.7</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829454</v>
      </c>
      <c r="BR114" s="861"/>
      <c r="BS114" s="861"/>
      <c r="BT114" s="861"/>
      <c r="BU114" s="861"/>
      <c r="BV114" s="861">
        <v>783270</v>
      </c>
      <c r="BW114" s="861"/>
      <c r="BX114" s="861"/>
      <c r="BY114" s="861"/>
      <c r="BZ114" s="861"/>
      <c r="CA114" s="861">
        <v>773927</v>
      </c>
      <c r="CB114" s="861"/>
      <c r="CC114" s="861"/>
      <c r="CD114" s="861"/>
      <c r="CE114" s="861"/>
      <c r="CF114" s="922">
        <v>25.7</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128</v>
      </c>
      <c r="DM114" s="824"/>
      <c r="DN114" s="824"/>
      <c r="DO114" s="824"/>
      <c r="DP114" s="825"/>
      <c r="DQ114" s="826" t="s">
        <v>439</v>
      </c>
      <c r="DR114" s="824"/>
      <c r="DS114" s="824"/>
      <c r="DT114" s="824"/>
      <c r="DU114" s="825"/>
      <c r="DV114" s="871" t="s">
        <v>441</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4988</v>
      </c>
      <c r="AB115" s="970"/>
      <c r="AC115" s="970"/>
      <c r="AD115" s="970"/>
      <c r="AE115" s="971"/>
      <c r="AF115" s="972">
        <v>4039</v>
      </c>
      <c r="AG115" s="970"/>
      <c r="AH115" s="970"/>
      <c r="AI115" s="970"/>
      <c r="AJ115" s="971"/>
      <c r="AK115" s="972">
        <v>2762</v>
      </c>
      <c r="AL115" s="970"/>
      <c r="AM115" s="970"/>
      <c r="AN115" s="970"/>
      <c r="AO115" s="971"/>
      <c r="AP115" s="973">
        <v>0.1</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128</v>
      </c>
      <c r="BW115" s="861"/>
      <c r="BX115" s="861"/>
      <c r="BY115" s="861"/>
      <c r="BZ115" s="861"/>
      <c r="CA115" s="861" t="s">
        <v>128</v>
      </c>
      <c r="CB115" s="861"/>
      <c r="CC115" s="861"/>
      <c r="CD115" s="861"/>
      <c r="CE115" s="861"/>
      <c r="CF115" s="922" t="s">
        <v>128</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128</v>
      </c>
      <c r="AG116" s="824"/>
      <c r="AH116" s="824"/>
      <c r="AI116" s="824"/>
      <c r="AJ116" s="825"/>
      <c r="AK116" s="826" t="s">
        <v>128</v>
      </c>
      <c r="AL116" s="824"/>
      <c r="AM116" s="824"/>
      <c r="AN116" s="824"/>
      <c r="AO116" s="825"/>
      <c r="AP116" s="871" t="s">
        <v>439</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128</v>
      </c>
      <c r="DM116" s="824"/>
      <c r="DN116" s="824"/>
      <c r="DO116" s="824"/>
      <c r="DP116" s="825"/>
      <c r="DQ116" s="826" t="s">
        <v>439</v>
      </c>
      <c r="DR116" s="824"/>
      <c r="DS116" s="824"/>
      <c r="DT116" s="824"/>
      <c r="DU116" s="825"/>
      <c r="DV116" s="871" t="s">
        <v>128</v>
      </c>
      <c r="DW116" s="872"/>
      <c r="DX116" s="872"/>
      <c r="DY116" s="872"/>
      <c r="DZ116" s="873"/>
    </row>
    <row r="117" spans="1:130" s="247" customFormat="1" ht="26.25" customHeight="1" x14ac:dyDescent="0.15">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826089</v>
      </c>
      <c r="AB117" s="956"/>
      <c r="AC117" s="956"/>
      <c r="AD117" s="956"/>
      <c r="AE117" s="957"/>
      <c r="AF117" s="958">
        <v>887815</v>
      </c>
      <c r="AG117" s="956"/>
      <c r="AH117" s="956"/>
      <c r="AI117" s="956"/>
      <c r="AJ117" s="957"/>
      <c r="AK117" s="958">
        <v>1006801</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313</v>
      </c>
      <c r="AG118" s="949"/>
      <c r="AH118" s="949"/>
      <c r="AI118" s="949"/>
      <c r="AJ118" s="950"/>
      <c r="AK118" s="951" t="s">
        <v>312</v>
      </c>
      <c r="AL118" s="949"/>
      <c r="AM118" s="949"/>
      <c r="AN118" s="949"/>
      <c r="AO118" s="950"/>
      <c r="AP118" s="952" t="s">
        <v>433</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465</v>
      </c>
      <c r="BP119" s="925"/>
      <c r="BQ119" s="929">
        <v>11912029</v>
      </c>
      <c r="BR119" s="892"/>
      <c r="BS119" s="892"/>
      <c r="BT119" s="892"/>
      <c r="BU119" s="892"/>
      <c r="BV119" s="892">
        <v>12881354</v>
      </c>
      <c r="BW119" s="892"/>
      <c r="BX119" s="892"/>
      <c r="BY119" s="892"/>
      <c r="BZ119" s="892"/>
      <c r="CA119" s="892">
        <v>13355732</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3119</v>
      </c>
      <c r="DH119" s="807"/>
      <c r="DI119" s="807"/>
      <c r="DJ119" s="807"/>
      <c r="DK119" s="808"/>
      <c r="DL119" s="809">
        <v>1008</v>
      </c>
      <c r="DM119" s="807"/>
      <c r="DN119" s="807"/>
      <c r="DO119" s="807"/>
      <c r="DP119" s="808"/>
      <c r="DQ119" s="809">
        <v>107</v>
      </c>
      <c r="DR119" s="807"/>
      <c r="DS119" s="807"/>
      <c r="DT119" s="807"/>
      <c r="DU119" s="808"/>
      <c r="DV119" s="895">
        <v>0</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128</v>
      </c>
      <c r="AL120" s="824"/>
      <c r="AM120" s="824"/>
      <c r="AN120" s="824"/>
      <c r="AO120" s="825"/>
      <c r="AP120" s="871" t="s">
        <v>128</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2863283</v>
      </c>
      <c r="BR120" s="889"/>
      <c r="BS120" s="889"/>
      <c r="BT120" s="889"/>
      <c r="BU120" s="889"/>
      <c r="BV120" s="889">
        <v>2476236</v>
      </c>
      <c r="BW120" s="889"/>
      <c r="BX120" s="889"/>
      <c r="BY120" s="889"/>
      <c r="BZ120" s="889"/>
      <c r="CA120" s="889">
        <v>1873299</v>
      </c>
      <c r="CB120" s="889"/>
      <c r="CC120" s="889"/>
      <c r="CD120" s="889"/>
      <c r="CE120" s="889"/>
      <c r="CF120" s="913">
        <v>62.2</v>
      </c>
      <c r="CG120" s="914"/>
      <c r="CH120" s="914"/>
      <c r="CI120" s="914"/>
      <c r="CJ120" s="914"/>
      <c r="CK120" s="915" t="s">
        <v>469</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2364918</v>
      </c>
      <c r="DH120" s="889"/>
      <c r="DI120" s="889"/>
      <c r="DJ120" s="889"/>
      <c r="DK120" s="889"/>
      <c r="DL120" s="889">
        <v>2330670</v>
      </c>
      <c r="DM120" s="889"/>
      <c r="DN120" s="889"/>
      <c r="DO120" s="889"/>
      <c r="DP120" s="889"/>
      <c r="DQ120" s="889">
        <v>2429563</v>
      </c>
      <c r="DR120" s="889"/>
      <c r="DS120" s="889"/>
      <c r="DT120" s="889"/>
      <c r="DU120" s="889"/>
      <c r="DV120" s="890">
        <v>80.599999999999994</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1834</v>
      </c>
      <c r="AB121" s="824"/>
      <c r="AC121" s="824"/>
      <c r="AD121" s="824"/>
      <c r="AE121" s="825"/>
      <c r="AF121" s="826">
        <v>1834</v>
      </c>
      <c r="AG121" s="824"/>
      <c r="AH121" s="824"/>
      <c r="AI121" s="824"/>
      <c r="AJ121" s="825"/>
      <c r="AK121" s="826">
        <v>1834</v>
      </c>
      <c r="AL121" s="824"/>
      <c r="AM121" s="824"/>
      <c r="AN121" s="824"/>
      <c r="AO121" s="825"/>
      <c r="AP121" s="871">
        <v>0.1</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128375</v>
      </c>
      <c r="BR121" s="861"/>
      <c r="BS121" s="861"/>
      <c r="BT121" s="861"/>
      <c r="BU121" s="861"/>
      <c r="BV121" s="861">
        <v>112676</v>
      </c>
      <c r="BW121" s="861"/>
      <c r="BX121" s="861"/>
      <c r="BY121" s="861"/>
      <c r="BZ121" s="861"/>
      <c r="CA121" s="861">
        <v>96614</v>
      </c>
      <c r="CB121" s="861"/>
      <c r="CC121" s="861"/>
      <c r="CD121" s="861"/>
      <c r="CE121" s="861"/>
      <c r="CF121" s="922">
        <v>3.2</v>
      </c>
      <c r="CG121" s="923"/>
      <c r="CH121" s="923"/>
      <c r="CI121" s="923"/>
      <c r="CJ121" s="923"/>
      <c r="CK121" s="916"/>
      <c r="CL121" s="902"/>
      <c r="CM121" s="902"/>
      <c r="CN121" s="902"/>
      <c r="CO121" s="903"/>
      <c r="CP121" s="882" t="s">
        <v>413</v>
      </c>
      <c r="CQ121" s="883"/>
      <c r="CR121" s="883"/>
      <c r="CS121" s="883"/>
      <c r="CT121" s="883"/>
      <c r="CU121" s="883"/>
      <c r="CV121" s="883"/>
      <c r="CW121" s="883"/>
      <c r="CX121" s="883"/>
      <c r="CY121" s="883"/>
      <c r="CZ121" s="883"/>
      <c r="DA121" s="883"/>
      <c r="DB121" s="883"/>
      <c r="DC121" s="883"/>
      <c r="DD121" s="883"/>
      <c r="DE121" s="883"/>
      <c r="DF121" s="884"/>
      <c r="DG121" s="860">
        <v>269623</v>
      </c>
      <c r="DH121" s="861"/>
      <c r="DI121" s="861"/>
      <c r="DJ121" s="861"/>
      <c r="DK121" s="861"/>
      <c r="DL121" s="861">
        <v>196913</v>
      </c>
      <c r="DM121" s="861"/>
      <c r="DN121" s="861"/>
      <c r="DO121" s="861"/>
      <c r="DP121" s="861"/>
      <c r="DQ121" s="861">
        <v>195925</v>
      </c>
      <c r="DR121" s="861"/>
      <c r="DS121" s="861"/>
      <c r="DT121" s="861"/>
      <c r="DU121" s="861"/>
      <c r="DV121" s="838">
        <v>6.5</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7473117</v>
      </c>
      <c r="BR122" s="892"/>
      <c r="BS122" s="892"/>
      <c r="BT122" s="892"/>
      <c r="BU122" s="892"/>
      <c r="BV122" s="892">
        <v>8189108</v>
      </c>
      <c r="BW122" s="892"/>
      <c r="BX122" s="892"/>
      <c r="BY122" s="892"/>
      <c r="BZ122" s="892"/>
      <c r="CA122" s="892">
        <v>8134484</v>
      </c>
      <c r="CB122" s="892"/>
      <c r="CC122" s="892"/>
      <c r="CD122" s="892"/>
      <c r="CE122" s="892"/>
      <c r="CF122" s="893">
        <v>270</v>
      </c>
      <c r="CG122" s="894"/>
      <c r="CH122" s="894"/>
      <c r="CI122" s="894"/>
      <c r="CJ122" s="894"/>
      <c r="CK122" s="916"/>
      <c r="CL122" s="902"/>
      <c r="CM122" s="902"/>
      <c r="CN122" s="902"/>
      <c r="CO122" s="903"/>
      <c r="CP122" s="882" t="s">
        <v>412</v>
      </c>
      <c r="CQ122" s="883"/>
      <c r="CR122" s="883"/>
      <c r="CS122" s="883"/>
      <c r="CT122" s="883"/>
      <c r="CU122" s="883"/>
      <c r="CV122" s="883"/>
      <c r="CW122" s="883"/>
      <c r="CX122" s="883"/>
      <c r="CY122" s="883"/>
      <c r="CZ122" s="883"/>
      <c r="DA122" s="883"/>
      <c r="DB122" s="883"/>
      <c r="DC122" s="883"/>
      <c r="DD122" s="883"/>
      <c r="DE122" s="883"/>
      <c r="DF122" s="884"/>
      <c r="DG122" s="860">
        <v>140478</v>
      </c>
      <c r="DH122" s="861"/>
      <c r="DI122" s="861"/>
      <c r="DJ122" s="861"/>
      <c r="DK122" s="861"/>
      <c r="DL122" s="861">
        <v>138842</v>
      </c>
      <c r="DM122" s="861"/>
      <c r="DN122" s="861"/>
      <c r="DO122" s="861"/>
      <c r="DP122" s="861"/>
      <c r="DQ122" s="861">
        <v>127218</v>
      </c>
      <c r="DR122" s="861"/>
      <c r="DS122" s="861"/>
      <c r="DT122" s="861"/>
      <c r="DU122" s="861"/>
      <c r="DV122" s="838">
        <v>4.2</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128</v>
      </c>
      <c r="AG123" s="824"/>
      <c r="AH123" s="824"/>
      <c r="AI123" s="824"/>
      <c r="AJ123" s="825"/>
      <c r="AK123" s="826" t="s">
        <v>128</v>
      </c>
      <c r="AL123" s="824"/>
      <c r="AM123" s="824"/>
      <c r="AN123" s="824"/>
      <c r="AO123" s="825"/>
      <c r="AP123" s="871" t="s">
        <v>128</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473</v>
      </c>
      <c r="BP123" s="925"/>
      <c r="BQ123" s="879">
        <v>10464775</v>
      </c>
      <c r="BR123" s="880"/>
      <c r="BS123" s="880"/>
      <c r="BT123" s="880"/>
      <c r="BU123" s="880"/>
      <c r="BV123" s="880">
        <v>10778020</v>
      </c>
      <c r="BW123" s="880"/>
      <c r="BX123" s="880"/>
      <c r="BY123" s="880"/>
      <c r="BZ123" s="880"/>
      <c r="CA123" s="880">
        <v>10104397</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v>4779</v>
      </c>
      <c r="DH123" s="824"/>
      <c r="DI123" s="824"/>
      <c r="DJ123" s="824"/>
      <c r="DK123" s="825"/>
      <c r="DL123" s="826">
        <v>3835</v>
      </c>
      <c r="DM123" s="824"/>
      <c r="DN123" s="824"/>
      <c r="DO123" s="824"/>
      <c r="DP123" s="825"/>
      <c r="DQ123" s="826">
        <v>3064</v>
      </c>
      <c r="DR123" s="824"/>
      <c r="DS123" s="824"/>
      <c r="DT123" s="824"/>
      <c r="DU123" s="825"/>
      <c r="DV123" s="871">
        <v>0.1</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47.3</v>
      </c>
      <c r="BR124" s="878"/>
      <c r="BS124" s="878"/>
      <c r="BT124" s="878"/>
      <c r="BU124" s="878"/>
      <c r="BV124" s="878">
        <v>70.2</v>
      </c>
      <c r="BW124" s="878"/>
      <c r="BX124" s="878"/>
      <c r="BY124" s="878"/>
      <c r="BZ124" s="878"/>
      <c r="CA124" s="878">
        <v>107.9</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3154</v>
      </c>
      <c r="AB126" s="824"/>
      <c r="AC126" s="824"/>
      <c r="AD126" s="824"/>
      <c r="AE126" s="825"/>
      <c r="AF126" s="826">
        <v>2205</v>
      </c>
      <c r="AG126" s="824"/>
      <c r="AH126" s="824"/>
      <c r="AI126" s="824"/>
      <c r="AJ126" s="825"/>
      <c r="AK126" s="826">
        <v>928</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13435</v>
      </c>
      <c r="AB128" s="845"/>
      <c r="AC128" s="845"/>
      <c r="AD128" s="845"/>
      <c r="AE128" s="846"/>
      <c r="AF128" s="847">
        <v>13858</v>
      </c>
      <c r="AG128" s="845"/>
      <c r="AH128" s="845"/>
      <c r="AI128" s="845"/>
      <c r="AJ128" s="846"/>
      <c r="AK128" s="847">
        <v>12917</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128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3666210</v>
      </c>
      <c r="AB129" s="824"/>
      <c r="AC129" s="824"/>
      <c r="AD129" s="824"/>
      <c r="AE129" s="825"/>
      <c r="AF129" s="826">
        <v>3625211</v>
      </c>
      <c r="AG129" s="824"/>
      <c r="AH129" s="824"/>
      <c r="AI129" s="824"/>
      <c r="AJ129" s="825"/>
      <c r="AK129" s="826">
        <v>3669509</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608990</v>
      </c>
      <c r="AB130" s="824"/>
      <c r="AC130" s="824"/>
      <c r="AD130" s="824"/>
      <c r="AE130" s="825"/>
      <c r="AF130" s="826">
        <v>630209</v>
      </c>
      <c r="AG130" s="824"/>
      <c r="AH130" s="824"/>
      <c r="AI130" s="824"/>
      <c r="AJ130" s="825"/>
      <c r="AK130" s="826">
        <v>656815</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8.6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3057220</v>
      </c>
      <c r="AB131" s="807"/>
      <c r="AC131" s="807"/>
      <c r="AD131" s="807"/>
      <c r="AE131" s="808"/>
      <c r="AF131" s="809">
        <v>2995002</v>
      </c>
      <c r="AG131" s="807"/>
      <c r="AH131" s="807"/>
      <c r="AI131" s="807"/>
      <c r="AJ131" s="808"/>
      <c r="AK131" s="809">
        <v>3012694</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107.9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6.6617384419999999</v>
      </c>
      <c r="AB132" s="787"/>
      <c r="AC132" s="787"/>
      <c r="AD132" s="787"/>
      <c r="AE132" s="788"/>
      <c r="AF132" s="789">
        <v>8.1384920610000009</v>
      </c>
      <c r="AG132" s="787"/>
      <c r="AH132" s="787"/>
      <c r="AI132" s="787"/>
      <c r="AJ132" s="788"/>
      <c r="AK132" s="789">
        <v>11.188291939999999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6.8</v>
      </c>
      <c r="AB133" s="766"/>
      <c r="AC133" s="766"/>
      <c r="AD133" s="766"/>
      <c r="AE133" s="767"/>
      <c r="AF133" s="765">
        <v>7.2</v>
      </c>
      <c r="AG133" s="766"/>
      <c r="AH133" s="766"/>
      <c r="AI133" s="766"/>
      <c r="AJ133" s="767"/>
      <c r="AK133" s="765">
        <v>8.6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m6Hi302LKL11+FMFLrZGjSxMn2zTSwrbtk2JhlNIOyyo9b6eQHe5FyxWAONpi/sOTPq/VYNRMR/mutfmq3ZXw==" saltValue="lOcoAsMn4e7c0vTKzmgX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L5/LwXwuikvLxCPeesRXcorNIjbzhIW48uI2QDEd11eJ6YcyX7hrZCf+UYuMFXLf5j/JrR7jo8y2okP6j1/Uw==" saltValue="VFOAWOUB3SGs0LCkskAJ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0BqofMPHwVL5/v7bvcEXGpP+NQbbXI/kKWvx3PMJYQ3OaZ40sYjjvZjTIzA2fedS7KskKzlacjl8P+1je6bTw==" saltValue="WfUNzdJxMDXFg5auNNaF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935172</v>
      </c>
      <c r="AP9" s="313">
        <v>133845</v>
      </c>
      <c r="AQ9" s="314">
        <v>114878</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112485</v>
      </c>
      <c r="AP10" s="316">
        <v>16099</v>
      </c>
      <c r="AQ10" s="317">
        <v>13315</v>
      </c>
      <c r="AR10" s="318">
        <v>20.9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170106</v>
      </c>
      <c r="AP11" s="316">
        <v>24346</v>
      </c>
      <c r="AQ11" s="317">
        <v>14277</v>
      </c>
      <c r="AR11" s="318">
        <v>70.5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1942</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157774</v>
      </c>
      <c r="AP14" s="316">
        <v>22581</v>
      </c>
      <c r="AQ14" s="317">
        <v>4702</v>
      </c>
      <c r="AR14" s="318">
        <v>380.2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32814</v>
      </c>
      <c r="AP15" s="316">
        <v>4696</v>
      </c>
      <c r="AQ15" s="317">
        <v>3059</v>
      </c>
      <c r="AR15" s="318">
        <v>53.5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-88473</v>
      </c>
      <c r="AP16" s="316">
        <v>-12663</v>
      </c>
      <c r="AQ16" s="317">
        <v>-10160</v>
      </c>
      <c r="AR16" s="318">
        <v>24.6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1319878</v>
      </c>
      <c r="AP17" s="316">
        <v>188905</v>
      </c>
      <c r="AQ17" s="317">
        <v>142011</v>
      </c>
      <c r="AR17" s="318">
        <v>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15.17</v>
      </c>
      <c r="AP21" s="329">
        <v>13.22</v>
      </c>
      <c r="AQ21" s="330">
        <v>1.95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99.3</v>
      </c>
      <c r="AP22" s="334">
        <v>95.9</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704262</v>
      </c>
      <c r="AP32" s="343">
        <v>100796</v>
      </c>
      <c r="AQ32" s="344">
        <v>72897</v>
      </c>
      <c r="AR32" s="345">
        <v>38.299999999999997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43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249952</v>
      </c>
      <c r="AP35" s="343">
        <v>35774</v>
      </c>
      <c r="AQ35" s="344">
        <v>23889</v>
      </c>
      <c r="AR35" s="345">
        <v>49.8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49825</v>
      </c>
      <c r="AP36" s="343">
        <v>7131</v>
      </c>
      <c r="AQ36" s="344">
        <v>3700</v>
      </c>
      <c r="AR36" s="345">
        <v>92.7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2762</v>
      </c>
      <c r="AP37" s="343">
        <v>395</v>
      </c>
      <c r="AQ37" s="344">
        <v>740</v>
      </c>
      <c r="AR37" s="345">
        <v>-46.6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512</v>
      </c>
      <c r="AP38" s="346" t="s">
        <v>512</v>
      </c>
      <c r="AQ38" s="347">
        <v>3</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-12917</v>
      </c>
      <c r="AP39" s="343">
        <v>-1849</v>
      </c>
      <c r="AQ39" s="344">
        <v>-2140</v>
      </c>
      <c r="AR39" s="345">
        <v>-13.6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-656815</v>
      </c>
      <c r="AP40" s="343">
        <v>-94005</v>
      </c>
      <c r="AQ40" s="344">
        <v>-70880</v>
      </c>
      <c r="AR40" s="345">
        <v>32.6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304</v>
      </c>
      <c r="AL41" s="1187"/>
      <c r="AM41" s="1187"/>
      <c r="AN41" s="1188"/>
      <c r="AO41" s="343">
        <v>337069</v>
      </c>
      <c r="AP41" s="343">
        <v>48242</v>
      </c>
      <c r="AQ41" s="344">
        <v>28253</v>
      </c>
      <c r="AR41" s="345">
        <v>70.8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1930405</v>
      </c>
      <c r="AN51" s="365">
        <v>255581</v>
      </c>
      <c r="AO51" s="366">
        <v>-8.5</v>
      </c>
      <c r="AP51" s="367">
        <v>128611</v>
      </c>
      <c r="AQ51" s="368">
        <v>0.1</v>
      </c>
      <c r="AR51" s="369">
        <v>-8.6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1132278</v>
      </c>
      <c r="AN52" s="373">
        <v>149911</v>
      </c>
      <c r="AO52" s="374">
        <v>20.399999999999999</v>
      </c>
      <c r="AP52" s="375">
        <v>61552</v>
      </c>
      <c r="AQ52" s="376">
        <v>-1.9</v>
      </c>
      <c r="AR52" s="377">
        <v>22.3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2170894</v>
      </c>
      <c r="AN53" s="365">
        <v>291944</v>
      </c>
      <c r="AO53" s="366">
        <v>14.2</v>
      </c>
      <c r="AP53" s="367">
        <v>138651</v>
      </c>
      <c r="AQ53" s="368">
        <v>7.8</v>
      </c>
      <c r="AR53" s="369">
        <v>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635287</v>
      </c>
      <c r="AN54" s="373">
        <v>85434</v>
      </c>
      <c r="AO54" s="374">
        <v>-43</v>
      </c>
      <c r="AP54" s="375">
        <v>71211</v>
      </c>
      <c r="AQ54" s="376">
        <v>15.7</v>
      </c>
      <c r="AR54" s="377">
        <v>-58.7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1195962</v>
      </c>
      <c r="AN55" s="365">
        <v>164078</v>
      </c>
      <c r="AO55" s="366">
        <v>-43.8</v>
      </c>
      <c r="AP55" s="367">
        <v>122882</v>
      </c>
      <c r="AQ55" s="368">
        <v>-11.4</v>
      </c>
      <c r="AR55" s="369">
        <v>-32.4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317074</v>
      </c>
      <c r="AN56" s="373">
        <v>43500</v>
      </c>
      <c r="AO56" s="374">
        <v>-49.1</v>
      </c>
      <c r="AP56" s="375">
        <v>65785</v>
      </c>
      <c r="AQ56" s="376">
        <v>-7.6</v>
      </c>
      <c r="AR56" s="377">
        <v>-41.5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2307722</v>
      </c>
      <c r="AN57" s="365">
        <v>322623</v>
      </c>
      <c r="AO57" s="366">
        <v>96.6</v>
      </c>
      <c r="AP57" s="367">
        <v>114790</v>
      </c>
      <c r="AQ57" s="368">
        <v>-6.6</v>
      </c>
      <c r="AR57" s="369">
        <v>103.2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1830190</v>
      </c>
      <c r="AN58" s="373">
        <v>255863</v>
      </c>
      <c r="AO58" s="374">
        <v>488.2</v>
      </c>
      <c r="AP58" s="375">
        <v>55601</v>
      </c>
      <c r="AQ58" s="376">
        <v>-15.5</v>
      </c>
      <c r="AR58" s="377">
        <v>503.7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2104565</v>
      </c>
      <c r="AN59" s="365">
        <v>301212</v>
      </c>
      <c r="AO59" s="366">
        <v>-6.6</v>
      </c>
      <c r="AP59" s="367">
        <v>126262</v>
      </c>
      <c r="AQ59" s="368">
        <v>10</v>
      </c>
      <c r="AR59" s="369">
        <v>-16.600000000000001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661184</v>
      </c>
      <c r="AN60" s="373">
        <v>94631</v>
      </c>
      <c r="AO60" s="374">
        <v>-63</v>
      </c>
      <c r="AP60" s="375">
        <v>56769</v>
      </c>
      <c r="AQ60" s="376">
        <v>2.1</v>
      </c>
      <c r="AR60" s="377">
        <v>-65.099999999999994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1941910</v>
      </c>
      <c r="AN61" s="380">
        <v>267088</v>
      </c>
      <c r="AO61" s="381">
        <v>10.4</v>
      </c>
      <c r="AP61" s="382">
        <v>126239</v>
      </c>
      <c r="AQ61" s="383">
        <v>0</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915203</v>
      </c>
      <c r="AN62" s="373">
        <v>125868</v>
      </c>
      <c r="AO62" s="374">
        <v>70.7</v>
      </c>
      <c r="AP62" s="375">
        <v>62184</v>
      </c>
      <c r="AQ62" s="376">
        <v>-1.4</v>
      </c>
      <c r="AR62" s="377">
        <v>72.099999999999994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XHfxnBTmNJrbdgNFU55r4Nbk4Gwu2Bi8mdo0mV1BUgCsxIBu/kfH59NyQXO4hF4rnhQvMK5you84rMG7f/HeA==" saltValue="LQWr36XkQaGIV2cElHN+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Oxj3XyRex88qC6ZsSmE+iIZ0mKsRJWmna42NT/KSeFgNSctvvQN1UcnRBwPaUIeFSC4/s68KFkfBp0D1ja2w2A==" saltValue="L9+GfdG8DVen2XygD8o6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X0W6xWmdcyAEbbGNIM4CTAos3/j7vWqrfNma0F/F7NW9Dao4r6wnyvui2vOp6Z4lflXnOHa/pfkJiYGt3fq76g==" saltValue="v8QzNhvPmV61v2rs7+Uv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32.590000000000003</v>
      </c>
      <c r="G47" s="12">
        <v>32.11</v>
      </c>
      <c r="H47" s="12">
        <v>28.14</v>
      </c>
      <c r="I47" s="12">
        <v>22.5</v>
      </c>
      <c r="J47" s="13">
        <v>12.07</v>
      </c>
    </row>
    <row r="48" spans="2:10" ht="57.75" customHeight="1" x14ac:dyDescent="0.15">
      <c r="B48" s="14"/>
      <c r="C48" s="1200" t="s">
        <v>4</v>
      </c>
      <c r="D48" s="1200"/>
      <c r="E48" s="1201"/>
      <c r="F48" s="15">
        <v>7.93</v>
      </c>
      <c r="G48" s="16">
        <v>7.11</v>
      </c>
      <c r="H48" s="16">
        <v>6.71</v>
      </c>
      <c r="I48" s="16">
        <v>5.78</v>
      </c>
      <c r="J48" s="17">
        <v>7.89</v>
      </c>
    </row>
    <row r="49" spans="2:10" ht="57.75" customHeight="1" thickBot="1" x14ac:dyDescent="0.2">
      <c r="B49" s="18"/>
      <c r="C49" s="1202" t="s">
        <v>5</v>
      </c>
      <c r="D49" s="1202"/>
      <c r="E49" s="1203"/>
      <c r="F49" s="19" t="s">
        <v>559</v>
      </c>
      <c r="G49" s="20" t="s">
        <v>560</v>
      </c>
      <c r="H49" s="20" t="s">
        <v>561</v>
      </c>
      <c r="I49" s="20" t="s">
        <v>562</v>
      </c>
      <c r="J49" s="21" t="s">
        <v>563</v>
      </c>
    </row>
    <row r="50" spans="2:10" ht="13.5" customHeight="1" x14ac:dyDescent="0.15"/>
  </sheetData>
  <sheetProtection algorithmName="SHA-512" hashValue="lkIpGEEk+Vsug//dlecprTmO4CUZp+NHeep2XFBZznBsQC26FCtfCRIzuoD2aedyf2agm7I44zfFs0sETVcsgw==" saltValue="NUNe4VwR6z3P/t6BuEsu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