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15\共有フォルダ$\管理課\■財務係\101 各種統計\10　経営比較分析表\R2経営比較分析表\01 提出\"/>
    </mc:Choice>
  </mc:AlternateContent>
  <workbookProtection workbookAlgorithmName="SHA-512" workbookHashValue="QF4yznG6vbB79OuVW1hOcd+l20PFBEmKrT7Oq/sUFO3akbKImOZkxvn+YLK+7ll9CcGqizbqhpd0HYajRSHr/g==" workbookSaltValue="R7YswCLNy7mOjCl6b+2EiA==" workbookSpinCount="100000" lockStructure="1"/>
  <bookViews>
    <workbookView xWindow="0" yWindow="0" windowWidth="28800" windowHeight="12300"/>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<sst xmlns="http://schemas.openxmlformats.org/spreadsheetml/2006/main" count="253" uniqueCount="117">
  <si>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</si>
  <si>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</si>
  <si>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</si>
  <si>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</si>
  <si>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</si>
  <si>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</si>
  <si>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</si>
  <si>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</si>
  <si>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</si>
  <si>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</si>
  <si>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</si>
  <si>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</si>
  <si>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</si>
  <si>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</si>
  <si>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</si>
  <si>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</si>
  <si>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</si>
  <si>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</si>
  <si>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</si>
  <si>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</si>
  <si>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</si>
  <si>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</si>
  <si>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</si>
  <si>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</si>
  <si>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</si>
  <si>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</si>
  <si>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</si>
  <si>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</si>
  <si>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</si>
  <si>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</si>
  <si>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</si>
  <si>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</si>
  <si>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</si>
  <si>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</si>
  <si>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</si>
  <si>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</si>
  <si>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</si>
  <si>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</si>
  <si>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</si>
  <si>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</si>
  <si>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</si>
  <si>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</si>
  <si>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</si>
  <si>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</si>
  <si>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</si>
  <si>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</si>
  <si>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</si>
  <si>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</si>
  <si>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</si>
  <si>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</si>
  <si>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</si>
  <si>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</si>
  <si>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</si>
  <si>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</si>
  <si>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</si>
  <si>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</si>
  <si>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</si>
  <si>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</si>
  <si>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</si>
  <si>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</si>
  <si>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</si>
  <si>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</si>
  <si>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</si>
  <si>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</si>
  <si>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</si>
  <si>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</si>
  <si>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</si>
  <si>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</si>
  <si>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</si>
  <si>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</si>
  <si>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</si>
  <si>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</si>
  <si>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</si>
  <si>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</si>
  <si>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</si>
  <si>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</si>
  <si>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</si>
  <si>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</si>
  <si>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</si>
  <si>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</si>
  <si>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</si>
  <si>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</si>
  <si>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</si>
  <si>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</si>
  <si>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</si>
  <si>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</si>
  <si>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</si>
  <si>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</si>
  <si>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</si>
  <si>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</si>
  <si>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</si>
  <si>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</si>
  <si>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</si>
  <si>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</si>
  <si>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</si>
  <si>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</si>
  <si>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酒田市</t>
  </si>
  <si>
    <t>法適用</t>
  </si>
  <si>
    <t>下水道事業</t>
  </si>
  <si>
    <t>農業集落排水</t>
  </si>
  <si>
    <t>F1</t>
  </si>
  <si>
    <t>自治体職員</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</si>
  <si>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</si>
  <si>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</si>
  <si>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</si>
  <si>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</si>
  <si>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</si>
  <si>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</si>
  <si>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</si>
  <si>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</si>
  <si>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</si>
  <si>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</si>
  <si>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</si>
  <si>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</si>
  <si>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r>
      <rPr>
        <b/>
        <sz val="11"/>
        <color theme="1"/>
        <rFont val="ＭＳ ゴシック"/>
        <family val="3"/>
        <charset val="128"/>
      </rPr>
      <t>「①有形固定資産減価償却率」</t>
    </r>
    <r>
      <rPr>
        <sz val="11"/>
        <color theme="1"/>
        <rFont val="ＭＳ ゴシック"/>
        <family val="3"/>
        <charset val="128"/>
      </rPr>
      <t xml:space="preserve">は、平成29年度の地方公営企業法適用の際、地方公営企業法適用前の減価償却累計額を控除した額を年度開始時点の資産として計上したため、減価償却累計額が小さく、平均値を大きく下回った。
</t>
    </r>
    <r>
      <rPr>
        <b/>
        <sz val="11"/>
        <color theme="1"/>
        <rFont val="ＭＳ ゴシック"/>
        <family val="3"/>
        <charset val="128"/>
      </rPr>
      <t>「②管渠老朽化率」</t>
    </r>
    <r>
      <rPr>
        <sz val="11"/>
        <color theme="1"/>
        <rFont val="ＭＳ ゴシック"/>
        <family val="3"/>
        <charset val="128"/>
      </rPr>
      <t>及び</t>
    </r>
    <r>
      <rPr>
        <b/>
        <sz val="11"/>
        <color theme="1"/>
        <rFont val="ＭＳ ゴシック"/>
        <family val="3"/>
        <charset val="128"/>
      </rPr>
      <t>「③管渠改善率」</t>
    </r>
    <r>
      <rPr>
        <sz val="11"/>
        <color theme="1"/>
        <rFont val="ＭＳ ゴシック"/>
        <family val="3"/>
        <charset val="128"/>
      </rPr>
      <t>は、法定耐用年数を超えている管渠が無いため低い値となっているが、今後、処理場を含め、施設の老朽化による更新費用や維持管理費の増加が懸念される。「ストックマネジメント」の考え方に基づき、計画的かつ効率的な施設の管理を行うとともに、処理区の統合による処理場の廃止や、事業の最適化による個別処理への転換等、抜本的な対策が必要である。</t>
    </r>
    <phoneticPr fontId="4"/>
  </si>
  <si>
    <r>
      <t xml:space="preserve">　平成29年度から下水道事業に地方公営企業法を適用したため、4か年のみの数値となる。
</t>
    </r>
    <r>
      <rPr>
        <b/>
        <sz val="11"/>
        <color theme="1"/>
        <rFont val="ＭＳ ゴシック"/>
        <family val="3"/>
        <charset val="128"/>
      </rPr>
      <t>「①経常収支比率」</t>
    </r>
    <r>
      <rPr>
        <sz val="11"/>
        <color theme="1"/>
        <rFont val="ＭＳ ゴシック"/>
        <family val="3"/>
        <charset val="128"/>
      </rPr>
      <t xml:space="preserve">は、使用料収入等で維持管理費や支払利息等の費用を賄えたため、100％を超え、平均値を上回った。
</t>
    </r>
    <r>
      <rPr>
        <b/>
        <sz val="11"/>
        <color theme="1"/>
        <rFont val="ＭＳ ゴシック"/>
        <family val="3"/>
        <charset val="128"/>
      </rPr>
      <t>「②累積欠損金比率」</t>
    </r>
    <r>
      <rPr>
        <sz val="11"/>
        <color theme="1"/>
        <rFont val="ＭＳ ゴシック"/>
        <family val="3"/>
        <charset val="128"/>
      </rPr>
      <t xml:space="preserve">は、純利益を計上し累積欠損金を減らしたものの、解消するには至らなかった。
</t>
    </r>
    <r>
      <rPr>
        <b/>
        <sz val="11"/>
        <color theme="1"/>
        <rFont val="ＭＳ ゴシック"/>
        <family val="3"/>
        <charset val="128"/>
      </rPr>
      <t>「③流動比率」</t>
    </r>
    <r>
      <rPr>
        <sz val="11"/>
        <color theme="1"/>
        <rFont val="ＭＳ ゴシック"/>
        <family val="3"/>
        <charset val="128"/>
      </rPr>
      <t xml:space="preserve">は、前年度から更に改善され、平均値を上回った。今後も短期債務に対する支払い能力を高めるよう努めていく。
</t>
    </r>
    <r>
      <rPr>
        <b/>
        <sz val="11"/>
        <color theme="1"/>
        <rFont val="ＭＳ ゴシック"/>
        <family val="3"/>
        <charset val="128"/>
      </rPr>
      <t>「④企業債残高対事業規模比率」</t>
    </r>
    <r>
      <rPr>
        <sz val="11"/>
        <color theme="1"/>
        <rFont val="ＭＳ ゴシック"/>
        <family val="3"/>
        <charset val="128"/>
      </rPr>
      <t xml:space="preserve">は、企業債残高が大きいため平均値を大きく上回っているものの、投資の平準化等により改善傾向にある。
</t>
    </r>
    <r>
      <rPr>
        <b/>
        <sz val="11"/>
        <color theme="1"/>
        <rFont val="ＭＳ ゴシック"/>
        <family val="3"/>
        <charset val="128"/>
      </rPr>
      <t>「⑤経費回収率」</t>
    </r>
    <r>
      <rPr>
        <sz val="11"/>
        <color theme="1"/>
        <rFont val="ＭＳ ゴシック"/>
        <family val="3"/>
        <charset val="128"/>
      </rPr>
      <t xml:space="preserve">は、平均値を上回り100％を継続できたが、今後の厳しい経営環境を踏まえ、徹底した費用の削減等、適正な事業運営に努めなければならない。
</t>
    </r>
    <r>
      <rPr>
        <b/>
        <sz val="11"/>
        <color theme="1"/>
        <rFont val="ＭＳ ゴシック"/>
        <family val="3"/>
        <charset val="128"/>
      </rPr>
      <t>「⑥汚水処理原価」</t>
    </r>
    <r>
      <rPr>
        <sz val="11"/>
        <color theme="1"/>
        <rFont val="ＭＳ ゴシック"/>
        <family val="3"/>
        <charset val="128"/>
      </rPr>
      <t xml:space="preserve">は、平均値より低く、今後も厳しい経営環境が予想されるため、一層の費用削減に努めなければならない。
</t>
    </r>
    <r>
      <rPr>
        <b/>
        <sz val="11"/>
        <color theme="1"/>
        <rFont val="ＭＳ ゴシック"/>
        <family val="3"/>
        <charset val="128"/>
      </rPr>
      <t>「⑦施設利用率」</t>
    </r>
    <r>
      <rPr>
        <sz val="11"/>
        <color theme="1"/>
        <rFont val="ＭＳ ゴシック"/>
        <family val="3"/>
        <charset val="128"/>
      </rPr>
      <t xml:space="preserve">は、人口減少等により施設規模が過大となっており、これまで以上に処理区の統合や事業の最適化により適正な規模にする必要がある。
</t>
    </r>
    <r>
      <rPr>
        <b/>
        <sz val="11"/>
        <color theme="1"/>
        <rFont val="ＭＳ ゴシック"/>
        <family val="3"/>
        <charset val="128"/>
      </rPr>
      <t>「⑧水洗化率」</t>
    </r>
    <r>
      <rPr>
        <sz val="11"/>
        <color theme="1"/>
        <rFont val="ＭＳ ゴシック"/>
        <family val="3"/>
        <charset val="128"/>
      </rPr>
      <t>は、やや向上したものの、平均値よりも低く、今後より一層の接続促進に努める必要がある。</t>
    </r>
    <rPh sb="90" eb="93">
      <t>ヘイキンチ</t>
    </rPh>
    <rPh sb="94" eb="96">
      <t>ウワマワ</t>
    </rPh>
    <rPh sb="168" eb="171">
      <t>ヘイキンチ</t>
    </rPh>
    <rPh sb="172" eb="174">
      <t>ウワマワ</t>
    </rPh>
    <rPh sb="439" eb="441">
      <t>イジョウ</t>
    </rPh>
    <phoneticPr fontId="4"/>
  </si>
  <si>
    <t>　下水道事業に地方公営企業法を適用して4年目の決算となる。
　農業集落排水事業は、農村部のため人口密度が低く、処理場を22箇所抱えていることもあり、効率性の悪い事業となっている。また、農業集落排水施設への新規接続が少ない状況であるため、接続促進活動を強化し、使用料収入を確保する必要がある。
　今後、更に人口減少による使用料収入の減少や施設の老朽化による費用の増加が懸念される中で、下水道事業の持続と安定した経営が求められている。そのためには、『酒田市下水道事業経営戦略』による中長期的な財政マネジメントや、既に取り組み中の処理区の統合をはじめとした「広域化・共同化」による経営基盤の強化等、有効な施策をより強力に実行していく必要がある。</t>
    <rPh sb="254" eb="255">
      <t>スデ</t>
    </rPh>
    <rPh sb="256" eb="257">
      <t>ト</t>
    </rPh>
    <rPh sb="258" eb="259">
      <t>ク</t>
    </rPh>
    <rPh sb="260" eb="261">
      <t>チュウ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</si>
</sst>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0.08</c:v>
                </c:pt>
                <c:pt idx="2">
                  <c:v>0.01</c:v>
                </c:pt>
                <c:pt idx="3">
                  <c:v>0.02</c:v>
                </c:pt>
                <c:pt idx="4" formatCode="#,##0.00;&quot;△&quot;#,##0.00">
                  <c:v>0</c:v>
                </c:pt>
              </c:numCache>
            </c:numRef>
          </c:val>
          <c:extLst>
            <c:ext xmlns:c16="http://schemas.microsoft.com/office/drawing/2014/chart" uri="{C3380CC4-5D6E-409C-BE32-E72D297353CC}">
              <c16:uniqueId val="{00000000-74C1-47B2-AD9F-A59FC90413F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0.44</c:v>
                </c:pt>
                <c:pt idx="2">
                  <c:v>0.04</c:v>
                </c:pt>
                <c:pt idx="3">
                  <c:v>0.02</c:v>
                </c:pt>
                <c:pt idx="4">
                  <c:v>0.02</c:v>
                </c:pt>
              </c:numCache>
            </c:numRef>
          </c:val>
          <c:smooth val="0"/>
          <c:extLst>
            <c:ext xmlns:c16="http://schemas.microsoft.com/office/drawing/2014/chart" uri="{C3380CC4-5D6E-409C-BE32-E72D297353CC}">
              <c16:uniqueId val="{00000001-74C1-47B2-AD9F-A59FC90413F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57.09</c:v>
                </c:pt>
                <c:pt idx="2">
                  <c:v>56.55</c:v>
                </c:pt>
                <c:pt idx="3">
                  <c:v>54.41</c:v>
                </c:pt>
                <c:pt idx="4">
                  <c:v>55.69</c:v>
                </c:pt>
              </c:numCache>
            </c:numRef>
          </c:val>
          <c:extLst>
            <c:ext xmlns:c16="http://schemas.microsoft.com/office/drawing/2014/chart" uri="{C3380CC4-5D6E-409C-BE32-E72D297353CC}">
              <c16:uniqueId val="{00000000-A460-4F05-8DB2-5237ED8D3002}"/>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56.01</c:v>
                </c:pt>
                <c:pt idx="2">
                  <c:v>56.72</c:v>
                </c:pt>
                <c:pt idx="3">
                  <c:v>54.06</c:v>
                </c:pt>
                <c:pt idx="4">
                  <c:v>55.26</c:v>
                </c:pt>
              </c:numCache>
            </c:numRef>
          </c:val>
          <c:smooth val="0"/>
          <c:extLst>
            <c:ext xmlns:c16="http://schemas.microsoft.com/office/drawing/2014/chart" uri="{C3380CC4-5D6E-409C-BE32-E72D297353CC}">
              <c16:uniqueId val="{00000001-A460-4F05-8DB2-5237ED8D3002}"/>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86.32</c:v>
                </c:pt>
                <c:pt idx="2">
                  <c:v>87.41</c:v>
                </c:pt>
                <c:pt idx="3">
                  <c:v>88.16</c:v>
                </c:pt>
                <c:pt idx="4">
                  <c:v>88.65</c:v>
                </c:pt>
              </c:numCache>
            </c:numRef>
          </c:val>
          <c:extLst>
            <c:ext xmlns:c16="http://schemas.microsoft.com/office/drawing/2014/chart" uri="{C3380CC4-5D6E-409C-BE32-E72D297353CC}">
              <c16:uniqueId val="{00000000-934B-4B0E-9DEC-E344512C472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89.77</c:v>
                </c:pt>
                <c:pt idx="2">
                  <c:v>90.04</c:v>
                </c:pt>
                <c:pt idx="3">
                  <c:v>90.11</c:v>
                </c:pt>
                <c:pt idx="4">
                  <c:v>90.52</c:v>
                </c:pt>
              </c:numCache>
            </c:numRef>
          </c:val>
          <c:smooth val="0"/>
          <c:extLst>
            <c:ext xmlns:c16="http://schemas.microsoft.com/office/drawing/2014/chart" uri="{C3380CC4-5D6E-409C-BE32-E72D297353CC}">
              <c16:uniqueId val="{00000001-934B-4B0E-9DEC-E344512C472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83.7</c:v>
                </c:pt>
                <c:pt idx="2">
                  <c:v>97.58</c:v>
                </c:pt>
                <c:pt idx="3">
                  <c:v>101.39</c:v>
                </c:pt>
                <c:pt idx="4">
                  <c:v>104.97</c:v>
                </c:pt>
              </c:numCache>
            </c:numRef>
          </c:val>
          <c:extLst>
            <c:ext xmlns:c16="http://schemas.microsoft.com/office/drawing/2014/chart" uri="{C3380CC4-5D6E-409C-BE32-E72D297353CC}">
              <c16:uniqueId val="{00000000-EC52-4FE6-AF25-05F498ACC18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100.99</c:v>
                </c:pt>
                <c:pt idx="2">
                  <c:v>101.27</c:v>
                </c:pt>
                <c:pt idx="3">
                  <c:v>101.91</c:v>
                </c:pt>
                <c:pt idx="4">
                  <c:v>103.09</c:v>
                </c:pt>
              </c:numCache>
            </c:numRef>
          </c:val>
          <c:smooth val="0"/>
          <c:extLst>
            <c:ext xmlns:c16="http://schemas.microsoft.com/office/drawing/2014/chart" uri="{C3380CC4-5D6E-409C-BE32-E72D297353CC}">
              <c16:uniqueId val="{00000001-EC52-4FE6-AF25-05F498ACC18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4.3899999999999997</c:v>
                </c:pt>
                <c:pt idx="2">
                  <c:v>8.0299999999999994</c:v>
                </c:pt>
                <c:pt idx="3">
                  <c:v>11.48</c:v>
                </c:pt>
                <c:pt idx="4">
                  <c:v>14.84</c:v>
                </c:pt>
              </c:numCache>
            </c:numRef>
          </c:val>
          <c:extLst>
            <c:ext xmlns:c16="http://schemas.microsoft.com/office/drawing/2014/chart" uri="{C3380CC4-5D6E-409C-BE32-E72D297353CC}">
              <c16:uniqueId val="{00000000-AFC2-483C-AE03-999ABF32B79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22.69</c:v>
                </c:pt>
                <c:pt idx="2">
                  <c:v>24.32</c:v>
                </c:pt>
                <c:pt idx="3">
                  <c:v>28.19</c:v>
                </c:pt>
                <c:pt idx="4">
                  <c:v>24.8</c:v>
                </c:pt>
              </c:numCache>
            </c:numRef>
          </c:val>
          <c:smooth val="0"/>
          <c:extLst>
            <c:ext xmlns:c16="http://schemas.microsoft.com/office/drawing/2014/chart" uri="{C3380CC4-5D6E-409C-BE32-E72D297353CC}">
              <c16:uniqueId val="{00000001-AFC2-483C-AE03-999ABF32B79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4156-4DD2-9994-DBDD342F9B7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formatCode="#,##0.00;&quot;△&quot;#,##0.00;&quot;-&quot;">
                  <c:v>0</c:v>
                </c:pt>
                <c:pt idx="1">
                  <c:v>0</c:v>
                </c:pt>
                <c:pt idx="2">
                  <c:v>0</c:v>
                </c:pt>
                <c:pt idx="3">
                  <c:v>0</c:v>
                </c:pt>
                <c:pt idx="4">
                  <c:v>0</c:v>
                </c:pt>
              </c:numCache>
            </c:numRef>
          </c:val>
          <c:smooth val="0"/>
          <c:extLst>
            <c:ext xmlns:c16="http://schemas.microsoft.com/office/drawing/2014/chart" uri="{C3380CC4-5D6E-409C-BE32-E72D297353CC}">
              <c16:uniqueId val="{00000001-4156-4DD2-9994-DBDD342F9B7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66.37</c:v>
                </c:pt>
                <c:pt idx="2">
                  <c:v>75.349999999999994</c:v>
                </c:pt>
                <c:pt idx="3">
                  <c:v>71.34</c:v>
                </c:pt>
                <c:pt idx="4">
                  <c:v>54.45</c:v>
                </c:pt>
              </c:numCache>
            </c:numRef>
          </c:val>
          <c:extLst>
            <c:ext xmlns:c16="http://schemas.microsoft.com/office/drawing/2014/chart" uri="{C3380CC4-5D6E-409C-BE32-E72D297353CC}">
              <c16:uniqueId val="{00000000-913C-4CBD-A6D5-FFB5CE1EB7D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149.02000000000001</c:v>
                </c:pt>
                <c:pt idx="2">
                  <c:v>137.09</c:v>
                </c:pt>
                <c:pt idx="3">
                  <c:v>127.98</c:v>
                </c:pt>
                <c:pt idx="4">
                  <c:v>101.24</c:v>
                </c:pt>
              </c:numCache>
            </c:numRef>
          </c:val>
          <c:smooth val="0"/>
          <c:extLst>
            <c:ext xmlns:c16="http://schemas.microsoft.com/office/drawing/2014/chart" uri="{C3380CC4-5D6E-409C-BE32-E72D297353CC}">
              <c16:uniqueId val="{00000001-913C-4CBD-A6D5-FFB5CE1EB7D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21.78</c:v>
                </c:pt>
                <c:pt idx="2">
                  <c:v>30.54</c:v>
                </c:pt>
                <c:pt idx="3">
                  <c:v>43.6</c:v>
                </c:pt>
                <c:pt idx="4">
                  <c:v>56.5</c:v>
                </c:pt>
              </c:numCache>
            </c:numRef>
          </c:val>
          <c:extLst>
            <c:ext xmlns:c16="http://schemas.microsoft.com/office/drawing/2014/chart" uri="{C3380CC4-5D6E-409C-BE32-E72D297353CC}">
              <c16:uniqueId val="{00000000-30C8-4727-A3DF-7383D85B7B3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38.119999999999997</c:v>
                </c:pt>
                <c:pt idx="2">
                  <c:v>43.5</c:v>
                </c:pt>
                <c:pt idx="3">
                  <c:v>44.14</c:v>
                </c:pt>
                <c:pt idx="4">
                  <c:v>37.24</c:v>
                </c:pt>
              </c:numCache>
            </c:numRef>
          </c:val>
          <c:smooth val="0"/>
          <c:extLst>
            <c:ext xmlns:c16="http://schemas.microsoft.com/office/drawing/2014/chart" uri="{C3380CC4-5D6E-409C-BE32-E72D297353CC}">
              <c16:uniqueId val="{00000001-30C8-4727-A3DF-7383D85B7B3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2364.38</c:v>
                </c:pt>
                <c:pt idx="2">
                  <c:v>2237.0300000000002</c:v>
                </c:pt>
                <c:pt idx="3">
                  <c:v>2122.15</c:v>
                </c:pt>
                <c:pt idx="4">
                  <c:v>1974.19</c:v>
                </c:pt>
              </c:numCache>
            </c:numRef>
          </c:val>
          <c:extLst>
            <c:ext xmlns:c16="http://schemas.microsoft.com/office/drawing/2014/chart" uri="{C3380CC4-5D6E-409C-BE32-E72D297353CC}">
              <c16:uniqueId val="{00000000-EB2A-499C-A338-2142DA3762D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684.74</c:v>
                </c:pt>
                <c:pt idx="2">
                  <c:v>654.91999999999996</c:v>
                </c:pt>
                <c:pt idx="3">
                  <c:v>654.71</c:v>
                </c:pt>
                <c:pt idx="4">
                  <c:v>783.8</c:v>
                </c:pt>
              </c:numCache>
            </c:numRef>
          </c:val>
          <c:smooth val="0"/>
          <c:extLst>
            <c:ext xmlns:c16="http://schemas.microsoft.com/office/drawing/2014/chart" uri="{C3380CC4-5D6E-409C-BE32-E72D297353CC}">
              <c16:uniqueId val="{00000001-EB2A-499C-A338-2142DA3762D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100</c:v>
                </c:pt>
                <c:pt idx="2">
                  <c:v>100</c:v>
                </c:pt>
                <c:pt idx="3">
                  <c:v>100</c:v>
                </c:pt>
                <c:pt idx="4">
                  <c:v>100</c:v>
                </c:pt>
              </c:numCache>
            </c:numRef>
          </c:val>
          <c:extLst>
            <c:ext xmlns:c16="http://schemas.microsoft.com/office/drawing/2014/chart" uri="{C3380CC4-5D6E-409C-BE32-E72D297353CC}">
              <c16:uniqueId val="{00000000-74A2-4BB6-B4FB-25A9D9065A6E}"/>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65.33</c:v>
                </c:pt>
                <c:pt idx="2">
                  <c:v>65.39</c:v>
                </c:pt>
                <c:pt idx="3">
                  <c:v>65.37</c:v>
                </c:pt>
                <c:pt idx="4">
                  <c:v>68.11</c:v>
                </c:pt>
              </c:numCache>
            </c:numRef>
          </c:val>
          <c:smooth val="0"/>
          <c:extLst>
            <c:ext xmlns:c16="http://schemas.microsoft.com/office/drawing/2014/chart" uri="{C3380CC4-5D6E-409C-BE32-E72D297353CC}">
              <c16:uniqueId val="{00000001-74A2-4BB6-B4FB-25A9D9065A6E}"/>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197.44</c:v>
                </c:pt>
                <c:pt idx="2">
                  <c:v>197.26</c:v>
                </c:pt>
                <c:pt idx="3">
                  <c:v>197.83</c:v>
                </c:pt>
                <c:pt idx="4">
                  <c:v>197.58</c:v>
                </c:pt>
              </c:numCache>
            </c:numRef>
          </c:val>
          <c:extLst>
            <c:ext xmlns:c16="http://schemas.microsoft.com/office/drawing/2014/chart" uri="{C3380CC4-5D6E-409C-BE32-E72D297353CC}">
              <c16:uniqueId val="{00000000-29EB-4C87-94F6-8B40766AA85E}"/>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227.43</c:v>
                </c:pt>
                <c:pt idx="2">
                  <c:v>230.88</c:v>
                </c:pt>
                <c:pt idx="3">
                  <c:v>228.99</c:v>
                </c:pt>
                <c:pt idx="4">
                  <c:v>222.41</c:v>
                </c:pt>
              </c:numCache>
            </c:numRef>
          </c:val>
          <c:smooth val="0"/>
          <c:extLst>
            <c:ext xmlns:c16="http://schemas.microsoft.com/office/drawing/2014/chart" uri="{C3380CC4-5D6E-409C-BE32-E72D297353CC}">
              <c16:uniqueId val="{00000001-29EB-4C87-94F6-8B40766AA85E}"/>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Q1" zoomScaleNormal="100" workbookViewId="0">
      <selection activeCell="BL83" sqref="BL8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酒田市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自治体職員</v>
      </c>
      <c r="AE8" s="73"/>
      <c r="AF8" s="73"/>
      <c r="AG8" s="73"/>
      <c r="AH8" s="73"/>
      <c r="AI8" s="73"/>
      <c r="AJ8" s="73"/>
      <c r="AK8" s="3"/>
      <c r="AL8" s="69">
        <f>データ!S6</f>
        <v>100172</v>
      </c>
      <c r="AM8" s="69"/>
      <c r="AN8" s="69"/>
      <c r="AO8" s="69"/>
      <c r="AP8" s="69"/>
      <c r="AQ8" s="69"/>
      <c r="AR8" s="69"/>
      <c r="AS8" s="69"/>
      <c r="AT8" s="68">
        <f>データ!T6</f>
        <v>602.97</v>
      </c>
      <c r="AU8" s="68"/>
      <c r="AV8" s="68"/>
      <c r="AW8" s="68"/>
      <c r="AX8" s="68"/>
      <c r="AY8" s="68"/>
      <c r="AZ8" s="68"/>
      <c r="BA8" s="68"/>
      <c r="BB8" s="68">
        <f>データ!U6</f>
        <v>166.13</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63.04</v>
      </c>
      <c r="J10" s="68"/>
      <c r="K10" s="68"/>
      <c r="L10" s="68"/>
      <c r="M10" s="68"/>
      <c r="N10" s="68"/>
      <c r="O10" s="68"/>
      <c r="P10" s="68">
        <f>データ!P6</f>
        <v>15.35</v>
      </c>
      <c r="Q10" s="68"/>
      <c r="R10" s="68"/>
      <c r="S10" s="68"/>
      <c r="T10" s="68"/>
      <c r="U10" s="68"/>
      <c r="V10" s="68"/>
      <c r="W10" s="68">
        <f>データ!Q6</f>
        <v>91.94</v>
      </c>
      <c r="X10" s="68"/>
      <c r="Y10" s="68"/>
      <c r="Z10" s="68"/>
      <c r="AA10" s="68"/>
      <c r="AB10" s="68"/>
      <c r="AC10" s="68"/>
      <c r="AD10" s="69">
        <f>データ!R6</f>
        <v>4125</v>
      </c>
      <c r="AE10" s="69"/>
      <c r="AF10" s="69"/>
      <c r="AG10" s="69"/>
      <c r="AH10" s="69"/>
      <c r="AI10" s="69"/>
      <c r="AJ10" s="69"/>
      <c r="AK10" s="2"/>
      <c r="AL10" s="69">
        <f>データ!V6</f>
        <v>15276</v>
      </c>
      <c r="AM10" s="69"/>
      <c r="AN10" s="69"/>
      <c r="AO10" s="69"/>
      <c r="AP10" s="69"/>
      <c r="AQ10" s="69"/>
      <c r="AR10" s="69"/>
      <c r="AS10" s="69"/>
      <c r="AT10" s="68">
        <f>データ!W6</f>
        <v>10.8</v>
      </c>
      <c r="AU10" s="68"/>
      <c r="AV10" s="68"/>
      <c r="AW10" s="68"/>
      <c r="AX10" s="68"/>
      <c r="AY10" s="68"/>
      <c r="AZ10" s="68"/>
      <c r="BA10" s="68"/>
      <c r="BB10" s="68">
        <f>データ!X6</f>
        <v>1414.44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115</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114</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116</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YwcA0De1dEuOcDR2ReAHxE97Za1uXrb6/R31xTRr0jIXI8VF4zXCBGOlQ9w05zynm9/f0kZftmd6PDGIxquh0w==" saltValue="jC8PHMtK/zJxb4ruW05bZ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62049</v>
      </c>
      <c r="D6" s="33">
        <f t="shared" si="3"/>
        <v>46</v>
      </c>
      <c r="E6" s="33">
        <f t="shared" si="3"/>
        <v>17</v>
      </c>
      <c r="F6" s="33">
        <f t="shared" si="3"/>
        <v>5</v>
      </c>
      <c r="G6" s="33">
        <f t="shared" si="3"/>
        <v>0</v>
      </c>
      <c r="H6" s="33" t="str">
        <f t="shared" si="3"/>
        <v>山形県　酒田市</v>
      </c>
      <c r="I6" s="33" t="str">
        <f t="shared" si="3"/>
        <v>法適用</v>
      </c>
      <c r="J6" s="33" t="str">
        <f t="shared" si="3"/>
        <v>下水道事業</v>
      </c>
      <c r="K6" s="33" t="str">
        <f t="shared" si="3"/>
        <v>農業集落排水</v>
      </c>
      <c r="L6" s="33" t="str">
        <f t="shared" si="3"/>
        <v>F1</v>
      </c>
      <c r="M6" s="33" t="str">
        <f t="shared" si="3"/>
        <v>自治体職員</v>
      </c>
      <c r="N6" s="34" t="str">
        <f t="shared" si="3"/>
        <v>-</v>
      </c>
      <c r="O6" s="34">
        <f t="shared" si="3"/>
        <v>63.04</v>
      </c>
      <c r="P6" s="34">
        <f t="shared" si="3"/>
        <v>15.35</v>
      </c>
      <c r="Q6" s="34">
        <f t="shared" si="3"/>
        <v>91.94</v>
      </c>
      <c r="R6" s="34">
        <f t="shared" si="3"/>
        <v>4125</v>
      </c>
      <c r="S6" s="34">
        <f t="shared" si="3"/>
        <v>100172</v>
      </c>
      <c r="T6" s="34">
        <f t="shared" si="3"/>
        <v>602.97</v>
      </c>
      <c r="U6" s="34">
        <f t="shared" si="3"/>
        <v>166.13</v>
      </c>
      <c r="V6" s="34">
        <f t="shared" si="3"/>
        <v>15276</v>
      </c>
      <c r="W6" s="34">
        <f t="shared" si="3"/>
        <v>10.8</v>
      </c>
      <c r="X6" s="34">
        <f t="shared" si="3"/>
        <v>1414.44</v>
      </c>
      <c r="Y6" s="35" t="str">
        <f>IF(Y7="",NA(),Y7)</f>
        <v>-</v>
      </c>
      <c r="Z6" s="35">
        <f t="shared" ref="Z6:AH6" si="4">IF(Z7="",NA(),Z7)</f>
        <v>83.7</v>
      </c>
      <c r="AA6" s="35">
        <f t="shared" si="4"/>
        <v>97.58</v>
      </c>
      <c r="AB6" s="35">
        <f t="shared" si="4"/>
        <v>101.39</v>
      </c>
      <c r="AC6" s="35">
        <f t="shared" si="4"/>
        <v>104.97</v>
      </c>
      <c r="AD6" s="35" t="str">
        <f t="shared" si="4"/>
        <v>-</v>
      </c>
      <c r="AE6" s="35">
        <f t="shared" si="4"/>
        <v>100.99</v>
      </c>
      <c r="AF6" s="35">
        <f t="shared" si="4"/>
        <v>101.27</v>
      </c>
      <c r="AG6" s="35">
        <f t="shared" si="4"/>
        <v>101.91</v>
      </c>
      <c r="AH6" s="35">
        <f t="shared" si="4"/>
        <v>103.09</v>
      </c>
      <c r="AI6" s="34" t="str">
        <f>IF(AI7="","",IF(AI7="-","【-】","【"&amp;SUBSTITUTE(TEXT(AI7,"#,##0.00"),"-","△")&amp;"】"))</f>
        <v>【104.99】</v>
      </c>
      <c r="AJ6" s="35" t="str">
        <f>IF(AJ7="",NA(),AJ7)</f>
        <v>-</v>
      </c>
      <c r="AK6" s="35">
        <f t="shared" ref="AK6:AS6" si="5">IF(AK7="",NA(),AK7)</f>
        <v>66.37</v>
      </c>
      <c r="AL6" s="35">
        <f t="shared" si="5"/>
        <v>75.349999999999994</v>
      </c>
      <c r="AM6" s="35">
        <f t="shared" si="5"/>
        <v>71.34</v>
      </c>
      <c r="AN6" s="35">
        <f t="shared" si="5"/>
        <v>54.45</v>
      </c>
      <c r="AO6" s="35" t="str">
        <f t="shared" si="5"/>
        <v>-</v>
      </c>
      <c r="AP6" s="35">
        <f t="shared" si="5"/>
        <v>149.02000000000001</v>
      </c>
      <c r="AQ6" s="35">
        <f t="shared" si="5"/>
        <v>137.09</v>
      </c>
      <c r="AR6" s="35">
        <f t="shared" si="5"/>
        <v>127.98</v>
      </c>
      <c r="AS6" s="35">
        <f t="shared" si="5"/>
        <v>101.24</v>
      </c>
      <c r="AT6" s="34" t="str">
        <f>IF(AT7="","",IF(AT7="-","【-】","【"&amp;SUBSTITUTE(TEXT(AT7,"#,##0.00"),"-","△")&amp;"】"))</f>
        <v>【121.19】</v>
      </c>
      <c r="AU6" s="35" t="str">
        <f>IF(AU7="",NA(),AU7)</f>
        <v>-</v>
      </c>
      <c r="AV6" s="35">
        <f t="shared" ref="AV6:BD6" si="6">IF(AV7="",NA(),AV7)</f>
        <v>21.78</v>
      </c>
      <c r="AW6" s="35">
        <f t="shared" si="6"/>
        <v>30.54</v>
      </c>
      <c r="AX6" s="35">
        <f t="shared" si="6"/>
        <v>43.6</v>
      </c>
      <c r="AY6" s="35">
        <f t="shared" si="6"/>
        <v>56.5</v>
      </c>
      <c r="AZ6" s="35" t="str">
        <f t="shared" si="6"/>
        <v>-</v>
      </c>
      <c r="BA6" s="35">
        <f t="shared" si="6"/>
        <v>38.119999999999997</v>
      </c>
      <c r="BB6" s="35">
        <f t="shared" si="6"/>
        <v>43.5</v>
      </c>
      <c r="BC6" s="35">
        <f t="shared" si="6"/>
        <v>44.14</v>
      </c>
      <c r="BD6" s="35">
        <f t="shared" si="6"/>
        <v>37.24</v>
      </c>
      <c r="BE6" s="34" t="str">
        <f>IF(BE7="","",IF(BE7="-","【-】","【"&amp;SUBSTITUTE(TEXT(BE7,"#,##0.00"),"-","△")&amp;"】"))</f>
        <v>【32.80】</v>
      </c>
      <c r="BF6" s="35" t="str">
        <f>IF(BF7="",NA(),BF7)</f>
        <v>-</v>
      </c>
      <c r="BG6" s="35">
        <f t="shared" ref="BG6:BO6" si="7">IF(BG7="",NA(),BG7)</f>
        <v>2364.38</v>
      </c>
      <c r="BH6" s="35">
        <f t="shared" si="7"/>
        <v>2237.0300000000002</v>
      </c>
      <c r="BI6" s="35">
        <f t="shared" si="7"/>
        <v>2122.15</v>
      </c>
      <c r="BJ6" s="35">
        <f t="shared" si="7"/>
        <v>1974.19</v>
      </c>
      <c r="BK6" s="35" t="str">
        <f t="shared" si="7"/>
        <v>-</v>
      </c>
      <c r="BL6" s="35">
        <f t="shared" si="7"/>
        <v>684.74</v>
      </c>
      <c r="BM6" s="35">
        <f t="shared" si="7"/>
        <v>654.91999999999996</v>
      </c>
      <c r="BN6" s="35">
        <f t="shared" si="7"/>
        <v>654.71</v>
      </c>
      <c r="BO6" s="35">
        <f t="shared" si="7"/>
        <v>783.8</v>
      </c>
      <c r="BP6" s="34" t="str">
        <f>IF(BP7="","",IF(BP7="-","【-】","【"&amp;SUBSTITUTE(TEXT(BP7,"#,##0.00"),"-","△")&amp;"】"))</f>
        <v>【832.52】</v>
      </c>
      <c r="BQ6" s="35" t="str">
        <f>IF(BQ7="",NA(),BQ7)</f>
        <v>-</v>
      </c>
      <c r="BR6" s="35">
        <f t="shared" ref="BR6:BZ6" si="8">IF(BR7="",NA(),BR7)</f>
        <v>100</v>
      </c>
      <c r="BS6" s="35">
        <f t="shared" si="8"/>
        <v>100</v>
      </c>
      <c r="BT6" s="35">
        <f t="shared" si="8"/>
        <v>100</v>
      </c>
      <c r="BU6" s="35">
        <f t="shared" si="8"/>
        <v>100</v>
      </c>
      <c r="BV6" s="35" t="str">
        <f t="shared" si="8"/>
        <v>-</v>
      </c>
      <c r="BW6" s="35">
        <f t="shared" si="8"/>
        <v>65.33</v>
      </c>
      <c r="BX6" s="35">
        <f t="shared" si="8"/>
        <v>65.39</v>
      </c>
      <c r="BY6" s="35">
        <f t="shared" si="8"/>
        <v>65.37</v>
      </c>
      <c r="BZ6" s="35">
        <f t="shared" si="8"/>
        <v>68.11</v>
      </c>
      <c r="CA6" s="34" t="str">
        <f>IF(CA7="","",IF(CA7="-","【-】","【"&amp;SUBSTITUTE(TEXT(CA7,"#,##0.00"),"-","△")&amp;"】"))</f>
        <v>【60.94】</v>
      </c>
      <c r="CB6" s="35" t="str">
        <f>IF(CB7="",NA(),CB7)</f>
        <v>-</v>
      </c>
      <c r="CC6" s="35">
        <f t="shared" ref="CC6:CK6" si="9">IF(CC7="",NA(),CC7)</f>
        <v>197.44</v>
      </c>
      <c r="CD6" s="35">
        <f t="shared" si="9"/>
        <v>197.26</v>
      </c>
      <c r="CE6" s="35">
        <f t="shared" si="9"/>
        <v>197.83</v>
      </c>
      <c r="CF6" s="35">
        <f t="shared" si="9"/>
        <v>197.58</v>
      </c>
      <c r="CG6" s="35" t="str">
        <f t="shared" si="9"/>
        <v>-</v>
      </c>
      <c r="CH6" s="35">
        <f t="shared" si="9"/>
        <v>227.43</v>
      </c>
      <c r="CI6" s="35">
        <f t="shared" si="9"/>
        <v>230.88</v>
      </c>
      <c r="CJ6" s="35">
        <f t="shared" si="9"/>
        <v>228.99</v>
      </c>
      <c r="CK6" s="35">
        <f t="shared" si="9"/>
        <v>222.41</v>
      </c>
      <c r="CL6" s="34" t="str">
        <f>IF(CL7="","",IF(CL7="-","【-】","【"&amp;SUBSTITUTE(TEXT(CL7,"#,##0.00"),"-","△")&amp;"】"))</f>
        <v>【253.04】</v>
      </c>
      <c r="CM6" s="35" t="str">
        <f>IF(CM7="",NA(),CM7)</f>
        <v>-</v>
      </c>
      <c r="CN6" s="35">
        <f t="shared" ref="CN6:CV6" si="10">IF(CN7="",NA(),CN7)</f>
        <v>57.09</v>
      </c>
      <c r="CO6" s="35">
        <f t="shared" si="10"/>
        <v>56.55</v>
      </c>
      <c r="CP6" s="35">
        <f t="shared" si="10"/>
        <v>54.41</v>
      </c>
      <c r="CQ6" s="35">
        <f t="shared" si="10"/>
        <v>55.69</v>
      </c>
      <c r="CR6" s="35" t="str">
        <f t="shared" si="10"/>
        <v>-</v>
      </c>
      <c r="CS6" s="35">
        <f t="shared" si="10"/>
        <v>56.01</v>
      </c>
      <c r="CT6" s="35">
        <f t="shared" si="10"/>
        <v>56.72</v>
      </c>
      <c r="CU6" s="35">
        <f t="shared" si="10"/>
        <v>54.06</v>
      </c>
      <c r="CV6" s="35">
        <f t="shared" si="10"/>
        <v>55.26</v>
      </c>
      <c r="CW6" s="34" t="str">
        <f>IF(CW7="","",IF(CW7="-","【-】","【"&amp;SUBSTITUTE(TEXT(CW7,"#,##0.00"),"-","△")&amp;"】"))</f>
        <v>【54.84】</v>
      </c>
      <c r="CX6" s="35" t="str">
        <f>IF(CX7="",NA(),CX7)</f>
        <v>-</v>
      </c>
      <c r="CY6" s="35">
        <f t="shared" ref="CY6:DG6" si="11">IF(CY7="",NA(),CY7)</f>
        <v>86.32</v>
      </c>
      <c r="CZ6" s="35">
        <f t="shared" si="11"/>
        <v>87.41</v>
      </c>
      <c r="DA6" s="35">
        <f t="shared" si="11"/>
        <v>88.16</v>
      </c>
      <c r="DB6" s="35">
        <f t="shared" si="11"/>
        <v>88.65</v>
      </c>
      <c r="DC6" s="35" t="str">
        <f t="shared" si="11"/>
        <v>-</v>
      </c>
      <c r="DD6" s="35">
        <f t="shared" si="11"/>
        <v>89.77</v>
      </c>
      <c r="DE6" s="35">
        <f t="shared" si="11"/>
        <v>90.04</v>
      </c>
      <c r="DF6" s="35">
        <f t="shared" si="11"/>
        <v>90.11</v>
      </c>
      <c r="DG6" s="35">
        <f t="shared" si="11"/>
        <v>90.52</v>
      </c>
      <c r="DH6" s="34" t="str">
        <f>IF(DH7="","",IF(DH7="-","【-】","【"&amp;SUBSTITUTE(TEXT(DH7,"#,##0.00"),"-","△")&amp;"】"))</f>
        <v>【86.60】</v>
      </c>
      <c r="DI6" s="35" t="str">
        <f>IF(DI7="",NA(),DI7)</f>
        <v>-</v>
      </c>
      <c r="DJ6" s="35">
        <f t="shared" ref="DJ6:DR6" si="12">IF(DJ7="",NA(),DJ7)</f>
        <v>4.3899999999999997</v>
      </c>
      <c r="DK6" s="35">
        <f t="shared" si="12"/>
        <v>8.0299999999999994</v>
      </c>
      <c r="DL6" s="35">
        <f t="shared" si="12"/>
        <v>11.48</v>
      </c>
      <c r="DM6" s="35">
        <f t="shared" si="12"/>
        <v>14.84</v>
      </c>
      <c r="DN6" s="35" t="str">
        <f t="shared" si="12"/>
        <v>-</v>
      </c>
      <c r="DO6" s="35">
        <f t="shared" si="12"/>
        <v>22.69</v>
      </c>
      <c r="DP6" s="35">
        <f t="shared" si="12"/>
        <v>24.32</v>
      </c>
      <c r="DQ6" s="35">
        <f t="shared" si="12"/>
        <v>28.19</v>
      </c>
      <c r="DR6" s="35">
        <f t="shared" si="12"/>
        <v>24.8</v>
      </c>
      <c r="DS6" s="34" t="str">
        <f>IF(DS7="","",IF(DS7="-","【-】","【"&amp;SUBSTITUTE(TEXT(DS7,"#,##0.00"),"-","△")&amp;"】"))</f>
        <v>【22.21】</v>
      </c>
      <c r="DT6" s="35" t="str">
        <f>IF(DT7="",NA(),DT7)</f>
        <v>-</v>
      </c>
      <c r="DU6" s="34">
        <f t="shared" ref="DU6:EC6" si="13">IF(DU7="",NA(),DU7)</f>
        <v>0</v>
      </c>
      <c r="DV6" s="34">
        <f t="shared" si="13"/>
        <v>0</v>
      </c>
      <c r="DW6" s="34">
        <f t="shared" si="13"/>
        <v>0</v>
      </c>
      <c r="DX6" s="34">
        <f t="shared" si="13"/>
        <v>0</v>
      </c>
      <c r="DY6" s="35" t="str">
        <f t="shared" si="13"/>
        <v>-</v>
      </c>
      <c r="DZ6" s="34">
        <f t="shared" si="13"/>
        <v>0</v>
      </c>
      <c r="EA6" s="34">
        <f t="shared" si="13"/>
        <v>0</v>
      </c>
      <c r="EB6" s="34">
        <f t="shared" si="13"/>
        <v>0</v>
      </c>
      <c r="EC6" s="34">
        <f t="shared" si="13"/>
        <v>0</v>
      </c>
      <c r="ED6" s="34" t="str">
        <f>IF(ED7="","",IF(ED7="-","【-】","【"&amp;SUBSTITUTE(TEXT(ED7,"#,##0.00"),"-","△")&amp;"】"))</f>
        <v>【0.00】</v>
      </c>
      <c r="EE6" s="35" t="str">
        <f>IF(EE7="",NA(),EE7)</f>
        <v>-</v>
      </c>
      <c r="EF6" s="35">
        <f t="shared" ref="EF6:EN6" si="14">IF(EF7="",NA(),EF7)</f>
        <v>0.08</v>
      </c>
      <c r="EG6" s="35">
        <f t="shared" si="14"/>
        <v>0.01</v>
      </c>
      <c r="EH6" s="35">
        <f t="shared" si="14"/>
        <v>0.02</v>
      </c>
      <c r="EI6" s="34">
        <f t="shared" si="14"/>
        <v>0</v>
      </c>
      <c r="EJ6" s="35" t="str">
        <f t="shared" si="14"/>
        <v>-</v>
      </c>
      <c r="EK6" s="35">
        <f t="shared" si="14"/>
        <v>0.44</v>
      </c>
      <c r="EL6" s="35">
        <f t="shared" si="14"/>
        <v>0.04</v>
      </c>
      <c r="EM6" s="35">
        <f t="shared" si="14"/>
        <v>0.02</v>
      </c>
      <c r="EN6" s="35">
        <f t="shared" si="14"/>
        <v>0.02</v>
      </c>
      <c r="EO6" s="34" t="str">
        <f>IF(EO7="","",IF(EO7="-","【-】","【"&amp;SUBSTITUTE(TEXT(EO7,"#,##0.00"),"-","△")&amp;"】"))</f>
        <v>【0.16】</v>
      </c>
    </row>
    <row r="7" spans="1:148" s="36" customFormat="1" x14ac:dyDescent="0.15">
      <c r="A7" s="28"/>
      <c r="B7" s="37">
        <v>2020</v>
      </c>
      <c r="C7" s="37">
        <v>62049</v>
      </c>
      <c r="D7" s="37">
        <v>46</v>
      </c>
      <c r="E7" s="37">
        <v>17</v>
      </c>
      <c r="F7" s="37">
        <v>5</v>
      </c>
      <c r="G7" s="37">
        <v>0</v>
      </c>
      <c r="H7" s="37" t="s">
        <v>96</v>
      </c>
      <c r="I7" s="37" t="s">
        <v>97</v>
      </c>
      <c r="J7" s="37" t="s">
        <v>98</v>
      </c>
      <c r="K7" s="37" t="s">
        <v>99</v>
      </c>
      <c r="L7" s="37" t="s">
        <v>100</v>
      </c>
      <c r="M7" s="37" t="s">
        <v>101</v>
      </c>
      <c r="N7" s="38" t="s">
        <v>102</v>
      </c>
      <c r="O7" s="38">
        <v>63.04</v>
      </c>
      <c r="P7" s="38">
        <v>15.35</v>
      </c>
      <c r="Q7" s="38">
        <v>91.94</v>
      </c>
      <c r="R7" s="38">
        <v>4125</v>
      </c>
      <c r="S7" s="38">
        <v>100172</v>
      </c>
      <c r="T7" s="38">
        <v>602.97</v>
      </c>
      <c r="U7" s="38">
        <v>166.13</v>
      </c>
      <c r="V7" s="38">
        <v>15276</v>
      </c>
      <c r="W7" s="38">
        <v>10.8</v>
      </c>
      <c r="X7" s="38">
        <v>1414.44</v>
      </c>
      <c r="Y7" s="38" t="s">
        <v>102</v>
      </c>
      <c r="Z7" s="38">
        <v>83.7</v>
      </c>
      <c r="AA7" s="38">
        <v>97.58</v>
      </c>
      <c r="AB7" s="38">
        <v>101.39</v>
      </c>
      <c r="AC7" s="38">
        <v>104.97</v>
      </c>
      <c r="AD7" s="38" t="s">
        <v>102</v>
      </c>
      <c r="AE7" s="38">
        <v>100.99</v>
      </c>
      <c r="AF7" s="38">
        <v>101.27</v>
      </c>
      <c r="AG7" s="38">
        <v>101.91</v>
      </c>
      <c r="AH7" s="38">
        <v>103.09</v>
      </c>
      <c r="AI7" s="38">
        <v>104.99</v>
      </c>
      <c r="AJ7" s="38" t="s">
        <v>102</v>
      </c>
      <c r="AK7" s="38">
        <v>66.37</v>
      </c>
      <c r="AL7" s="38">
        <v>75.349999999999994</v>
      </c>
      <c r="AM7" s="38">
        <v>71.34</v>
      </c>
      <c r="AN7" s="38">
        <v>54.45</v>
      </c>
      <c r="AO7" s="38" t="s">
        <v>102</v>
      </c>
      <c r="AP7" s="38">
        <v>149.02000000000001</v>
      </c>
      <c r="AQ7" s="38">
        <v>137.09</v>
      </c>
      <c r="AR7" s="38">
        <v>127.98</v>
      </c>
      <c r="AS7" s="38">
        <v>101.24</v>
      </c>
      <c r="AT7" s="38">
        <v>121.19</v>
      </c>
      <c r="AU7" s="38" t="s">
        <v>102</v>
      </c>
      <c r="AV7" s="38">
        <v>21.78</v>
      </c>
      <c r="AW7" s="38">
        <v>30.54</v>
      </c>
      <c r="AX7" s="38">
        <v>43.6</v>
      </c>
      <c r="AY7" s="38">
        <v>56.5</v>
      </c>
      <c r="AZ7" s="38" t="s">
        <v>102</v>
      </c>
      <c r="BA7" s="38">
        <v>38.119999999999997</v>
      </c>
      <c r="BB7" s="38">
        <v>43.5</v>
      </c>
      <c r="BC7" s="38">
        <v>44.14</v>
      </c>
      <c r="BD7" s="38">
        <v>37.24</v>
      </c>
      <c r="BE7" s="38">
        <v>32.799999999999997</v>
      </c>
      <c r="BF7" s="38" t="s">
        <v>102</v>
      </c>
      <c r="BG7" s="38">
        <v>2364.38</v>
      </c>
      <c r="BH7" s="38">
        <v>2237.0300000000002</v>
      </c>
      <c r="BI7" s="38">
        <v>2122.15</v>
      </c>
      <c r="BJ7" s="38">
        <v>1974.19</v>
      </c>
      <c r="BK7" s="38" t="s">
        <v>102</v>
      </c>
      <c r="BL7" s="38">
        <v>684.74</v>
      </c>
      <c r="BM7" s="38">
        <v>654.91999999999996</v>
      </c>
      <c r="BN7" s="38">
        <v>654.71</v>
      </c>
      <c r="BO7" s="38">
        <v>783.8</v>
      </c>
      <c r="BP7" s="38">
        <v>832.52</v>
      </c>
      <c r="BQ7" s="38" t="s">
        <v>102</v>
      </c>
      <c r="BR7" s="38">
        <v>100</v>
      </c>
      <c r="BS7" s="38">
        <v>100</v>
      </c>
      <c r="BT7" s="38">
        <v>100</v>
      </c>
      <c r="BU7" s="38">
        <v>100</v>
      </c>
      <c r="BV7" s="38" t="s">
        <v>102</v>
      </c>
      <c r="BW7" s="38">
        <v>65.33</v>
      </c>
      <c r="BX7" s="38">
        <v>65.39</v>
      </c>
      <c r="BY7" s="38">
        <v>65.37</v>
      </c>
      <c r="BZ7" s="38">
        <v>68.11</v>
      </c>
      <c r="CA7" s="38">
        <v>60.94</v>
      </c>
      <c r="CB7" s="38" t="s">
        <v>102</v>
      </c>
      <c r="CC7" s="38">
        <v>197.44</v>
      </c>
      <c r="CD7" s="38">
        <v>197.26</v>
      </c>
      <c r="CE7" s="38">
        <v>197.83</v>
      </c>
      <c r="CF7" s="38">
        <v>197.58</v>
      </c>
      <c r="CG7" s="38" t="s">
        <v>102</v>
      </c>
      <c r="CH7" s="38">
        <v>227.43</v>
      </c>
      <c r="CI7" s="38">
        <v>230.88</v>
      </c>
      <c r="CJ7" s="38">
        <v>228.99</v>
      </c>
      <c r="CK7" s="38">
        <v>222.41</v>
      </c>
      <c r="CL7" s="38">
        <v>253.04</v>
      </c>
      <c r="CM7" s="38" t="s">
        <v>102</v>
      </c>
      <c r="CN7" s="38">
        <v>57.09</v>
      </c>
      <c r="CO7" s="38">
        <v>56.55</v>
      </c>
      <c r="CP7" s="38">
        <v>54.41</v>
      </c>
      <c r="CQ7" s="38">
        <v>55.69</v>
      </c>
      <c r="CR7" s="38" t="s">
        <v>102</v>
      </c>
      <c r="CS7" s="38">
        <v>56.01</v>
      </c>
      <c r="CT7" s="38">
        <v>56.72</v>
      </c>
      <c r="CU7" s="38">
        <v>54.06</v>
      </c>
      <c r="CV7" s="38">
        <v>55.26</v>
      </c>
      <c r="CW7" s="38">
        <v>54.84</v>
      </c>
      <c r="CX7" s="38" t="s">
        <v>102</v>
      </c>
      <c r="CY7" s="38">
        <v>86.32</v>
      </c>
      <c r="CZ7" s="38">
        <v>87.41</v>
      </c>
      <c r="DA7" s="38">
        <v>88.16</v>
      </c>
      <c r="DB7" s="38">
        <v>88.65</v>
      </c>
      <c r="DC7" s="38" t="s">
        <v>102</v>
      </c>
      <c r="DD7" s="38">
        <v>89.77</v>
      </c>
      <c r="DE7" s="38">
        <v>90.04</v>
      </c>
      <c r="DF7" s="38">
        <v>90.11</v>
      </c>
      <c r="DG7" s="38">
        <v>90.52</v>
      </c>
      <c r="DH7" s="38">
        <v>86.6</v>
      </c>
      <c r="DI7" s="38" t="s">
        <v>102</v>
      </c>
      <c r="DJ7" s="38">
        <v>4.3899999999999997</v>
      </c>
      <c r="DK7" s="38">
        <v>8.0299999999999994</v>
      </c>
      <c r="DL7" s="38">
        <v>11.48</v>
      </c>
      <c r="DM7" s="38">
        <v>14.84</v>
      </c>
      <c r="DN7" s="38" t="s">
        <v>102</v>
      </c>
      <c r="DO7" s="38">
        <v>22.69</v>
      </c>
      <c r="DP7" s="38">
        <v>24.32</v>
      </c>
      <c r="DQ7" s="38">
        <v>28.19</v>
      </c>
      <c r="DR7" s="38">
        <v>24.8</v>
      </c>
      <c r="DS7" s="38">
        <v>22.21</v>
      </c>
      <c r="DT7" s="38" t="s">
        <v>102</v>
      </c>
      <c r="DU7" s="38">
        <v>0</v>
      </c>
      <c r="DV7" s="38">
        <v>0</v>
      </c>
      <c r="DW7" s="38">
        <v>0</v>
      </c>
      <c r="DX7" s="38">
        <v>0</v>
      </c>
      <c r="DY7" s="38" t="s">
        <v>102</v>
      </c>
      <c r="DZ7" s="38">
        <v>0</v>
      </c>
      <c r="EA7" s="38">
        <v>0</v>
      </c>
      <c r="EB7" s="38">
        <v>0</v>
      </c>
      <c r="EC7" s="38">
        <v>0</v>
      </c>
      <c r="ED7" s="38">
        <v>0</v>
      </c>
      <c r="EE7" s="38" t="s">
        <v>102</v>
      </c>
      <c r="EF7" s="38">
        <v>0.08</v>
      </c>
      <c r="EG7" s="38">
        <v>0.01</v>
      </c>
      <c r="EH7" s="38">
        <v>0.02</v>
      </c>
      <c r="EI7" s="38">
        <v>0</v>
      </c>
      <c r="EJ7" s="38" t="s">
        <v>102</v>
      </c>
      <c r="EK7" s="38">
        <v>0.44</v>
      </c>
      <c r="EL7" s="38">
        <v>0.04</v>
      </c>
      <c r="EM7" s="38">
        <v>0.02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111</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2022-01-18T00:20:36Z</cp:lastPrinted>
  <dcterms:created xsi:type="dcterms:W3CDTF">2021-12-03T07:29:41Z</dcterms:created>
  <dcterms:modified xsi:type="dcterms:W3CDTF">2022-01-18T00:21:12Z</dcterms:modified>
  <cp:category/>
</cp:coreProperties>
</file>