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mc:AlternateContent xmlns:mc="http://schemas.openxmlformats.org/markup-compatibility/2006">
    <mc:Choice Requires="x15">
      <x15ac:absPath xmlns:x15ac="http://schemas.microsoft.com/office/spreadsheetml/2010/11/ac" url="N:\○経営企画係\31_経営比較分析表\R2\下水\編集用\"/>
    </mc:Choice>
  </mc:AlternateContent>
  <xr:revisionPtr revIDLastSave="0" documentId="13_ncr:1_{E6ADD3AC-6912-4CB4-8981-7DDAB2BDC2B6}" xr6:coauthVersionLast="47" xr6:coauthVersionMax="47" xr10:uidLastSave="{00000000-0000-0000-0000-000000000000}"/>
  <workbookProtection workbookAlgorithmName="SHA-512" workbookHashValue="CJNHjxejfUZFjju6Lxb/NxCAkjV9p+R5TzMz/6bKvr9JvCONX/5/zvql3ckCiQ1sOXv/HQXCLqIRvvhms0TZhQ==" workbookSaltValue="2dPN9rkUr8wX7RvNKMzWjw=="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M85" i="4" s="1"/>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BB10" i="4" s="1"/>
  <c r="W6" i="5"/>
  <c r="V6" i="5"/>
  <c r="U6" i="5"/>
  <c r="T6" i="5"/>
  <c r="AT8" i="4" s="1"/>
  <c r="S6" i="5"/>
  <c r="AL8" i="4" s="1"/>
  <c r="R6" i="5"/>
  <c r="Q6" i="5"/>
  <c r="P6" i="5"/>
  <c r="P10" i="4" s="1"/>
  <c r="O6" i="5"/>
  <c r="N6" i="5"/>
  <c r="B10" i="4" s="1"/>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L85" i="4"/>
  <c r="K85" i="4"/>
  <c r="J85" i="4"/>
  <c r="I85" i="4"/>
  <c r="G85" i="4"/>
  <c r="AT10" i="4"/>
  <c r="AL10" i="4"/>
  <c r="AD10" i="4"/>
  <c r="W10" i="4"/>
  <c r="I10" i="4"/>
  <c r="BB8" i="4"/>
  <c r="AD8" i="4"/>
  <c r="P8" i="4"/>
  <c r="I8" i="4"/>
  <c r="B8" i="4"/>
</calcChain>
</file>

<file path=xl/sharedStrings.xml><?xml version="1.0" encoding="utf-8"?>
<sst xmlns="http://schemas.openxmlformats.org/spreadsheetml/2006/main" count="236" uniqueCount="116">
  <si>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</si>
  <si>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</si>
  <si>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</si>
  <si>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</si>
  <si>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</si>
  <si>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</si>
  <si>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</si>
  <si>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</si>
  <si>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</si>
  <si>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</si>
  <si>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</si>
  <si>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</si>
  <si>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</si>
  <si>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</si>
  <si>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</si>
  <si>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</si>
  <si>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</si>
  <si>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</si>
  <si>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</si>
  <si>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</si>
  <si>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</si>
  <si>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</si>
  <si>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</si>
  <si>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</si>
  <si>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</si>
  <si>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</si>
  <si>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</si>
  <si>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</si>
  <si>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</si>
  <si>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</si>
  <si>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</si>
  <si>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</si>
  <si>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</si>
  <si>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</si>
  <si>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</si>
  <si>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</si>
  <si>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</si>
  <si>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</si>
  <si>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</si>
  <si>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</si>
  <si>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</si>
  <si>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</si>
  <si>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</si>
  <si>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</si>
  <si>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</si>
  <si>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</si>
  <si>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</si>
  <si>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</si>
  <si>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</si>
  <si>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</si>
  <si>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</si>
  <si>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</si>
  <si>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</si>
  <si>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</si>
  <si>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</si>
  <si>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</si>
  <si>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</si>
  <si>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</si>
  <si>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</si>
  <si>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</si>
  <si>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</si>
  <si>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</si>
  <si>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</si>
  <si>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</si>
  <si>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</si>
  <si>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</si>
  <si>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</si>
  <si>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</si>
  <si>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</si>
  <si>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</si>
  <si>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</si>
  <si>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</si>
  <si>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</si>
  <si>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</si>
  <si>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</si>
  <si>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</si>
  <si>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</si>
  <si>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</si>
  <si>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</si>
  <si>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</si>
  <si>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</si>
  <si>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</si>
  <si>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</si>
  <si>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</si>
  <si>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</si>
  <si>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</si>
  <si>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</si>
  <si>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</si>
  <si>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</si>
  <si>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</si>
  <si>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</si>
  <si>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</si>
  <si>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</si>
  <si>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</si>
  <si>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</si>
  <si>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</si>
  <si>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天童市</t>
  </si>
  <si>
    <t>法適用</t>
  </si>
  <si>
    <t>下水道事業</t>
  </si>
  <si>
    <t>公共下水道</t>
  </si>
  <si>
    <t>Bd1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</si>
  <si>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</si>
  <si>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</si>
  <si>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</si>
  <si>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</si>
  <si>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</si>
  <si>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</si>
  <si>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</si>
  <si>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</si>
  <si>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</si>
  <si>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</si>
  <si>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</si>
  <si>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</si>
  <si>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本市ではH24から地方公営企業法を適用したため、有形固定資産減価償却率（①）のみから老朽化の度合いを分析することは難しい。また、法定耐用年数を経過した資産がないため、管渠老朽化率（②）は算定されない。しかし今後は耐用年数に達する老朽化資産が多量に発生することが確実である。
　更新した管渠延長の割合を表す管渠改善率（③）で示す通り類似団体より進んで管更生に取り組んでおり、現在はカメラ調査等で発覚した経年劣化の著しい管渠を重点的に更新している。
　現状は新規管渠の布設がほぼ完了した状況であり、今後多量に発生する老朽管の更新時期を平準化するため、管渠改善率1%を目標に老朽化対策に力を入れていく。</t>
    <rPh sb="139" eb="141">
      <t>コウシン</t>
    </rPh>
    <rPh sb="162" eb="163">
      <t>シメ</t>
    </rPh>
    <rPh sb="164" eb="165">
      <t>トオ</t>
    </rPh>
    <rPh sb="166" eb="168">
      <t>ルイジ</t>
    </rPh>
    <rPh sb="168" eb="170">
      <t>ダンタイ</t>
    </rPh>
    <rPh sb="172" eb="173">
      <t>スス</t>
    </rPh>
    <rPh sb="175" eb="176">
      <t>カン</t>
    </rPh>
    <rPh sb="176" eb="178">
      <t>コウセイ</t>
    </rPh>
    <rPh sb="179" eb="180">
      <t>ト</t>
    </rPh>
    <rPh sb="181" eb="182">
      <t>ク</t>
    </rPh>
    <phoneticPr fontId="4"/>
  </si>
  <si>
    <t>　本市公共下水道事業では新規管渠の整備をほぼ完了した状況である。また、S45に事業に着手し、S49から供用開始をしているため、管渠の法定耐用年数である50年を経過した資産は現在のところ存在しない。
　しかし、数年後には耐用年数を超える管渠が増加することや、現在でも経年劣化の著しい資産が増えてきていることから、老朽管の計画的な更新の取り組みを強化していく。
　本市ではH28年度に経営状況と資産管理を一体的に考えた経営戦略を策定した。現状では比較的安定した経営を行えているが、更生工事の財源を確保し、持続可能な下水道事業を実現するため、この経営戦略に基づき経営を行う。</t>
    <rPh sb="39" eb="41">
      <t>ジギョウ</t>
    </rPh>
    <rPh sb="42" eb="44">
      <t>チャクシュ</t>
    </rPh>
    <rPh sb="104" eb="107">
      <t>スウネンゴ</t>
    </rPh>
    <rPh sb="109" eb="111">
      <t>タイヨウ</t>
    </rPh>
    <rPh sb="111" eb="113">
      <t>ネンスウ</t>
    </rPh>
    <rPh sb="114" eb="115">
      <t>コ</t>
    </rPh>
    <rPh sb="117" eb="119">
      <t>カンキョ</t>
    </rPh>
    <rPh sb="120" eb="122">
      <t>ゾウカ</t>
    </rPh>
    <rPh sb="159" eb="162">
      <t>ケイカクテキ</t>
    </rPh>
    <rPh sb="180" eb="181">
      <t>ホン</t>
    </rPh>
    <rPh sb="181" eb="182">
      <t>シ</t>
    </rPh>
    <rPh sb="187" eb="189">
      <t>ネンド</t>
    </rPh>
    <rPh sb="212" eb="214">
      <t>サクテイ</t>
    </rPh>
    <rPh sb="270" eb="272">
      <t>ケイエイ</t>
    </rPh>
    <rPh sb="272" eb="274">
      <t>センリャク</t>
    </rPh>
    <rPh sb="275" eb="276">
      <t>モト</t>
    </rPh>
    <rPh sb="278" eb="280">
      <t>ケイエイ</t>
    </rPh>
    <rPh sb="281" eb="282">
      <t>オコナ</t>
    </rPh>
    <phoneticPr fontId="4"/>
  </si>
  <si>
    <t>　本市では費用をどの程度収益で賄えているかを表す経常収支比率（①）経費回収率（⑤）においては、近年は100%を超えた安定した経営を行っていたが、R2は100％を下回っている。新型コロナウイルス感染防止のための温泉排水量の減免措置などが関連している。回収率の回復に取り組む必要がある。
　また汚水処理原価（⑥）についても、民間委託の推進や人員削減等の取り組みにより抑制してきた。今後は利率の高い企業債の償還が終わるため低減していく見込みである。
　短期的な債務に対する支払能力を表す流動比率（③）ではH29以降は100%を上回るまで改善している。しかし、R2は温泉排水量の減免や使用料の減少、台風被害による委託、修繕費の増加により100％を下回っている。
　使用料収入に対する企業債残高の割合を表す企業債残高対事業規模比率（④）においては、類似団体と比較しても低い値となっており、今後も現在の水準を維持しながらの投資を目指す。
　水洗化率（⑧）については高い数値となっており増加傾向が続いている。引き続き100％を目標とし今後も普及促進に取り組むこととする。
　不明水対策および経費削減に取り組んできたことで経営指標は改善傾向にある。普及についてはほぼ完了しているが、今後は老朽管更新投資の財源確保が必要となるため、引き続き費用削減に取り組むほか、使用料の定期的な見直しを考える必要がある。</t>
    <rPh sb="33" eb="35">
      <t>ケイヒ</t>
    </rPh>
    <rPh sb="35" eb="38">
      <t>カイシュウリツ</t>
    </rPh>
    <rPh sb="47" eb="49">
      <t>キンネン</t>
    </rPh>
    <rPh sb="55" eb="56">
      <t>コ</t>
    </rPh>
    <rPh sb="80" eb="81">
      <t>シタ</t>
    </rPh>
    <rPh sb="81" eb="82">
      <t>マワ</t>
    </rPh>
    <rPh sb="87" eb="89">
      <t>シンガタ</t>
    </rPh>
    <rPh sb="96" eb="98">
      <t>カンセン</t>
    </rPh>
    <rPh sb="98" eb="100">
      <t>ボウシ</t>
    </rPh>
    <rPh sb="104" eb="106">
      <t>オンセン</t>
    </rPh>
    <rPh sb="106" eb="109">
      <t>ハイスイリョウ</t>
    </rPh>
    <rPh sb="110" eb="112">
      <t>ゲンメン</t>
    </rPh>
    <rPh sb="112" eb="114">
      <t>ソチ</t>
    </rPh>
    <rPh sb="117" eb="119">
      <t>カンレン</t>
    </rPh>
    <rPh sb="188" eb="190">
      <t>コンゴ</t>
    </rPh>
    <rPh sb="191" eb="193">
      <t>リリツ</t>
    </rPh>
    <rPh sb="194" eb="195">
      <t>タカ</t>
    </rPh>
    <rPh sb="196" eb="198">
      <t>キギョウ</t>
    </rPh>
    <rPh sb="198" eb="199">
      <t>サイ</t>
    </rPh>
    <rPh sb="200" eb="202">
      <t>ショウカン</t>
    </rPh>
    <rPh sb="203" eb="204">
      <t>オ</t>
    </rPh>
    <rPh sb="208" eb="210">
      <t>テイゲン</t>
    </rPh>
    <rPh sb="214" eb="216">
      <t>ミコ</t>
    </rPh>
    <rPh sb="252" eb="254">
      <t>イコウ</t>
    </rPh>
    <rPh sb="265" eb="267">
      <t>カイゼン</t>
    </rPh>
    <rPh sb="279" eb="281">
      <t>オンセン</t>
    </rPh>
    <rPh sb="281" eb="284">
      <t>ハイスイリョウ</t>
    </rPh>
    <rPh sb="285" eb="287">
      <t>ゲンメン</t>
    </rPh>
    <rPh sb="288" eb="291">
      <t>シヨウリョウ</t>
    </rPh>
    <rPh sb="292" eb="294">
      <t>ゲンショウ</t>
    </rPh>
    <rPh sb="295" eb="297">
      <t>タイフウ</t>
    </rPh>
    <rPh sb="297" eb="299">
      <t>ヒガイ</t>
    </rPh>
    <rPh sb="302" eb="304">
      <t>イタク</t>
    </rPh>
    <rPh sb="305" eb="308">
      <t>シュウゼンヒ</t>
    </rPh>
    <rPh sb="309" eb="311">
      <t>ゾウカ</t>
    </rPh>
    <rPh sb="319" eb="320">
      <t>シタ</t>
    </rPh>
    <rPh sb="320" eb="321">
      <t>マワ</t>
    </rPh>
    <rPh sb="436" eb="438">
      <t>ゾウカ</t>
    </rPh>
    <rPh sb="438" eb="440">
      <t>ケイコウ</t>
    </rPh>
    <rPh sb="441" eb="442">
      <t>ツヅ</t>
    </rPh>
    <rPh sb="447" eb="448">
      <t>ヒ</t>
    </rPh>
    <rPh sb="449" eb="450">
      <t>ツヅ</t>
    </rPh>
    <rPh sb="516" eb="518">
      <t>フキュウ</t>
    </rPh>
    <rPh sb="525" eb="527">
      <t>カンリョウ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</si>
</sst>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0" xfId="0" applyFont="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0.93</c:v>
                </c:pt>
                <c:pt idx="1">
                  <c:v>0.41</c:v>
                </c:pt>
                <c:pt idx="2">
                  <c:v>0.97</c:v>
                </c:pt>
                <c:pt idx="3">
                  <c:v>0.31</c:v>
                </c:pt>
                <c:pt idx="4" formatCode="#,##0.00;&quot;△&quot;#,##0.00">
                  <c:v>0</c:v>
                </c:pt>
              </c:numCache>
            </c:numRef>
          </c:val>
          <c:extLst>
            <c:ext xmlns:c16="http://schemas.microsoft.com/office/drawing/2014/chart" uri="{C3380CC4-5D6E-409C-BE32-E72D297353CC}">
              <c16:uniqueId val="{00000000-96A2-465C-BF6F-65B544AD2272}"/>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0.17</c:v>
                </c:pt>
                <c:pt idx="1">
                  <c:v>0.13</c:v>
                </c:pt>
                <c:pt idx="2">
                  <c:v>0.1</c:v>
                </c:pt>
                <c:pt idx="3">
                  <c:v>0.09</c:v>
                </c:pt>
                <c:pt idx="4">
                  <c:v>0.09</c:v>
                </c:pt>
              </c:numCache>
            </c:numRef>
          </c:val>
          <c:smooth val="0"/>
          <c:extLst>
            <c:ext xmlns:c16="http://schemas.microsoft.com/office/drawing/2014/chart" uri="{C3380CC4-5D6E-409C-BE32-E72D297353CC}">
              <c16:uniqueId val="{00000001-96A2-465C-BF6F-65B544AD2272}"/>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159-4D77-8F99-223F3D04A40E}"/>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64.67</c:v>
                </c:pt>
                <c:pt idx="1">
                  <c:v>64.959999999999994</c:v>
                </c:pt>
                <c:pt idx="2">
                  <c:v>65.040000000000006</c:v>
                </c:pt>
                <c:pt idx="3">
                  <c:v>68.31</c:v>
                </c:pt>
                <c:pt idx="4">
                  <c:v>65.28</c:v>
                </c:pt>
              </c:numCache>
            </c:numRef>
          </c:val>
          <c:smooth val="0"/>
          <c:extLst>
            <c:ext xmlns:c16="http://schemas.microsoft.com/office/drawing/2014/chart" uri="{C3380CC4-5D6E-409C-BE32-E72D297353CC}">
              <c16:uniqueId val="{00000001-8159-4D77-8F99-223F3D04A40E}"/>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95.21</c:v>
                </c:pt>
                <c:pt idx="1">
                  <c:v>94.87</c:v>
                </c:pt>
                <c:pt idx="2">
                  <c:v>96.3</c:v>
                </c:pt>
                <c:pt idx="3">
                  <c:v>95.93</c:v>
                </c:pt>
                <c:pt idx="4">
                  <c:v>96.72</c:v>
                </c:pt>
              </c:numCache>
            </c:numRef>
          </c:val>
          <c:extLst>
            <c:ext xmlns:c16="http://schemas.microsoft.com/office/drawing/2014/chart" uri="{C3380CC4-5D6E-409C-BE32-E72D297353CC}">
              <c16:uniqueId val="{00000000-209D-4E18-A96A-0F491D4DBB63}"/>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91.76</c:v>
                </c:pt>
                <c:pt idx="1">
                  <c:v>92.3</c:v>
                </c:pt>
                <c:pt idx="2">
                  <c:v>92.55</c:v>
                </c:pt>
                <c:pt idx="3">
                  <c:v>92.62</c:v>
                </c:pt>
                <c:pt idx="4">
                  <c:v>92.72</c:v>
                </c:pt>
              </c:numCache>
            </c:numRef>
          </c:val>
          <c:smooth val="0"/>
          <c:extLst>
            <c:ext xmlns:c16="http://schemas.microsoft.com/office/drawing/2014/chart" uri="{C3380CC4-5D6E-409C-BE32-E72D297353CC}">
              <c16:uniqueId val="{00000001-209D-4E18-A96A-0F491D4DBB63}"/>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115.4</c:v>
                </c:pt>
                <c:pt idx="1">
                  <c:v>115.69</c:v>
                </c:pt>
                <c:pt idx="2">
                  <c:v>106.29</c:v>
                </c:pt>
                <c:pt idx="3">
                  <c:v>100.15</c:v>
                </c:pt>
                <c:pt idx="4">
                  <c:v>97.08</c:v>
                </c:pt>
              </c:numCache>
            </c:numRef>
          </c:val>
          <c:extLst>
            <c:ext xmlns:c16="http://schemas.microsoft.com/office/drawing/2014/chart" uri="{C3380CC4-5D6E-409C-BE32-E72D297353CC}">
              <c16:uniqueId val="{00000000-0145-4BF5-9133-9C39D0C9DC0F}"/>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109.27</c:v>
                </c:pt>
                <c:pt idx="1">
                  <c:v>108.03</c:v>
                </c:pt>
                <c:pt idx="2">
                  <c:v>106.9</c:v>
                </c:pt>
                <c:pt idx="3">
                  <c:v>106.99</c:v>
                </c:pt>
                <c:pt idx="4">
                  <c:v>107.85</c:v>
                </c:pt>
              </c:numCache>
            </c:numRef>
          </c:val>
          <c:smooth val="0"/>
          <c:extLst>
            <c:ext xmlns:c16="http://schemas.microsoft.com/office/drawing/2014/chart" uri="{C3380CC4-5D6E-409C-BE32-E72D297353CC}">
              <c16:uniqueId val="{00000001-0145-4BF5-9133-9C39D0C9DC0F}"/>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13.34</c:v>
                </c:pt>
                <c:pt idx="1">
                  <c:v>15.55</c:v>
                </c:pt>
                <c:pt idx="2">
                  <c:v>17.829999999999998</c:v>
                </c:pt>
                <c:pt idx="3">
                  <c:v>19.649999999999999</c:v>
                </c:pt>
                <c:pt idx="4">
                  <c:v>21.48</c:v>
                </c:pt>
              </c:numCache>
            </c:numRef>
          </c:val>
          <c:extLst>
            <c:ext xmlns:c16="http://schemas.microsoft.com/office/drawing/2014/chart" uri="{C3380CC4-5D6E-409C-BE32-E72D297353CC}">
              <c16:uniqueId val="{00000000-AB58-4BC0-BD1C-146D22C42303}"/>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26.63</c:v>
                </c:pt>
                <c:pt idx="1">
                  <c:v>25.61</c:v>
                </c:pt>
                <c:pt idx="2">
                  <c:v>26.13</c:v>
                </c:pt>
                <c:pt idx="3">
                  <c:v>26.36</c:v>
                </c:pt>
                <c:pt idx="4">
                  <c:v>23.79</c:v>
                </c:pt>
              </c:numCache>
            </c:numRef>
          </c:val>
          <c:smooth val="0"/>
          <c:extLst>
            <c:ext xmlns:c16="http://schemas.microsoft.com/office/drawing/2014/chart" uri="{C3380CC4-5D6E-409C-BE32-E72D297353CC}">
              <c16:uniqueId val="{00000001-AB58-4BC0-BD1C-146D22C42303}"/>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DFC-4414-85CD-1EA317C6E415}"/>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0.95</c:v>
                </c:pt>
                <c:pt idx="1">
                  <c:v>1.07</c:v>
                </c:pt>
                <c:pt idx="2">
                  <c:v>1.03</c:v>
                </c:pt>
                <c:pt idx="3">
                  <c:v>1.43</c:v>
                </c:pt>
                <c:pt idx="4">
                  <c:v>1.22</c:v>
                </c:pt>
              </c:numCache>
            </c:numRef>
          </c:val>
          <c:smooth val="0"/>
          <c:extLst>
            <c:ext xmlns:c16="http://schemas.microsoft.com/office/drawing/2014/chart" uri="{C3380CC4-5D6E-409C-BE32-E72D297353CC}">
              <c16:uniqueId val="{00000001-FDFC-4414-85CD-1EA317C6E415}"/>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formatCode="#,##0.00;&quot;△&quot;#,##0.00;&quot;-&quot;">
                  <c:v>0.92</c:v>
                </c:pt>
                <c:pt idx="4">
                  <c:v>0</c:v>
                </c:pt>
              </c:numCache>
            </c:numRef>
          </c:val>
          <c:extLst>
            <c:ext xmlns:c16="http://schemas.microsoft.com/office/drawing/2014/chart" uri="{C3380CC4-5D6E-409C-BE32-E72D297353CC}">
              <c16:uniqueId val="{00000000-B208-45A4-BA4C-61A9D5A64CA3}"/>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15.65</c:v>
                </c:pt>
                <c:pt idx="1">
                  <c:v>13.55</c:v>
                </c:pt>
                <c:pt idx="2">
                  <c:v>9.06</c:v>
                </c:pt>
                <c:pt idx="3">
                  <c:v>7.42</c:v>
                </c:pt>
                <c:pt idx="4">
                  <c:v>4.72</c:v>
                </c:pt>
              </c:numCache>
            </c:numRef>
          </c:val>
          <c:smooth val="0"/>
          <c:extLst>
            <c:ext xmlns:c16="http://schemas.microsoft.com/office/drawing/2014/chart" uri="{C3380CC4-5D6E-409C-BE32-E72D297353CC}">
              <c16:uniqueId val="{00000001-B208-45A4-BA4C-61A9D5A64CA3}"/>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78.03</c:v>
                </c:pt>
                <c:pt idx="1">
                  <c:v>115.85</c:v>
                </c:pt>
                <c:pt idx="2">
                  <c:v>131.41</c:v>
                </c:pt>
                <c:pt idx="3">
                  <c:v>132.51</c:v>
                </c:pt>
                <c:pt idx="4">
                  <c:v>81.5</c:v>
                </c:pt>
              </c:numCache>
            </c:numRef>
          </c:val>
          <c:extLst>
            <c:ext xmlns:c16="http://schemas.microsoft.com/office/drawing/2014/chart" uri="{C3380CC4-5D6E-409C-BE32-E72D297353CC}">
              <c16:uniqueId val="{00000000-5077-4B97-BE5D-24D8D3FDDF15}"/>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77.94</c:v>
                </c:pt>
                <c:pt idx="1">
                  <c:v>78.45</c:v>
                </c:pt>
                <c:pt idx="2">
                  <c:v>76.31</c:v>
                </c:pt>
                <c:pt idx="3">
                  <c:v>68.180000000000007</c:v>
                </c:pt>
                <c:pt idx="4">
                  <c:v>67.930000000000007</c:v>
                </c:pt>
              </c:numCache>
            </c:numRef>
          </c:val>
          <c:smooth val="0"/>
          <c:extLst>
            <c:ext xmlns:c16="http://schemas.microsoft.com/office/drawing/2014/chart" uri="{C3380CC4-5D6E-409C-BE32-E72D297353CC}">
              <c16:uniqueId val="{00000001-5077-4B97-BE5D-24D8D3FDDF15}"/>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512.41</c:v>
                </c:pt>
                <c:pt idx="1">
                  <c:v>510.66</c:v>
                </c:pt>
                <c:pt idx="2">
                  <c:v>512.33000000000004</c:v>
                </c:pt>
                <c:pt idx="3">
                  <c:v>553.97</c:v>
                </c:pt>
                <c:pt idx="4">
                  <c:v>595.14</c:v>
                </c:pt>
              </c:numCache>
            </c:numRef>
          </c:val>
          <c:extLst>
            <c:ext xmlns:c16="http://schemas.microsoft.com/office/drawing/2014/chart" uri="{C3380CC4-5D6E-409C-BE32-E72D297353CC}">
              <c16:uniqueId val="{00000000-8137-4F25-BECE-9A8AB7BFA100}"/>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774.99</c:v>
                </c:pt>
                <c:pt idx="1">
                  <c:v>799.41</c:v>
                </c:pt>
                <c:pt idx="2">
                  <c:v>820.36</c:v>
                </c:pt>
                <c:pt idx="3">
                  <c:v>847.44</c:v>
                </c:pt>
                <c:pt idx="4">
                  <c:v>857.88</c:v>
                </c:pt>
              </c:numCache>
            </c:numRef>
          </c:val>
          <c:smooth val="0"/>
          <c:extLst>
            <c:ext xmlns:c16="http://schemas.microsoft.com/office/drawing/2014/chart" uri="{C3380CC4-5D6E-409C-BE32-E72D297353CC}">
              <c16:uniqueId val="{00000001-8137-4F25-BECE-9A8AB7BFA100}"/>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120.46</c:v>
                </c:pt>
                <c:pt idx="1">
                  <c:v>103.97</c:v>
                </c:pt>
                <c:pt idx="2">
                  <c:v>100</c:v>
                </c:pt>
                <c:pt idx="3">
                  <c:v>91.52</c:v>
                </c:pt>
                <c:pt idx="4">
                  <c:v>85.17</c:v>
                </c:pt>
              </c:numCache>
            </c:numRef>
          </c:val>
          <c:extLst>
            <c:ext xmlns:c16="http://schemas.microsoft.com/office/drawing/2014/chart" uri="{C3380CC4-5D6E-409C-BE32-E72D297353CC}">
              <c16:uniqueId val="{00000000-7612-44F1-A5E9-FF506690AF4C}"/>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96.57</c:v>
                </c:pt>
                <c:pt idx="1">
                  <c:v>96.54</c:v>
                </c:pt>
                <c:pt idx="2">
                  <c:v>95.4</c:v>
                </c:pt>
                <c:pt idx="3">
                  <c:v>94.69</c:v>
                </c:pt>
                <c:pt idx="4">
                  <c:v>94.97</c:v>
                </c:pt>
              </c:numCache>
            </c:numRef>
          </c:val>
          <c:smooth val="0"/>
          <c:extLst>
            <c:ext xmlns:c16="http://schemas.microsoft.com/office/drawing/2014/chart" uri="{C3380CC4-5D6E-409C-BE32-E72D297353CC}">
              <c16:uniqueId val="{00000001-7612-44F1-A5E9-FF506690AF4C}"/>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130.80000000000001</c:v>
                </c:pt>
                <c:pt idx="1">
                  <c:v>151.4</c:v>
                </c:pt>
                <c:pt idx="2">
                  <c:v>157.63999999999999</c:v>
                </c:pt>
                <c:pt idx="3">
                  <c:v>156.04</c:v>
                </c:pt>
                <c:pt idx="4">
                  <c:v>161.43</c:v>
                </c:pt>
              </c:numCache>
            </c:numRef>
          </c:val>
          <c:extLst>
            <c:ext xmlns:c16="http://schemas.microsoft.com/office/drawing/2014/chart" uri="{C3380CC4-5D6E-409C-BE32-E72D297353CC}">
              <c16:uniqueId val="{00000000-951F-4615-B521-FCA88DB63084}"/>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161.54</c:v>
                </c:pt>
                <c:pt idx="1">
                  <c:v>162.81</c:v>
                </c:pt>
                <c:pt idx="2">
                  <c:v>163.19999999999999</c:v>
                </c:pt>
                <c:pt idx="3">
                  <c:v>159.78</c:v>
                </c:pt>
                <c:pt idx="4">
                  <c:v>159.49</c:v>
                </c:pt>
              </c:numCache>
            </c:numRef>
          </c:val>
          <c:smooth val="0"/>
          <c:extLst>
            <c:ext xmlns:c16="http://schemas.microsoft.com/office/drawing/2014/chart" uri="{C3380CC4-5D6E-409C-BE32-E72D297353CC}">
              <c16:uniqueId val="{00000001-951F-4615-B521-FCA88DB63084}"/>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【36.52】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P3" zoomScaleNormal="100" workbookViewId="0">
      <selection activeCell="AI35" sqref="AI3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5" t="s">
        <v>0</v>
      </c>
      <c r="C2" s="75"/>
      <c r="D2" s="75"/>
      <c r="E2" s="75"/>
      <c r="F2" s="75"/>
      <c r="G2" s="75"/>
      <c r="H2" s="75"/>
      <c r="I2" s="75"/>
      <c r="J2" s="75"/>
      <c r="K2" s="75"/>
      <c r="L2" s="75"/>
      <c r="M2" s="75"/>
      <c r="N2" s="75"/>
      <c r="O2" s="75"/>
      <c r="P2" s="75"/>
      <c r="Q2" s="75"/>
      <c r="R2" s="75"/>
      <c r="S2" s="75"/>
      <c r="T2" s="75"/>
      <c r="U2" s="75"/>
      <c r="V2" s="75"/>
      <c r="W2" s="75"/>
      <c r="X2" s="75"/>
      <c r="Y2" s="75"/>
      <c r="Z2" s="75"/>
      <c r="AA2" s="75"/>
      <c r="AB2" s="75"/>
      <c r="AC2" s="75"/>
      <c r="AD2" s="75"/>
      <c r="AE2" s="75"/>
      <c r="AF2" s="75"/>
      <c r="AG2" s="75"/>
      <c r="AH2" s="75"/>
      <c r="AI2" s="75"/>
      <c r="AJ2" s="75"/>
      <c r="AK2" s="75"/>
      <c r="AL2" s="75"/>
      <c r="AM2" s="75"/>
      <c r="AN2" s="75"/>
      <c r="AO2" s="75"/>
      <c r="AP2" s="75"/>
      <c r="AQ2" s="75"/>
      <c r="AR2" s="75"/>
      <c r="AS2" s="75"/>
      <c r="AT2" s="75"/>
      <c r="AU2" s="75"/>
      <c r="AV2" s="75"/>
      <c r="AW2" s="75"/>
      <c r="AX2" s="75"/>
      <c r="AY2" s="75"/>
      <c r="AZ2" s="75"/>
      <c r="BA2" s="75"/>
      <c r="BB2" s="75"/>
      <c r="BC2" s="75"/>
      <c r="BD2" s="75"/>
      <c r="BE2" s="75"/>
      <c r="BF2" s="75"/>
      <c r="BG2" s="75"/>
      <c r="BH2" s="75"/>
      <c r="BI2" s="75"/>
      <c r="BJ2" s="75"/>
      <c r="BK2" s="75"/>
      <c r="BL2" s="75"/>
      <c r="BM2" s="75"/>
      <c r="BN2" s="75"/>
      <c r="BO2" s="75"/>
      <c r="BP2" s="75"/>
      <c r="BQ2" s="75"/>
      <c r="BR2" s="75"/>
      <c r="BS2" s="75"/>
      <c r="BT2" s="75"/>
      <c r="BU2" s="75"/>
      <c r="BV2" s="75"/>
      <c r="BW2" s="75"/>
      <c r="BX2" s="75"/>
      <c r="BY2" s="75"/>
      <c r="BZ2" s="75"/>
    </row>
    <row r="3" spans="1:78" ht="9.75" customHeight="1" x14ac:dyDescent="0.15">
      <c r="A3" s="2"/>
      <c r="B3" s="75"/>
      <c r="C3" s="75"/>
      <c r="D3" s="75"/>
      <c r="E3" s="75"/>
      <c r="F3" s="75"/>
      <c r="G3" s="75"/>
      <c r="H3" s="75"/>
      <c r="I3" s="75"/>
      <c r="J3" s="75"/>
      <c r="K3" s="75"/>
      <c r="L3" s="75"/>
      <c r="M3" s="75"/>
      <c r="N3" s="75"/>
      <c r="O3" s="75"/>
      <c r="P3" s="75"/>
      <c r="Q3" s="75"/>
      <c r="R3" s="75"/>
      <c r="S3" s="75"/>
      <c r="T3" s="75"/>
      <c r="U3" s="75"/>
      <c r="V3" s="75"/>
      <c r="W3" s="75"/>
      <c r="X3" s="75"/>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row>
    <row r="4" spans="1:78" ht="9.75" customHeight="1" x14ac:dyDescent="0.15">
      <c r="A4" s="2"/>
      <c r="B4" s="75"/>
      <c r="C4" s="75"/>
      <c r="D4" s="75"/>
      <c r="E4" s="75"/>
      <c r="F4" s="75"/>
      <c r="G4" s="75"/>
      <c r="H4" s="75"/>
      <c r="I4" s="75"/>
      <c r="J4" s="75"/>
      <c r="K4" s="75"/>
      <c r="L4" s="75"/>
      <c r="M4" s="75"/>
      <c r="N4" s="75"/>
      <c r="O4" s="75"/>
      <c r="P4" s="75"/>
      <c r="Q4" s="75"/>
      <c r="R4" s="75"/>
      <c r="S4" s="75"/>
      <c r="T4" s="75"/>
      <c r="U4" s="75"/>
      <c r="V4" s="75"/>
      <c r="W4" s="75"/>
      <c r="X4" s="75"/>
      <c r="Y4" s="75"/>
      <c r="Z4" s="75"/>
      <c r="AA4" s="75"/>
      <c r="AB4" s="75"/>
      <c r="AC4" s="75"/>
      <c r="AD4" s="75"/>
      <c r="AE4" s="75"/>
      <c r="AF4" s="75"/>
      <c r="AG4" s="75"/>
      <c r="AH4" s="75"/>
      <c r="AI4" s="75"/>
      <c r="AJ4" s="75"/>
      <c r="AK4" s="75"/>
      <c r="AL4" s="75"/>
      <c r="AM4" s="75"/>
      <c r="AN4" s="75"/>
      <c r="AO4" s="75"/>
      <c r="AP4" s="75"/>
      <c r="AQ4" s="75"/>
      <c r="AR4" s="75"/>
      <c r="AS4" s="75"/>
      <c r="AT4" s="75"/>
      <c r="AU4" s="75"/>
      <c r="AV4" s="75"/>
      <c r="AW4" s="75"/>
      <c r="AX4" s="75"/>
      <c r="AY4" s="75"/>
      <c r="AZ4" s="75"/>
      <c r="BA4" s="75"/>
      <c r="BB4" s="75"/>
      <c r="BC4" s="75"/>
      <c r="BD4" s="75"/>
      <c r="BE4" s="75"/>
      <c r="BF4" s="75"/>
      <c r="BG4" s="75"/>
      <c r="BH4" s="75"/>
      <c r="BI4" s="75"/>
      <c r="BJ4" s="75"/>
      <c r="BK4" s="75"/>
      <c r="BL4" s="75"/>
      <c r="BM4" s="75"/>
      <c r="BN4" s="75"/>
      <c r="BO4" s="75"/>
      <c r="BP4" s="75"/>
      <c r="BQ4" s="75"/>
      <c r="BR4" s="75"/>
      <c r="BS4" s="75"/>
      <c r="BT4" s="75"/>
      <c r="BU4" s="75"/>
      <c r="BV4" s="75"/>
      <c r="BW4" s="75"/>
      <c r="BX4" s="75"/>
      <c r="BY4" s="75"/>
      <c r="BZ4" s="75"/>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6" t="str">
        <f>データ!H6</f>
        <v>山形県　天童市</v>
      </c>
      <c r="C6" s="76"/>
      <c r="D6" s="76"/>
      <c r="E6" s="76"/>
      <c r="F6" s="76"/>
      <c r="G6" s="76"/>
      <c r="H6" s="76"/>
      <c r="I6" s="76"/>
      <c r="J6" s="76"/>
      <c r="K6" s="76"/>
      <c r="L6" s="76"/>
      <c r="M6" s="76"/>
      <c r="N6" s="76"/>
      <c r="O6" s="76"/>
      <c r="P6" s="76"/>
      <c r="Q6" s="76"/>
      <c r="R6" s="76"/>
      <c r="S6" s="76"/>
      <c r="T6" s="76"/>
      <c r="U6" s="76"/>
      <c r="V6" s="76"/>
      <c r="W6" s="76"/>
      <c r="X6" s="76"/>
      <c r="Y6" s="76"/>
      <c r="Z6" s="76"/>
      <c r="AA6" s="76"/>
      <c r="AB6" s="76"/>
      <c r="AC6" s="76"/>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6" t="s">
        <v>1</v>
      </c>
      <c r="C7" s="66"/>
      <c r="D7" s="66"/>
      <c r="E7" s="66"/>
      <c r="F7" s="66"/>
      <c r="G7" s="66"/>
      <c r="H7" s="66"/>
      <c r="I7" s="66" t="s">
        <v>2</v>
      </c>
      <c r="J7" s="66"/>
      <c r="K7" s="66"/>
      <c r="L7" s="66"/>
      <c r="M7" s="66"/>
      <c r="N7" s="66"/>
      <c r="O7" s="66"/>
      <c r="P7" s="66" t="s">
        <v>3</v>
      </c>
      <c r="Q7" s="66"/>
      <c r="R7" s="66"/>
      <c r="S7" s="66"/>
      <c r="T7" s="66"/>
      <c r="U7" s="66"/>
      <c r="V7" s="66"/>
      <c r="W7" s="66" t="s">
        <v>4</v>
      </c>
      <c r="X7" s="66"/>
      <c r="Y7" s="66"/>
      <c r="Z7" s="66"/>
      <c r="AA7" s="66"/>
      <c r="AB7" s="66"/>
      <c r="AC7" s="66"/>
      <c r="AD7" s="66" t="s">
        <v>5</v>
      </c>
      <c r="AE7" s="66"/>
      <c r="AF7" s="66"/>
      <c r="AG7" s="66"/>
      <c r="AH7" s="66"/>
      <c r="AI7" s="66"/>
      <c r="AJ7" s="66"/>
      <c r="AK7" s="3"/>
      <c r="AL7" s="66" t="s">
        <v>6</v>
      </c>
      <c r="AM7" s="66"/>
      <c r="AN7" s="66"/>
      <c r="AO7" s="66"/>
      <c r="AP7" s="66"/>
      <c r="AQ7" s="66"/>
      <c r="AR7" s="66"/>
      <c r="AS7" s="66"/>
      <c r="AT7" s="66" t="s">
        <v>7</v>
      </c>
      <c r="AU7" s="66"/>
      <c r="AV7" s="66"/>
      <c r="AW7" s="66"/>
      <c r="AX7" s="66"/>
      <c r="AY7" s="66"/>
      <c r="AZ7" s="66"/>
      <c r="BA7" s="66"/>
      <c r="BB7" s="66" t="s">
        <v>8</v>
      </c>
      <c r="BC7" s="66"/>
      <c r="BD7" s="66"/>
      <c r="BE7" s="66"/>
      <c r="BF7" s="66"/>
      <c r="BG7" s="66"/>
      <c r="BH7" s="66"/>
      <c r="BI7" s="66"/>
      <c r="BJ7" s="3"/>
      <c r="BK7" s="3"/>
      <c r="BL7" s="4" t="s">
        <v>9</v>
      </c>
      <c r="BM7" s="5"/>
      <c r="BN7" s="5"/>
      <c r="BO7" s="5"/>
      <c r="BP7" s="5"/>
      <c r="BQ7" s="5"/>
      <c r="BR7" s="5"/>
      <c r="BS7" s="5"/>
      <c r="BT7" s="5"/>
      <c r="BU7" s="5"/>
      <c r="BV7" s="5"/>
      <c r="BW7" s="5"/>
      <c r="BX7" s="5"/>
      <c r="BY7" s="6"/>
    </row>
    <row r="8" spans="1:78" ht="18.75" customHeight="1" x14ac:dyDescent="0.15">
      <c r="A8" s="2"/>
      <c r="B8" s="73" t="str">
        <f>データ!I6</f>
        <v>法適用</v>
      </c>
      <c r="C8" s="73"/>
      <c r="D8" s="73"/>
      <c r="E8" s="73"/>
      <c r="F8" s="73"/>
      <c r="G8" s="73"/>
      <c r="H8" s="73"/>
      <c r="I8" s="73" t="str">
        <f>データ!J6</f>
        <v>下水道事業</v>
      </c>
      <c r="J8" s="73"/>
      <c r="K8" s="73"/>
      <c r="L8" s="73"/>
      <c r="M8" s="73"/>
      <c r="N8" s="73"/>
      <c r="O8" s="73"/>
      <c r="P8" s="73" t="str">
        <f>データ!K6</f>
        <v>公共下水道</v>
      </c>
      <c r="Q8" s="73"/>
      <c r="R8" s="73"/>
      <c r="S8" s="73"/>
      <c r="T8" s="73"/>
      <c r="U8" s="73"/>
      <c r="V8" s="73"/>
      <c r="W8" s="73" t="str">
        <f>データ!L6</f>
        <v>Bd1</v>
      </c>
      <c r="X8" s="73"/>
      <c r="Y8" s="73"/>
      <c r="Z8" s="73"/>
      <c r="AA8" s="73"/>
      <c r="AB8" s="73"/>
      <c r="AC8" s="73"/>
      <c r="AD8" s="74" t="str">
        <f>データ!$M$6</f>
        <v>非設置</v>
      </c>
      <c r="AE8" s="74"/>
      <c r="AF8" s="74"/>
      <c r="AG8" s="74"/>
      <c r="AH8" s="74"/>
      <c r="AI8" s="74"/>
      <c r="AJ8" s="74"/>
      <c r="AK8" s="3"/>
      <c r="AL8" s="70">
        <f>データ!S6</f>
        <v>61908</v>
      </c>
      <c r="AM8" s="70"/>
      <c r="AN8" s="70"/>
      <c r="AO8" s="70"/>
      <c r="AP8" s="70"/>
      <c r="AQ8" s="70"/>
      <c r="AR8" s="70"/>
      <c r="AS8" s="70"/>
      <c r="AT8" s="69">
        <f>データ!T6</f>
        <v>113.01</v>
      </c>
      <c r="AU8" s="69"/>
      <c r="AV8" s="69"/>
      <c r="AW8" s="69"/>
      <c r="AX8" s="69"/>
      <c r="AY8" s="69"/>
      <c r="AZ8" s="69"/>
      <c r="BA8" s="69"/>
      <c r="BB8" s="69">
        <f>データ!U6</f>
        <v>547.80999999999995</v>
      </c>
      <c r="BC8" s="69"/>
      <c r="BD8" s="69"/>
      <c r="BE8" s="69"/>
      <c r="BF8" s="69"/>
      <c r="BG8" s="69"/>
      <c r="BH8" s="69"/>
      <c r="BI8" s="69"/>
      <c r="BJ8" s="3"/>
      <c r="BK8" s="3"/>
      <c r="BL8" s="71" t="s">
        <v>10</v>
      </c>
      <c r="BM8" s="72"/>
      <c r="BN8" s="7" t="s">
        <v>11</v>
      </c>
      <c r="BO8" s="8"/>
      <c r="BP8" s="8"/>
      <c r="BQ8" s="8"/>
      <c r="BR8" s="8"/>
      <c r="BS8" s="8"/>
      <c r="BT8" s="8"/>
      <c r="BU8" s="8"/>
      <c r="BV8" s="8"/>
      <c r="BW8" s="8"/>
      <c r="BX8" s="8"/>
      <c r="BY8" s="9"/>
    </row>
    <row r="9" spans="1:78" ht="18.75" customHeight="1" x14ac:dyDescent="0.15">
      <c r="A9" s="2"/>
      <c r="B9" s="66" t="s">
        <v>12</v>
      </c>
      <c r="C9" s="66"/>
      <c r="D9" s="66"/>
      <c r="E9" s="66"/>
      <c r="F9" s="66"/>
      <c r="G9" s="66"/>
      <c r="H9" s="66"/>
      <c r="I9" s="66" t="s">
        <v>13</v>
      </c>
      <c r="J9" s="66"/>
      <c r="K9" s="66"/>
      <c r="L9" s="66"/>
      <c r="M9" s="66"/>
      <c r="N9" s="66"/>
      <c r="O9" s="66"/>
      <c r="P9" s="66" t="s">
        <v>14</v>
      </c>
      <c r="Q9" s="66"/>
      <c r="R9" s="66"/>
      <c r="S9" s="66"/>
      <c r="T9" s="66"/>
      <c r="U9" s="66"/>
      <c r="V9" s="66"/>
      <c r="W9" s="66" t="s">
        <v>15</v>
      </c>
      <c r="X9" s="66"/>
      <c r="Y9" s="66"/>
      <c r="Z9" s="66"/>
      <c r="AA9" s="66"/>
      <c r="AB9" s="66"/>
      <c r="AC9" s="66"/>
      <c r="AD9" s="66" t="s">
        <v>16</v>
      </c>
      <c r="AE9" s="66"/>
      <c r="AF9" s="66"/>
      <c r="AG9" s="66"/>
      <c r="AH9" s="66"/>
      <c r="AI9" s="66"/>
      <c r="AJ9" s="66"/>
      <c r="AK9" s="3"/>
      <c r="AL9" s="66" t="s">
        <v>17</v>
      </c>
      <c r="AM9" s="66"/>
      <c r="AN9" s="66"/>
      <c r="AO9" s="66"/>
      <c r="AP9" s="66"/>
      <c r="AQ9" s="66"/>
      <c r="AR9" s="66"/>
      <c r="AS9" s="66"/>
      <c r="AT9" s="66" t="s">
        <v>18</v>
      </c>
      <c r="AU9" s="66"/>
      <c r="AV9" s="66"/>
      <c r="AW9" s="66"/>
      <c r="AX9" s="66"/>
      <c r="AY9" s="66"/>
      <c r="AZ9" s="66"/>
      <c r="BA9" s="66"/>
      <c r="BB9" s="66" t="s">
        <v>19</v>
      </c>
      <c r="BC9" s="66"/>
      <c r="BD9" s="66"/>
      <c r="BE9" s="66"/>
      <c r="BF9" s="66"/>
      <c r="BG9" s="66"/>
      <c r="BH9" s="66"/>
      <c r="BI9" s="66"/>
      <c r="BJ9" s="3"/>
      <c r="BK9" s="3"/>
      <c r="BL9" s="67" t="s">
        <v>20</v>
      </c>
      <c r="BM9" s="68"/>
      <c r="BN9" s="10" t="s">
        <v>21</v>
      </c>
      <c r="BO9" s="11"/>
      <c r="BP9" s="11"/>
      <c r="BQ9" s="11"/>
      <c r="BR9" s="11"/>
      <c r="BS9" s="11"/>
      <c r="BT9" s="11"/>
      <c r="BU9" s="11"/>
      <c r="BV9" s="11"/>
      <c r="BW9" s="11"/>
      <c r="BX9" s="11"/>
      <c r="BY9" s="12"/>
    </row>
    <row r="10" spans="1:78" ht="18.75" customHeight="1" x14ac:dyDescent="0.15">
      <c r="A10" s="2"/>
      <c r="B10" s="69" t="str">
        <f>データ!N6</f>
        <v>-</v>
      </c>
      <c r="C10" s="69"/>
      <c r="D10" s="69"/>
      <c r="E10" s="69"/>
      <c r="F10" s="69"/>
      <c r="G10" s="69"/>
      <c r="H10" s="69"/>
      <c r="I10" s="69">
        <f>データ!O6</f>
        <v>53.45</v>
      </c>
      <c r="J10" s="69"/>
      <c r="K10" s="69"/>
      <c r="L10" s="69"/>
      <c r="M10" s="69"/>
      <c r="N10" s="69"/>
      <c r="O10" s="69"/>
      <c r="P10" s="69">
        <f>データ!P6</f>
        <v>77.87</v>
      </c>
      <c r="Q10" s="69"/>
      <c r="R10" s="69"/>
      <c r="S10" s="69"/>
      <c r="T10" s="69"/>
      <c r="U10" s="69"/>
      <c r="V10" s="69"/>
      <c r="W10" s="69">
        <f>データ!Q6</f>
        <v>70.64</v>
      </c>
      <c r="X10" s="69"/>
      <c r="Y10" s="69"/>
      <c r="Z10" s="69"/>
      <c r="AA10" s="69"/>
      <c r="AB10" s="69"/>
      <c r="AC10" s="69"/>
      <c r="AD10" s="70">
        <f>データ!R6</f>
        <v>3300</v>
      </c>
      <c r="AE10" s="70"/>
      <c r="AF10" s="70"/>
      <c r="AG10" s="70"/>
      <c r="AH10" s="70"/>
      <c r="AI10" s="70"/>
      <c r="AJ10" s="70"/>
      <c r="AK10" s="2"/>
      <c r="AL10" s="70">
        <f>データ!V6</f>
        <v>48072</v>
      </c>
      <c r="AM10" s="70"/>
      <c r="AN10" s="70"/>
      <c r="AO10" s="70"/>
      <c r="AP10" s="70"/>
      <c r="AQ10" s="70"/>
      <c r="AR10" s="70"/>
      <c r="AS10" s="70"/>
      <c r="AT10" s="69">
        <f>データ!W6</f>
        <v>15.26</v>
      </c>
      <c r="AU10" s="69"/>
      <c r="AV10" s="69"/>
      <c r="AW10" s="69"/>
      <c r="AX10" s="69"/>
      <c r="AY10" s="69"/>
      <c r="AZ10" s="69"/>
      <c r="BA10" s="69"/>
      <c r="BB10" s="69">
        <f>データ!X6</f>
        <v>3150.2</v>
      </c>
      <c r="BC10" s="69"/>
      <c r="BD10" s="69"/>
      <c r="BE10" s="69"/>
      <c r="BF10" s="69"/>
      <c r="BG10" s="69"/>
      <c r="BH10" s="69"/>
      <c r="BI10" s="69"/>
      <c r="BJ10" s="2"/>
      <c r="BK10" s="2"/>
      <c r="BL10" s="59" t="s">
        <v>22</v>
      </c>
      <c r="BM10" s="6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1" t="s">
        <v>24</v>
      </c>
      <c r="BM11" s="61"/>
      <c r="BN11" s="61"/>
      <c r="BO11" s="61"/>
      <c r="BP11" s="61"/>
      <c r="BQ11" s="61"/>
      <c r="BR11" s="61"/>
      <c r="BS11" s="61"/>
      <c r="BT11" s="61"/>
      <c r="BU11" s="61"/>
      <c r="BV11" s="61"/>
      <c r="BW11" s="61"/>
      <c r="BX11" s="61"/>
      <c r="BY11" s="61"/>
      <c r="BZ11" s="6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1"/>
      <c r="BM12" s="61"/>
      <c r="BN12" s="61"/>
      <c r="BO12" s="61"/>
      <c r="BP12" s="61"/>
      <c r="BQ12" s="61"/>
      <c r="BR12" s="61"/>
      <c r="BS12" s="61"/>
      <c r="BT12" s="61"/>
      <c r="BU12" s="61"/>
      <c r="BV12" s="61"/>
      <c r="BW12" s="61"/>
      <c r="BX12" s="61"/>
      <c r="BY12" s="61"/>
      <c r="BZ12" s="6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2"/>
      <c r="BM13" s="62"/>
      <c r="BN13" s="62"/>
      <c r="BO13" s="62"/>
      <c r="BP13" s="62"/>
      <c r="BQ13" s="62"/>
      <c r="BR13" s="62"/>
      <c r="BS13" s="62"/>
      <c r="BT13" s="62"/>
      <c r="BU13" s="62"/>
      <c r="BV13" s="62"/>
      <c r="BW13" s="62"/>
      <c r="BX13" s="62"/>
      <c r="BY13" s="62"/>
      <c r="BZ13" s="62"/>
    </row>
    <row r="14" spans="1:78" ht="13.5" customHeight="1" x14ac:dyDescent="0.15">
      <c r="A14" s="2"/>
      <c r="B14" s="63" t="s">
        <v>25</v>
      </c>
      <c r="C14" s="64"/>
      <c r="D14" s="64"/>
      <c r="E14" s="64"/>
      <c r="F14" s="64"/>
      <c r="G14" s="64"/>
      <c r="H14" s="64"/>
      <c r="I14" s="64"/>
      <c r="J14" s="64"/>
      <c r="K14" s="64"/>
      <c r="L14" s="64"/>
      <c r="M14" s="64"/>
      <c r="N14" s="64"/>
      <c r="O14" s="64"/>
      <c r="P14" s="64"/>
      <c r="Q14" s="64"/>
      <c r="R14" s="64"/>
      <c r="S14" s="64"/>
      <c r="T14" s="64"/>
      <c r="U14" s="64"/>
      <c r="V14" s="64"/>
      <c r="W14" s="64"/>
      <c r="X14" s="64"/>
      <c r="Y14" s="64"/>
      <c r="Z14" s="64"/>
      <c r="AA14" s="64"/>
      <c r="AB14" s="64"/>
      <c r="AC14" s="64"/>
      <c r="AD14" s="64"/>
      <c r="AE14" s="64"/>
      <c r="AF14" s="64"/>
      <c r="AG14" s="64"/>
      <c r="AH14" s="64"/>
      <c r="AI14" s="64"/>
      <c r="AJ14" s="64"/>
      <c r="AK14" s="64"/>
      <c r="AL14" s="64"/>
      <c r="AM14" s="64"/>
      <c r="AN14" s="64"/>
      <c r="AO14" s="64"/>
      <c r="AP14" s="64"/>
      <c r="AQ14" s="64"/>
      <c r="AR14" s="64"/>
      <c r="AS14" s="64"/>
      <c r="AT14" s="64"/>
      <c r="AU14" s="64"/>
      <c r="AV14" s="64"/>
      <c r="AW14" s="64"/>
      <c r="AX14" s="64"/>
      <c r="AY14" s="64"/>
      <c r="AZ14" s="64"/>
      <c r="BA14" s="64"/>
      <c r="BB14" s="64"/>
      <c r="BC14" s="64"/>
      <c r="BD14" s="64"/>
      <c r="BE14" s="64"/>
      <c r="BF14" s="64"/>
      <c r="BG14" s="64"/>
      <c r="BH14" s="64"/>
      <c r="BI14" s="64"/>
      <c r="BJ14" s="65"/>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115</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113</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114</v>
      </c>
      <c r="BM66" s="58"/>
      <c r="BN66" s="58"/>
      <c r="BO66" s="58"/>
      <c r="BP66" s="58"/>
      <c r="BQ66" s="58"/>
      <c r="BR66" s="58"/>
      <c r="BS66" s="58"/>
      <c r="BT66" s="58"/>
      <c r="BU66" s="58"/>
      <c r="BV66" s="58"/>
      <c r="BW66" s="58"/>
      <c r="BX66" s="58"/>
      <c r="BY66" s="58"/>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58"/>
      <c r="BN67" s="58"/>
      <c r="BO67" s="58"/>
      <c r="BP67" s="58"/>
      <c r="BQ67" s="58"/>
      <c r="BR67" s="58"/>
      <c r="BS67" s="58"/>
      <c r="BT67" s="58"/>
      <c r="BU67" s="58"/>
      <c r="BV67" s="58"/>
      <c r="BW67" s="58"/>
      <c r="BX67" s="58"/>
      <c r="BY67" s="58"/>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58"/>
      <c r="BN68" s="58"/>
      <c r="BO68" s="58"/>
      <c r="BP68" s="58"/>
      <c r="BQ68" s="58"/>
      <c r="BR68" s="58"/>
      <c r="BS68" s="58"/>
      <c r="BT68" s="58"/>
      <c r="BU68" s="58"/>
      <c r="BV68" s="58"/>
      <c r="BW68" s="58"/>
      <c r="BX68" s="58"/>
      <c r="BY68" s="58"/>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58"/>
      <c r="BN69" s="58"/>
      <c r="BO69" s="58"/>
      <c r="BP69" s="58"/>
      <c r="BQ69" s="58"/>
      <c r="BR69" s="58"/>
      <c r="BS69" s="58"/>
      <c r="BT69" s="58"/>
      <c r="BU69" s="58"/>
      <c r="BV69" s="58"/>
      <c r="BW69" s="58"/>
      <c r="BX69" s="58"/>
      <c r="BY69" s="58"/>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58"/>
      <c r="BN70" s="58"/>
      <c r="BO70" s="58"/>
      <c r="BP70" s="58"/>
      <c r="BQ70" s="58"/>
      <c r="BR70" s="58"/>
      <c r="BS70" s="58"/>
      <c r="BT70" s="58"/>
      <c r="BU70" s="58"/>
      <c r="BV70" s="58"/>
      <c r="BW70" s="58"/>
      <c r="BX70" s="58"/>
      <c r="BY70" s="58"/>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58"/>
      <c r="BN71" s="58"/>
      <c r="BO71" s="58"/>
      <c r="BP71" s="58"/>
      <c r="BQ71" s="58"/>
      <c r="BR71" s="58"/>
      <c r="BS71" s="58"/>
      <c r="BT71" s="58"/>
      <c r="BU71" s="58"/>
      <c r="BV71" s="58"/>
      <c r="BW71" s="58"/>
      <c r="BX71" s="58"/>
      <c r="BY71" s="58"/>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58"/>
      <c r="BN72" s="58"/>
      <c r="BO72" s="58"/>
      <c r="BP72" s="58"/>
      <c r="BQ72" s="58"/>
      <c r="BR72" s="58"/>
      <c r="BS72" s="58"/>
      <c r="BT72" s="58"/>
      <c r="BU72" s="58"/>
      <c r="BV72" s="58"/>
      <c r="BW72" s="58"/>
      <c r="BX72" s="58"/>
      <c r="BY72" s="58"/>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58"/>
      <c r="BN73" s="58"/>
      <c r="BO73" s="58"/>
      <c r="BP73" s="58"/>
      <c r="BQ73" s="58"/>
      <c r="BR73" s="58"/>
      <c r="BS73" s="58"/>
      <c r="BT73" s="58"/>
      <c r="BU73" s="58"/>
      <c r="BV73" s="58"/>
      <c r="BW73" s="58"/>
      <c r="BX73" s="58"/>
      <c r="BY73" s="58"/>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58"/>
      <c r="BN74" s="58"/>
      <c r="BO74" s="58"/>
      <c r="BP74" s="58"/>
      <c r="BQ74" s="58"/>
      <c r="BR74" s="58"/>
      <c r="BS74" s="58"/>
      <c r="BT74" s="58"/>
      <c r="BU74" s="58"/>
      <c r="BV74" s="58"/>
      <c r="BW74" s="58"/>
      <c r="BX74" s="58"/>
      <c r="BY74" s="58"/>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58"/>
      <c r="BN75" s="58"/>
      <c r="BO75" s="58"/>
      <c r="BP75" s="58"/>
      <c r="BQ75" s="58"/>
      <c r="BR75" s="58"/>
      <c r="BS75" s="58"/>
      <c r="BT75" s="58"/>
      <c r="BU75" s="58"/>
      <c r="BV75" s="58"/>
      <c r="BW75" s="58"/>
      <c r="BX75" s="58"/>
      <c r="BY75" s="58"/>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58"/>
      <c r="BN76" s="58"/>
      <c r="BO76" s="58"/>
      <c r="BP76" s="58"/>
      <c r="BQ76" s="58"/>
      <c r="BR76" s="58"/>
      <c r="BS76" s="58"/>
      <c r="BT76" s="58"/>
      <c r="BU76" s="58"/>
      <c r="BV76" s="58"/>
      <c r="BW76" s="58"/>
      <c r="BX76" s="58"/>
      <c r="BY76" s="58"/>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58"/>
      <c r="BN77" s="58"/>
      <c r="BO77" s="58"/>
      <c r="BP77" s="58"/>
      <c r="BQ77" s="58"/>
      <c r="BR77" s="58"/>
      <c r="BS77" s="58"/>
      <c r="BT77" s="58"/>
      <c r="BU77" s="58"/>
      <c r="BV77" s="58"/>
      <c r="BW77" s="58"/>
      <c r="BX77" s="58"/>
      <c r="BY77" s="58"/>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58"/>
      <c r="BN78" s="58"/>
      <c r="BO78" s="58"/>
      <c r="BP78" s="58"/>
      <c r="BQ78" s="58"/>
      <c r="BR78" s="58"/>
      <c r="BS78" s="58"/>
      <c r="BT78" s="58"/>
      <c r="BU78" s="58"/>
      <c r="BV78" s="58"/>
      <c r="BW78" s="58"/>
      <c r="BX78" s="58"/>
      <c r="BY78" s="58"/>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58"/>
      <c r="BN79" s="58"/>
      <c r="BO79" s="58"/>
      <c r="BP79" s="58"/>
      <c r="BQ79" s="58"/>
      <c r="BR79" s="58"/>
      <c r="BS79" s="58"/>
      <c r="BT79" s="58"/>
      <c r="BU79" s="58"/>
      <c r="BV79" s="58"/>
      <c r="BW79" s="58"/>
      <c r="BX79" s="58"/>
      <c r="BY79" s="58"/>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58"/>
      <c r="BN80" s="58"/>
      <c r="BO80" s="58"/>
      <c r="BP80" s="58"/>
      <c r="BQ80" s="58"/>
      <c r="BR80" s="58"/>
      <c r="BS80" s="58"/>
      <c r="BT80" s="58"/>
      <c r="BU80" s="58"/>
      <c r="BV80" s="58"/>
      <c r="BW80" s="58"/>
      <c r="BX80" s="58"/>
      <c r="BY80" s="58"/>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58"/>
      <c r="BN81" s="58"/>
      <c r="BO81" s="58"/>
      <c r="BP81" s="58"/>
      <c r="BQ81" s="58"/>
      <c r="BR81" s="58"/>
      <c r="BS81" s="58"/>
      <c r="BT81" s="58"/>
      <c r="BU81" s="58"/>
      <c r="BV81" s="58"/>
      <c r="BW81" s="58"/>
      <c r="BX81" s="58"/>
      <c r="BY81" s="58"/>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【106.67】</v>
      </c>
      <c r="F85" s="26" t="str">
        <f>データ!AT6</f>
        <v>【3.64】</v>
      </c>
      <c r="G85" s="26" t="str">
        <f>データ!BE6</f>
        <v>【67.52】</v>
      </c>
      <c r="H85" s="26" t="str">
        <f>データ!BP6</f>
        <v>【705.21】</v>
      </c>
      <c r="I85" s="26" t="str">
        <f>データ!CA6</f>
        <v>【98.96】</v>
      </c>
      <c r="J85" s="26" t="str">
        <f>データ!CL6</f>
        <v>【134.52】</v>
      </c>
      <c r="K85" s="26" t="str">
        <f>データ!CW6</f>
        <v>【59.57】</v>
      </c>
      <c r="L85" s="26" t="str">
        <f>データ!DH6</f>
        <v>【95.57】</v>
      </c>
      <c r="M85" s="26" t="str">
        <f>データ!DS6</f>
        <v>【36.52】</v>
      </c>
      <c r="N85" s="26" t="str">
        <f>データ!ED6</f>
        <v>【5.72】</v>
      </c>
      <c r="O85" s="26" t="str">
        <f>データ!EO6</f>
        <v>【0.30】</v>
      </c>
    </row>
  </sheetData>
  <sheetProtection algorithmName="SHA-512" hashValue="yP9ciJYqlo3SE32u1f3EB1uXVnKvMK0kQjP9fjeDPt4HyR4C1cZaUskhgsAPx+qO+ThriKi/y8WTvo7NOMj5+Q==" saltValue="Sfgilkq1XtyvPQhJ0ADze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8" t="s">
        <v>52</v>
      </c>
      <c r="I3" s="79"/>
      <c r="J3" s="79"/>
      <c r="K3" s="79"/>
      <c r="L3" s="79"/>
      <c r="M3" s="79"/>
      <c r="N3" s="79"/>
      <c r="O3" s="79"/>
      <c r="P3" s="79"/>
      <c r="Q3" s="79"/>
      <c r="R3" s="79"/>
      <c r="S3" s="79"/>
      <c r="T3" s="79"/>
      <c r="U3" s="79"/>
      <c r="V3" s="79"/>
      <c r="W3" s="79"/>
      <c r="X3" s="80"/>
      <c r="Y3" s="84" t="s">
        <v>53</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54</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x14ac:dyDescent="0.15">
      <c r="A4" s="28" t="s">
        <v>55</v>
      </c>
      <c r="B4" s="30"/>
      <c r="C4" s="30"/>
      <c r="D4" s="30"/>
      <c r="E4" s="30"/>
      <c r="F4" s="30"/>
      <c r="G4" s="30"/>
      <c r="H4" s="81"/>
      <c r="I4" s="82"/>
      <c r="J4" s="82"/>
      <c r="K4" s="82"/>
      <c r="L4" s="82"/>
      <c r="M4" s="82"/>
      <c r="N4" s="82"/>
      <c r="O4" s="82"/>
      <c r="P4" s="82"/>
      <c r="Q4" s="82"/>
      <c r="R4" s="82"/>
      <c r="S4" s="82"/>
      <c r="T4" s="82"/>
      <c r="U4" s="82"/>
      <c r="V4" s="82"/>
      <c r="W4" s="82"/>
      <c r="X4" s="83"/>
      <c r="Y4" s="77" t="s">
        <v>56</v>
      </c>
      <c r="Z4" s="77"/>
      <c r="AA4" s="77"/>
      <c r="AB4" s="77"/>
      <c r="AC4" s="77"/>
      <c r="AD4" s="77"/>
      <c r="AE4" s="77"/>
      <c r="AF4" s="77"/>
      <c r="AG4" s="77"/>
      <c r="AH4" s="77"/>
      <c r="AI4" s="77"/>
      <c r="AJ4" s="77" t="s">
        <v>57</v>
      </c>
      <c r="AK4" s="77"/>
      <c r="AL4" s="77"/>
      <c r="AM4" s="77"/>
      <c r="AN4" s="77"/>
      <c r="AO4" s="77"/>
      <c r="AP4" s="77"/>
      <c r="AQ4" s="77"/>
      <c r="AR4" s="77"/>
      <c r="AS4" s="77"/>
      <c r="AT4" s="77"/>
      <c r="AU4" s="77" t="s">
        <v>58</v>
      </c>
      <c r="AV4" s="77"/>
      <c r="AW4" s="77"/>
      <c r="AX4" s="77"/>
      <c r="AY4" s="77"/>
      <c r="AZ4" s="77"/>
      <c r="BA4" s="77"/>
      <c r="BB4" s="77"/>
      <c r="BC4" s="77"/>
      <c r="BD4" s="77"/>
      <c r="BE4" s="77"/>
      <c r="BF4" s="77" t="s">
        <v>59</v>
      </c>
      <c r="BG4" s="77"/>
      <c r="BH4" s="77"/>
      <c r="BI4" s="77"/>
      <c r="BJ4" s="77"/>
      <c r="BK4" s="77"/>
      <c r="BL4" s="77"/>
      <c r="BM4" s="77"/>
      <c r="BN4" s="77"/>
      <c r="BO4" s="77"/>
      <c r="BP4" s="77"/>
      <c r="BQ4" s="77" t="s">
        <v>60</v>
      </c>
      <c r="BR4" s="77"/>
      <c r="BS4" s="77"/>
      <c r="BT4" s="77"/>
      <c r="BU4" s="77"/>
      <c r="BV4" s="77"/>
      <c r="BW4" s="77"/>
      <c r="BX4" s="77"/>
      <c r="BY4" s="77"/>
      <c r="BZ4" s="77"/>
      <c r="CA4" s="77"/>
      <c r="CB4" s="77" t="s">
        <v>61</v>
      </c>
      <c r="CC4" s="77"/>
      <c r="CD4" s="77"/>
      <c r="CE4" s="77"/>
      <c r="CF4" s="77"/>
      <c r="CG4" s="77"/>
      <c r="CH4" s="77"/>
      <c r="CI4" s="77"/>
      <c r="CJ4" s="77"/>
      <c r="CK4" s="77"/>
      <c r="CL4" s="77"/>
      <c r="CM4" s="77" t="s">
        <v>62</v>
      </c>
      <c r="CN4" s="77"/>
      <c r="CO4" s="77"/>
      <c r="CP4" s="77"/>
      <c r="CQ4" s="77"/>
      <c r="CR4" s="77"/>
      <c r="CS4" s="77"/>
      <c r="CT4" s="77"/>
      <c r="CU4" s="77"/>
      <c r="CV4" s="77"/>
      <c r="CW4" s="77"/>
      <c r="CX4" s="77" t="s">
        <v>63</v>
      </c>
      <c r="CY4" s="77"/>
      <c r="CZ4" s="77"/>
      <c r="DA4" s="77"/>
      <c r="DB4" s="77"/>
      <c r="DC4" s="77"/>
      <c r="DD4" s="77"/>
      <c r="DE4" s="77"/>
      <c r="DF4" s="77"/>
      <c r="DG4" s="77"/>
      <c r="DH4" s="77"/>
      <c r="DI4" s="77" t="s">
        <v>64</v>
      </c>
      <c r="DJ4" s="77"/>
      <c r="DK4" s="77"/>
      <c r="DL4" s="77"/>
      <c r="DM4" s="77"/>
      <c r="DN4" s="77"/>
      <c r="DO4" s="77"/>
      <c r="DP4" s="77"/>
      <c r="DQ4" s="77"/>
      <c r="DR4" s="77"/>
      <c r="DS4" s="77"/>
      <c r="DT4" s="77" t="s">
        <v>65</v>
      </c>
      <c r="DU4" s="77"/>
      <c r="DV4" s="77"/>
      <c r="DW4" s="77"/>
      <c r="DX4" s="77"/>
      <c r="DY4" s="77"/>
      <c r="DZ4" s="77"/>
      <c r="EA4" s="77"/>
      <c r="EB4" s="77"/>
      <c r="EC4" s="77"/>
      <c r="ED4" s="77"/>
      <c r="EE4" s="77" t="s">
        <v>66</v>
      </c>
      <c r="EF4" s="77"/>
      <c r="EG4" s="77"/>
      <c r="EH4" s="77"/>
      <c r="EI4" s="77"/>
      <c r="EJ4" s="77"/>
      <c r="EK4" s="77"/>
      <c r="EL4" s="77"/>
      <c r="EM4" s="77"/>
      <c r="EN4" s="77"/>
      <c r="EO4" s="77"/>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62103</v>
      </c>
      <c r="D6" s="33">
        <f t="shared" si="3"/>
        <v>46</v>
      </c>
      <c r="E6" s="33">
        <f t="shared" si="3"/>
        <v>17</v>
      </c>
      <c r="F6" s="33">
        <f t="shared" si="3"/>
        <v>1</v>
      </c>
      <c r="G6" s="33">
        <f t="shared" si="3"/>
        <v>0</v>
      </c>
      <c r="H6" s="33" t="str">
        <f t="shared" si="3"/>
        <v>山形県　天童市</v>
      </c>
      <c r="I6" s="33" t="str">
        <f t="shared" si="3"/>
        <v>法適用</v>
      </c>
      <c r="J6" s="33" t="str">
        <f t="shared" si="3"/>
        <v>下水道事業</v>
      </c>
      <c r="K6" s="33" t="str">
        <f t="shared" si="3"/>
        <v>公共下水道</v>
      </c>
      <c r="L6" s="33" t="str">
        <f t="shared" si="3"/>
        <v>Bd1</v>
      </c>
      <c r="M6" s="33" t="str">
        <f t="shared" si="3"/>
        <v>非設置</v>
      </c>
      <c r="N6" s="34" t="str">
        <f t="shared" si="3"/>
        <v>-</v>
      </c>
      <c r="O6" s="34">
        <f t="shared" si="3"/>
        <v>53.45</v>
      </c>
      <c r="P6" s="34">
        <f t="shared" si="3"/>
        <v>77.87</v>
      </c>
      <c r="Q6" s="34">
        <f t="shared" si="3"/>
        <v>70.64</v>
      </c>
      <c r="R6" s="34">
        <f t="shared" si="3"/>
        <v>3300</v>
      </c>
      <c r="S6" s="34">
        <f t="shared" si="3"/>
        <v>61908</v>
      </c>
      <c r="T6" s="34">
        <f t="shared" si="3"/>
        <v>113.01</v>
      </c>
      <c r="U6" s="34">
        <f t="shared" si="3"/>
        <v>547.80999999999995</v>
      </c>
      <c r="V6" s="34">
        <f t="shared" si="3"/>
        <v>48072</v>
      </c>
      <c r="W6" s="34">
        <f t="shared" si="3"/>
        <v>15.26</v>
      </c>
      <c r="X6" s="34">
        <f t="shared" si="3"/>
        <v>3150.2</v>
      </c>
      <c r="Y6" s="35">
        <f>IF(Y7="",NA(),Y7)</f>
        <v>115.4</v>
      </c>
      <c r="Z6" s="35">
        <f t="shared" ref="Z6:AH6" si="4">IF(Z7="",NA(),Z7)</f>
        <v>115.69</v>
      </c>
      <c r="AA6" s="35">
        <f t="shared" si="4"/>
        <v>106.29</v>
      </c>
      <c r="AB6" s="35">
        <f t="shared" si="4"/>
        <v>100.15</v>
      </c>
      <c r="AC6" s="35">
        <f t="shared" si="4"/>
        <v>97.08</v>
      </c>
      <c r="AD6" s="35">
        <f t="shared" si="4"/>
        <v>109.27</v>
      </c>
      <c r="AE6" s="35">
        <f t="shared" si="4"/>
        <v>108.03</v>
      </c>
      <c r="AF6" s="35">
        <f t="shared" si="4"/>
        <v>106.9</v>
      </c>
      <c r="AG6" s="35">
        <f t="shared" si="4"/>
        <v>106.99</v>
      </c>
      <c r="AH6" s="35">
        <f t="shared" si="4"/>
        <v>107.85</v>
      </c>
      <c r="AI6" s="34" t="str">
        <f>IF(AI7="","",IF(AI7="-","【-】","【"&amp;SUBSTITUTE(TEXT(AI7,"#,##0.00"),"-","△")&amp;"】"))</f>
        <v>【106.67】</v>
      </c>
      <c r="AJ6" s="34">
        <f>IF(AJ7="",NA(),AJ7)</f>
        <v>0</v>
      </c>
      <c r="AK6" s="34">
        <f t="shared" ref="AK6:AS6" si="5">IF(AK7="",NA(),AK7)</f>
        <v>0</v>
      </c>
      <c r="AL6" s="34">
        <f t="shared" si="5"/>
        <v>0</v>
      </c>
      <c r="AM6" s="35">
        <f t="shared" si="5"/>
        <v>0.92</v>
      </c>
      <c r="AN6" s="34">
        <f t="shared" si="5"/>
        <v>0</v>
      </c>
      <c r="AO6" s="35">
        <f t="shared" si="5"/>
        <v>15.65</v>
      </c>
      <c r="AP6" s="35">
        <f t="shared" si="5"/>
        <v>13.55</v>
      </c>
      <c r="AQ6" s="35">
        <f t="shared" si="5"/>
        <v>9.06</v>
      </c>
      <c r="AR6" s="35">
        <f t="shared" si="5"/>
        <v>7.42</v>
      </c>
      <c r="AS6" s="35">
        <f t="shared" si="5"/>
        <v>4.72</v>
      </c>
      <c r="AT6" s="34" t="str">
        <f>IF(AT7="","",IF(AT7="-","【-】","【"&amp;SUBSTITUTE(TEXT(AT7,"#,##0.00"),"-","△")&amp;"】"))</f>
        <v>【3.64】</v>
      </c>
      <c r="AU6" s="35">
        <f>IF(AU7="",NA(),AU7)</f>
        <v>78.03</v>
      </c>
      <c r="AV6" s="35">
        <f t="shared" ref="AV6:BD6" si="6">IF(AV7="",NA(),AV7)</f>
        <v>115.85</v>
      </c>
      <c r="AW6" s="35">
        <f t="shared" si="6"/>
        <v>131.41</v>
      </c>
      <c r="AX6" s="35">
        <f t="shared" si="6"/>
        <v>132.51</v>
      </c>
      <c r="AY6" s="35">
        <f t="shared" si="6"/>
        <v>81.5</v>
      </c>
      <c r="AZ6" s="35">
        <f t="shared" si="6"/>
        <v>77.94</v>
      </c>
      <c r="BA6" s="35">
        <f t="shared" si="6"/>
        <v>78.45</v>
      </c>
      <c r="BB6" s="35">
        <f t="shared" si="6"/>
        <v>76.31</v>
      </c>
      <c r="BC6" s="35">
        <f t="shared" si="6"/>
        <v>68.180000000000007</v>
      </c>
      <c r="BD6" s="35">
        <f t="shared" si="6"/>
        <v>67.930000000000007</v>
      </c>
      <c r="BE6" s="34" t="str">
        <f>IF(BE7="","",IF(BE7="-","【-】","【"&amp;SUBSTITUTE(TEXT(BE7,"#,##0.00"),"-","△")&amp;"】"))</f>
        <v>【67.52】</v>
      </c>
      <c r="BF6" s="35">
        <f>IF(BF7="",NA(),BF7)</f>
        <v>512.41</v>
      </c>
      <c r="BG6" s="35">
        <f t="shared" ref="BG6:BO6" si="7">IF(BG7="",NA(),BG7)</f>
        <v>510.66</v>
      </c>
      <c r="BH6" s="35">
        <f t="shared" si="7"/>
        <v>512.33000000000004</v>
      </c>
      <c r="BI6" s="35">
        <f t="shared" si="7"/>
        <v>553.97</v>
      </c>
      <c r="BJ6" s="35">
        <f t="shared" si="7"/>
        <v>595.14</v>
      </c>
      <c r="BK6" s="35">
        <f t="shared" si="7"/>
        <v>774.99</v>
      </c>
      <c r="BL6" s="35">
        <f t="shared" si="7"/>
        <v>799.41</v>
      </c>
      <c r="BM6" s="35">
        <f t="shared" si="7"/>
        <v>820.36</v>
      </c>
      <c r="BN6" s="35">
        <f t="shared" si="7"/>
        <v>847.44</v>
      </c>
      <c r="BO6" s="35">
        <f t="shared" si="7"/>
        <v>857.88</v>
      </c>
      <c r="BP6" s="34" t="str">
        <f>IF(BP7="","",IF(BP7="-","【-】","【"&amp;SUBSTITUTE(TEXT(BP7,"#,##0.00"),"-","△")&amp;"】"))</f>
        <v>【705.21】</v>
      </c>
      <c r="BQ6" s="35">
        <f>IF(BQ7="",NA(),BQ7)</f>
        <v>120.46</v>
      </c>
      <c r="BR6" s="35">
        <f t="shared" ref="BR6:BZ6" si="8">IF(BR7="",NA(),BR7)</f>
        <v>103.97</v>
      </c>
      <c r="BS6" s="35">
        <f t="shared" si="8"/>
        <v>100</v>
      </c>
      <c r="BT6" s="35">
        <f t="shared" si="8"/>
        <v>91.52</v>
      </c>
      <c r="BU6" s="35">
        <f t="shared" si="8"/>
        <v>85.17</v>
      </c>
      <c r="BV6" s="35">
        <f t="shared" si="8"/>
        <v>96.57</v>
      </c>
      <c r="BW6" s="35">
        <f t="shared" si="8"/>
        <v>96.54</v>
      </c>
      <c r="BX6" s="35">
        <f t="shared" si="8"/>
        <v>95.4</v>
      </c>
      <c r="BY6" s="35">
        <f t="shared" si="8"/>
        <v>94.69</v>
      </c>
      <c r="BZ6" s="35">
        <f t="shared" si="8"/>
        <v>94.97</v>
      </c>
      <c r="CA6" s="34" t="str">
        <f>IF(CA7="","",IF(CA7="-","【-】","【"&amp;SUBSTITUTE(TEXT(CA7,"#,##0.00"),"-","△")&amp;"】"))</f>
        <v>【98.96】</v>
      </c>
      <c r="CB6" s="35">
        <f>IF(CB7="",NA(),CB7)</f>
        <v>130.80000000000001</v>
      </c>
      <c r="CC6" s="35">
        <f t="shared" ref="CC6:CK6" si="9">IF(CC7="",NA(),CC7)</f>
        <v>151.4</v>
      </c>
      <c r="CD6" s="35">
        <f t="shared" si="9"/>
        <v>157.63999999999999</v>
      </c>
      <c r="CE6" s="35">
        <f t="shared" si="9"/>
        <v>156.04</v>
      </c>
      <c r="CF6" s="35">
        <f t="shared" si="9"/>
        <v>161.43</v>
      </c>
      <c r="CG6" s="35">
        <f t="shared" si="9"/>
        <v>161.54</v>
      </c>
      <c r="CH6" s="35">
        <f t="shared" si="9"/>
        <v>162.81</v>
      </c>
      <c r="CI6" s="35">
        <f t="shared" si="9"/>
        <v>163.19999999999999</v>
      </c>
      <c r="CJ6" s="35">
        <f t="shared" si="9"/>
        <v>159.78</v>
      </c>
      <c r="CK6" s="35">
        <f t="shared" si="9"/>
        <v>159.49</v>
      </c>
      <c r="CL6" s="34" t="str">
        <f>IF(CL7="","",IF(CL7="-","【-】","【"&amp;SUBSTITUTE(TEXT(CL7,"#,##0.00"),"-","△")&amp;"】"))</f>
        <v>【134.52】</v>
      </c>
      <c r="CM6" s="35" t="str">
        <f>IF(CM7="",NA(),CM7)</f>
        <v>-</v>
      </c>
      <c r="CN6" s="35" t="str">
        <f t="shared" ref="CN6:CV6" si="10">IF(CN7="",NA(),CN7)</f>
        <v>-</v>
      </c>
      <c r="CO6" s="35" t="str">
        <f t="shared" si="10"/>
        <v>-</v>
      </c>
      <c r="CP6" s="35" t="str">
        <f t="shared" si="10"/>
        <v>-</v>
      </c>
      <c r="CQ6" s="35" t="str">
        <f t="shared" si="10"/>
        <v>-</v>
      </c>
      <c r="CR6" s="35">
        <f t="shared" si="10"/>
        <v>64.67</v>
      </c>
      <c r="CS6" s="35">
        <f t="shared" si="10"/>
        <v>64.959999999999994</v>
      </c>
      <c r="CT6" s="35">
        <f t="shared" si="10"/>
        <v>65.040000000000006</v>
      </c>
      <c r="CU6" s="35">
        <f t="shared" si="10"/>
        <v>68.31</v>
      </c>
      <c r="CV6" s="35">
        <f t="shared" si="10"/>
        <v>65.28</v>
      </c>
      <c r="CW6" s="34" t="str">
        <f>IF(CW7="","",IF(CW7="-","【-】","【"&amp;SUBSTITUTE(TEXT(CW7,"#,##0.00"),"-","△")&amp;"】"))</f>
        <v>【59.57】</v>
      </c>
      <c r="CX6" s="35">
        <f>IF(CX7="",NA(),CX7)</f>
        <v>95.21</v>
      </c>
      <c r="CY6" s="35">
        <f t="shared" ref="CY6:DG6" si="11">IF(CY7="",NA(),CY7)</f>
        <v>94.87</v>
      </c>
      <c r="CZ6" s="35">
        <f t="shared" si="11"/>
        <v>96.3</v>
      </c>
      <c r="DA6" s="35">
        <f t="shared" si="11"/>
        <v>95.93</v>
      </c>
      <c r="DB6" s="35">
        <f t="shared" si="11"/>
        <v>96.72</v>
      </c>
      <c r="DC6" s="35">
        <f t="shared" si="11"/>
        <v>91.76</v>
      </c>
      <c r="DD6" s="35">
        <f t="shared" si="11"/>
        <v>92.3</v>
      </c>
      <c r="DE6" s="35">
        <f t="shared" si="11"/>
        <v>92.55</v>
      </c>
      <c r="DF6" s="35">
        <f t="shared" si="11"/>
        <v>92.62</v>
      </c>
      <c r="DG6" s="35">
        <f t="shared" si="11"/>
        <v>92.72</v>
      </c>
      <c r="DH6" s="34" t="str">
        <f>IF(DH7="","",IF(DH7="-","【-】","【"&amp;SUBSTITUTE(TEXT(DH7,"#,##0.00"),"-","△")&amp;"】"))</f>
        <v>【95.57】</v>
      </c>
      <c r="DI6" s="35">
        <f>IF(DI7="",NA(),DI7)</f>
        <v>13.34</v>
      </c>
      <c r="DJ6" s="35">
        <f t="shared" ref="DJ6:DR6" si="12">IF(DJ7="",NA(),DJ7)</f>
        <v>15.55</v>
      </c>
      <c r="DK6" s="35">
        <f t="shared" si="12"/>
        <v>17.829999999999998</v>
      </c>
      <c r="DL6" s="35">
        <f t="shared" si="12"/>
        <v>19.649999999999999</v>
      </c>
      <c r="DM6" s="35">
        <f t="shared" si="12"/>
        <v>21.48</v>
      </c>
      <c r="DN6" s="35">
        <f t="shared" si="12"/>
        <v>26.63</v>
      </c>
      <c r="DO6" s="35">
        <f t="shared" si="12"/>
        <v>25.61</v>
      </c>
      <c r="DP6" s="35">
        <f t="shared" si="12"/>
        <v>26.13</v>
      </c>
      <c r="DQ6" s="35">
        <f t="shared" si="12"/>
        <v>26.36</v>
      </c>
      <c r="DR6" s="35">
        <f t="shared" si="12"/>
        <v>23.79</v>
      </c>
      <c r="DS6" s="34" t="str">
        <f>IF(DS7="","",IF(DS7="-","【-】","【"&amp;SUBSTITUTE(TEXT(DS7,"#,##0.00"),"-","△")&amp;"】"))</f>
        <v>【36.52】</v>
      </c>
      <c r="DT6" s="34">
        <f>IF(DT7="",NA(),DT7)</f>
        <v>0</v>
      </c>
      <c r="DU6" s="34">
        <f t="shared" ref="DU6:EC6" si="13">IF(DU7="",NA(),DU7)</f>
        <v>0</v>
      </c>
      <c r="DV6" s="34">
        <f t="shared" si="13"/>
        <v>0</v>
      </c>
      <c r="DW6" s="34">
        <f t="shared" si="13"/>
        <v>0</v>
      </c>
      <c r="DX6" s="34">
        <f t="shared" si="13"/>
        <v>0</v>
      </c>
      <c r="DY6" s="35">
        <f t="shared" si="13"/>
        <v>0.95</v>
      </c>
      <c r="DZ6" s="35">
        <f t="shared" si="13"/>
        <v>1.07</v>
      </c>
      <c r="EA6" s="35">
        <f t="shared" si="13"/>
        <v>1.03</v>
      </c>
      <c r="EB6" s="35">
        <f t="shared" si="13"/>
        <v>1.43</v>
      </c>
      <c r="EC6" s="35">
        <f t="shared" si="13"/>
        <v>1.22</v>
      </c>
      <c r="ED6" s="34" t="str">
        <f>IF(ED7="","",IF(ED7="-","【-】","【"&amp;SUBSTITUTE(TEXT(ED7,"#,##0.00"),"-","△")&amp;"】"))</f>
        <v>【5.72】</v>
      </c>
      <c r="EE6" s="35">
        <f>IF(EE7="",NA(),EE7)</f>
        <v>0.93</v>
      </c>
      <c r="EF6" s="35">
        <f t="shared" ref="EF6:EN6" si="14">IF(EF7="",NA(),EF7)</f>
        <v>0.41</v>
      </c>
      <c r="EG6" s="35">
        <f t="shared" si="14"/>
        <v>0.97</v>
      </c>
      <c r="EH6" s="35">
        <f t="shared" si="14"/>
        <v>0.31</v>
      </c>
      <c r="EI6" s="34">
        <f t="shared" si="14"/>
        <v>0</v>
      </c>
      <c r="EJ6" s="35">
        <f t="shared" si="14"/>
        <v>0.17</v>
      </c>
      <c r="EK6" s="35">
        <f t="shared" si="14"/>
        <v>0.13</v>
      </c>
      <c r="EL6" s="35">
        <f t="shared" si="14"/>
        <v>0.1</v>
      </c>
      <c r="EM6" s="35">
        <f t="shared" si="14"/>
        <v>0.09</v>
      </c>
      <c r="EN6" s="35">
        <f t="shared" si="14"/>
        <v>0.09</v>
      </c>
      <c r="EO6" s="34" t="str">
        <f>IF(EO7="","",IF(EO7="-","【-】","【"&amp;SUBSTITUTE(TEXT(EO7,"#,##0.00"),"-","△")&amp;"】"))</f>
        <v>【0.30】</v>
      </c>
    </row>
    <row r="7" spans="1:148" s="36" customFormat="1" x14ac:dyDescent="0.15">
      <c r="A7" s="28"/>
      <c r="B7" s="37">
        <v>2020</v>
      </c>
      <c r="C7" s="37">
        <v>62103</v>
      </c>
      <c r="D7" s="37">
        <v>46</v>
      </c>
      <c r="E7" s="37">
        <v>17</v>
      </c>
      <c r="F7" s="37">
        <v>1</v>
      </c>
      <c r="G7" s="37">
        <v>0</v>
      </c>
      <c r="H7" s="37" t="s">
        <v>96</v>
      </c>
      <c r="I7" s="37" t="s">
        <v>97</v>
      </c>
      <c r="J7" s="37" t="s">
        <v>98</v>
      </c>
      <c r="K7" s="37" t="s">
        <v>99</v>
      </c>
      <c r="L7" s="37" t="s">
        <v>100</v>
      </c>
      <c r="M7" s="37" t="s">
        <v>101</v>
      </c>
      <c r="N7" s="38" t="s">
        <v>102</v>
      </c>
      <c r="O7" s="38">
        <v>53.45</v>
      </c>
      <c r="P7" s="38">
        <v>77.87</v>
      </c>
      <c r="Q7" s="38">
        <v>70.64</v>
      </c>
      <c r="R7" s="38">
        <v>3300</v>
      </c>
      <c r="S7" s="38">
        <v>61908</v>
      </c>
      <c r="T7" s="38">
        <v>113.01</v>
      </c>
      <c r="U7" s="38">
        <v>547.80999999999995</v>
      </c>
      <c r="V7" s="38">
        <v>48072</v>
      </c>
      <c r="W7" s="38">
        <v>15.26</v>
      </c>
      <c r="X7" s="38">
        <v>3150.2</v>
      </c>
      <c r="Y7" s="38">
        <v>115.4</v>
      </c>
      <c r="Z7" s="38">
        <v>115.69</v>
      </c>
      <c r="AA7" s="38">
        <v>106.29</v>
      </c>
      <c r="AB7" s="38">
        <v>100.15</v>
      </c>
      <c r="AC7" s="38">
        <v>97.08</v>
      </c>
      <c r="AD7" s="38">
        <v>109.27</v>
      </c>
      <c r="AE7" s="38">
        <v>108.03</v>
      </c>
      <c r="AF7" s="38">
        <v>106.9</v>
      </c>
      <c r="AG7" s="38">
        <v>106.99</v>
      </c>
      <c r="AH7" s="38">
        <v>107.85</v>
      </c>
      <c r="AI7" s="38">
        <v>106.67</v>
      </c>
      <c r="AJ7" s="38">
        <v>0</v>
      </c>
      <c r="AK7" s="38">
        <v>0</v>
      </c>
      <c r="AL7" s="38">
        <v>0</v>
      </c>
      <c r="AM7" s="38">
        <v>0.92</v>
      </c>
      <c r="AN7" s="38">
        <v>0</v>
      </c>
      <c r="AO7" s="38">
        <v>15.65</v>
      </c>
      <c r="AP7" s="38">
        <v>13.55</v>
      </c>
      <c r="AQ7" s="38">
        <v>9.06</v>
      </c>
      <c r="AR7" s="38">
        <v>7.42</v>
      </c>
      <c r="AS7" s="38">
        <v>4.72</v>
      </c>
      <c r="AT7" s="38">
        <v>3.64</v>
      </c>
      <c r="AU7" s="38">
        <v>78.03</v>
      </c>
      <c r="AV7" s="38">
        <v>115.85</v>
      </c>
      <c r="AW7" s="38">
        <v>131.41</v>
      </c>
      <c r="AX7" s="38">
        <v>132.51</v>
      </c>
      <c r="AY7" s="38">
        <v>81.5</v>
      </c>
      <c r="AZ7" s="38">
        <v>77.94</v>
      </c>
      <c r="BA7" s="38">
        <v>78.45</v>
      </c>
      <c r="BB7" s="38">
        <v>76.31</v>
      </c>
      <c r="BC7" s="38">
        <v>68.180000000000007</v>
      </c>
      <c r="BD7" s="38">
        <v>67.930000000000007</v>
      </c>
      <c r="BE7" s="38">
        <v>67.52</v>
      </c>
      <c r="BF7" s="38">
        <v>512.41</v>
      </c>
      <c r="BG7" s="38">
        <v>510.66</v>
      </c>
      <c r="BH7" s="38">
        <v>512.33000000000004</v>
      </c>
      <c r="BI7" s="38">
        <v>553.97</v>
      </c>
      <c r="BJ7" s="38">
        <v>595.14</v>
      </c>
      <c r="BK7" s="38">
        <v>774.99</v>
      </c>
      <c r="BL7" s="38">
        <v>799.41</v>
      </c>
      <c r="BM7" s="38">
        <v>820.36</v>
      </c>
      <c r="BN7" s="38">
        <v>847.44</v>
      </c>
      <c r="BO7" s="38">
        <v>857.88</v>
      </c>
      <c r="BP7" s="38">
        <v>705.21</v>
      </c>
      <c r="BQ7" s="38">
        <v>120.46</v>
      </c>
      <c r="BR7" s="38">
        <v>103.97</v>
      </c>
      <c r="BS7" s="38">
        <v>100</v>
      </c>
      <c r="BT7" s="38">
        <v>91.52</v>
      </c>
      <c r="BU7" s="38">
        <v>85.17</v>
      </c>
      <c r="BV7" s="38">
        <v>96.57</v>
      </c>
      <c r="BW7" s="38">
        <v>96.54</v>
      </c>
      <c r="BX7" s="38">
        <v>95.4</v>
      </c>
      <c r="BY7" s="38">
        <v>94.69</v>
      </c>
      <c r="BZ7" s="38">
        <v>94.97</v>
      </c>
      <c r="CA7" s="38">
        <v>98.96</v>
      </c>
      <c r="CB7" s="38">
        <v>130.80000000000001</v>
      </c>
      <c r="CC7" s="38">
        <v>151.4</v>
      </c>
      <c r="CD7" s="38">
        <v>157.63999999999999</v>
      </c>
      <c r="CE7" s="38">
        <v>156.04</v>
      </c>
      <c r="CF7" s="38">
        <v>161.43</v>
      </c>
      <c r="CG7" s="38">
        <v>161.54</v>
      </c>
      <c r="CH7" s="38">
        <v>162.81</v>
      </c>
      <c r="CI7" s="38">
        <v>163.19999999999999</v>
      </c>
      <c r="CJ7" s="38">
        <v>159.78</v>
      </c>
      <c r="CK7" s="38">
        <v>159.49</v>
      </c>
      <c r="CL7" s="38">
        <v>134.52000000000001</v>
      </c>
      <c r="CM7" s="38" t="s">
        <v>102</v>
      </c>
      <c r="CN7" s="38" t="s">
        <v>102</v>
      </c>
      <c r="CO7" s="38" t="s">
        <v>102</v>
      </c>
      <c r="CP7" s="38" t="s">
        <v>102</v>
      </c>
      <c r="CQ7" s="38" t="s">
        <v>102</v>
      </c>
      <c r="CR7" s="38">
        <v>64.67</v>
      </c>
      <c r="CS7" s="38">
        <v>64.959999999999994</v>
      </c>
      <c r="CT7" s="38">
        <v>65.040000000000006</v>
      </c>
      <c r="CU7" s="38">
        <v>68.31</v>
      </c>
      <c r="CV7" s="38">
        <v>65.28</v>
      </c>
      <c r="CW7" s="38">
        <v>59.57</v>
      </c>
      <c r="CX7" s="38">
        <v>95.21</v>
      </c>
      <c r="CY7" s="38">
        <v>94.87</v>
      </c>
      <c r="CZ7" s="38">
        <v>96.3</v>
      </c>
      <c r="DA7" s="38">
        <v>95.93</v>
      </c>
      <c r="DB7" s="38">
        <v>96.72</v>
      </c>
      <c r="DC7" s="38">
        <v>91.76</v>
      </c>
      <c r="DD7" s="38">
        <v>92.3</v>
      </c>
      <c r="DE7" s="38">
        <v>92.55</v>
      </c>
      <c r="DF7" s="38">
        <v>92.62</v>
      </c>
      <c r="DG7" s="38">
        <v>92.72</v>
      </c>
      <c r="DH7" s="38">
        <v>95.57</v>
      </c>
      <c r="DI7" s="38">
        <v>13.34</v>
      </c>
      <c r="DJ7" s="38">
        <v>15.55</v>
      </c>
      <c r="DK7" s="38">
        <v>17.829999999999998</v>
      </c>
      <c r="DL7" s="38">
        <v>19.649999999999999</v>
      </c>
      <c r="DM7" s="38">
        <v>21.48</v>
      </c>
      <c r="DN7" s="38">
        <v>26.63</v>
      </c>
      <c r="DO7" s="38">
        <v>25.61</v>
      </c>
      <c r="DP7" s="38">
        <v>26.13</v>
      </c>
      <c r="DQ7" s="38">
        <v>26.36</v>
      </c>
      <c r="DR7" s="38">
        <v>23.79</v>
      </c>
      <c r="DS7" s="38">
        <v>36.520000000000003</v>
      </c>
      <c r="DT7" s="38">
        <v>0</v>
      </c>
      <c r="DU7" s="38">
        <v>0</v>
      </c>
      <c r="DV7" s="38">
        <v>0</v>
      </c>
      <c r="DW7" s="38">
        <v>0</v>
      </c>
      <c r="DX7" s="38">
        <v>0</v>
      </c>
      <c r="DY7" s="38">
        <v>0.95</v>
      </c>
      <c r="DZ7" s="38">
        <v>1.07</v>
      </c>
      <c r="EA7" s="38">
        <v>1.03</v>
      </c>
      <c r="EB7" s="38">
        <v>1.43</v>
      </c>
      <c r="EC7" s="38">
        <v>1.22</v>
      </c>
      <c r="ED7" s="38">
        <v>5.72</v>
      </c>
      <c r="EE7" s="38">
        <v>0.93</v>
      </c>
      <c r="EF7" s="38">
        <v>0.41</v>
      </c>
      <c r="EG7" s="38">
        <v>0.97</v>
      </c>
      <c r="EH7" s="38">
        <v>0.31</v>
      </c>
      <c r="EI7" s="38">
        <v>0</v>
      </c>
      <c r="EJ7" s="38">
        <v>0.17</v>
      </c>
      <c r="EK7" s="38">
        <v>0.13</v>
      </c>
      <c r="EL7" s="38">
        <v>0.1</v>
      </c>
      <c r="EM7" s="38">
        <v>0.09</v>
      </c>
      <c r="EN7" s="38">
        <v>0.09</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110</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s-jyouge02</cp:lastModifiedBy>
  <dcterms:created xsi:type="dcterms:W3CDTF">2021-12-03T07:07:52Z</dcterms:created>
  <dcterms:modified xsi:type="dcterms:W3CDTF">2022-01-17T02:32:49Z</dcterms:modified>
  <cp:category/>
</cp:coreProperties>
</file>