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172.18.201.210\尾花沢市共有フォルダ\12環境整備課\課共通\0.調査報告等（庁内）\R3\76　公営企業に係る経営比較分析表について　1月18日\【経営比較分析表】2020_062120_47_1718\"/>
    </mc:Choice>
  </mc:AlternateContent>
  <xr:revisionPtr revIDLastSave="0" documentId="13_ncr:1_{2CB21C1F-03DD-4BEF-9B7E-AC64DB4141E4}" xr6:coauthVersionLast="37" xr6:coauthVersionMax="37" xr10:uidLastSave="{00000000-0000-0000-0000-000000000000}"/>
  <workbookProtection workbookAlgorithmName="SHA-512" workbookHashValue="bpqi0pHs8RnnLDwYtJ1OjW3Zzh6sQ3X5L0QEy8torQFItocwuV4r1NF0H2iBSw8RzEVzVwd3yuvHDR86FuMmBg==" workbookSaltValue="a3XQcUcd1bdBAfSE6hLmv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<sst xmlns="http://schemas.openxmlformats.org/spreadsheetml/2006/main" count="236" uniqueCount="122">
  <si>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</si>
  <si>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</si>
  <si>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</si>
  <si>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</si>
  <si>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</si>
  <si>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</si>
  <si>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</si>
  <si>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</si>
  <si>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</si>
  <si>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</si>
  <si>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</si>
  <si>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</si>
  <si>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</si>
  <si>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</si>
  <si>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</si>
  <si>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</si>
  <si>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</si>
  <si>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</si>
  <si>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</si>
  <si>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</si>
  <si>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</si>
  <si>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</si>
  <si>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</si>
  <si>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</si>
  <si>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</si>
  <si>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</si>
  <si>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</si>
  <si>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</si>
  <si>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</si>
  <si>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</si>
  <si>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</si>
  <si>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</si>
  <si>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</si>
  <si>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</si>
  <si>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</si>
  <si>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</si>
  <si>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</si>
  <si>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</si>
  <si>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</si>
  <si>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</si>
  <si>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</si>
  <si>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</si>
  <si>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</si>
  <si>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</si>
  <si>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</si>
  <si>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</si>
  <si>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</si>
  <si>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</si>
  <si>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</si>
  <si>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</si>
  <si>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</si>
  <si>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</si>
  <si>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</si>
  <si>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</si>
  <si>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</si>
  <si>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</si>
  <si>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</si>
  <si>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</si>
  <si>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</si>
  <si>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</si>
  <si>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</si>
  <si>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</si>
  <si>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</si>
  <si>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</si>
  <si>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</si>
  <si>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</si>
  <si>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</si>
  <si>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</si>
  <si>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</si>
  <si>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</si>
  <si>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</si>
  <si>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</si>
  <si>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</si>
  <si>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</si>
  <si>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</si>
  <si>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</si>
  <si>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</si>
  <si>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</si>
  <si>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</si>
  <si>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</si>
  <si>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</si>
  <si>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</si>
  <si>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</si>
  <si>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</si>
  <si>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</si>
  <si>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</si>
  <si>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</si>
  <si>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</si>
  <si>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</si>
  <si>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</si>
  <si>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</si>
  <si>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</si>
  <si>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</si>
  <si>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</si>
  <si>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</si>
  <si>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</si>
  <si>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</si>
  <si>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</si>
  <si>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</si>
  <si>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</si>
  <si>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</si>
  <si>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</si>
  <si>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</si>
  <si>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</si>
  <si>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</si>
  <si>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</si>
  <si>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</si>
  <si>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</si>
  <si>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</si>
  <si>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</si>
  <si>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</si>
  <si>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</si>
  <si>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</si>
  <si>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</si>
  <si>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</si>
  <si>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</si>
  <si>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</si>
  <si>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</si>
  <si>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</si>
  <si>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牛房野、毒沢、宮沢西部の３処理区あるが、どの処理区も高齢化や人口減少により、水洗化率は微増しているものの、施設使用率や経費回収率が微減しており、適切な水準の料金収入に結び付いていない。
　また、どの処理区も面積が広く、家屋が連坦していないため効率性も良くない。
　以上から、汚水処理原価が高く、企業債残高対事業規模比率も減少傾向にあるもののまだまだ高い状況にある。
　そのため、使用料のみでは不足が生じ、一般会計からの繰入金にて補填している状況である。</t>
    <rPh sb="43" eb="45">
      <t>ビゾウ</t>
    </rPh>
    <rPh sb="65" eb="67">
      <t>ビゲン</t>
    </rPh>
    <rPh sb="160" eb="162">
      <t>ゲンショウ</t>
    </rPh>
    <rPh sb="162" eb="164">
      <t>ケイコウ</t>
    </rPh>
    <rPh sb="176" eb="178">
      <t>ジョウキョウ</t>
    </rPh>
    <phoneticPr fontId="4"/>
  </si>
  <si>
    <t>３処理区あり、供用開始が牛房野処理区で平成１３年４月、毒沢処理区で平成１６年４月、宮沢西部処理区で平成２０年４月と幅がある。
　令和２年度に機能診断を実施し、大きく修繕が必要な個所は見受けられないものの、修繕が必要となってくる傾向は見受けられる。
　令和３年度に最適化構想し、各施設の老朽化対策を計画的に推進していくことが重要である。</t>
    <rPh sb="79" eb="80">
      <t>オオ</t>
    </rPh>
    <rPh sb="82" eb="84">
      <t>シュウゼン</t>
    </rPh>
    <rPh sb="85" eb="87">
      <t>ヒツヨウ</t>
    </rPh>
    <rPh sb="88" eb="90">
      <t>カショ</t>
    </rPh>
    <rPh sb="91" eb="93">
      <t>ミウ</t>
    </rPh>
    <rPh sb="102" eb="104">
      <t>シュウゼン</t>
    </rPh>
    <rPh sb="105" eb="107">
      <t>ヒツヨウ</t>
    </rPh>
    <rPh sb="113" eb="115">
      <t>ケイコウ</t>
    </rPh>
    <rPh sb="116" eb="118">
      <t>ミウ</t>
    </rPh>
    <rPh sb="148" eb="151">
      <t>ケイカクテキ</t>
    </rPh>
    <rPh sb="161" eb="163">
      <t>ジュウヨウ</t>
    </rPh>
    <phoneticPr fontId="4"/>
  </si>
  <si>
    <t>　高齢化や人口減少により経費回収率が低く、一般会計繰入金に依存している面があるため、今後も加入促進に努め、使用料の増収を図っていく。
　しかし、今後も人口減少傾向にあり、大きく改善していくことは難しい状況であるため、将来に向けた農業集落排水事業の在り方を検討していく必要がある。
　また、最適化構想の策定により、効率的、計画的な施設の維持管理に努め、経営改善を図っていく。</t>
    <rPh sb="72" eb="74">
      <t>コンゴ</t>
    </rPh>
    <rPh sb="75" eb="77">
      <t>ジンコウ</t>
    </rPh>
    <rPh sb="77" eb="79">
      <t>ゲンショウ</t>
    </rPh>
    <rPh sb="79" eb="81">
      <t>ケイコウ</t>
    </rPh>
    <rPh sb="85" eb="86">
      <t>オオ</t>
    </rPh>
    <rPh sb="88" eb="90">
      <t>カイゼン</t>
    </rPh>
    <rPh sb="97" eb="98">
      <t>ムズカ</t>
    </rPh>
    <rPh sb="100" eb="102">
      <t>ジョウキョウ</t>
    </rPh>
    <rPh sb="108" eb="110">
      <t>ショウライ</t>
    </rPh>
    <rPh sb="111" eb="112">
      <t>ム</t>
    </rPh>
    <rPh sb="114" eb="116">
      <t>ノウギョウ</t>
    </rPh>
    <rPh sb="116" eb="118">
      <t>シュウラク</t>
    </rPh>
    <rPh sb="118" eb="120">
      <t>ハイスイ</t>
    </rPh>
    <rPh sb="120" eb="122">
      <t>ジギョウ</t>
    </rPh>
    <rPh sb="123" eb="124">
      <t>ア</t>
    </rPh>
    <rPh sb="125" eb="126">
      <t>カタ</t>
    </rPh>
    <rPh sb="127" eb="129">
      <t>ケントウ</t>
    </rPh>
    <rPh sb="133" eb="13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</si>
</sst>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715-4C37-B5C4-01F3BF7A642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C715-4C37-B5C4-01F3BF7A642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34.909999999999997</c:v>
                </c:pt>
                <c:pt idx="1">
                  <c:v>34.4</c:v>
                </c:pt>
                <c:pt idx="2">
                  <c:v>34.14</c:v>
                </c:pt>
                <c:pt idx="3">
                  <c:v>32.229999999999997</c:v>
                </c:pt>
                <c:pt idx="4">
                  <c:v>32.229999999999997</c:v>
                </c:pt>
              </c:numCache>
            </c:numRef>
          </c:val>
          <c:extLst>
            <c:ext xmlns:c16="http://schemas.microsoft.com/office/drawing/2014/chart" uri="{C3380CC4-5D6E-409C-BE32-E72D297353CC}">
              <c16:uniqueId val="{00000000-6BB6-4927-8D1E-C9101D6108B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6BB6-4927-8D1E-C9101D6108B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69.989999999999995</c:v>
                </c:pt>
                <c:pt idx="1">
                  <c:v>70.19</c:v>
                </c:pt>
                <c:pt idx="2">
                  <c:v>70.28</c:v>
                </c:pt>
                <c:pt idx="3">
                  <c:v>71.39</c:v>
                </c:pt>
                <c:pt idx="4">
                  <c:v>72.45</c:v>
                </c:pt>
              </c:numCache>
            </c:numRef>
          </c:val>
          <c:extLst>
            <c:ext xmlns:c16="http://schemas.microsoft.com/office/drawing/2014/chart" uri="{C3380CC4-5D6E-409C-BE32-E72D297353CC}">
              <c16:uniqueId val="{00000000-9DAC-41BE-B881-266FF19BA4B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9DAC-41BE-B881-266FF19BA4B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51.12</c:v>
                </c:pt>
                <c:pt idx="1">
                  <c:v>48.46</c:v>
                </c:pt>
                <c:pt idx="2">
                  <c:v>48.13</c:v>
                </c:pt>
                <c:pt idx="3">
                  <c:v>47.39</c:v>
                </c:pt>
                <c:pt idx="4">
                  <c:v>51.34</c:v>
                </c:pt>
              </c:numCache>
            </c:numRef>
          </c:val>
          <c:extLst>
            <c:ext xmlns:c16="http://schemas.microsoft.com/office/drawing/2014/chart" uri="{C3380CC4-5D6E-409C-BE32-E72D297353CC}">
              <c16:uniqueId val="{00000000-B0FA-419E-B92B-AB12EBA51F7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FA-419E-B92B-AB12EBA51F7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75-4E6E-9EFE-5B5CBBC38C0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75-4E6E-9EFE-5B5CBBC38C0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E4-4357-A702-5E5C46F7C9A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E4-4357-A702-5E5C46F7C9A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204-460C-8EE4-4AF770FE439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04-460C-8EE4-4AF770FE439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E1-45B9-A954-685E77BA2D9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E1-45B9-A954-685E77BA2D9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4279.01</c:v>
                </c:pt>
                <c:pt idx="1">
                  <c:v>4272.3999999999996</c:v>
                </c:pt>
                <c:pt idx="2">
                  <c:v>4242.76</c:v>
                </c:pt>
                <c:pt idx="3">
                  <c:v>4113.1099999999997</c:v>
                </c:pt>
                <c:pt idx="4">
                  <c:v>3881.12</c:v>
                </c:pt>
              </c:numCache>
            </c:numRef>
          </c:val>
          <c:extLst>
            <c:ext xmlns:c16="http://schemas.microsoft.com/office/drawing/2014/chart" uri="{C3380CC4-5D6E-409C-BE32-E72D297353CC}">
              <c16:uniqueId val="{00000000-B6B4-40E0-A614-CF09147BAB5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B6B4-40E0-A614-CF09147BAB5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32.43</c:v>
                </c:pt>
                <c:pt idx="1">
                  <c:v>30.94</c:v>
                </c:pt>
                <c:pt idx="2">
                  <c:v>29.52</c:v>
                </c:pt>
                <c:pt idx="3">
                  <c:v>28.53</c:v>
                </c:pt>
                <c:pt idx="4">
                  <c:v>25.05</c:v>
                </c:pt>
              </c:numCache>
            </c:numRef>
          </c:val>
          <c:extLst>
            <c:ext xmlns:c16="http://schemas.microsoft.com/office/drawing/2014/chart" uri="{C3380CC4-5D6E-409C-BE32-E72D297353CC}">
              <c16:uniqueId val="{00000000-4BCA-426A-9E20-A168AD989CD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4BCA-426A-9E20-A168AD989CD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535.15</c:v>
                </c:pt>
                <c:pt idx="1">
                  <c:v>542.97</c:v>
                </c:pt>
                <c:pt idx="2">
                  <c:v>558.12</c:v>
                </c:pt>
                <c:pt idx="3">
                  <c:v>582.74</c:v>
                </c:pt>
                <c:pt idx="4">
                  <c:v>672.09</c:v>
                </c:pt>
              </c:numCache>
            </c:numRef>
          </c:val>
          <c:extLst>
            <c:ext xmlns:c16="http://schemas.microsoft.com/office/drawing/2014/chart" uri="{C3380CC4-5D6E-409C-BE32-E72D297353CC}">
              <c16:uniqueId val="{00000000-E32E-46C5-9F25-1AE87B48F8E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E32E-46C5-9F25-1AE87B48F8E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6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尾花沢市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15350</v>
      </c>
      <c r="AM8" s="69"/>
      <c r="AN8" s="69"/>
      <c r="AO8" s="69"/>
      <c r="AP8" s="69"/>
      <c r="AQ8" s="69"/>
      <c r="AR8" s="69"/>
      <c r="AS8" s="69"/>
      <c r="AT8" s="68">
        <f>データ!T6</f>
        <v>372.53</v>
      </c>
      <c r="AU8" s="68"/>
      <c r="AV8" s="68"/>
      <c r="AW8" s="68"/>
      <c r="AX8" s="68"/>
      <c r="AY8" s="68"/>
      <c r="AZ8" s="68"/>
      <c r="BA8" s="68"/>
      <c r="BB8" s="68">
        <f>データ!U6</f>
        <v>41.2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8.6300000000000008</v>
      </c>
      <c r="Q10" s="68"/>
      <c r="R10" s="68"/>
      <c r="S10" s="68"/>
      <c r="T10" s="68"/>
      <c r="U10" s="68"/>
      <c r="V10" s="68"/>
      <c r="W10" s="68">
        <f>データ!Q6</f>
        <v>91.94</v>
      </c>
      <c r="X10" s="68"/>
      <c r="Y10" s="68"/>
      <c r="Z10" s="68"/>
      <c r="AA10" s="68"/>
      <c r="AB10" s="68"/>
      <c r="AC10" s="68"/>
      <c r="AD10" s="69">
        <f>データ!R6</f>
        <v>3300</v>
      </c>
      <c r="AE10" s="69"/>
      <c r="AF10" s="69"/>
      <c r="AG10" s="69"/>
      <c r="AH10" s="69"/>
      <c r="AI10" s="69"/>
      <c r="AJ10" s="69"/>
      <c r="AK10" s="2"/>
      <c r="AL10" s="69">
        <f>データ!V6</f>
        <v>1314</v>
      </c>
      <c r="AM10" s="69"/>
      <c r="AN10" s="69"/>
      <c r="AO10" s="69"/>
      <c r="AP10" s="69"/>
      <c r="AQ10" s="69"/>
      <c r="AR10" s="69"/>
      <c r="AS10" s="69"/>
      <c r="AT10" s="68">
        <f>データ!W6</f>
        <v>1.23</v>
      </c>
      <c r="AU10" s="68"/>
      <c r="AV10" s="68"/>
      <c r="AW10" s="68"/>
      <c r="AX10" s="68"/>
      <c r="AY10" s="68"/>
      <c r="AZ10" s="68"/>
      <c r="BA10" s="68"/>
      <c r="BB10" s="68">
        <f>データ!X6</f>
        <v>1068.29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121</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43</v>
      </c>
      <c r="N86" s="26" t="s">
        <v>45</v>
      </c>
      <c r="O86" s="26" t="str">
        <f>データ!EO6</f>
        <v>【0.16】</v>
      </c>
    </row>
  </sheetData>
  <sheetProtection algorithmName="SHA-512" hashValue="+fLXYd9VpAqTWe4qXQ/orsjAgQ6tNnpqfztO2gzbVpgW4l/UT2ZFI6+CFnK75u80LjCI33GiSYIoEuhpijZ9DQ==" saltValue="/lgsYizU3qtjZtvEUJBMB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62120</v>
      </c>
      <c r="D6" s="33">
        <f t="shared" si="3"/>
        <v>47</v>
      </c>
      <c r="E6" s="33">
        <f t="shared" si="3"/>
        <v>17</v>
      </c>
      <c r="F6" s="33">
        <f t="shared" si="3"/>
        <v>5</v>
      </c>
      <c r="G6" s="33">
        <f t="shared" si="3"/>
        <v>0</v>
      </c>
      <c r="H6" s="33" t="str">
        <f t="shared" si="3"/>
        <v>山形県　尾花沢市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8.6300000000000008</v>
      </c>
      <c r="Q6" s="34">
        <f t="shared" si="3"/>
        <v>91.94</v>
      </c>
      <c r="R6" s="34">
        <f t="shared" si="3"/>
        <v>3300</v>
      </c>
      <c r="S6" s="34">
        <f t="shared" si="3"/>
        <v>15350</v>
      </c>
      <c r="T6" s="34">
        <f t="shared" si="3"/>
        <v>372.53</v>
      </c>
      <c r="U6" s="34">
        <f t="shared" si="3"/>
        <v>41.2</v>
      </c>
      <c r="V6" s="34">
        <f t="shared" si="3"/>
        <v>1314</v>
      </c>
      <c r="W6" s="34">
        <f t="shared" si="3"/>
        <v>1.23</v>
      </c>
      <c r="X6" s="34">
        <f t="shared" si="3"/>
        <v>1068.29</v>
      </c>
      <c r="Y6" s="35">
        <f>IF(Y7="",NA(),Y7)</f>
        <v>51.12</v>
      </c>
      <c r="Z6" s="35">
        <f t="shared" ref="Z6:AH6" si="4">IF(Z7="",NA(),Z7)</f>
        <v>48.46</v>
      </c>
      <c r="AA6" s="35">
        <f t="shared" si="4"/>
        <v>48.13</v>
      </c>
      <c r="AB6" s="35">
        <f t="shared" si="4"/>
        <v>47.39</v>
      </c>
      <c r="AC6" s="35">
        <f t="shared" si="4"/>
        <v>51.34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4279.01</v>
      </c>
      <c r="BG6" s="35">
        <f t="shared" ref="BG6:BO6" si="7">IF(BG7="",NA(),BG7)</f>
        <v>4272.3999999999996</v>
      </c>
      <c r="BH6" s="35">
        <f t="shared" si="7"/>
        <v>4242.76</v>
      </c>
      <c r="BI6" s="35">
        <f t="shared" si="7"/>
        <v>4113.1099999999997</v>
      </c>
      <c r="BJ6" s="35">
        <f t="shared" si="7"/>
        <v>3881.12</v>
      </c>
      <c r="BK6" s="35">
        <f t="shared" si="7"/>
        <v>974.93</v>
      </c>
      <c r="BL6" s="35">
        <f t="shared" si="7"/>
        <v>855.8</v>
      </c>
      <c r="BM6" s="35">
        <f t="shared" si="7"/>
        <v>789.46</v>
      </c>
      <c r="BN6" s="35">
        <f t="shared" si="7"/>
        <v>826.83</v>
      </c>
      <c r="BO6" s="35">
        <f t="shared" si="7"/>
        <v>867.83</v>
      </c>
      <c r="BP6" s="34" t="str">
        <f>IF(BP7="","",IF(BP7="-","【-】","【"&amp;SUBSTITUTE(TEXT(BP7,"#,##0.00"),"-","△")&amp;"】"))</f>
        <v>【832.52】</v>
      </c>
      <c r="BQ6" s="35">
        <f>IF(BQ7="",NA(),BQ7)</f>
        <v>32.43</v>
      </c>
      <c r="BR6" s="35">
        <f t="shared" ref="BR6:BZ6" si="8">IF(BR7="",NA(),BR7)</f>
        <v>30.94</v>
      </c>
      <c r="BS6" s="35">
        <f t="shared" si="8"/>
        <v>29.52</v>
      </c>
      <c r="BT6" s="35">
        <f t="shared" si="8"/>
        <v>28.53</v>
      </c>
      <c r="BU6" s="35">
        <f t="shared" si="8"/>
        <v>25.05</v>
      </c>
      <c r="BV6" s="35">
        <f t="shared" si="8"/>
        <v>55.32</v>
      </c>
      <c r="BW6" s="35">
        <f t="shared" si="8"/>
        <v>59.8</v>
      </c>
      <c r="BX6" s="35">
        <f t="shared" si="8"/>
        <v>57.77</v>
      </c>
      <c r="BY6" s="35">
        <f t="shared" si="8"/>
        <v>57.31</v>
      </c>
      <c r="BZ6" s="35">
        <f t="shared" si="8"/>
        <v>57.08</v>
      </c>
      <c r="CA6" s="34" t="str">
        <f>IF(CA7="","",IF(CA7="-","【-】","【"&amp;SUBSTITUTE(TEXT(CA7,"#,##0.00"),"-","△")&amp;"】"))</f>
        <v>【60.94】</v>
      </c>
      <c r="CB6" s="35">
        <f>IF(CB7="",NA(),CB7)</f>
        <v>535.15</v>
      </c>
      <c r="CC6" s="35">
        <f t="shared" ref="CC6:CK6" si="9">IF(CC7="",NA(),CC7)</f>
        <v>542.97</v>
      </c>
      <c r="CD6" s="35">
        <f t="shared" si="9"/>
        <v>558.12</v>
      </c>
      <c r="CE6" s="35">
        <f t="shared" si="9"/>
        <v>582.74</v>
      </c>
      <c r="CF6" s="35">
        <f t="shared" si="9"/>
        <v>672.09</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34.909999999999997</v>
      </c>
      <c r="CN6" s="35">
        <f t="shared" ref="CN6:CV6" si="10">IF(CN7="",NA(),CN7)</f>
        <v>34.4</v>
      </c>
      <c r="CO6" s="35">
        <f t="shared" si="10"/>
        <v>34.14</v>
      </c>
      <c r="CP6" s="35">
        <f t="shared" si="10"/>
        <v>32.229999999999997</v>
      </c>
      <c r="CQ6" s="35">
        <f t="shared" si="10"/>
        <v>32.229999999999997</v>
      </c>
      <c r="CR6" s="35">
        <f t="shared" si="10"/>
        <v>60.65</v>
      </c>
      <c r="CS6" s="35">
        <f t="shared" si="10"/>
        <v>51.75</v>
      </c>
      <c r="CT6" s="35">
        <f t="shared" si="10"/>
        <v>50.68</v>
      </c>
      <c r="CU6" s="35">
        <f t="shared" si="10"/>
        <v>50.14</v>
      </c>
      <c r="CV6" s="35">
        <f t="shared" si="10"/>
        <v>54.83</v>
      </c>
      <c r="CW6" s="34" t="str">
        <f>IF(CW7="","",IF(CW7="-","【-】","【"&amp;SUBSTITUTE(TEXT(CW7,"#,##0.00"),"-","△")&amp;"】"))</f>
        <v>【54.84】</v>
      </c>
      <c r="CX6" s="35">
        <f>IF(CX7="",NA(),CX7)</f>
        <v>69.989999999999995</v>
      </c>
      <c r="CY6" s="35">
        <f t="shared" ref="CY6:DG6" si="11">IF(CY7="",NA(),CY7)</f>
        <v>70.19</v>
      </c>
      <c r="CZ6" s="35">
        <f t="shared" si="11"/>
        <v>70.28</v>
      </c>
      <c r="DA6" s="35">
        <f t="shared" si="11"/>
        <v>71.39</v>
      </c>
      <c r="DB6" s="35">
        <f t="shared" si="11"/>
        <v>72.45</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62120</v>
      </c>
      <c r="D7" s="37">
        <v>47</v>
      </c>
      <c r="E7" s="37">
        <v>17</v>
      </c>
      <c r="F7" s="37">
        <v>5</v>
      </c>
      <c r="G7" s="37">
        <v>0</v>
      </c>
      <c r="H7" s="37" t="s">
        <v>99</v>
      </c>
      <c r="I7" s="37" t="s">
        <v>100</v>
      </c>
      <c r="J7" s="37" t="s">
        <v>101</v>
      </c>
      <c r="K7" s="37" t="s">
        <v>102</v>
      </c>
      <c r="L7" s="37" t="s">
        <v>103</v>
      </c>
      <c r="M7" s="37" t="s">
        <v>104</v>
      </c>
      <c r="N7" s="38" t="s">
        <v>105</v>
      </c>
      <c r="O7" s="38" t="s">
        <v>106</v>
      </c>
      <c r="P7" s="38">
        <v>8.6300000000000008</v>
      </c>
      <c r="Q7" s="38">
        <v>91.94</v>
      </c>
      <c r="R7" s="38">
        <v>3300</v>
      </c>
      <c r="S7" s="38">
        <v>15350</v>
      </c>
      <c r="T7" s="38">
        <v>372.53</v>
      </c>
      <c r="U7" s="38">
        <v>41.2</v>
      </c>
      <c r="V7" s="38">
        <v>1314</v>
      </c>
      <c r="W7" s="38">
        <v>1.23</v>
      </c>
      <c r="X7" s="38">
        <v>1068.29</v>
      </c>
      <c r="Y7" s="38">
        <v>51.12</v>
      </c>
      <c r="Z7" s="38">
        <v>48.46</v>
      </c>
      <c r="AA7" s="38">
        <v>48.13</v>
      </c>
      <c r="AB7" s="38">
        <v>47.39</v>
      </c>
      <c r="AC7" s="38">
        <v>51.34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4279.01</v>
      </c>
      <c r="BG7" s="38">
        <v>4272.3999999999996</v>
      </c>
      <c r="BH7" s="38">
        <v>4242.76</v>
      </c>
      <c r="BI7" s="38">
        <v>4113.1099999999997</v>
      </c>
      <c r="BJ7" s="38">
        <v>3881.12</v>
      </c>
      <c r="BK7" s="38">
        <v>974.93</v>
      </c>
      <c r="BL7" s="38">
        <v>855.8</v>
      </c>
      <c r="BM7" s="38">
        <v>789.46</v>
      </c>
      <c r="BN7" s="38">
        <v>826.83</v>
      </c>
      <c r="BO7" s="38">
        <v>867.83</v>
      </c>
      <c r="BP7" s="38">
        <v>832.52</v>
      </c>
      <c r="BQ7" s="38">
        <v>32.43</v>
      </c>
      <c r="BR7" s="38">
        <v>30.94</v>
      </c>
      <c r="BS7" s="38">
        <v>29.52</v>
      </c>
      <c r="BT7" s="38">
        <v>28.53</v>
      </c>
      <c r="BU7" s="38">
        <v>25.05</v>
      </c>
      <c r="BV7" s="38">
        <v>55.32</v>
      </c>
      <c r="BW7" s="38">
        <v>59.8</v>
      </c>
      <c r="BX7" s="38">
        <v>57.77</v>
      </c>
      <c r="BY7" s="38">
        <v>57.31</v>
      </c>
      <c r="BZ7" s="38">
        <v>57.08</v>
      </c>
      <c r="CA7" s="38">
        <v>60.94</v>
      </c>
      <c r="CB7" s="38">
        <v>535.15</v>
      </c>
      <c r="CC7" s="38">
        <v>542.97</v>
      </c>
      <c r="CD7" s="38">
        <v>558.12</v>
      </c>
      <c r="CE7" s="38">
        <v>582.74</v>
      </c>
      <c r="CF7" s="38">
        <v>672.09</v>
      </c>
      <c r="CG7" s="38">
        <v>283.17</v>
      </c>
      <c r="CH7" s="38">
        <v>263.76</v>
      </c>
      <c r="CI7" s="38">
        <v>274.35000000000002</v>
      </c>
      <c r="CJ7" s="38">
        <v>273.52</v>
      </c>
      <c r="CK7" s="38">
        <v>274.99</v>
      </c>
      <c r="CL7" s="38">
        <v>253.04</v>
      </c>
      <c r="CM7" s="38">
        <v>34.909999999999997</v>
      </c>
      <c r="CN7" s="38">
        <v>34.4</v>
      </c>
      <c r="CO7" s="38">
        <v>34.14</v>
      </c>
      <c r="CP7" s="38">
        <v>32.229999999999997</v>
      </c>
      <c r="CQ7" s="38">
        <v>32.229999999999997</v>
      </c>
      <c r="CR7" s="38">
        <v>60.65</v>
      </c>
      <c r="CS7" s="38">
        <v>51.75</v>
      </c>
      <c r="CT7" s="38">
        <v>50.68</v>
      </c>
      <c r="CU7" s="38">
        <v>50.14</v>
      </c>
      <c r="CV7" s="38">
        <v>54.83</v>
      </c>
      <c r="CW7" s="38">
        <v>54.84</v>
      </c>
      <c r="CX7" s="38">
        <v>69.989999999999995</v>
      </c>
      <c r="CY7" s="38">
        <v>70.19</v>
      </c>
      <c r="CZ7" s="38">
        <v>70.28</v>
      </c>
      <c r="DA7" s="38">
        <v>71.39</v>
      </c>
      <c r="DB7" s="38">
        <v>72.45</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114</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2021-12-03T07:55:00Z</dcterms:created>
  <dcterms:modified xsi:type="dcterms:W3CDTF">2022-01-18T12:05:38Z</dcterms:modified>
  <cp:category/>
</cp:coreProperties>
</file>