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3783\Desktop\"/>
    </mc:Choice>
  </mc:AlternateContent>
  <xr:revisionPtr revIDLastSave="0" documentId="13_ncr:1_{C7E99429-2EAC-4A74-A7BE-8FC954E8C535}" xr6:coauthVersionLast="36" xr6:coauthVersionMax="36" xr10:uidLastSave="{00000000-0000-0000-0000-000000000000}"/>
  <workbookProtection workbookAlgorithmName="SHA-512" workbookHashValue="I08oTZjIpEXSXs/Ww4WR1uTo+EMix/F3aepj7wtwuCWApbNrdN6bqp4bx1jVAqYagjjjIYaiq6uUiaaxC86hsQ==" workbookSaltValue="xeGu382njTl4zQYk5lZZpA==" workbookSpinCount="100000" lockStructure="1"/>
  <bookViews>
    <workbookView xWindow="0" yWindow="0" windowWidth="23040" windowHeight="8244" xr2:uid="{00000000-000D-0000-FFFF-FFFF00000000}"/>
  </bookViews>
  <sheets>
    <sheet name="法非適用_下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E86" i="4"/>
  <c r="AL10" i="4"/>
  <c r="AD10" i="4"/>
  <c r="B10" i="4"/>
  <c r="P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<sst xmlns="http://schemas.openxmlformats.org/spreadsheetml/2006/main" count="236" uniqueCount="119">
  <si>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</si>
  <si>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</si>
  <si>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</si>
  <si>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</si>
  <si>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</si>
  <si>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</si>
  <si>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</si>
  <si>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</si>
  <si>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</si>
  <si>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</si>
  <si>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</si>
  <si>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</si>
  <si>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</si>
  <si>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</si>
  <si>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</si>
  <si>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</si>
  <si>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</si>
  <si>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</si>
  <si>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</si>
  <si>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</si>
  <si>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</si>
  <si>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</si>
  <si>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</si>
  <si>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</si>
  <si>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</si>
  <si>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</si>
  <si>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</si>
  <si>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</si>
  <si>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</si>
  <si>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</si>
  <si>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</si>
  <si>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</si>
  <si>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</si>
  <si>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</si>
  <si>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</si>
  <si>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</si>
  <si>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</si>
  <si>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</si>
  <si>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</si>
  <si>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</si>
  <si>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</si>
  <si>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</si>
  <si>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</si>
  <si>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</si>
  <si>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</si>
  <si>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</si>
  <si>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</si>
  <si>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</si>
  <si>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</si>
  <si>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</si>
  <si>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</si>
  <si>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</si>
  <si>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</si>
  <si>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</si>
  <si>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</si>
  <si>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</si>
  <si>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</si>
  <si>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</si>
  <si>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</si>
  <si>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</si>
  <si>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</si>
  <si>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</si>
  <si>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</si>
  <si>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</si>
  <si>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</si>
  <si>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</si>
  <si>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</si>
  <si>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</si>
  <si>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</si>
  <si>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</si>
  <si>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</si>
  <si>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</si>
  <si>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</si>
  <si>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</si>
  <si>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</si>
  <si>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</si>
  <si>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</si>
  <si>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</si>
  <si>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</si>
  <si>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</si>
  <si>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</si>
  <si>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</si>
  <si>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</si>
  <si>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</si>
  <si>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</si>
  <si>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</si>
  <si>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</si>
  <si>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</si>
  <si>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</si>
  <si>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</si>
  <si>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</si>
  <si>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</si>
  <si>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</si>
  <si>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</si>
  <si>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</si>
  <si>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</si>
  <si>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</si>
  <si>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真室川町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</si>
  <si>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</si>
  <si>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</si>
  <si>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</si>
  <si>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</si>
  <si>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</si>
  <si>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</si>
  <si>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</si>
  <si>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</si>
  <si>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</si>
  <si>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</si>
  <si>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</si>
  <si>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</si>
  <si>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</si>
  <si>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</si>
  <si>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</si>
  <si>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</si>
  <si>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</si>
  <si>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</si>
  <si>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・施設に関しては、耐用年数が経過し老朽化がみられるものがあるため、部品交換修繕等で対応を行っている状況にある。管渠については、法定耐用年数を超えるような箇所はない。</t>
    <rPh sb="1" eb="3">
      <t>シセツ</t>
    </rPh>
    <rPh sb="4" eb="5">
      <t>カン</t>
    </rPh>
    <rPh sb="9" eb="11">
      <t>タイヨウ</t>
    </rPh>
    <rPh sb="11" eb="13">
      <t>ネンスウ</t>
    </rPh>
    <rPh sb="14" eb="16">
      <t>ケイカ</t>
    </rPh>
    <rPh sb="17" eb="20">
      <t>ロウキュウカ</t>
    </rPh>
    <rPh sb="33" eb="35">
      <t>ブヒン</t>
    </rPh>
    <rPh sb="35" eb="37">
      <t>コウカン</t>
    </rPh>
    <rPh sb="37" eb="39">
      <t>シュウゼン</t>
    </rPh>
    <rPh sb="39" eb="40">
      <t>ナド</t>
    </rPh>
    <rPh sb="41" eb="43">
      <t>タイオウ</t>
    </rPh>
    <rPh sb="44" eb="45">
      <t>オコナ</t>
    </rPh>
    <rPh sb="49" eb="51">
      <t>ジョウキョウ</t>
    </rPh>
    <rPh sb="55" eb="57">
      <t>カンキョ</t>
    </rPh>
    <rPh sb="63" eb="65">
      <t>ホウテイ</t>
    </rPh>
    <rPh sb="65" eb="67">
      <t>タイヨウ</t>
    </rPh>
    <rPh sb="67" eb="69">
      <t>ネンスウ</t>
    </rPh>
    <rPh sb="70" eb="71">
      <t>コ</t>
    </rPh>
    <rPh sb="76" eb="78">
      <t>カショ</t>
    </rPh>
    <phoneticPr fontId="4"/>
  </si>
  <si>
    <t>・企業債償還による負担が大きく、使用料収入だけでは賄えない状況にあるため、一般会計からの繰入を行い収支調整を図っている状況にある。
・水洗化率については徐々に向上してはいるものの、平均値には届いていない状況にあるため、向上を目指し、普及活動を続けていく必要がある。
・下水道施設整備については概ね終了しているが、今後施設の老朽化が進み交換修繕が必要となる箇所が出てくることが想定されることから、年次計画を立て、計画的な修繕を行っていく必要がある。</t>
    <rPh sb="1" eb="3">
      <t>キギョウ</t>
    </rPh>
    <rPh sb="3" eb="4">
      <t>サイ</t>
    </rPh>
    <rPh sb="4" eb="6">
      <t>ショウカン</t>
    </rPh>
    <rPh sb="9" eb="11">
      <t>フタン</t>
    </rPh>
    <rPh sb="12" eb="13">
      <t>オオ</t>
    </rPh>
    <rPh sb="16" eb="19">
      <t>シヨウリョウ</t>
    </rPh>
    <rPh sb="19" eb="21">
      <t>シュウニュウ</t>
    </rPh>
    <rPh sb="25" eb="26">
      <t>マカナ</t>
    </rPh>
    <rPh sb="29" eb="31">
      <t>ジョウキョウ</t>
    </rPh>
    <rPh sb="37" eb="39">
      <t>イッパン</t>
    </rPh>
    <rPh sb="39" eb="41">
      <t>カイケイ</t>
    </rPh>
    <rPh sb="44" eb="46">
      <t>クリイレ</t>
    </rPh>
    <rPh sb="47" eb="48">
      <t>オコナ</t>
    </rPh>
    <rPh sb="49" eb="51">
      <t>シュウシ</t>
    </rPh>
    <rPh sb="51" eb="53">
      <t>チョウセイ</t>
    </rPh>
    <rPh sb="54" eb="55">
      <t>ハカ</t>
    </rPh>
    <rPh sb="59" eb="61">
      <t>ジョウキョウ</t>
    </rPh>
    <rPh sb="68" eb="71">
      <t>スイセンカ</t>
    </rPh>
    <rPh sb="71" eb="72">
      <t>リツ</t>
    </rPh>
    <rPh sb="77" eb="79">
      <t>ジョジョ</t>
    </rPh>
    <rPh sb="80" eb="82">
      <t>コウジョウ</t>
    </rPh>
    <rPh sb="91" eb="94">
      <t>ヘイキンチ</t>
    </rPh>
    <rPh sb="96" eb="97">
      <t>トド</t>
    </rPh>
    <rPh sb="102" eb="104">
      <t>ジョウキョウ</t>
    </rPh>
    <rPh sb="110" eb="112">
      <t>コウジョウ</t>
    </rPh>
    <rPh sb="113" eb="115">
      <t>メザ</t>
    </rPh>
    <rPh sb="117" eb="119">
      <t>フキュウ</t>
    </rPh>
    <rPh sb="119" eb="121">
      <t>カツドウ</t>
    </rPh>
    <rPh sb="122" eb="123">
      <t>ツヅ</t>
    </rPh>
    <rPh sb="127" eb="129">
      <t>ヒツヨウ</t>
    </rPh>
    <rPh sb="136" eb="139">
      <t>ゲスイドウ</t>
    </rPh>
    <rPh sb="139" eb="141">
      <t>シセツ</t>
    </rPh>
    <rPh sb="141" eb="143">
      <t>セイビ</t>
    </rPh>
    <rPh sb="148" eb="149">
      <t>オオム</t>
    </rPh>
    <rPh sb="150" eb="152">
      <t>シュウリョウ</t>
    </rPh>
    <rPh sb="158" eb="160">
      <t>コンゴ</t>
    </rPh>
    <rPh sb="160" eb="162">
      <t>シセツ</t>
    </rPh>
    <rPh sb="163" eb="165">
      <t>ロウキュウ</t>
    </rPh>
    <rPh sb="165" eb="166">
      <t>カ</t>
    </rPh>
    <rPh sb="167" eb="168">
      <t>スス</t>
    </rPh>
    <rPh sb="169" eb="171">
      <t>コウカン</t>
    </rPh>
    <rPh sb="171" eb="173">
      <t>シュウゼン</t>
    </rPh>
    <rPh sb="174" eb="176">
      <t>ヒツヨウ</t>
    </rPh>
    <rPh sb="179" eb="181">
      <t>カショ</t>
    </rPh>
    <rPh sb="182" eb="183">
      <t>デ</t>
    </rPh>
    <rPh sb="189" eb="191">
      <t>ソウテイ</t>
    </rPh>
    <rPh sb="199" eb="201">
      <t>ネンジ</t>
    </rPh>
    <rPh sb="201" eb="203">
      <t>ケイカク</t>
    </rPh>
    <rPh sb="204" eb="205">
      <t>タ</t>
    </rPh>
    <rPh sb="207" eb="210">
      <t>ケイカクテキ</t>
    </rPh>
    <rPh sb="211" eb="213">
      <t>シュウゼン</t>
    </rPh>
    <rPh sb="214" eb="215">
      <t>オコナ</t>
    </rPh>
    <rPh sb="219" eb="221">
      <t>ヒツヨウ</t>
    </rPh>
    <phoneticPr fontId="4"/>
  </si>
  <si>
    <t>・令和2年度については収益的収支比率が100％を割り込んでいる状況にあるが、建設改良による企業債償還の負担の割合が大きいことによるものであり、料金収入のほか、繰入金により収支調整を図っている状況にある。
・下水道整備工事については概ね完了しているため、企業債残高対事業規模比率は減少しているものの、過去の建設改良に伴う企業債償還額が大きいため、高い比率が続いている。
・老朽化が進み施設の修繕費が増加している傾向にあるため、汚水処理原価が高額となっており、経費回収率が低く類似団体として経営の効率性が低くなっている。
・施設利用率が低いため、整備した施設が適切な料金収入に結びついていない状況にある。そのため、下水道加入を促進し、水洗化率の向上を図っていく必要がある。</t>
    <rPh sb="1" eb="3">
      <t>レイワ</t>
    </rPh>
    <rPh sb="4" eb="6">
      <t>ネンド</t>
    </rPh>
    <rPh sb="11" eb="14">
      <t>シュウエキテキ</t>
    </rPh>
    <rPh sb="14" eb="16">
      <t>シュウシ</t>
    </rPh>
    <rPh sb="16" eb="18">
      <t>ヒリツ</t>
    </rPh>
    <rPh sb="24" eb="25">
      <t>ワ</t>
    </rPh>
    <rPh sb="26" eb="27">
      <t>コ</t>
    </rPh>
    <rPh sb="31" eb="33">
      <t>ジョウキョウ</t>
    </rPh>
    <rPh sb="38" eb="40">
      <t>ケンセツ</t>
    </rPh>
    <rPh sb="40" eb="42">
      <t>カイリョウ</t>
    </rPh>
    <rPh sb="45" eb="47">
      <t>キギョウ</t>
    </rPh>
    <rPh sb="47" eb="48">
      <t>サイ</t>
    </rPh>
    <rPh sb="48" eb="50">
      <t>ショウカン</t>
    </rPh>
    <rPh sb="51" eb="53">
      <t>フタン</t>
    </rPh>
    <rPh sb="54" eb="56">
      <t>ワリアイ</t>
    </rPh>
    <rPh sb="57" eb="58">
      <t>オオ</t>
    </rPh>
    <rPh sb="71" eb="73">
      <t>リョウキン</t>
    </rPh>
    <rPh sb="73" eb="75">
      <t>シュウニュウ</t>
    </rPh>
    <rPh sb="79" eb="81">
      <t>クリイレ</t>
    </rPh>
    <rPh sb="81" eb="82">
      <t>キン</t>
    </rPh>
    <rPh sb="85" eb="87">
      <t>シュウシ</t>
    </rPh>
    <rPh sb="87" eb="89">
      <t>チョウセイ</t>
    </rPh>
    <rPh sb="90" eb="91">
      <t>ハカ</t>
    </rPh>
    <rPh sb="95" eb="97">
      <t>ジョウキョウ</t>
    </rPh>
    <rPh sb="104" eb="107">
      <t>ゲスイドウ</t>
    </rPh>
    <rPh sb="107" eb="109">
      <t>セイビ</t>
    </rPh>
    <rPh sb="109" eb="111">
      <t>コウジ</t>
    </rPh>
    <rPh sb="116" eb="117">
      <t>オオム</t>
    </rPh>
    <rPh sb="118" eb="120">
      <t>カンリョウ</t>
    </rPh>
    <rPh sb="127" eb="129">
      <t>キギョウ</t>
    </rPh>
    <rPh sb="129" eb="130">
      <t>サイ</t>
    </rPh>
    <rPh sb="130" eb="132">
      <t>ザンダカ</t>
    </rPh>
    <rPh sb="132" eb="133">
      <t>タイ</t>
    </rPh>
    <rPh sb="133" eb="135">
      <t>ジギョウ</t>
    </rPh>
    <rPh sb="135" eb="137">
      <t>キボ</t>
    </rPh>
    <rPh sb="137" eb="139">
      <t>ヒリツ</t>
    </rPh>
    <rPh sb="140" eb="142">
      <t>ゲンショウ</t>
    </rPh>
    <rPh sb="150" eb="152">
      <t>カコ</t>
    </rPh>
    <rPh sb="153" eb="155">
      <t>ケンセツ</t>
    </rPh>
    <rPh sb="155" eb="157">
      <t>カイリョウ</t>
    </rPh>
    <rPh sb="158" eb="159">
      <t>トモナ</t>
    </rPh>
    <rPh sb="160" eb="162">
      <t>キギョウ</t>
    </rPh>
    <rPh sb="162" eb="163">
      <t>サイ</t>
    </rPh>
    <rPh sb="163" eb="165">
      <t>ショウカン</t>
    </rPh>
    <rPh sb="165" eb="166">
      <t>ガク</t>
    </rPh>
    <rPh sb="167" eb="168">
      <t>オオ</t>
    </rPh>
    <rPh sb="173" eb="174">
      <t>タカ</t>
    </rPh>
    <rPh sb="175" eb="177">
      <t>ヒリツ</t>
    </rPh>
    <rPh sb="178" eb="179">
      <t>ツヅ</t>
    </rPh>
    <rPh sb="187" eb="190">
      <t>ロウキュウカ</t>
    </rPh>
    <rPh sb="191" eb="192">
      <t>スス</t>
    </rPh>
    <rPh sb="193" eb="195">
      <t>シセツ</t>
    </rPh>
    <rPh sb="196" eb="198">
      <t>シュウゼン</t>
    </rPh>
    <rPh sb="198" eb="199">
      <t>ヒ</t>
    </rPh>
    <rPh sb="200" eb="202">
      <t>ゾウカ</t>
    </rPh>
    <rPh sb="206" eb="208">
      <t>ケイコウ</t>
    </rPh>
    <rPh sb="214" eb="216">
      <t>オスイ</t>
    </rPh>
    <rPh sb="216" eb="218">
      <t>ショリ</t>
    </rPh>
    <rPh sb="218" eb="220">
      <t>ゲンカ</t>
    </rPh>
    <rPh sb="221" eb="223">
      <t>コウガク</t>
    </rPh>
    <rPh sb="230" eb="232">
      <t>ケイヒ</t>
    </rPh>
    <rPh sb="232" eb="234">
      <t>カイシュウ</t>
    </rPh>
    <rPh sb="234" eb="235">
      <t>リツ</t>
    </rPh>
    <rPh sb="236" eb="237">
      <t>ヒク</t>
    </rPh>
    <rPh sb="238" eb="240">
      <t>ルイジ</t>
    </rPh>
    <rPh sb="240" eb="242">
      <t>ダンタイ</t>
    </rPh>
    <rPh sb="245" eb="247">
      <t>ケイエイ</t>
    </rPh>
    <rPh sb="248" eb="251">
      <t>コウリツセイ</t>
    </rPh>
    <rPh sb="252" eb="253">
      <t>ヒク</t>
    </rPh>
    <rPh sb="263" eb="265">
      <t>シセツ</t>
    </rPh>
    <rPh sb="265" eb="268">
      <t>リヨウリツ</t>
    </rPh>
    <rPh sb="269" eb="270">
      <t>ヒク</t>
    </rPh>
    <rPh sb="274" eb="276">
      <t>セイビ</t>
    </rPh>
    <rPh sb="278" eb="280">
      <t>シセツ</t>
    </rPh>
    <rPh sb="281" eb="283">
      <t>テキセツ</t>
    </rPh>
    <rPh sb="284" eb="286">
      <t>リョウキン</t>
    </rPh>
    <rPh sb="286" eb="288">
      <t>シュウニュウ</t>
    </rPh>
    <rPh sb="289" eb="290">
      <t>ムス</t>
    </rPh>
    <rPh sb="297" eb="299">
      <t>ジョウキョウ</t>
    </rPh>
    <rPh sb="308" eb="311">
      <t>ゲスイドウ</t>
    </rPh>
    <rPh sb="311" eb="313">
      <t>カニュウ</t>
    </rPh>
    <rPh sb="314" eb="316">
      <t>ソクシン</t>
    </rPh>
    <rPh sb="318" eb="321">
      <t>スイセンカ</t>
    </rPh>
    <rPh sb="321" eb="322">
      <t>リツ</t>
    </rPh>
    <rPh sb="323" eb="325">
      <t>コウジョウ</t>
    </rPh>
    <rPh sb="326" eb="327">
      <t>ハカ</t>
    </rPh>
    <rPh sb="331" eb="33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</si>
</sst>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D3-4618-A6CC-46F3A61DD3C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0.13</c:v>
                </c:pt>
                <c:pt idx="2">
                  <c:v>0.12</c:v>
                </c:pt>
                <c:pt idx="3">
                  <c:v>0.1</c:v>
                </c:pt>
                <c:pt idx="4">
                  <c:v>0.32</c:v>
                </c:pt>
              </c:numCache>
            </c:numRef>
          </c:val>
          <c:smooth val="0"/>
          <c:extLst>
            <c:ext xmlns:c16="http://schemas.microsoft.com/office/drawing/2014/chart" uri="{C3380CC4-5D6E-409C-BE32-E72D297353CC}">
              <c16:uniqueId val="{00000001-08D3-4618-A6CC-46F3A61DD3C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28.64</c:v>
                </c:pt>
                <c:pt idx="1">
                  <c:v>31.73</c:v>
                </c:pt>
                <c:pt idx="2">
                  <c:v>33</c:v>
                </c:pt>
                <c:pt idx="3">
                  <c:v>31.09</c:v>
                </c:pt>
                <c:pt idx="4">
                  <c:v>34.36</c:v>
                </c:pt>
              </c:numCache>
            </c:numRef>
          </c:val>
          <c:extLst>
            <c:ext xmlns:c16="http://schemas.microsoft.com/office/drawing/2014/chart" uri="{C3380CC4-5D6E-409C-BE32-E72D297353CC}">
              <c16:uniqueId val="{00000000-AFD5-4C69-BC72-7FECB36E1E1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41.28</c:v>
                </c:pt>
                <c:pt idx="1">
                  <c:v>50.24</c:v>
                </c:pt>
                <c:pt idx="2">
                  <c:v>49.68</c:v>
                </c:pt>
                <c:pt idx="3">
                  <c:v>49.27</c:v>
                </c:pt>
                <c:pt idx="4">
                  <c:v>49.47</c:v>
                </c:pt>
              </c:numCache>
            </c:numRef>
          </c:val>
          <c:smooth val="0"/>
          <c:extLst>
            <c:ext xmlns:c16="http://schemas.microsoft.com/office/drawing/2014/chart" uri="{C3380CC4-5D6E-409C-BE32-E72D297353CC}">
              <c16:uniqueId val="{00000001-AFD5-4C69-BC72-7FECB36E1E1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58.49</c:v>
                </c:pt>
                <c:pt idx="1">
                  <c:v>61.65</c:v>
                </c:pt>
                <c:pt idx="2">
                  <c:v>63.48</c:v>
                </c:pt>
                <c:pt idx="3">
                  <c:v>66.180000000000007</c:v>
                </c:pt>
                <c:pt idx="4">
                  <c:v>68.48</c:v>
                </c:pt>
              </c:numCache>
            </c:numRef>
          </c:val>
          <c:extLst>
            <c:ext xmlns:c16="http://schemas.microsoft.com/office/drawing/2014/chart" uri="{C3380CC4-5D6E-409C-BE32-E72D297353CC}">
              <c16:uniqueId val="{00000000-7C53-4666-AA91-1BFBD1F2DFE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c:v>
                </c:pt>
                <c:pt idx="1">
                  <c:v>84.17</c:v>
                </c:pt>
                <c:pt idx="2">
                  <c:v>83.35</c:v>
                </c:pt>
                <c:pt idx="3">
                  <c:v>83.16</c:v>
                </c:pt>
                <c:pt idx="4">
                  <c:v>82.06</c:v>
                </c:pt>
              </c:numCache>
            </c:numRef>
          </c:val>
          <c:smooth val="0"/>
          <c:extLst>
            <c:ext xmlns:c16="http://schemas.microsoft.com/office/drawing/2014/chart" uri="{C3380CC4-5D6E-409C-BE32-E72D297353CC}">
              <c16:uniqueId val="{00000001-7C53-4666-AA91-1BFBD1F2DFE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91.11</c:v>
                </c:pt>
                <c:pt idx="1">
                  <c:v>96.69</c:v>
                </c:pt>
                <c:pt idx="2">
                  <c:v>78.13</c:v>
                </c:pt>
                <c:pt idx="3">
                  <c:v>71.72</c:v>
                </c:pt>
                <c:pt idx="4">
                  <c:v>72.930000000000007</c:v>
                </c:pt>
              </c:numCache>
            </c:numRef>
          </c:val>
          <c:extLst>
            <c:ext xmlns:c16="http://schemas.microsoft.com/office/drawing/2014/chart" uri="{C3380CC4-5D6E-409C-BE32-E72D297353CC}">
              <c16:uniqueId val="{00000000-2BD5-4696-B969-C50550E2F53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D5-4696-B969-C50550E2F53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23-4BF1-A5E5-2F1CD9994A1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23-4BF1-A5E5-2F1CD9994A1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1F-4E61-A8D5-74D207FB5A6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1F-4E61-A8D5-74D207FB5A6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46-4B15-B880-6EA62E82770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46-4B15-B880-6EA62E82770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93-45F3-B6E0-F1D1C33FAA8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93-45F3-B6E0-F1D1C33FAA8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5183.2700000000004</c:v>
                </c:pt>
                <c:pt idx="1">
                  <c:v>4700.6000000000004</c:v>
                </c:pt>
                <c:pt idx="2">
                  <c:v>4338.43</c:v>
                </c:pt>
                <c:pt idx="3">
                  <c:v>4119.5600000000004</c:v>
                </c:pt>
                <c:pt idx="4">
                  <c:v>3685.01</c:v>
                </c:pt>
              </c:numCache>
            </c:numRef>
          </c:val>
          <c:extLst>
            <c:ext xmlns:c16="http://schemas.microsoft.com/office/drawing/2014/chart" uri="{C3380CC4-5D6E-409C-BE32-E72D297353CC}">
              <c16:uniqueId val="{00000000-C895-42DA-AA1C-61A3C241038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1604.64</c:v>
                </c:pt>
                <c:pt idx="1">
                  <c:v>1124.26</c:v>
                </c:pt>
                <c:pt idx="2">
                  <c:v>1048.23</c:v>
                </c:pt>
                <c:pt idx="3">
                  <c:v>1130.42</c:v>
                </c:pt>
                <c:pt idx="4">
                  <c:v>1245.0999999999999</c:v>
                </c:pt>
              </c:numCache>
            </c:numRef>
          </c:val>
          <c:smooth val="0"/>
          <c:extLst>
            <c:ext xmlns:c16="http://schemas.microsoft.com/office/drawing/2014/chart" uri="{C3380CC4-5D6E-409C-BE32-E72D297353CC}">
              <c16:uniqueId val="{00000001-C895-42DA-AA1C-61A3C241038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50.07</c:v>
                </c:pt>
                <c:pt idx="1">
                  <c:v>51.51</c:v>
                </c:pt>
                <c:pt idx="2">
                  <c:v>47.75</c:v>
                </c:pt>
                <c:pt idx="3">
                  <c:v>38.76</c:v>
                </c:pt>
                <c:pt idx="4">
                  <c:v>41.09</c:v>
                </c:pt>
              </c:numCache>
            </c:numRef>
          </c:val>
          <c:extLst>
            <c:ext xmlns:c16="http://schemas.microsoft.com/office/drawing/2014/chart" uri="{C3380CC4-5D6E-409C-BE32-E72D297353CC}">
              <c16:uniqueId val="{00000000-09C5-44A3-BD5C-1B9A73830A5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60.01</c:v>
                </c:pt>
                <c:pt idx="1">
                  <c:v>80.58</c:v>
                </c:pt>
                <c:pt idx="2">
                  <c:v>78.92</c:v>
                </c:pt>
                <c:pt idx="3">
                  <c:v>74.17</c:v>
                </c:pt>
                <c:pt idx="4">
                  <c:v>79.77</c:v>
                </c:pt>
              </c:numCache>
            </c:numRef>
          </c:val>
          <c:smooth val="0"/>
          <c:extLst>
            <c:ext xmlns:c16="http://schemas.microsoft.com/office/drawing/2014/chart" uri="{C3380CC4-5D6E-409C-BE32-E72D297353CC}">
              <c16:uniqueId val="{00000001-09C5-44A3-BD5C-1B9A73830A5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313.64</c:v>
                </c:pt>
                <c:pt idx="1">
                  <c:v>303.5</c:v>
                </c:pt>
                <c:pt idx="2">
                  <c:v>327.39999999999998</c:v>
                </c:pt>
                <c:pt idx="3">
                  <c:v>408.79</c:v>
                </c:pt>
                <c:pt idx="4">
                  <c:v>391.8</c:v>
                </c:pt>
              </c:numCache>
            </c:numRef>
          </c:val>
          <c:extLst>
            <c:ext xmlns:c16="http://schemas.microsoft.com/office/drawing/2014/chart" uri="{C3380CC4-5D6E-409C-BE32-E72D297353CC}">
              <c16:uniqueId val="{00000000-C275-4AAA-B19C-1A2BDB946E0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277.67</c:v>
                </c:pt>
                <c:pt idx="1">
                  <c:v>216.21</c:v>
                </c:pt>
                <c:pt idx="2">
                  <c:v>220.31</c:v>
                </c:pt>
                <c:pt idx="3">
                  <c:v>230.95</c:v>
                </c:pt>
                <c:pt idx="4">
                  <c:v>214.56</c:v>
                </c:pt>
              </c:numCache>
            </c:numRef>
          </c:val>
          <c:smooth val="0"/>
          <c:extLst>
            <c:ext xmlns:c16="http://schemas.microsoft.com/office/drawing/2014/chart" uri="{C3380CC4-5D6E-409C-BE32-E72D297353CC}">
              <c16:uniqueId val="{00000001-C275-4AAA-B19C-1A2BDB946E0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19"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真室川町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7310</v>
      </c>
      <c r="AM8" s="51"/>
      <c r="AN8" s="51"/>
      <c r="AO8" s="51"/>
      <c r="AP8" s="51"/>
      <c r="AQ8" s="51"/>
      <c r="AR8" s="51"/>
      <c r="AS8" s="51"/>
      <c r="AT8" s="46">
        <f>データ!T6</f>
        <v>374.22</v>
      </c>
      <c r="AU8" s="46"/>
      <c r="AV8" s="46"/>
      <c r="AW8" s="46"/>
      <c r="AX8" s="46"/>
      <c r="AY8" s="46"/>
      <c r="AZ8" s="46"/>
      <c r="BA8" s="46"/>
      <c r="BB8" s="46">
        <f>データ!U6</f>
        <v>19.53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25.13</v>
      </c>
      <c r="Q10" s="46"/>
      <c r="R10" s="46"/>
      <c r="S10" s="46"/>
      <c r="T10" s="46"/>
      <c r="U10" s="46"/>
      <c r="V10" s="46"/>
      <c r="W10" s="46">
        <f>データ!Q6</f>
        <v>93.94</v>
      </c>
      <c r="X10" s="46"/>
      <c r="Y10" s="46"/>
      <c r="Z10" s="46"/>
      <c r="AA10" s="46"/>
      <c r="AB10" s="46"/>
      <c r="AC10" s="46"/>
      <c r="AD10" s="51">
        <f>データ!R6</f>
        <v>3080</v>
      </c>
      <c r="AE10" s="51"/>
      <c r="AF10" s="51"/>
      <c r="AG10" s="51"/>
      <c r="AH10" s="51"/>
      <c r="AI10" s="51"/>
      <c r="AJ10" s="51"/>
      <c r="AK10" s="2"/>
      <c r="AL10" s="51">
        <f>データ!V6</f>
        <v>1821</v>
      </c>
      <c r="AM10" s="51"/>
      <c r="AN10" s="51"/>
      <c r="AO10" s="51"/>
      <c r="AP10" s="51"/>
      <c r="AQ10" s="51"/>
      <c r="AR10" s="51"/>
      <c r="AS10" s="51"/>
      <c r="AT10" s="46">
        <f>データ!W6</f>
        <v>0.88</v>
      </c>
      <c r="AU10" s="46"/>
      <c r="AV10" s="46"/>
      <c r="AW10" s="46"/>
      <c r="AX10" s="46"/>
      <c r="AY10" s="46"/>
      <c r="AZ10" s="46"/>
      <c r="BA10" s="46"/>
      <c r="BB10" s="46">
        <f>データ!X6</f>
        <v>2069.3200000000002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【705.21】</v>
      </c>
      <c r="I86" s="26" t="str">
        <f>データ!CA6</f>
        <v>【98.96】</v>
      </c>
      <c r="J86" s="26" t="str">
        <f>データ!CL6</f>
        <v>【134.52】</v>
      </c>
      <c r="K86" s="26" t="str">
        <f>データ!CW6</f>
        <v>【59.57】</v>
      </c>
      <c r="L86" s="26" t="str">
        <f>データ!DH6</f>
        <v>【95.57】</v>
      </c>
      <c r="M86" s="26" t="s">
        <v>43</v>
      </c>
      <c r="N86" s="26" t="s">
        <v>43</v>
      </c>
      <c r="O86" s="26" t="str">
        <f>データ!EO6</f>
        <v>【0.30】</v>
      </c>
    </row>
  </sheetData>
  <sheetProtection algorithmName="SHA-512" hashValue="69L2ePftx03JCIK7HV0hcuQHrzTeD79wx4rysVq30bpZwOukDiT31I2ISuEi7motptrhgCNwrGpQi4BU5p7P8A==" saltValue="OtCtozIzM0OIsTSFULdV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2020</v>
      </c>
      <c r="C6" s="33">
        <f t="shared" ref="C6:X6" si="3">C7</f>
        <v>63649</v>
      </c>
      <c r="D6" s="33">
        <f t="shared" si="3"/>
        <v>47</v>
      </c>
      <c r="E6" s="33">
        <f t="shared" si="3"/>
        <v>17</v>
      </c>
      <c r="F6" s="33">
        <f t="shared" si="3"/>
        <v>1</v>
      </c>
      <c r="G6" s="33">
        <f t="shared" si="3"/>
        <v>0</v>
      </c>
      <c r="H6" s="33" t="str">
        <f t="shared" si="3"/>
        <v>山形県　真室川町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25.13</v>
      </c>
      <c r="Q6" s="34">
        <f t="shared" si="3"/>
        <v>93.94</v>
      </c>
      <c r="R6" s="34">
        <f t="shared" si="3"/>
        <v>3080</v>
      </c>
      <c r="S6" s="34">
        <f t="shared" si="3"/>
        <v>7310</v>
      </c>
      <c r="T6" s="34">
        <f t="shared" si="3"/>
        <v>374.22</v>
      </c>
      <c r="U6" s="34">
        <f t="shared" si="3"/>
        <v>19.53</v>
      </c>
      <c r="V6" s="34">
        <f t="shared" si="3"/>
        <v>1821</v>
      </c>
      <c r="W6" s="34">
        <f t="shared" si="3"/>
        <v>0.88</v>
      </c>
      <c r="X6" s="34">
        <f t="shared" si="3"/>
        <v>2069.3200000000002</v>
      </c>
      <c r="Y6" s="35">
        <f>IF(Y7="",NA(),Y7)</f>
        <v>91.11</v>
      </c>
      <c r="Z6" s="35">
        <f t="shared" ref="Z6:AH6" si="4">IF(Z7="",NA(),Z7)</f>
        <v>96.69</v>
      </c>
      <c r="AA6" s="35">
        <f t="shared" si="4"/>
        <v>78.13</v>
      </c>
      <c r="AB6" s="35">
        <f t="shared" si="4"/>
        <v>71.72</v>
      </c>
      <c r="AC6" s="35">
        <f t="shared" si="4"/>
        <v>72.930000000000007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5183.2700000000004</v>
      </c>
      <c r="BG6" s="35">
        <f t="shared" ref="BG6:BO6" si="7">IF(BG7="",NA(),BG7)</f>
        <v>4700.6000000000004</v>
      </c>
      <c r="BH6" s="35">
        <f t="shared" si="7"/>
        <v>4338.43</v>
      </c>
      <c r="BI6" s="35">
        <f t="shared" si="7"/>
        <v>4119.5600000000004</v>
      </c>
      <c r="BJ6" s="35">
        <f t="shared" si="7"/>
        <v>3685.01</v>
      </c>
      <c r="BK6" s="35">
        <f t="shared" si="7"/>
        <v>1604.64</v>
      </c>
      <c r="BL6" s="35">
        <f t="shared" si="7"/>
        <v>1124.26</v>
      </c>
      <c r="BM6" s="35">
        <f t="shared" si="7"/>
        <v>1048.23</v>
      </c>
      <c r="BN6" s="35">
        <f t="shared" si="7"/>
        <v>1130.42</v>
      </c>
      <c r="BO6" s="35">
        <f t="shared" si="7"/>
        <v>1245.0999999999999</v>
      </c>
      <c r="BP6" s="34" t="str">
        <f>IF(BP7="","",IF(BP7="-","【-】","【"&amp;SUBSTITUTE(TEXT(BP7,"#,##0.00"),"-","△")&amp;"】"))</f>
        <v>【705.21】</v>
      </c>
      <c r="BQ6" s="35">
        <f>IF(BQ7="",NA(),BQ7)</f>
        <v>50.07</v>
      </c>
      <c r="BR6" s="35">
        <f t="shared" ref="BR6:BZ6" si="8">IF(BR7="",NA(),BR7)</f>
        <v>51.51</v>
      </c>
      <c r="BS6" s="35">
        <f t="shared" si="8"/>
        <v>47.75</v>
      </c>
      <c r="BT6" s="35">
        <f t="shared" si="8"/>
        <v>38.76</v>
      </c>
      <c r="BU6" s="35">
        <f t="shared" si="8"/>
        <v>41.09</v>
      </c>
      <c r="BV6" s="35">
        <f t="shared" si="8"/>
        <v>60.01</v>
      </c>
      <c r="BW6" s="35">
        <f t="shared" si="8"/>
        <v>80.58</v>
      </c>
      <c r="BX6" s="35">
        <f t="shared" si="8"/>
        <v>78.92</v>
      </c>
      <c r="BY6" s="35">
        <f t="shared" si="8"/>
        <v>74.17</v>
      </c>
      <c r="BZ6" s="35">
        <f t="shared" si="8"/>
        <v>79.77</v>
      </c>
      <c r="CA6" s="34" t="str">
        <f>IF(CA7="","",IF(CA7="-","【-】","【"&amp;SUBSTITUTE(TEXT(CA7,"#,##0.00"),"-","△")&amp;"】"))</f>
        <v>【98.96】</v>
      </c>
      <c r="CB6" s="35">
        <f>IF(CB7="",NA(),CB7)</f>
        <v>313.64</v>
      </c>
      <c r="CC6" s="35">
        <f t="shared" ref="CC6:CK6" si="9">IF(CC7="",NA(),CC7)</f>
        <v>303.5</v>
      </c>
      <c r="CD6" s="35">
        <f t="shared" si="9"/>
        <v>327.39999999999998</v>
      </c>
      <c r="CE6" s="35">
        <f t="shared" si="9"/>
        <v>408.79</v>
      </c>
      <c r="CF6" s="35">
        <f t="shared" si="9"/>
        <v>391.8</v>
      </c>
      <c r="CG6" s="35">
        <f t="shared" si="9"/>
        <v>277.67</v>
      </c>
      <c r="CH6" s="35">
        <f t="shared" si="9"/>
        <v>216.21</v>
      </c>
      <c r="CI6" s="35">
        <f t="shared" si="9"/>
        <v>220.31</v>
      </c>
      <c r="CJ6" s="35">
        <f t="shared" si="9"/>
        <v>230.95</v>
      </c>
      <c r="CK6" s="35">
        <f t="shared" si="9"/>
        <v>214.56</v>
      </c>
      <c r="CL6" s="34" t="str">
        <f>IF(CL7="","",IF(CL7="-","【-】","【"&amp;SUBSTITUTE(TEXT(CL7,"#,##0.00"),"-","△")&amp;"】"))</f>
        <v>【134.52】</v>
      </c>
      <c r="CM6" s="35">
        <f>IF(CM7="",NA(),CM7)</f>
        <v>28.64</v>
      </c>
      <c r="CN6" s="35">
        <f t="shared" ref="CN6:CV6" si="10">IF(CN7="",NA(),CN7)</f>
        <v>31.73</v>
      </c>
      <c r="CO6" s="35">
        <f t="shared" si="10"/>
        <v>33</v>
      </c>
      <c r="CP6" s="35">
        <f t="shared" si="10"/>
        <v>31.09</v>
      </c>
      <c r="CQ6" s="35">
        <f t="shared" si="10"/>
        <v>34.36</v>
      </c>
      <c r="CR6" s="35">
        <f t="shared" si="10"/>
        <v>41.28</v>
      </c>
      <c r="CS6" s="35">
        <f t="shared" si="10"/>
        <v>50.24</v>
      </c>
      <c r="CT6" s="35">
        <f t="shared" si="10"/>
        <v>49.68</v>
      </c>
      <c r="CU6" s="35">
        <f t="shared" si="10"/>
        <v>49.27</v>
      </c>
      <c r="CV6" s="35">
        <f t="shared" si="10"/>
        <v>49.47</v>
      </c>
      <c r="CW6" s="34" t="str">
        <f>IF(CW7="","",IF(CW7="-","【-】","【"&amp;SUBSTITUTE(TEXT(CW7,"#,##0.00"),"-","△")&amp;"】"))</f>
        <v>【59.57】</v>
      </c>
      <c r="CX6" s="35">
        <f>IF(CX7="",NA(),CX7)</f>
        <v>58.49</v>
      </c>
      <c r="CY6" s="35">
        <f t="shared" ref="CY6:DG6" si="11">IF(CY7="",NA(),CY7)</f>
        <v>61.65</v>
      </c>
      <c r="CZ6" s="35">
        <f t="shared" si="11"/>
        <v>63.48</v>
      </c>
      <c r="DA6" s="35">
        <f t="shared" si="11"/>
        <v>66.180000000000007</v>
      </c>
      <c r="DB6" s="35">
        <f t="shared" si="11"/>
        <v>68.48</v>
      </c>
      <c r="DC6" s="35">
        <f t="shared" si="11"/>
        <v>61.3</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0.19</v>
      </c>
      <c r="EK6" s="35">
        <f t="shared" si="14"/>
        <v>0.13</v>
      </c>
      <c r="EL6" s="35">
        <f t="shared" si="14"/>
        <v>0.12</v>
      </c>
      <c r="EM6" s="35">
        <f t="shared" si="14"/>
        <v>0.1</v>
      </c>
      <c r="EN6" s="35">
        <f t="shared" si="14"/>
        <v>0.32</v>
      </c>
      <c r="EO6" s="34" t="str">
        <f>IF(EO7="","",IF(EO7="-","【-】","【"&amp;SUBSTITUTE(TEXT(EO7,"#,##0.00"),"-","△")&amp;"】"))</f>
        <v>【0.30】</v>
      </c>
    </row>
    <row r="7" spans="1:145" s="36" customFormat="1" x14ac:dyDescent="0.2">
      <c r="A7" s="28"/>
      <c r="B7" s="37">
        <v>2020</v>
      </c>
      <c r="C7" s="37">
        <v>63649</v>
      </c>
      <c r="D7" s="37">
        <v>47</v>
      </c>
      <c r="E7" s="37">
        <v>17</v>
      </c>
      <c r="F7" s="37">
        <v>1</v>
      </c>
      <c r="G7" s="37">
        <v>0</v>
      </c>
      <c r="H7" s="37" t="s">
        <v>97</v>
      </c>
      <c r="I7" s="37" t="s">
        <v>98</v>
      </c>
      <c r="J7" s="37" t="s">
        <v>99</v>
      </c>
      <c r="K7" s="37" t="s">
        <v>100</v>
      </c>
      <c r="L7" s="37" t="s">
        <v>101</v>
      </c>
      <c r="M7" s="37" t="s">
        <v>102</v>
      </c>
      <c r="N7" s="38" t="s">
        <v>103</v>
      </c>
      <c r="O7" s="38" t="s">
        <v>104</v>
      </c>
      <c r="P7" s="38">
        <v>25.13</v>
      </c>
      <c r="Q7" s="38">
        <v>93.94</v>
      </c>
      <c r="R7" s="38">
        <v>3080</v>
      </c>
      <c r="S7" s="38">
        <v>7310</v>
      </c>
      <c r="T7" s="38">
        <v>374.22</v>
      </c>
      <c r="U7" s="38">
        <v>19.53</v>
      </c>
      <c r="V7" s="38">
        <v>1821</v>
      </c>
      <c r="W7" s="38">
        <v>0.88</v>
      </c>
      <c r="X7" s="38">
        <v>2069.3200000000002</v>
      </c>
      <c r="Y7" s="38">
        <v>91.11</v>
      </c>
      <c r="Z7" s="38">
        <v>96.69</v>
      </c>
      <c r="AA7" s="38">
        <v>78.13</v>
      </c>
      <c r="AB7" s="38">
        <v>71.72</v>
      </c>
      <c r="AC7" s="38">
        <v>72.930000000000007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5183.2700000000004</v>
      </c>
      <c r="BG7" s="38">
        <v>4700.6000000000004</v>
      </c>
      <c r="BH7" s="38">
        <v>4338.43</v>
      </c>
      <c r="BI7" s="38">
        <v>4119.5600000000004</v>
      </c>
      <c r="BJ7" s="38">
        <v>3685.01</v>
      </c>
      <c r="BK7" s="38">
        <v>1604.64</v>
      </c>
      <c r="BL7" s="38">
        <v>1124.26</v>
      </c>
      <c r="BM7" s="38">
        <v>1048.23</v>
      </c>
      <c r="BN7" s="38">
        <v>1130.42</v>
      </c>
      <c r="BO7" s="38">
        <v>1245.0999999999999</v>
      </c>
      <c r="BP7" s="38">
        <v>705.21</v>
      </c>
      <c r="BQ7" s="38">
        <v>50.07</v>
      </c>
      <c r="BR7" s="38">
        <v>51.51</v>
      </c>
      <c r="BS7" s="38">
        <v>47.75</v>
      </c>
      <c r="BT7" s="38">
        <v>38.76</v>
      </c>
      <c r="BU7" s="38">
        <v>41.09</v>
      </c>
      <c r="BV7" s="38">
        <v>60.01</v>
      </c>
      <c r="BW7" s="38">
        <v>80.58</v>
      </c>
      <c r="BX7" s="38">
        <v>78.92</v>
      </c>
      <c r="BY7" s="38">
        <v>74.17</v>
      </c>
      <c r="BZ7" s="38">
        <v>79.77</v>
      </c>
      <c r="CA7" s="38">
        <v>98.96</v>
      </c>
      <c r="CB7" s="38">
        <v>313.64</v>
      </c>
      <c r="CC7" s="38">
        <v>303.5</v>
      </c>
      <c r="CD7" s="38">
        <v>327.39999999999998</v>
      </c>
      <c r="CE7" s="38">
        <v>408.79</v>
      </c>
      <c r="CF7" s="38">
        <v>391.8</v>
      </c>
      <c r="CG7" s="38">
        <v>277.67</v>
      </c>
      <c r="CH7" s="38">
        <v>216.21</v>
      </c>
      <c r="CI7" s="38">
        <v>220.31</v>
      </c>
      <c r="CJ7" s="38">
        <v>230.95</v>
      </c>
      <c r="CK7" s="38">
        <v>214.56</v>
      </c>
      <c r="CL7" s="38">
        <v>134.52000000000001</v>
      </c>
      <c r="CM7" s="38">
        <v>28.64</v>
      </c>
      <c r="CN7" s="38">
        <v>31.73</v>
      </c>
      <c r="CO7" s="38">
        <v>33</v>
      </c>
      <c r="CP7" s="38">
        <v>31.09</v>
      </c>
      <c r="CQ7" s="38">
        <v>34.36</v>
      </c>
      <c r="CR7" s="38">
        <v>41.28</v>
      </c>
      <c r="CS7" s="38">
        <v>50.24</v>
      </c>
      <c r="CT7" s="38">
        <v>49.68</v>
      </c>
      <c r="CU7" s="38">
        <v>49.27</v>
      </c>
      <c r="CV7" s="38">
        <v>49.47</v>
      </c>
      <c r="CW7" s="38">
        <v>59.57</v>
      </c>
      <c r="CX7" s="38">
        <v>58.49</v>
      </c>
      <c r="CY7" s="38">
        <v>61.65</v>
      </c>
      <c r="CZ7" s="38">
        <v>63.48</v>
      </c>
      <c r="DA7" s="38">
        <v>66.180000000000007</v>
      </c>
      <c r="DB7" s="38">
        <v>68.48</v>
      </c>
      <c r="DC7" s="38">
        <v>61.3</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0.19</v>
      </c>
      <c r="EK7" s="38">
        <v>0.13</v>
      </c>
      <c r="EL7" s="38">
        <v>0.12</v>
      </c>
      <c r="EM7" s="38">
        <v>0.1</v>
      </c>
      <c r="EN7" s="38">
        <v>0.32</v>
      </c>
      <c r="EO7" s="38">
        <v>0.3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110</v>
      </c>
    </row>
    <row r="12" spans="1:145" x14ac:dyDescent="0.2">
      <c r="B12">
        <v>1</v>
      </c>
      <c r="C12">
        <v>1</v>
      </c>
      <c r="D12">
        <v>1</v>
      </c>
      <c r="E12">
        <v>1</v>
      </c>
      <c r="F12">
        <v>2</v>
      </c>
      <c r="G12" t="s">
        <v>111</v>
      </c>
    </row>
    <row r="13" spans="1:145" x14ac:dyDescent="0.2">
      <c r="B13" t="s">
        <v>112</v>
      </c>
      <c r="C13" t="s">
        <v>113</v>
      </c>
      <c r="D13" t="s">
        <v>112</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翔太</cp:lastModifiedBy>
  <cp:lastPrinted>2022-01-18T00:38:43Z</cp:lastPrinted>
  <dcterms:created xsi:type="dcterms:W3CDTF">2021-12-03T07:43:42Z</dcterms:created>
  <dcterms:modified xsi:type="dcterms:W3CDTF">2022-01-18T02:48:17Z</dcterms:modified>
  <cp:category/>
</cp:coreProperties>
</file>