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91BBEBC0-5A3A-457A-810F-A9BD59C2E40B}" xr6:coauthVersionLast="36" xr6:coauthVersionMax="36" xr10:uidLastSave="{00000000-0000-0000-0000-000000000000}"/>
  <workbookProtection workbookAlgorithmName="SHA-512" workbookHashValue="Yf4A7xG62KMcyWrme51pw7nni2EY1E5gJ5kLMHWxxcnLbhwQp3C3MDwG5KYtufTg+TBQb19rgHhlt+oV67LRRw==" workbookSaltValue="hkIOOXIfplxKf7oJK29Nsg=="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S6" i="5"/>
  <c r="AL8" i="4" s="1"/>
  <c r="R6" i="5"/>
  <c r="Q6" i="5"/>
  <c r="W10" i="4" s="1"/>
  <c r="P6" i="5"/>
  <c r="O6" i="5"/>
  <c r="I10" i="4" s="1"/>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BB10" i="4"/>
  <c r="AT10" i="4"/>
  <c r="AL10" i="4"/>
  <c r="AD10" i="4"/>
  <c r="P10" i="4"/>
  <c r="B10" i="4"/>
  <c r="AT8" i="4"/>
  <c r="W8" i="4"/>
  <c r="I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<sst xmlns="http://schemas.openxmlformats.org/spreadsheetml/2006/main" count="231" uniqueCount="117">
  <si>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</si>
  <si>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</si>
  <si>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</si>
  <si>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</si>
  <si>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</si>
  <si>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</si>
  <si>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</si>
  <si>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</si>
  <si>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</si>
  <si>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</si>
  <si>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</si>
  <si>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</si>
  <si>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</si>
  <si>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</si>
  <si>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</si>
  <si>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</si>
  <si>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</si>
  <si>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</si>
  <si>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</si>
  <si>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</si>
  <si>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</si>
  <si>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</si>
  <si>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</si>
  <si>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</si>
  <si>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</si>
  <si>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</si>
  <si>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</si>
  <si>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</si>
  <si>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</si>
  <si>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</si>
  <si>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</si>
  <si>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</si>
  <si>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</si>
  <si>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</si>
  <si>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</si>
  <si>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</si>
  <si>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</si>
  <si>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</si>
  <si>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</si>
  <si>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</si>
  <si>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</si>
  <si>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</si>
  <si>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</si>
  <si>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</si>
  <si>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</si>
  <si>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</si>
  <si>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</si>
  <si>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</si>
  <si>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</si>
  <si>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</si>
  <si>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</si>
  <si>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</si>
  <si>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</si>
  <si>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</si>
  <si>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</si>
  <si>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</si>
  <si>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</si>
  <si>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</si>
  <si>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</si>
  <si>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</si>
  <si>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</si>
  <si>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</si>
  <si>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</si>
  <si>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</si>
  <si>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</si>
  <si>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</si>
  <si>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</si>
  <si>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</si>
  <si>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</si>
  <si>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</si>
  <si>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</si>
  <si>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</si>
  <si>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</si>
  <si>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</si>
  <si>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</si>
  <si>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</si>
  <si>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</si>
  <si>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</si>
  <si>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</si>
  <si>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</si>
  <si>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</si>
  <si>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</si>
  <si>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</si>
  <si>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</si>
  <si>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</si>
  <si>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</si>
  <si>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</si>
  <si>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</si>
  <si>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</si>
  <si>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</si>
  <si>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</si>
  <si>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</si>
  <si>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</si>
  <si>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</si>
  <si>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</si>
  <si>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</si>
  <si>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</si>
  <si>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</si>
  <si>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</si>
  <si>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</si>
  <si>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</si>
  <si>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</si>
  <si>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</si>
  <si>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</si>
  <si>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</si>
  <si>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</si>
  <si>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</si>
  <si>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</si>
  <si>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</si>
  <si>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</si>
  <si>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</si>
  <si>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</si>
  <si>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</si>
  <si>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</si>
  <si>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平成27年度に策定した「鶴岡市汚水処理施設整備構想」により整備を進め、併せてアセットマネジメントに取り組み、使用料の適正化や長寿命化計画による施設の改築を行っていく必要があります。</t>
    <rPh sb="124" eb="126">
      <t>コンゴ</t>
    </rPh>
    <phoneticPr fontId="4"/>
  </si>
  <si>
    <t>　①経常収支比率は、類似団体平均値よりも高くなっており100％を上回っています。使用料収入や一般会計からの繰入金等により費用を賄えている状況となっています。
　②累積欠損金比率は、純利益の計上により改善しました。
　③流動比率は、平成初期に借り入れた企業債の償還額が大きいため100％を下回っていますが改善しました。
　④企業債の償還額が借入額よりも上回っているため減少傾向です。
　⑤経費回収率は100％を下回っており、汚水処理にかかる費用を使用料収入で賄えていない状況です。
　⑥汚水処理原価は、汚水処理費が増加したため、前年度と比較して悪化しました。
　⑦施設利用率は前年度を下回り施設が過大で実際の処理量に見合っていない状況となっています。
　⑧水洗化率は、集落排水施設が整備されて相当年数が経過しているため高い数値となっています。</t>
    <rPh sb="2" eb="4">
      <t>ケイジョウ</t>
    </rPh>
    <rPh sb="60" eb="62">
      <t>ヒヨウ</t>
    </rPh>
    <rPh sb="81" eb="83">
      <t>ルイセキ</t>
    </rPh>
    <rPh sb="83" eb="86">
      <t>ケッソンキン</t>
    </rPh>
    <rPh sb="86" eb="88">
      <t>ヒリツ</t>
    </rPh>
    <rPh sb="90" eb="93">
      <t>ジュンリエキ</t>
    </rPh>
    <rPh sb="94" eb="96">
      <t>ケイジョウ</t>
    </rPh>
    <rPh sb="109" eb="113">
      <t>リュウドウヒリツ</t>
    </rPh>
    <rPh sb="151" eb="153">
      <t>カイゼン</t>
    </rPh>
    <rPh sb="183" eb="187">
      <t>ゲンショウケイコウ</t>
    </rPh>
    <rPh sb="242" eb="246">
      <t>オスイショリ</t>
    </rPh>
    <rPh sb="246" eb="248">
      <t>ゲンカ</t>
    </rPh>
    <rPh sb="263" eb="266">
      <t>ゼンネンド</t>
    </rPh>
    <rPh sb="267" eb="269">
      <t>ヒカク</t>
    </rPh>
    <rPh sb="271" eb="273">
      <t>アッカ</t>
    </rPh>
    <rPh sb="281" eb="283">
      <t>シセツ</t>
    </rPh>
    <rPh sb="283" eb="286">
      <t>リヨウリツ</t>
    </rPh>
    <rPh sb="291" eb="293">
      <t>シタマワ</t>
    </rPh>
    <rPh sb="327" eb="331">
      <t>スイセンカリツ</t>
    </rPh>
    <phoneticPr fontId="4"/>
  </si>
  <si>
    <t>　①有形固定資産減価償却率は、類似団体平均よりも低い数値となっております。施設の統廃合などによる施設整備により減価償却累計額が少ないため低い数値となっております。
　②令和3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③令和3年度は改善を実施した管渠は無く、有形固定資産減価償却率の状況から緊急な改築等の必要性は低いと言えます。</t>
    <rPh sb="2" eb="6">
      <t>ユウケイコテイ</t>
    </rPh>
    <rPh sb="6" eb="8">
      <t>シサン</t>
    </rPh>
    <rPh sb="12" eb="13">
      <t>リツ</t>
    </rPh>
    <rPh sb="15" eb="17">
      <t>ルイジ</t>
    </rPh>
    <rPh sb="17" eb="19">
      <t>ダンタイ</t>
    </rPh>
    <rPh sb="19" eb="21">
      <t>ヘイキン</t>
    </rPh>
    <rPh sb="24" eb="25">
      <t>ヒク</t>
    </rPh>
    <rPh sb="26" eb="28">
      <t>スウチ</t>
    </rPh>
    <rPh sb="37" eb="39">
      <t>シセツ</t>
    </rPh>
    <rPh sb="40" eb="43">
      <t>トウハイゴウ</t>
    </rPh>
    <rPh sb="48" eb="52">
      <t>シセツセイビ</t>
    </rPh>
    <rPh sb="55" eb="62">
      <t>ゲンカショウキャクルイケイガク</t>
    </rPh>
    <rPh sb="63" eb="64">
      <t>スク</t>
    </rPh>
    <rPh sb="68" eb="69">
      <t>ヒク</t>
    </rPh>
    <rPh sb="70" eb="72">
      <t>スウチ</t>
    </rPh>
    <rPh sb="158" eb="160">
      <t>コンゴ</t>
    </rPh>
    <rPh sb="258" eb="26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</si>
</sst>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23.13</c:v>
                </c:pt>
                <c:pt idx="1">
                  <c:v>0.21</c:v>
                </c:pt>
                <c:pt idx="2">
                  <c:v>0.21</c:v>
                </c:pt>
                <c:pt idx="3" formatCode="#,##0.00;&quot;△&quot;#,##0.00">
                  <c:v>0</c:v>
                </c:pt>
                <c:pt idx="4" formatCode="#,##0.00;&quot;△&quot;#,##0.00">
                  <c:v>0</c:v>
                </c:pt>
              </c:numCache>
            </c:numRef>
          </c:val>
          <c:extLst>
            <c:ext xmlns:c16="http://schemas.microsoft.com/office/drawing/2014/chart" uri="{C3380CC4-5D6E-409C-BE32-E72D297353CC}">
              <c16:uniqueId val="{00000000-76B3-408C-840D-486EF18369B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76B3-408C-840D-486EF18369B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53.87</c:v>
                </c:pt>
                <c:pt idx="1">
                  <c:v>58.12</c:v>
                </c:pt>
                <c:pt idx="2">
                  <c:v>57</c:v>
                </c:pt>
                <c:pt idx="3">
                  <c:v>59.1</c:v>
                </c:pt>
                <c:pt idx="4">
                  <c:v>57.15</c:v>
                </c:pt>
              </c:numCache>
            </c:numRef>
          </c:val>
          <c:extLst>
            <c:ext xmlns:c16="http://schemas.microsoft.com/office/drawing/2014/chart" uri="{C3380CC4-5D6E-409C-BE32-E72D297353CC}">
              <c16:uniqueId val="{00000000-5A51-49E4-B97B-F1414D2AD46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5A51-49E4-B97B-F1414D2AD46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94.94</c:v>
                </c:pt>
                <c:pt idx="1">
                  <c:v>95.27</c:v>
                </c:pt>
                <c:pt idx="2">
                  <c:v>95.66</c:v>
                </c:pt>
                <c:pt idx="3">
                  <c:v>95.8</c:v>
                </c:pt>
                <c:pt idx="4">
                  <c:v>96.08</c:v>
                </c:pt>
              </c:numCache>
            </c:numRef>
          </c:val>
          <c:extLst>
            <c:ext xmlns:c16="http://schemas.microsoft.com/office/drawing/2014/chart" uri="{C3380CC4-5D6E-409C-BE32-E72D297353CC}">
              <c16:uniqueId val="{00000000-6F5C-44F2-AA51-C0CD6FB83E8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6F5C-44F2-AA51-C0CD6FB83E8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89.8</c:v>
                </c:pt>
                <c:pt idx="1">
                  <c:v>102.72</c:v>
                </c:pt>
                <c:pt idx="2">
                  <c:v>101.26</c:v>
                </c:pt>
                <c:pt idx="3">
                  <c:v>103.31</c:v>
                </c:pt>
                <c:pt idx="4">
                  <c:v>104.7</c:v>
                </c:pt>
              </c:numCache>
            </c:numRef>
          </c:val>
          <c:extLst>
            <c:ext xmlns:c16="http://schemas.microsoft.com/office/drawing/2014/chart" uri="{C3380CC4-5D6E-409C-BE32-E72D297353CC}">
              <c16:uniqueId val="{00000000-6B88-45CF-995D-80D8565F2F9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100.99</c:v>
                </c:pt>
                <c:pt idx="1">
                  <c:v>101.27</c:v>
                </c:pt>
                <c:pt idx="2">
                  <c:v>101.91</c:v>
                </c:pt>
                <c:pt idx="3">
                  <c:v>103.09</c:v>
                </c:pt>
                <c:pt idx="4">
                  <c:v>102.11</c:v>
                </c:pt>
              </c:numCache>
            </c:numRef>
          </c:val>
          <c:smooth val="0"/>
          <c:extLst>
            <c:ext xmlns:c16="http://schemas.microsoft.com/office/drawing/2014/chart" uri="{C3380CC4-5D6E-409C-BE32-E72D297353CC}">
              <c16:uniqueId val="{00000001-6B88-45CF-995D-80D8565F2F9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10.46</c:v>
                </c:pt>
                <c:pt idx="1">
                  <c:v>13.31</c:v>
                </c:pt>
                <c:pt idx="2">
                  <c:v>16.3</c:v>
                </c:pt>
                <c:pt idx="3">
                  <c:v>19.22</c:v>
                </c:pt>
                <c:pt idx="4">
                  <c:v>21.89</c:v>
                </c:pt>
              </c:numCache>
            </c:numRef>
          </c:val>
          <c:extLst>
            <c:ext xmlns:c16="http://schemas.microsoft.com/office/drawing/2014/chart" uri="{C3380CC4-5D6E-409C-BE32-E72D297353CC}">
              <c16:uniqueId val="{00000000-73F6-4550-BD0A-F98333D4BF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22.69</c:v>
                </c:pt>
                <c:pt idx="1">
                  <c:v>24.32</c:v>
                </c:pt>
                <c:pt idx="2">
                  <c:v>28.19</c:v>
                </c:pt>
                <c:pt idx="3">
                  <c:v>24.8</c:v>
                </c:pt>
                <c:pt idx="4">
                  <c:v>28.12</c:v>
                </c:pt>
              </c:numCache>
            </c:numRef>
          </c:val>
          <c:smooth val="0"/>
          <c:extLst>
            <c:ext xmlns:c16="http://schemas.microsoft.com/office/drawing/2014/chart" uri="{C3380CC4-5D6E-409C-BE32-E72D297353CC}">
              <c16:uniqueId val="{00000001-73F6-4550-BD0A-F98333D4BF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54-4BDF-A92D-A11752E7CB4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F54-4BDF-A92D-A11752E7CB4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68.66</c:v>
                </c:pt>
                <c:pt idx="1">
                  <c:v>59.34</c:v>
                </c:pt>
                <c:pt idx="2">
                  <c:v>55.46</c:v>
                </c:pt>
                <c:pt idx="3">
                  <c:v>41.89</c:v>
                </c:pt>
                <c:pt idx="4">
                  <c:v>24.86</c:v>
                </c:pt>
              </c:numCache>
            </c:numRef>
          </c:val>
          <c:extLst>
            <c:ext xmlns:c16="http://schemas.microsoft.com/office/drawing/2014/chart" uri="{C3380CC4-5D6E-409C-BE32-E72D297353CC}">
              <c16:uniqueId val="{00000000-3D93-43A3-882B-2043AD51F74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149.02000000000001</c:v>
                </c:pt>
                <c:pt idx="1">
                  <c:v>137.09</c:v>
                </c:pt>
                <c:pt idx="2">
                  <c:v>127.98</c:v>
                </c:pt>
                <c:pt idx="3">
                  <c:v>101.24</c:v>
                </c:pt>
                <c:pt idx="4">
                  <c:v>124.9</c:v>
                </c:pt>
              </c:numCache>
            </c:numRef>
          </c:val>
          <c:smooth val="0"/>
          <c:extLst>
            <c:ext xmlns:c16="http://schemas.microsoft.com/office/drawing/2014/chart" uri="{C3380CC4-5D6E-409C-BE32-E72D297353CC}">
              <c16:uniqueId val="{00000001-3D93-43A3-882B-2043AD51F74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50.98</c:v>
                </c:pt>
                <c:pt idx="1">
                  <c:v>51.81</c:v>
                </c:pt>
                <c:pt idx="2">
                  <c:v>56.75</c:v>
                </c:pt>
                <c:pt idx="3">
                  <c:v>61.28</c:v>
                </c:pt>
                <c:pt idx="4">
                  <c:v>78.14</c:v>
                </c:pt>
              </c:numCache>
            </c:numRef>
          </c:val>
          <c:extLst>
            <c:ext xmlns:c16="http://schemas.microsoft.com/office/drawing/2014/chart" uri="{C3380CC4-5D6E-409C-BE32-E72D297353CC}">
              <c16:uniqueId val="{00000000-3C58-4EF0-BF22-1D518730DB4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38.119999999999997</c:v>
                </c:pt>
                <c:pt idx="1">
                  <c:v>43.5</c:v>
                </c:pt>
                <c:pt idx="2">
                  <c:v>44.14</c:v>
                </c:pt>
                <c:pt idx="3">
                  <c:v>37.24</c:v>
                </c:pt>
                <c:pt idx="4">
                  <c:v>33.58</c:v>
                </c:pt>
              </c:numCache>
            </c:numRef>
          </c:val>
          <c:smooth val="0"/>
          <c:extLst>
            <c:ext xmlns:c16="http://schemas.microsoft.com/office/drawing/2014/chart" uri="{C3380CC4-5D6E-409C-BE32-E72D297353CC}">
              <c16:uniqueId val="{00000001-3C58-4EF0-BF22-1D518730DB4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2216.67</c:v>
                </c:pt>
                <c:pt idx="1">
                  <c:v>2150.2600000000002</c:v>
                </c:pt>
                <c:pt idx="2">
                  <c:v>2024.12</c:v>
                </c:pt>
                <c:pt idx="3">
                  <c:v>1847.25</c:v>
                </c:pt>
                <c:pt idx="4">
                  <c:v>1737.02</c:v>
                </c:pt>
              </c:numCache>
            </c:numRef>
          </c:val>
          <c:extLst>
            <c:ext xmlns:c16="http://schemas.microsoft.com/office/drawing/2014/chart" uri="{C3380CC4-5D6E-409C-BE32-E72D297353CC}">
              <c16:uniqueId val="{00000000-D253-4A1A-8339-525AFEC4CC9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D253-4A1A-8339-525AFEC4CC9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99.58</c:v>
                </c:pt>
                <c:pt idx="1">
                  <c:v>99.5</c:v>
                </c:pt>
                <c:pt idx="2">
                  <c:v>100</c:v>
                </c:pt>
                <c:pt idx="3">
                  <c:v>98.96</c:v>
                </c:pt>
                <c:pt idx="4">
                  <c:v>98.81</c:v>
                </c:pt>
              </c:numCache>
            </c:numRef>
          </c:val>
          <c:extLst>
            <c:ext xmlns:c16="http://schemas.microsoft.com/office/drawing/2014/chart" uri="{C3380CC4-5D6E-409C-BE32-E72D297353CC}">
              <c16:uniqueId val="{00000000-90A7-4EF6-BDBE-80637AFF33F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90A7-4EF6-BDBE-80637AFF33F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195.09</c:v>
                </c:pt>
                <c:pt idx="1">
                  <c:v>196.24</c:v>
                </c:pt>
                <c:pt idx="2">
                  <c:v>194.47</c:v>
                </c:pt>
                <c:pt idx="3">
                  <c:v>196.18</c:v>
                </c:pt>
                <c:pt idx="4">
                  <c:v>197.21</c:v>
                </c:pt>
              </c:numCache>
            </c:numRef>
          </c:val>
          <c:extLst>
            <c:ext xmlns:c16="http://schemas.microsoft.com/office/drawing/2014/chart" uri="{C3380CC4-5D6E-409C-BE32-E72D297353CC}">
              <c16:uniqueId val="{00000000-CD35-479E-B014-0A3717EF9AE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CD35-479E-B014-0A3717EF9AE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E47" zoomScaleNormal="100" workbookViewId="0">
      <selection activeCell="CR58" sqref="CR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鶴岡市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122203</v>
      </c>
      <c r="AM8" s="37"/>
      <c r="AN8" s="37"/>
      <c r="AO8" s="37"/>
      <c r="AP8" s="37"/>
      <c r="AQ8" s="37"/>
      <c r="AR8" s="37"/>
      <c r="AS8" s="37"/>
      <c r="AT8" s="38">
        <f>データ!T6</f>
        <v>1311.51</v>
      </c>
      <c r="AU8" s="38"/>
      <c r="AV8" s="38"/>
      <c r="AW8" s="38"/>
      <c r="AX8" s="38"/>
      <c r="AY8" s="38"/>
      <c r="AZ8" s="38"/>
      <c r="BA8" s="38"/>
      <c r="BB8" s="38">
        <f>データ!U6</f>
        <v>93.18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72.64</v>
      </c>
      <c r="J10" s="38"/>
      <c r="K10" s="38"/>
      <c r="L10" s="38"/>
      <c r="M10" s="38"/>
      <c r="N10" s="38"/>
      <c r="O10" s="38"/>
      <c r="P10" s="38">
        <f>データ!P6</f>
        <v>12.49</v>
      </c>
      <c r="Q10" s="38"/>
      <c r="R10" s="38"/>
      <c r="S10" s="38"/>
      <c r="T10" s="38"/>
      <c r="U10" s="38"/>
      <c r="V10" s="38"/>
      <c r="W10" s="38">
        <f>データ!Q6</f>
        <v>82.02</v>
      </c>
      <c r="X10" s="38"/>
      <c r="Y10" s="38"/>
      <c r="Z10" s="38"/>
      <c r="AA10" s="38"/>
      <c r="AB10" s="38"/>
      <c r="AC10" s="38"/>
      <c r="AD10" s="37">
        <f>データ!R6</f>
        <v>3883</v>
      </c>
      <c r="AE10" s="37"/>
      <c r="AF10" s="37"/>
      <c r="AG10" s="37"/>
      <c r="AH10" s="37"/>
      <c r="AI10" s="37"/>
      <c r="AJ10" s="37"/>
      <c r="AK10" s="2"/>
      <c r="AL10" s="37">
        <f>データ!V6</f>
        <v>15162</v>
      </c>
      <c r="AM10" s="37"/>
      <c r="AN10" s="37"/>
      <c r="AO10" s="37"/>
      <c r="AP10" s="37"/>
      <c r="AQ10" s="37"/>
      <c r="AR10" s="37"/>
      <c r="AS10" s="37"/>
      <c r="AT10" s="38">
        <f>データ!W6</f>
        <v>12.95</v>
      </c>
      <c r="AU10" s="38"/>
      <c r="AV10" s="38"/>
      <c r="AW10" s="38"/>
      <c r="AX10" s="38"/>
      <c r="AY10" s="38"/>
      <c r="AZ10" s="38"/>
      <c r="BA10" s="38"/>
      <c r="BB10" s="38">
        <f>データ!X6</f>
        <v>1170.81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SCGFhyzI7vFlVqFxGhjDnZE2feGw9+WXSqLPBBlOb3bdwDTLDcsfoAMhC+M39iY163wpNTh+miJThZht4yM8yg==" saltValue="7uZOK71WbGQ2YmPiRWlqx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62031</v>
      </c>
      <c r="D6" s="19">
        <f t="shared" si="3"/>
        <v>46</v>
      </c>
      <c r="E6" s="19">
        <f t="shared" si="3"/>
        <v>17</v>
      </c>
      <c r="F6" s="19">
        <f t="shared" si="3"/>
        <v>5</v>
      </c>
      <c r="G6" s="19">
        <f t="shared" si="3"/>
        <v>0</v>
      </c>
      <c r="H6" s="19" t="str">
        <f t="shared" si="3"/>
        <v>山形県　鶴岡市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72.64</v>
      </c>
      <c r="P6" s="20">
        <f t="shared" si="3"/>
        <v>12.49</v>
      </c>
      <c r="Q6" s="20">
        <f t="shared" si="3"/>
        <v>82.02</v>
      </c>
      <c r="R6" s="20">
        <f t="shared" si="3"/>
        <v>3883</v>
      </c>
      <c r="S6" s="20">
        <f t="shared" si="3"/>
        <v>122203</v>
      </c>
      <c r="T6" s="20">
        <f t="shared" si="3"/>
        <v>1311.51</v>
      </c>
      <c r="U6" s="20">
        <f t="shared" si="3"/>
        <v>93.18</v>
      </c>
      <c r="V6" s="20">
        <f t="shared" si="3"/>
        <v>15162</v>
      </c>
      <c r="W6" s="20">
        <f t="shared" si="3"/>
        <v>12.95</v>
      </c>
      <c r="X6" s="20">
        <f t="shared" si="3"/>
        <v>1170.81</v>
      </c>
      <c r="Y6" s="21">
        <f>IF(Y7="",NA(),Y7)</f>
        <v>89.8</v>
      </c>
      <c r="Z6" s="21">
        <f t="shared" ref="Z6:AH6" si="4">IF(Z7="",NA(),Z7)</f>
        <v>102.72</v>
      </c>
      <c r="AA6" s="21">
        <f t="shared" si="4"/>
        <v>101.26</v>
      </c>
      <c r="AB6" s="21">
        <f t="shared" si="4"/>
        <v>103.31</v>
      </c>
      <c r="AC6" s="21">
        <f t="shared" si="4"/>
        <v>104.7</v>
      </c>
      <c r="AD6" s="21">
        <f t="shared" si="4"/>
        <v>100.99</v>
      </c>
      <c r="AE6" s="21">
        <f t="shared" si="4"/>
        <v>101.27</v>
      </c>
      <c r="AF6" s="21">
        <f t="shared" si="4"/>
        <v>101.91</v>
      </c>
      <c r="AG6" s="21">
        <f t="shared" si="4"/>
        <v>103.09</v>
      </c>
      <c r="AH6" s="21">
        <f t="shared" si="4"/>
        <v>102.11</v>
      </c>
      <c r="AI6" s="20" t="str">
        <f>IF(AI7="","",IF(AI7="-","【-】","【"&amp;SUBSTITUTE(TEXT(AI7,"#,##0.00"),"-","△")&amp;"】"))</f>
        <v>【104.16】</v>
      </c>
      <c r="AJ6" s="21">
        <f>IF(AJ7="",NA(),AJ7)</f>
        <v>68.66</v>
      </c>
      <c r="AK6" s="21">
        <f t="shared" ref="AK6:AS6" si="5">IF(AK7="",NA(),AK7)</f>
        <v>59.34</v>
      </c>
      <c r="AL6" s="21">
        <f t="shared" si="5"/>
        <v>55.46</v>
      </c>
      <c r="AM6" s="21">
        <f t="shared" si="5"/>
        <v>41.89</v>
      </c>
      <c r="AN6" s="21">
        <f t="shared" si="5"/>
        <v>24.86</v>
      </c>
      <c r="AO6" s="21">
        <f t="shared" si="5"/>
        <v>149.02000000000001</v>
      </c>
      <c r="AP6" s="21">
        <f t="shared" si="5"/>
        <v>137.09</v>
      </c>
      <c r="AQ6" s="21">
        <f t="shared" si="5"/>
        <v>127.98</v>
      </c>
      <c r="AR6" s="21">
        <f t="shared" si="5"/>
        <v>101.24</v>
      </c>
      <c r="AS6" s="21">
        <f t="shared" si="5"/>
        <v>124.9</v>
      </c>
      <c r="AT6" s="20" t="str">
        <f>IF(AT7="","",IF(AT7="-","【-】","【"&amp;SUBSTITUTE(TEXT(AT7,"#,##0.00"),"-","△")&amp;"】"))</f>
        <v>【128.23】</v>
      </c>
      <c r="AU6" s="21">
        <f>IF(AU7="",NA(),AU7)</f>
        <v>50.98</v>
      </c>
      <c r="AV6" s="21">
        <f t="shared" ref="AV6:BD6" si="6">IF(AV7="",NA(),AV7)</f>
        <v>51.81</v>
      </c>
      <c r="AW6" s="21">
        <f t="shared" si="6"/>
        <v>56.75</v>
      </c>
      <c r="AX6" s="21">
        <f t="shared" si="6"/>
        <v>61.28</v>
      </c>
      <c r="AY6" s="21">
        <f t="shared" si="6"/>
        <v>78.14</v>
      </c>
      <c r="AZ6" s="21">
        <f t="shared" si="6"/>
        <v>38.119999999999997</v>
      </c>
      <c r="BA6" s="21">
        <f t="shared" si="6"/>
        <v>43.5</v>
      </c>
      <c r="BB6" s="21">
        <f t="shared" si="6"/>
        <v>44.14</v>
      </c>
      <c r="BC6" s="21">
        <f t="shared" si="6"/>
        <v>37.24</v>
      </c>
      <c r="BD6" s="21">
        <f t="shared" si="6"/>
        <v>33.58</v>
      </c>
      <c r="BE6" s="20" t="str">
        <f>IF(BE7="","",IF(BE7="-","【-】","【"&amp;SUBSTITUTE(TEXT(BE7,"#,##0.00"),"-","△")&amp;"】"))</f>
        <v>【34.77】</v>
      </c>
      <c r="BF6" s="21">
        <f>IF(BF7="",NA(),BF7)</f>
        <v>2216.67</v>
      </c>
      <c r="BG6" s="21">
        <f t="shared" ref="BG6:BO6" si="7">IF(BG7="",NA(),BG7)</f>
        <v>2150.2600000000002</v>
      </c>
      <c r="BH6" s="21">
        <f t="shared" si="7"/>
        <v>2024.12</v>
      </c>
      <c r="BI6" s="21">
        <f t="shared" si="7"/>
        <v>1847.25</v>
      </c>
      <c r="BJ6" s="21">
        <f t="shared" si="7"/>
        <v>1737.02</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99.58</v>
      </c>
      <c r="BR6" s="21">
        <f t="shared" ref="BR6:BZ6" si="8">IF(BR7="",NA(),BR7)</f>
        <v>99.5</v>
      </c>
      <c r="BS6" s="21">
        <f t="shared" si="8"/>
        <v>100</v>
      </c>
      <c r="BT6" s="21">
        <f t="shared" si="8"/>
        <v>98.96</v>
      </c>
      <c r="BU6" s="21">
        <f t="shared" si="8"/>
        <v>98.81</v>
      </c>
      <c r="BV6" s="21">
        <f t="shared" si="8"/>
        <v>65.33</v>
      </c>
      <c r="BW6" s="21">
        <f t="shared" si="8"/>
        <v>65.39</v>
      </c>
      <c r="BX6" s="21">
        <f t="shared" si="8"/>
        <v>65.37</v>
      </c>
      <c r="BY6" s="21">
        <f t="shared" si="8"/>
        <v>68.11</v>
      </c>
      <c r="BZ6" s="21">
        <f t="shared" si="8"/>
        <v>67.23</v>
      </c>
      <c r="CA6" s="20" t="str">
        <f>IF(CA7="","",IF(CA7="-","【-】","【"&amp;SUBSTITUTE(TEXT(CA7,"#,##0.00"),"-","△")&amp;"】"))</f>
        <v>【60.65】</v>
      </c>
      <c r="CB6" s="21">
        <f>IF(CB7="",NA(),CB7)</f>
        <v>195.09</v>
      </c>
      <c r="CC6" s="21">
        <f t="shared" ref="CC6:CK6" si="9">IF(CC7="",NA(),CC7)</f>
        <v>196.24</v>
      </c>
      <c r="CD6" s="21">
        <f t="shared" si="9"/>
        <v>194.47</v>
      </c>
      <c r="CE6" s="21">
        <f t="shared" si="9"/>
        <v>196.18</v>
      </c>
      <c r="CF6" s="21">
        <f t="shared" si="9"/>
        <v>197.21</v>
      </c>
      <c r="CG6" s="21">
        <f t="shared" si="9"/>
        <v>227.43</v>
      </c>
      <c r="CH6" s="21">
        <f t="shared" si="9"/>
        <v>230.88</v>
      </c>
      <c r="CI6" s="21">
        <f t="shared" si="9"/>
        <v>228.99</v>
      </c>
      <c r="CJ6" s="21">
        <f t="shared" si="9"/>
        <v>222.41</v>
      </c>
      <c r="CK6" s="21">
        <f t="shared" si="9"/>
        <v>228.21</v>
      </c>
      <c r="CL6" s="20" t="str">
        <f>IF(CL7="","",IF(CL7="-","【-】","【"&amp;SUBSTITUTE(TEXT(CL7,"#,##0.00"),"-","△")&amp;"】"))</f>
        <v>【256.97】</v>
      </c>
      <c r="CM6" s="21">
        <f>IF(CM7="",NA(),CM7)</f>
        <v>53.87</v>
      </c>
      <c r="CN6" s="21">
        <f t="shared" ref="CN6:CV6" si="10">IF(CN7="",NA(),CN7)</f>
        <v>58.12</v>
      </c>
      <c r="CO6" s="21">
        <f t="shared" si="10"/>
        <v>57</v>
      </c>
      <c r="CP6" s="21">
        <f t="shared" si="10"/>
        <v>59.1</v>
      </c>
      <c r="CQ6" s="21">
        <f t="shared" si="10"/>
        <v>57.15</v>
      </c>
      <c r="CR6" s="21">
        <f t="shared" si="10"/>
        <v>56.01</v>
      </c>
      <c r="CS6" s="21">
        <f t="shared" si="10"/>
        <v>56.72</v>
      </c>
      <c r="CT6" s="21">
        <f t="shared" si="10"/>
        <v>54.06</v>
      </c>
      <c r="CU6" s="21">
        <f t="shared" si="10"/>
        <v>55.26</v>
      </c>
      <c r="CV6" s="21">
        <f t="shared" si="10"/>
        <v>54.54</v>
      </c>
      <c r="CW6" s="20" t="str">
        <f>IF(CW7="","",IF(CW7="-","【-】","【"&amp;SUBSTITUTE(TEXT(CW7,"#,##0.00"),"-","△")&amp;"】"))</f>
        <v>【61.14】</v>
      </c>
      <c r="CX6" s="21">
        <f>IF(CX7="",NA(),CX7)</f>
        <v>94.94</v>
      </c>
      <c r="CY6" s="21">
        <f t="shared" ref="CY6:DG6" si="11">IF(CY7="",NA(),CY7)</f>
        <v>95.27</v>
      </c>
      <c r="CZ6" s="21">
        <f t="shared" si="11"/>
        <v>95.66</v>
      </c>
      <c r="DA6" s="21">
        <f t="shared" si="11"/>
        <v>95.8</v>
      </c>
      <c r="DB6" s="21">
        <f t="shared" si="11"/>
        <v>96.08</v>
      </c>
      <c r="DC6" s="21">
        <f t="shared" si="11"/>
        <v>89.77</v>
      </c>
      <c r="DD6" s="21">
        <f t="shared" si="11"/>
        <v>90.04</v>
      </c>
      <c r="DE6" s="21">
        <f t="shared" si="11"/>
        <v>90.11</v>
      </c>
      <c r="DF6" s="21">
        <f t="shared" si="11"/>
        <v>90.52</v>
      </c>
      <c r="DG6" s="21">
        <f t="shared" si="11"/>
        <v>90.3</v>
      </c>
      <c r="DH6" s="20" t="str">
        <f>IF(DH7="","",IF(DH7="-","【-】","【"&amp;SUBSTITUTE(TEXT(DH7,"#,##0.00"),"-","△")&amp;"】"))</f>
        <v>【86.91】</v>
      </c>
      <c r="DI6" s="21">
        <f>IF(DI7="",NA(),DI7)</f>
        <v>10.46</v>
      </c>
      <c r="DJ6" s="21">
        <f t="shared" ref="DJ6:DR6" si="12">IF(DJ7="",NA(),DJ7)</f>
        <v>13.31</v>
      </c>
      <c r="DK6" s="21">
        <f t="shared" si="12"/>
        <v>16.3</v>
      </c>
      <c r="DL6" s="21">
        <f t="shared" si="12"/>
        <v>19.22</v>
      </c>
      <c r="DM6" s="21">
        <f t="shared" si="12"/>
        <v>21.89</v>
      </c>
      <c r="DN6" s="21">
        <f t="shared" si="12"/>
        <v>22.69</v>
      </c>
      <c r="DO6" s="21">
        <f t="shared" si="12"/>
        <v>24.32</v>
      </c>
      <c r="DP6" s="21">
        <f t="shared" si="12"/>
        <v>28.19</v>
      </c>
      <c r="DQ6" s="21">
        <f t="shared" si="12"/>
        <v>24.8</v>
      </c>
      <c r="DR6" s="21">
        <f t="shared" si="12"/>
        <v>28.12</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1">
        <f>IF(EE7="",NA(),EE7)</f>
        <v>23.13</v>
      </c>
      <c r="EF6" s="21">
        <f t="shared" ref="EF6:EN6" si="14">IF(EF7="",NA(),EF7)</f>
        <v>0.21</v>
      </c>
      <c r="EG6" s="21">
        <f t="shared" si="14"/>
        <v>0.21</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8" s="22" customFormat="1" x14ac:dyDescent="0.15">
      <c r="A7" s="14"/>
      <c r="B7" s="23">
        <v>2021</v>
      </c>
      <c r="C7" s="23">
        <v>62031</v>
      </c>
      <c r="D7" s="23">
        <v>46</v>
      </c>
      <c r="E7" s="23">
        <v>17</v>
      </c>
      <c r="F7" s="23">
        <v>5</v>
      </c>
      <c r="G7" s="23">
        <v>0</v>
      </c>
      <c r="H7" s="23" t="s">
        <v>95</v>
      </c>
      <c r="I7" s="23" t="s">
        <v>96</v>
      </c>
      <c r="J7" s="23" t="s">
        <v>97</v>
      </c>
      <c r="K7" s="23" t="s">
        <v>98</v>
      </c>
      <c r="L7" s="23" t="s">
        <v>99</v>
      </c>
      <c r="M7" s="23" t="s">
        <v>100</v>
      </c>
      <c r="N7" s="24" t="s">
        <v>101</v>
      </c>
      <c r="O7" s="24">
        <v>72.64</v>
      </c>
      <c r="P7" s="24">
        <v>12.49</v>
      </c>
      <c r="Q7" s="24">
        <v>82.02</v>
      </c>
      <c r="R7" s="24">
        <v>3883</v>
      </c>
      <c r="S7" s="24">
        <v>122203</v>
      </c>
      <c r="T7" s="24">
        <v>1311.51</v>
      </c>
      <c r="U7" s="24">
        <v>93.18</v>
      </c>
      <c r="V7" s="24">
        <v>15162</v>
      </c>
      <c r="W7" s="24">
        <v>12.95</v>
      </c>
      <c r="X7" s="24">
        <v>1170.81</v>
      </c>
      <c r="Y7" s="24">
        <v>89.8</v>
      </c>
      <c r="Z7" s="24">
        <v>102.72</v>
      </c>
      <c r="AA7" s="24">
        <v>101.26</v>
      </c>
      <c r="AB7" s="24">
        <v>103.31</v>
      </c>
      <c r="AC7" s="24">
        <v>104.7</v>
      </c>
      <c r="AD7" s="24">
        <v>100.99</v>
      </c>
      <c r="AE7" s="24">
        <v>101.27</v>
      </c>
      <c r="AF7" s="24">
        <v>101.91</v>
      </c>
      <c r="AG7" s="24">
        <v>103.09</v>
      </c>
      <c r="AH7" s="24">
        <v>102.11</v>
      </c>
      <c r="AI7" s="24">
        <v>104.16</v>
      </c>
      <c r="AJ7" s="24">
        <v>68.66</v>
      </c>
      <c r="AK7" s="24">
        <v>59.34</v>
      </c>
      <c r="AL7" s="24">
        <v>55.46</v>
      </c>
      <c r="AM7" s="24">
        <v>41.89</v>
      </c>
      <c r="AN7" s="24">
        <v>24.86</v>
      </c>
      <c r="AO7" s="24">
        <v>149.02000000000001</v>
      </c>
      <c r="AP7" s="24">
        <v>137.09</v>
      </c>
      <c r="AQ7" s="24">
        <v>127.98</v>
      </c>
      <c r="AR7" s="24">
        <v>101.24</v>
      </c>
      <c r="AS7" s="24">
        <v>124.9</v>
      </c>
      <c r="AT7" s="24">
        <v>128.22999999999999</v>
      </c>
      <c r="AU7" s="24">
        <v>50.98</v>
      </c>
      <c r="AV7" s="24">
        <v>51.81</v>
      </c>
      <c r="AW7" s="24">
        <v>56.75</v>
      </c>
      <c r="AX7" s="24">
        <v>61.28</v>
      </c>
      <c r="AY7" s="24">
        <v>78.14</v>
      </c>
      <c r="AZ7" s="24">
        <v>38.119999999999997</v>
      </c>
      <c r="BA7" s="24">
        <v>43.5</v>
      </c>
      <c r="BB7" s="24">
        <v>44.14</v>
      </c>
      <c r="BC7" s="24">
        <v>37.24</v>
      </c>
      <c r="BD7" s="24">
        <v>33.58</v>
      </c>
      <c r="BE7" s="24">
        <v>34.770000000000003</v>
      </c>
      <c r="BF7" s="24">
        <v>2216.67</v>
      </c>
      <c r="BG7" s="24">
        <v>2150.2600000000002</v>
      </c>
      <c r="BH7" s="24">
        <v>2024.12</v>
      </c>
      <c r="BI7" s="24">
        <v>1847.25</v>
      </c>
      <c r="BJ7" s="24">
        <v>1737.02</v>
      </c>
      <c r="BK7" s="24">
        <v>684.74</v>
      </c>
      <c r="BL7" s="24">
        <v>654.91999999999996</v>
      </c>
      <c r="BM7" s="24">
        <v>654.71</v>
      </c>
      <c r="BN7" s="24">
        <v>783.8</v>
      </c>
      <c r="BO7" s="24">
        <v>778.81</v>
      </c>
      <c r="BP7" s="24">
        <v>786.37</v>
      </c>
      <c r="BQ7" s="24">
        <v>99.58</v>
      </c>
      <c r="BR7" s="24">
        <v>99.5</v>
      </c>
      <c r="BS7" s="24">
        <v>100</v>
      </c>
      <c r="BT7" s="24">
        <v>98.96</v>
      </c>
      <c r="BU7" s="24">
        <v>98.81</v>
      </c>
      <c r="BV7" s="24">
        <v>65.33</v>
      </c>
      <c r="BW7" s="24">
        <v>65.39</v>
      </c>
      <c r="BX7" s="24">
        <v>65.37</v>
      </c>
      <c r="BY7" s="24">
        <v>68.11</v>
      </c>
      <c r="BZ7" s="24">
        <v>67.23</v>
      </c>
      <c r="CA7" s="24">
        <v>60.65</v>
      </c>
      <c r="CB7" s="24">
        <v>195.09</v>
      </c>
      <c r="CC7" s="24">
        <v>196.24</v>
      </c>
      <c r="CD7" s="24">
        <v>194.47</v>
      </c>
      <c r="CE7" s="24">
        <v>196.18</v>
      </c>
      <c r="CF7" s="24">
        <v>197.21</v>
      </c>
      <c r="CG7" s="24">
        <v>227.43</v>
      </c>
      <c r="CH7" s="24">
        <v>230.88</v>
      </c>
      <c r="CI7" s="24">
        <v>228.99</v>
      </c>
      <c r="CJ7" s="24">
        <v>222.41</v>
      </c>
      <c r="CK7" s="24">
        <v>228.21</v>
      </c>
      <c r="CL7" s="24">
        <v>256.97000000000003</v>
      </c>
      <c r="CM7" s="24">
        <v>53.87</v>
      </c>
      <c r="CN7" s="24">
        <v>58.12</v>
      </c>
      <c r="CO7" s="24">
        <v>57</v>
      </c>
      <c r="CP7" s="24">
        <v>59.1</v>
      </c>
      <c r="CQ7" s="24">
        <v>57.15</v>
      </c>
      <c r="CR7" s="24">
        <v>56.01</v>
      </c>
      <c r="CS7" s="24">
        <v>56.72</v>
      </c>
      <c r="CT7" s="24">
        <v>54.06</v>
      </c>
      <c r="CU7" s="24">
        <v>55.26</v>
      </c>
      <c r="CV7" s="24">
        <v>54.54</v>
      </c>
      <c r="CW7" s="24">
        <v>61.14</v>
      </c>
      <c r="CX7" s="24">
        <v>94.94</v>
      </c>
      <c r="CY7" s="24">
        <v>95.27</v>
      </c>
      <c r="CZ7" s="24">
        <v>95.66</v>
      </c>
      <c r="DA7" s="24">
        <v>95.8</v>
      </c>
      <c r="DB7" s="24">
        <v>96.08</v>
      </c>
      <c r="DC7" s="24">
        <v>89.77</v>
      </c>
      <c r="DD7" s="24">
        <v>90.04</v>
      </c>
      <c r="DE7" s="24">
        <v>90.11</v>
      </c>
      <c r="DF7" s="24">
        <v>90.52</v>
      </c>
      <c r="DG7" s="24">
        <v>90.3</v>
      </c>
      <c r="DH7" s="24">
        <v>86.91</v>
      </c>
      <c r="DI7" s="24">
        <v>10.46</v>
      </c>
      <c r="DJ7" s="24">
        <v>13.31</v>
      </c>
      <c r="DK7" s="24">
        <v>16.3</v>
      </c>
      <c r="DL7" s="24">
        <v>19.22</v>
      </c>
      <c r="DM7" s="24">
        <v>21.89</v>
      </c>
      <c r="DN7" s="24">
        <v>22.69</v>
      </c>
      <c r="DO7" s="24">
        <v>24.32</v>
      </c>
      <c r="DP7" s="24">
        <v>28.19</v>
      </c>
      <c r="DQ7" s="24">
        <v>24.8</v>
      </c>
      <c r="DR7" s="24">
        <v>28.12</v>
      </c>
      <c r="DS7" s="24">
        <v>24.95</v>
      </c>
      <c r="DT7" s="24">
        <v>0</v>
      </c>
      <c r="DU7" s="24">
        <v>0</v>
      </c>
      <c r="DV7" s="24">
        <v>0</v>
      </c>
      <c r="DW7" s="24">
        <v>0</v>
      </c>
      <c r="DX7" s="24">
        <v>0</v>
      </c>
      <c r="DY7" s="24">
        <v>0</v>
      </c>
      <c r="DZ7" s="24">
        <v>0</v>
      </c>
      <c r="EA7" s="24">
        <v>0</v>
      </c>
      <c r="EB7" s="24">
        <v>0</v>
      </c>
      <c r="EC7" s="24">
        <v>0</v>
      </c>
      <c r="ED7" s="24">
        <v>0</v>
      </c>
      <c r="EE7" s="24">
        <v>23.13</v>
      </c>
      <c r="EF7" s="24">
        <v>0.21</v>
      </c>
      <c r="EG7" s="24">
        <v>0.21</v>
      </c>
      <c r="EH7" s="24">
        <v>0</v>
      </c>
      <c r="EI7" s="24">
        <v>0</v>
      </c>
      <c r="EJ7" s="24">
        <v>0.44</v>
      </c>
      <c r="EK7" s="24">
        <v>0.04</v>
      </c>
      <c r="EL7" s="24">
        <v>0.02</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83079</cp:lastModifiedBy>
  <cp:lastPrinted>2023-01-19T03:01:03Z</cp:lastPrinted>
  <dcterms:created xsi:type="dcterms:W3CDTF">2023-01-12T23:42:52Z</dcterms:created>
  <dcterms:modified xsi:type="dcterms:W3CDTF">2023-01-19T04:11:10Z</dcterms:modified>
  <cp:category/>
</cp:coreProperties>
</file>