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個別（業務）\上下水道課\下水道グループ\28 経営比較分析\R050118経営比較分析表\"/>
    </mc:Choice>
  </mc:AlternateContent>
  <xr:revisionPtr revIDLastSave="0" documentId="13_ncr:1_{2D99867E-7DA7-4FC9-84B7-6C34BD444734}" xr6:coauthVersionLast="47" xr6:coauthVersionMax="47" xr10:uidLastSave="{00000000-0000-0000-0000-000000000000}"/>
  <workbookProtection workbookAlgorithmName="SHA-512" workbookHashValue="zpRp3khxIOEJLvOnvcQb7SohclJfo7b6U8goDr2IZ7m0AoOA38lqeZw07IHQNYVXIe3AB2QYevWhQwZGGpOLTQ==" workbookSaltValue="GYDzxQk6V6/NBApw+BsKZ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W10" i="4"/>
  <c r="I10" i="4"/>
  <c r="B10" i="4"/>
  <c r="BB8" i="4"/>
  <c r="AL8" i="4"/>
  <c r="P8" i="4"/>
</calcChain>
</file>

<file path=xl/sharedStrings.xml><?xml version="1.0" encoding="utf-8"?>
<sst xmlns="http://schemas.openxmlformats.org/spreadsheetml/2006/main" count="247" uniqueCount="119">
  <si>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</si>
  <si>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</si>
  <si>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</si>
  <si>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</si>
  <si>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</si>
  <si>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</si>
  <si>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</si>
  <si>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</si>
  <si>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</si>
  <si>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</si>
  <si>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</si>
  <si>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</si>
  <si>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</si>
  <si>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</si>
  <si>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</si>
  <si>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</si>
  <si>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</si>
  <si>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</si>
  <si>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</si>
  <si>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</si>
  <si>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</si>
  <si>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</si>
  <si>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</si>
  <si>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</si>
  <si>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</si>
  <si>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</si>
  <si>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</si>
  <si>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</si>
  <si>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</si>
  <si>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</si>
  <si>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</si>
  <si>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</si>
  <si>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</si>
  <si>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</si>
  <si>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</si>
  <si>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</si>
  <si>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</si>
  <si>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</si>
  <si>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</si>
  <si>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</si>
  <si>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</si>
  <si>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</si>
  <si>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</si>
  <si>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</si>
  <si>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</si>
  <si>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</si>
  <si>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</si>
  <si>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</si>
  <si>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</si>
  <si>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</si>
  <si>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</si>
  <si>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</si>
  <si>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</si>
  <si>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</si>
  <si>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</si>
  <si>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</si>
  <si>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</si>
  <si>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</si>
  <si>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</si>
  <si>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</si>
  <si>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</si>
  <si>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</si>
  <si>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</si>
  <si>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</si>
  <si>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</si>
  <si>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</si>
  <si>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</si>
  <si>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</si>
  <si>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</si>
  <si>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</si>
  <si>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</si>
  <si>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</si>
  <si>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</si>
  <si>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</si>
  <si>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</si>
  <si>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</si>
  <si>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</si>
  <si>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</si>
  <si>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</si>
  <si>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</si>
  <si>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</si>
  <si>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</si>
  <si>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</si>
  <si>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</si>
  <si>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</si>
  <si>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</si>
  <si>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</si>
  <si>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</si>
  <si>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</si>
  <si>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</si>
  <si>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</si>
  <si>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</si>
  <si>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</si>
  <si>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</si>
  <si>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</si>
  <si>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</si>
  <si>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</si>
  <si>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</si>
  <si>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</si>
  <si>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</si>
  <si>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</si>
  <si>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</si>
  <si>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</si>
  <si>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</si>
  <si>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</si>
  <si>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</si>
  <si>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</si>
  <si>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</si>
  <si>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</si>
  <si>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</si>
  <si>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</si>
  <si>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</si>
  <si>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</si>
  <si>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</si>
  <si>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</si>
  <si>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</si>
  <si>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汚水処理費の上昇、年間有収水量の減少により汚水処理原価が上昇しており、引いては収益的収支比率の低下を招いている傾向にある。経費回収率は類似団体の平均を上回っているものの施設利用率が平均を下回っており、これは、対象地域において高齢化・過疎化が進み、転居等による浄化槽の休止等が増加している影響と思われる。
　なお、使用料は浄化槽の規模別となっていることから、使用人数減による収入上の影響はない。</t>
    <rPh sb="6" eb="7">
      <t>ヒ</t>
    </rPh>
    <rPh sb="27" eb="29">
      <t>ゲンカ</t>
    </rPh>
    <rPh sb="106" eb="110">
      <t>タイショウチイキ</t>
    </rPh>
    <rPh sb="122" eb="123">
      <t>スス</t>
    </rPh>
    <rPh sb="131" eb="134">
      <t>ジョウカソウ</t>
    </rPh>
    <phoneticPr fontId="4"/>
  </si>
  <si>
    <t>平成１６年度の整備事業開始により約１8年が経過し、翌年度末で、市設置浄化槽のほとんどが耐用年数に達することになる。
　維持管理業者と密に連携し、ブロワを含む駆動機器等の消耗品の不具合等については早急に対応するよう心がけているが、浄化槽本体や内部装置・配管接続部の不具合等も増加傾向にある。特に、浄化槽本体の修繕には浄化槽メーカー技術者の手が必要となることから、日数や費用が嵩むため、より一層不具合の状況・水質等を含め判断しながら、該当箇所の修繕を計画的に行い長寿命化・機能維持を図っていく必要がある。</t>
    <rPh sb="25" eb="29">
      <t>ヨクネンドマツ</t>
    </rPh>
    <rPh sb="186" eb="187">
      <t>カサ</t>
    </rPh>
    <phoneticPr fontId="4"/>
  </si>
  <si>
    <t>浄化槽の規模に応じた使用料を設定していることから、使用され続ける限り安定した収入が見込め、経営上の影響が少なくなっているものの、使用休止により使用料収入が途絶える浄化槽も増加傾向にある。このため、休止浄化槽への対応を抑え維持管理費用低減の工夫を進めるとともに、市管理浄化槽基数の現状維持を図りながら健全運営を進めていく。</t>
    <rPh sb="64" eb="66">
      <t>シヨウ</t>
    </rPh>
    <rPh sb="136" eb="138">
      <t>キスウ</t>
    </rPh>
    <rPh sb="144" eb="145">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</si>
</sst>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5F-407C-B2FF-14367654660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55F-407C-B2FF-14367654660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49.81</c:v>
                </c:pt>
                <c:pt idx="1">
                  <c:v>49.43</c:v>
                </c:pt>
                <c:pt idx="2">
                  <c:v>48.29</c:v>
                </c:pt>
                <c:pt idx="3">
                  <c:v>48.29</c:v>
                </c:pt>
                <c:pt idx="4">
                  <c:v>44.66</c:v>
                </c:pt>
              </c:numCache>
            </c:numRef>
          </c:val>
          <c:extLst>
            <c:ext xmlns:c16="http://schemas.microsoft.com/office/drawing/2014/chart" uri="{C3380CC4-5D6E-409C-BE32-E72D297353CC}">
              <c16:uniqueId val="{00000000-18D6-4289-BC29-CC4232EC262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54.93</c:v>
                </c:pt>
                <c:pt idx="2">
                  <c:v>59.64</c:v>
                </c:pt>
                <c:pt idx="3">
                  <c:v>58.19</c:v>
                </c:pt>
                <c:pt idx="4">
                  <c:v>56.52</c:v>
                </c:pt>
              </c:numCache>
            </c:numRef>
          </c:val>
          <c:smooth val="0"/>
          <c:extLst>
            <c:ext xmlns:c16="http://schemas.microsoft.com/office/drawing/2014/chart" uri="{C3380CC4-5D6E-409C-BE32-E72D297353CC}">
              <c16:uniqueId val="{00000001-18D6-4289-BC29-CC4232EC262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55B-467E-A81E-B130CDDAF73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65.569999999999993</c:v>
                </c:pt>
                <c:pt idx="2">
                  <c:v>90.63</c:v>
                </c:pt>
                <c:pt idx="3">
                  <c:v>87.8</c:v>
                </c:pt>
                <c:pt idx="4">
                  <c:v>88.43</c:v>
                </c:pt>
              </c:numCache>
            </c:numRef>
          </c:val>
          <c:smooth val="0"/>
          <c:extLst>
            <c:ext xmlns:c16="http://schemas.microsoft.com/office/drawing/2014/chart" uri="{C3380CC4-5D6E-409C-BE32-E72D297353CC}">
              <c16:uniqueId val="{00000001-955B-467E-A81E-B130CDDAF73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100.04</c:v>
                </c:pt>
                <c:pt idx="1">
                  <c:v>94.34</c:v>
                </c:pt>
                <c:pt idx="2">
                  <c:v>88.51</c:v>
                </c:pt>
                <c:pt idx="3">
                  <c:v>87.29</c:v>
                </c:pt>
                <c:pt idx="4">
                  <c:v>84.24</c:v>
                </c:pt>
              </c:numCache>
            </c:numRef>
          </c:val>
          <c:extLst>
            <c:ext xmlns:c16="http://schemas.microsoft.com/office/drawing/2014/chart" uri="{C3380CC4-5D6E-409C-BE32-E72D297353CC}">
              <c16:uniqueId val="{00000000-D7C8-4F03-8290-C8E04A08354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C8-4F03-8290-C8E04A08354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F3-4AC1-9978-4489E1D60A2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F3-4AC1-9978-4489E1D60A2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22-4BAD-BA33-7B0E7787D49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22-4BAD-BA33-7B0E7787D49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17-4576-B121-3ADA3DBC945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17-4576-B121-3ADA3DBC945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5A-464B-B1E5-5B495D3F76F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5A-464B-B1E5-5B495D3F76F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109.79</c:v>
                </c:pt>
                <c:pt idx="1">
                  <c:v>0</c:v>
                </c:pt>
                <c:pt idx="2">
                  <c:v>0</c:v>
                </c:pt>
                <c:pt idx="3">
                  <c:v>0</c:v>
                </c:pt>
                <c:pt idx="4">
                  <c:v>0</c:v>
                </c:pt>
              </c:numCache>
            </c:numRef>
          </c:val>
          <c:extLst>
            <c:ext xmlns:c16="http://schemas.microsoft.com/office/drawing/2014/chart" uri="{C3380CC4-5D6E-409C-BE32-E72D297353CC}">
              <c16:uniqueId val="{00000000-906E-4C8F-ABEB-04B36CAC0CA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386.46</c:v>
                </c:pt>
                <c:pt idx="2">
                  <c:v>270.57</c:v>
                </c:pt>
                <c:pt idx="3">
                  <c:v>294.27</c:v>
                </c:pt>
                <c:pt idx="4">
                  <c:v>294.08999999999997</c:v>
                </c:pt>
              </c:numCache>
            </c:numRef>
          </c:val>
          <c:smooth val="0"/>
          <c:extLst>
            <c:ext xmlns:c16="http://schemas.microsoft.com/office/drawing/2014/chart" uri="{C3380CC4-5D6E-409C-BE32-E72D297353CC}">
              <c16:uniqueId val="{00000001-906E-4C8F-ABEB-04B36CAC0CA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91.27</c:v>
                </c:pt>
                <c:pt idx="2">
                  <c:v>82.93</c:v>
                </c:pt>
                <c:pt idx="3">
                  <c:v>81.319999999999993</c:v>
                </c:pt>
                <c:pt idx="4">
                  <c:v>77.16</c:v>
                </c:pt>
              </c:numCache>
            </c:numRef>
          </c:val>
          <c:extLst>
            <c:ext xmlns:c16="http://schemas.microsoft.com/office/drawing/2014/chart" uri="{C3380CC4-5D6E-409C-BE32-E72D297353CC}">
              <c16:uniqueId val="{00000000-C9F0-4BD8-85AE-0A53A2613D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55.85</c:v>
                </c:pt>
                <c:pt idx="2">
                  <c:v>62.5</c:v>
                </c:pt>
                <c:pt idx="3">
                  <c:v>60.59</c:v>
                </c:pt>
                <c:pt idx="4">
                  <c:v>60</c:v>
                </c:pt>
              </c:numCache>
            </c:numRef>
          </c:val>
          <c:smooth val="0"/>
          <c:extLst>
            <c:ext xmlns:c16="http://schemas.microsoft.com/office/drawing/2014/chart" uri="{C3380CC4-5D6E-409C-BE32-E72D297353CC}">
              <c16:uniqueId val="{00000001-C9F0-4BD8-85AE-0A53A2613D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195.34</c:v>
                </c:pt>
                <c:pt idx="1">
                  <c:v>216.65</c:v>
                </c:pt>
                <c:pt idx="2">
                  <c:v>244.54</c:v>
                </c:pt>
                <c:pt idx="3">
                  <c:v>254.51</c:v>
                </c:pt>
                <c:pt idx="4">
                  <c:v>285.19</c:v>
                </c:pt>
              </c:numCache>
            </c:numRef>
          </c:val>
          <c:extLst>
            <c:ext xmlns:c16="http://schemas.microsoft.com/office/drawing/2014/chart" uri="{C3380CC4-5D6E-409C-BE32-E72D297353CC}">
              <c16:uniqueId val="{00000000-4DDC-46DD-B0FA-E1885765717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287.91000000000003</c:v>
                </c:pt>
                <c:pt idx="2">
                  <c:v>269.33</c:v>
                </c:pt>
                <c:pt idx="3">
                  <c:v>280.23</c:v>
                </c:pt>
                <c:pt idx="4">
                  <c:v>282.70999999999998</c:v>
                </c:pt>
              </c:numCache>
            </c:numRef>
          </c:val>
          <c:smooth val="0"/>
          <c:extLst>
            <c:ext xmlns:c16="http://schemas.microsoft.com/office/drawing/2014/chart" uri="{C3380CC4-5D6E-409C-BE32-E72D297353CC}">
              <c16:uniqueId val="{00000001-4DDC-46DD-B0FA-E1885765717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X54" zoomScale="75" zoomScaleNormal="75" workbookViewId="0">
      <selection activeCell="CY72" sqref="CY7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上山市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29092</v>
      </c>
      <c r="AM8" s="42"/>
      <c r="AN8" s="42"/>
      <c r="AO8" s="42"/>
      <c r="AP8" s="42"/>
      <c r="AQ8" s="42"/>
      <c r="AR8" s="42"/>
      <c r="AS8" s="42"/>
      <c r="AT8" s="35">
        <f>データ!T6</f>
        <v>240.93</v>
      </c>
      <c r="AU8" s="35"/>
      <c r="AV8" s="35"/>
      <c r="AW8" s="35"/>
      <c r="AX8" s="35"/>
      <c r="AY8" s="35"/>
      <c r="AZ8" s="35"/>
      <c r="BA8" s="35"/>
      <c r="BB8" s="35">
        <f>データ!U6</f>
        <v>120.75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2.0299999999999998</v>
      </c>
      <c r="Q10" s="35"/>
      <c r="R10" s="35"/>
      <c r="S10" s="35"/>
      <c r="T10" s="35"/>
      <c r="U10" s="35"/>
      <c r="V10" s="35"/>
      <c r="W10" s="35">
        <f>データ!Q6</f>
        <v>100</v>
      </c>
      <c r="X10" s="35"/>
      <c r="Y10" s="35"/>
      <c r="Z10" s="35"/>
      <c r="AA10" s="35"/>
      <c r="AB10" s="35"/>
      <c r="AC10" s="35"/>
      <c r="AD10" s="42">
        <f>データ!R6</f>
        <v>3190</v>
      </c>
      <c r="AE10" s="42"/>
      <c r="AF10" s="42"/>
      <c r="AG10" s="42"/>
      <c r="AH10" s="42"/>
      <c r="AI10" s="42"/>
      <c r="AJ10" s="42"/>
      <c r="AK10" s="2"/>
      <c r="AL10" s="42">
        <f>データ!V6</f>
        <v>587</v>
      </c>
      <c r="AM10" s="42"/>
      <c r="AN10" s="42"/>
      <c r="AO10" s="42"/>
      <c r="AP10" s="42"/>
      <c r="AQ10" s="42"/>
      <c r="AR10" s="42"/>
      <c r="AS10" s="42"/>
      <c r="AT10" s="35">
        <f>データ!W6</f>
        <v>1.28</v>
      </c>
      <c r="AU10" s="35"/>
      <c r="AV10" s="35"/>
      <c r="AW10" s="35"/>
      <c r="AX10" s="35"/>
      <c r="AY10" s="35"/>
      <c r="AZ10" s="35"/>
      <c r="BA10" s="35"/>
      <c r="BB10" s="35">
        <f>データ!X6</f>
        <v>458.59</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44</v>
      </c>
      <c r="N86" s="12" t="s">
        <v>44</v>
      </c>
      <c r="O86" s="12" t="str">
        <f>データ!EO6</f>
        <v>【-】</v>
      </c>
    </row>
  </sheetData>
  <sheetProtection algorithmName="SHA-512" hashValue="9s3cTcYGu8ECIMopA6kcWw5Jkh78bLneEJ93YlycMhQir9l6GHfr8UuzXHyzeFNCoHWO+fZvFyFyUZCSc3dPvw==" saltValue="rbqYenpBydaCPhZhPuN1t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62073</v>
      </c>
      <c r="D6" s="19">
        <f t="shared" si="3"/>
        <v>47</v>
      </c>
      <c r="E6" s="19">
        <f t="shared" si="3"/>
        <v>18</v>
      </c>
      <c r="F6" s="19">
        <f t="shared" si="3"/>
        <v>0</v>
      </c>
      <c r="G6" s="19">
        <f t="shared" si="3"/>
        <v>0</v>
      </c>
      <c r="H6" s="19" t="str">
        <f t="shared" si="3"/>
        <v>山形県　上山市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2.0299999999999998</v>
      </c>
      <c r="Q6" s="20">
        <f t="shared" si="3"/>
        <v>100</v>
      </c>
      <c r="R6" s="20">
        <f t="shared" si="3"/>
        <v>3190</v>
      </c>
      <c r="S6" s="20">
        <f t="shared" si="3"/>
        <v>29092</v>
      </c>
      <c r="T6" s="20">
        <f t="shared" si="3"/>
        <v>240.93</v>
      </c>
      <c r="U6" s="20">
        <f t="shared" si="3"/>
        <v>120.75</v>
      </c>
      <c r="V6" s="20">
        <f t="shared" si="3"/>
        <v>587</v>
      </c>
      <c r="W6" s="20">
        <f t="shared" si="3"/>
        <v>1.28</v>
      </c>
      <c r="X6" s="20">
        <f t="shared" si="3"/>
        <v>458.59</v>
      </c>
      <c r="Y6" s="21">
        <f>IF(Y7="",NA(),Y7)</f>
        <v>100.04</v>
      </c>
      <c r="Z6" s="21">
        <f t="shared" ref="Z6:AH6" si="4">IF(Z7="",NA(),Z7)</f>
        <v>94.34</v>
      </c>
      <c r="AA6" s="21">
        <f t="shared" si="4"/>
        <v>88.51</v>
      </c>
      <c r="AB6" s="21">
        <f t="shared" si="4"/>
        <v>87.29</v>
      </c>
      <c r="AC6" s="21">
        <f t="shared" si="4"/>
        <v>84.24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109.79</v>
      </c>
      <c r="BG6" s="20">
        <f t="shared" ref="BG6:BO6" si="7">IF(BG7="",NA(),BG7)</f>
        <v>0</v>
      </c>
      <c r="BH6" s="20">
        <f t="shared" si="7"/>
        <v>0</v>
      </c>
      <c r="BI6" s="20">
        <f t="shared" si="7"/>
        <v>0</v>
      </c>
      <c r="BJ6" s="20">
        <f t="shared" si="7"/>
        <v>0</v>
      </c>
      <c r="BK6" s="21">
        <f t="shared" si="7"/>
        <v>407.42</v>
      </c>
      <c r="BL6" s="21">
        <f t="shared" si="7"/>
        <v>386.46</v>
      </c>
      <c r="BM6" s="21">
        <f t="shared" si="7"/>
        <v>270.57</v>
      </c>
      <c r="BN6" s="21">
        <f t="shared" si="7"/>
        <v>294.27</v>
      </c>
      <c r="BO6" s="21">
        <f t="shared" si="7"/>
        <v>294.08999999999997</v>
      </c>
      <c r="BP6" s="20" t="str">
        <f>IF(BP7="","",IF(BP7="-","【-】","【"&amp;SUBSTITUTE(TEXT(BP7,"#,##0.00"),"-","△")&amp;"】"))</f>
        <v>【310.14】</v>
      </c>
      <c r="BQ6" s="21">
        <f>IF(BQ7="",NA(),BQ7)</f>
        <v>100</v>
      </c>
      <c r="BR6" s="21">
        <f t="shared" ref="BR6:BZ6" si="8">IF(BR7="",NA(),BR7)</f>
        <v>91.27</v>
      </c>
      <c r="BS6" s="21">
        <f t="shared" si="8"/>
        <v>82.93</v>
      </c>
      <c r="BT6" s="21">
        <f t="shared" si="8"/>
        <v>81.319999999999993</v>
      </c>
      <c r="BU6" s="21">
        <f t="shared" si="8"/>
        <v>77.16</v>
      </c>
      <c r="BV6" s="21">
        <f t="shared" si="8"/>
        <v>57.08</v>
      </c>
      <c r="BW6" s="21">
        <f t="shared" si="8"/>
        <v>55.85</v>
      </c>
      <c r="BX6" s="21">
        <f t="shared" si="8"/>
        <v>62.5</v>
      </c>
      <c r="BY6" s="21">
        <f t="shared" si="8"/>
        <v>60.59</v>
      </c>
      <c r="BZ6" s="21">
        <f t="shared" si="8"/>
        <v>60</v>
      </c>
      <c r="CA6" s="20" t="str">
        <f>IF(CA7="","",IF(CA7="-","【-】","【"&amp;SUBSTITUTE(TEXT(CA7,"#,##0.00"),"-","△")&amp;"】"))</f>
        <v>【57.71】</v>
      </c>
      <c r="CB6" s="21">
        <f>IF(CB7="",NA(),CB7)</f>
        <v>195.34</v>
      </c>
      <c r="CC6" s="21">
        <f t="shared" ref="CC6:CK6" si="9">IF(CC7="",NA(),CC7)</f>
        <v>216.65</v>
      </c>
      <c r="CD6" s="21">
        <f t="shared" si="9"/>
        <v>244.54</v>
      </c>
      <c r="CE6" s="21">
        <f t="shared" si="9"/>
        <v>254.51</v>
      </c>
      <c r="CF6" s="21">
        <f t="shared" si="9"/>
        <v>285.19</v>
      </c>
      <c r="CG6" s="21">
        <f t="shared" si="9"/>
        <v>286.86</v>
      </c>
      <c r="CH6" s="21">
        <f t="shared" si="9"/>
        <v>287.91000000000003</v>
      </c>
      <c r="CI6" s="21">
        <f t="shared" si="9"/>
        <v>269.33</v>
      </c>
      <c r="CJ6" s="21">
        <f t="shared" si="9"/>
        <v>280.23</v>
      </c>
      <c r="CK6" s="21">
        <f t="shared" si="9"/>
        <v>282.70999999999998</v>
      </c>
      <c r="CL6" s="20" t="str">
        <f>IF(CL7="","",IF(CL7="-","【-】","【"&amp;SUBSTITUTE(TEXT(CL7,"#,##0.00"),"-","△")&amp;"】"))</f>
        <v>【286.17】</v>
      </c>
      <c r="CM6" s="21">
        <f>IF(CM7="",NA(),CM7)</f>
        <v>49.81</v>
      </c>
      <c r="CN6" s="21">
        <f t="shared" ref="CN6:CV6" si="10">IF(CN7="",NA(),CN7)</f>
        <v>49.43</v>
      </c>
      <c r="CO6" s="21">
        <f t="shared" si="10"/>
        <v>48.29</v>
      </c>
      <c r="CP6" s="21">
        <f t="shared" si="10"/>
        <v>48.29</v>
      </c>
      <c r="CQ6" s="21">
        <f t="shared" si="10"/>
        <v>44.66</v>
      </c>
      <c r="CR6" s="21">
        <f t="shared" si="10"/>
        <v>57.22</v>
      </c>
      <c r="CS6" s="21">
        <f t="shared" si="10"/>
        <v>54.93</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65.569999999999993</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62073</v>
      </c>
      <c r="D7" s="23">
        <v>47</v>
      </c>
      <c r="E7" s="23">
        <v>18</v>
      </c>
      <c r="F7" s="23">
        <v>0</v>
      </c>
      <c r="G7" s="23">
        <v>0</v>
      </c>
      <c r="H7" s="23" t="s">
        <v>98</v>
      </c>
      <c r="I7" s="23" t="s">
        <v>99</v>
      </c>
      <c r="J7" s="23" t="s">
        <v>100</v>
      </c>
      <c r="K7" s="23" t="s">
        <v>101</v>
      </c>
      <c r="L7" s="23" t="s">
        <v>102</v>
      </c>
      <c r="M7" s="23" t="s">
        <v>103</v>
      </c>
      <c r="N7" s="24" t="s">
        <v>104</v>
      </c>
      <c r="O7" s="24" t="s">
        <v>105</v>
      </c>
      <c r="P7" s="24">
        <v>2.0299999999999998</v>
      </c>
      <c r="Q7" s="24">
        <v>100</v>
      </c>
      <c r="R7" s="24">
        <v>3190</v>
      </c>
      <c r="S7" s="24">
        <v>29092</v>
      </c>
      <c r="T7" s="24">
        <v>240.93</v>
      </c>
      <c r="U7" s="24">
        <v>120.75</v>
      </c>
      <c r="V7" s="24">
        <v>587</v>
      </c>
      <c r="W7" s="24">
        <v>1.28</v>
      </c>
      <c r="X7" s="24">
        <v>458.59</v>
      </c>
      <c r="Y7" s="24">
        <v>100.04</v>
      </c>
      <c r="Z7" s="24">
        <v>94.34</v>
      </c>
      <c r="AA7" s="24">
        <v>88.51</v>
      </c>
      <c r="AB7" s="24">
        <v>87.29</v>
      </c>
      <c r="AC7" s="24">
        <v>84.24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109.79</v>
      </c>
      <c r="BG7" s="24">
        <v>0</v>
      </c>
      <c r="BH7" s="24">
        <v>0</v>
      </c>
      <c r="BI7" s="24">
        <v>0</v>
      </c>
      <c r="BJ7" s="24">
        <v>0</v>
      </c>
      <c r="BK7" s="24">
        <v>407.42</v>
      </c>
      <c r="BL7" s="24">
        <v>386.46</v>
      </c>
      <c r="BM7" s="24">
        <v>270.57</v>
      </c>
      <c r="BN7" s="24">
        <v>294.27</v>
      </c>
      <c r="BO7" s="24">
        <v>294.08999999999997</v>
      </c>
      <c r="BP7" s="24">
        <v>310.14</v>
      </c>
      <c r="BQ7" s="24">
        <v>100</v>
      </c>
      <c r="BR7" s="24">
        <v>91.27</v>
      </c>
      <c r="BS7" s="24">
        <v>82.93</v>
      </c>
      <c r="BT7" s="24">
        <v>81.319999999999993</v>
      </c>
      <c r="BU7" s="24">
        <v>77.16</v>
      </c>
      <c r="BV7" s="24">
        <v>57.08</v>
      </c>
      <c r="BW7" s="24">
        <v>55.85</v>
      </c>
      <c r="BX7" s="24">
        <v>62.5</v>
      </c>
      <c r="BY7" s="24">
        <v>60.59</v>
      </c>
      <c r="BZ7" s="24">
        <v>60</v>
      </c>
      <c r="CA7" s="24">
        <v>57.71</v>
      </c>
      <c r="CB7" s="24">
        <v>195.34</v>
      </c>
      <c r="CC7" s="24">
        <v>216.65</v>
      </c>
      <c r="CD7" s="24">
        <v>244.54</v>
      </c>
      <c r="CE7" s="24">
        <v>254.51</v>
      </c>
      <c r="CF7" s="24">
        <v>285.19</v>
      </c>
      <c r="CG7" s="24">
        <v>286.86</v>
      </c>
      <c r="CH7" s="24">
        <v>287.91000000000003</v>
      </c>
      <c r="CI7" s="24">
        <v>269.33</v>
      </c>
      <c r="CJ7" s="24">
        <v>280.23</v>
      </c>
      <c r="CK7" s="24">
        <v>282.70999999999998</v>
      </c>
      <c r="CL7" s="24">
        <v>286.17</v>
      </c>
      <c r="CM7" s="24">
        <v>49.81</v>
      </c>
      <c r="CN7" s="24">
        <v>49.43</v>
      </c>
      <c r="CO7" s="24">
        <v>48.29</v>
      </c>
      <c r="CP7" s="24">
        <v>48.29</v>
      </c>
      <c r="CQ7" s="24">
        <v>44.66</v>
      </c>
      <c r="CR7" s="24">
        <v>57.22</v>
      </c>
      <c r="CS7" s="24">
        <v>54.93</v>
      </c>
      <c r="CT7" s="24">
        <v>59.64</v>
      </c>
      <c r="CU7" s="24">
        <v>58.19</v>
      </c>
      <c r="CV7" s="24">
        <v>56.52</v>
      </c>
      <c r="CW7" s="24">
        <v>56.8</v>
      </c>
      <c r="CX7" s="24">
        <v>100</v>
      </c>
      <c r="CY7" s="24">
        <v>100</v>
      </c>
      <c r="CZ7" s="24">
        <v>100</v>
      </c>
      <c r="DA7" s="24">
        <v>100</v>
      </c>
      <c r="DB7" s="24">
        <v>100</v>
      </c>
      <c r="DC7" s="24">
        <v>67.290000000000006</v>
      </c>
      <c r="DD7" s="24">
        <v>65.569999999999993</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dcterms:created xsi:type="dcterms:W3CDTF">2022-12-01T02:06:18Z</dcterms:created>
  <dcterms:modified xsi:type="dcterms:W3CDTF">2023-01-18T09:36:50Z</dcterms:modified>
  <cp:category/>
</cp:coreProperties>
</file>