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C:\Users\山辺町\Desktop\aita\決算統計関係\R4\経営比較分析表\"/>
    </mc:Choice>
  </mc:AlternateContent>
  <xr:revisionPtr revIDLastSave="0" documentId="13_ncr:1_{A05FFFA5-CFB8-4768-9A28-5289C6F65A86}" xr6:coauthVersionLast="47" xr6:coauthVersionMax="47" xr10:uidLastSave="{00000000-0000-0000-0000-000000000000}"/>
  <workbookProtection workbookAlgorithmName="SHA-512" workbookHashValue="ZeNqksiilq6CgtJdS26zgEg2LlNBXs8frOsTK29invUAFh8FLNcJy0O3acKc6yhSnI/eVvdjQdR+Sf2re7bubQ==" workbookSaltValue="JT9mFmkcRDItrFzgJSL7aA=="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W8" i="4"/>
  <c r="P8" i="4"/>
  <c r="I8" i="4"/>
  <c r="B6" i="4"/>
</calcChain>
</file>

<file path=xl/sharedStrings.xml><?xml version="1.0" encoding="utf-8"?>
<sst xmlns="http://schemas.openxmlformats.org/spreadsheetml/2006/main" count="299" uniqueCount="117">
  <si>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</si>
  <si>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</si>
  <si>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</si>
  <si>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</si>
  <si>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</si>
  <si>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</si>
  <si>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</si>
  <si>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</si>
  <si>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</si>
  <si>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</si>
  <si>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</si>
  <si>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</si>
  <si>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</si>
  <si>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</si>
  <si>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</si>
  <si>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</si>
  <si>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</si>
  <si>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</si>
  <si>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</si>
  <si>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</si>
  <si>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</si>
  <si>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</si>
  <si>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</si>
  <si>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</si>
  <si>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</si>
  <si>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</si>
  <si>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</si>
  <si>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</si>
  <si>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</si>
  <si>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</si>
  <si>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</si>
  <si>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</si>
  <si>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</si>
  <si>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</si>
  <si>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</si>
  <si>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</si>
  <si>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</si>
  <si>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</si>
  <si>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</si>
  <si>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</si>
  <si>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</si>
  <si>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</si>
  <si>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</si>
  <si>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</si>
  <si>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</si>
  <si>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</si>
  <si>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</si>
  <si>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</si>
  <si>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</si>
  <si>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</si>
  <si>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</si>
  <si>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</si>
  <si>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</si>
  <si>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</si>
  <si>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</si>
  <si>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</si>
  <si>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</si>
  <si>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</si>
  <si>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</si>
  <si>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</si>
  <si>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</si>
  <si>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</si>
  <si>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</si>
  <si>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</si>
  <si>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</si>
  <si>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</si>
  <si>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</si>
  <si>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</si>
  <si>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</si>
  <si>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</si>
  <si>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</si>
  <si>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</si>
  <si>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</si>
  <si>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</si>
  <si>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</si>
  <si>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</si>
  <si>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</si>
  <si>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</si>
  <si>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</si>
  <si>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</si>
  <si>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</si>
  <si>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</si>
  <si>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</si>
  <si>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</si>
  <si>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</si>
  <si>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</si>
  <si>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</si>
  <si>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</si>
  <si>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</si>
  <si>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</si>
  <si>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</si>
  <si>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</si>
  <si>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</si>
  <si>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</si>
  <si>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</si>
  <si>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</si>
  <si>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山辺町</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</si>
  <si>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</si>
  <si>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</si>
  <si>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</si>
  <si>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</si>
  <si>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</si>
  <si>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</si>
  <si>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</si>
  <si>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</si>
  <si>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</si>
  <si>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</si>
  <si>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</si>
  <si>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</si>
  <si>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</si>
  <si>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</si>
  <si>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</si>
  <si>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</si>
  <si>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</si>
  <si>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平成3年度の供用開始以降、管渠やマンホールポンプ等の施設は、定期的な点検や補修により機能を維持しているが、一部のマンホールポンプは耐用年数を超過しており、更新を実施してきた。管渠の法定耐用年数は50年であることから、計画的更新は当面実施しないが、管渠内部調査等の結果に応じて更新する。
安定的に機能を維持するため、下水道施設の長寿命化を図るべく計画的に老朽化対策を実施していく。</t>
    <rPh sb="0" eb="2">
      <t>ヘイセイ</t>
    </rPh>
    <rPh sb="3" eb="5">
      <t>ネンド</t>
    </rPh>
    <rPh sb="6" eb="8">
      <t>キョウヨウ</t>
    </rPh>
    <rPh sb="8" eb="10">
      <t>カイシ</t>
    </rPh>
    <rPh sb="10" eb="12">
      <t>イコウ</t>
    </rPh>
    <rPh sb="13" eb="15">
      <t>カンキョ</t>
    </rPh>
    <rPh sb="24" eb="25">
      <t>トウ</t>
    </rPh>
    <rPh sb="26" eb="28">
      <t>シセツ</t>
    </rPh>
    <rPh sb="30" eb="33">
      <t>テイキテキ</t>
    </rPh>
    <rPh sb="34" eb="36">
      <t>テンケン</t>
    </rPh>
    <rPh sb="37" eb="39">
      <t>ホシュウ</t>
    </rPh>
    <rPh sb="42" eb="44">
      <t>キノウ</t>
    </rPh>
    <rPh sb="45" eb="47">
      <t>イジ</t>
    </rPh>
    <rPh sb="53" eb="55">
      <t>イチブ</t>
    </rPh>
    <rPh sb="65" eb="69">
      <t>タイヨウネンスウ</t>
    </rPh>
    <rPh sb="70" eb="72">
      <t>チョウカ</t>
    </rPh>
    <rPh sb="77" eb="79">
      <t>コウシン</t>
    </rPh>
    <rPh sb="80" eb="82">
      <t>ジッシ</t>
    </rPh>
    <rPh sb="87" eb="89">
      <t>カンキョ</t>
    </rPh>
    <rPh sb="90" eb="92">
      <t>ホウテイ</t>
    </rPh>
    <rPh sb="92" eb="94">
      <t>タイヨウ</t>
    </rPh>
    <rPh sb="94" eb="96">
      <t>ネンスウ</t>
    </rPh>
    <rPh sb="99" eb="100">
      <t>ネン</t>
    </rPh>
    <rPh sb="108" eb="111">
      <t>ケイカクテキ</t>
    </rPh>
    <rPh sb="111" eb="113">
      <t>コウシン</t>
    </rPh>
    <rPh sb="114" eb="116">
      <t>トウメン</t>
    </rPh>
    <rPh sb="116" eb="118">
      <t>ジッシ</t>
    </rPh>
    <rPh sb="123" eb="125">
      <t>カンキョ</t>
    </rPh>
    <rPh sb="125" eb="127">
      <t>ナイブ</t>
    </rPh>
    <rPh sb="127" eb="129">
      <t>チョウサ</t>
    </rPh>
    <rPh sb="129" eb="130">
      <t>トウ</t>
    </rPh>
    <rPh sb="131" eb="133">
      <t>ケッカ</t>
    </rPh>
    <rPh sb="134" eb="135">
      <t>オウ</t>
    </rPh>
    <rPh sb="137" eb="139">
      <t>コウシン</t>
    </rPh>
    <rPh sb="143" eb="146">
      <t>アンテイテキ</t>
    </rPh>
    <rPh sb="147" eb="149">
      <t>キノウ</t>
    </rPh>
    <rPh sb="150" eb="152">
      <t>イジ</t>
    </rPh>
    <rPh sb="157" eb="160">
      <t>ゲスイドウ</t>
    </rPh>
    <rPh sb="160" eb="162">
      <t>シセツ</t>
    </rPh>
    <rPh sb="163" eb="167">
      <t>チョウジュミョウカ</t>
    </rPh>
    <rPh sb="168" eb="169">
      <t>ハカ</t>
    </rPh>
    <rPh sb="172" eb="175">
      <t>ケイカクテキ</t>
    </rPh>
    <rPh sb="176" eb="179">
      <t>ロウキュウカ</t>
    </rPh>
    <rPh sb="179" eb="181">
      <t>タイサク</t>
    </rPh>
    <rPh sb="182" eb="184">
      <t>ジッシ</t>
    </rPh>
    <phoneticPr fontId="4"/>
  </si>
  <si>
    <t>整備区域の拡大は見込めないため、整備区域内の人口減少に伴って、料金収入が減少する局面にあると想定できる。約20年後の本格的な汚水管渠の更新時期を迎えるに当たって、投資資産の回収がどこまで進められるかを慎重に検証する。公営企業として資産投資と資金回収の状況を踏まえ、独立採算ができるように将来の投資需要を適正に予測し、施設の長寿命化と事業運営を進めていく。</t>
    <rPh sb="0" eb="2">
      <t>セイビ</t>
    </rPh>
    <rPh sb="2" eb="4">
      <t>クイキ</t>
    </rPh>
    <rPh sb="5" eb="7">
      <t>カクダイ</t>
    </rPh>
    <rPh sb="8" eb="10">
      <t>ミコ</t>
    </rPh>
    <rPh sb="16" eb="18">
      <t>セイビ</t>
    </rPh>
    <rPh sb="18" eb="20">
      <t>クイキ</t>
    </rPh>
    <rPh sb="20" eb="21">
      <t>ナイ</t>
    </rPh>
    <rPh sb="22" eb="26">
      <t>ジンコウゲンショウ</t>
    </rPh>
    <rPh sb="27" eb="28">
      <t>トモナ</t>
    </rPh>
    <rPh sb="31" eb="33">
      <t>リョウキン</t>
    </rPh>
    <rPh sb="33" eb="35">
      <t>シュウニュウ</t>
    </rPh>
    <rPh sb="36" eb="38">
      <t>ゲンショウ</t>
    </rPh>
    <rPh sb="40" eb="42">
      <t>キョクメン</t>
    </rPh>
    <rPh sb="46" eb="48">
      <t>ソウテイ</t>
    </rPh>
    <rPh sb="52" eb="53">
      <t>ヤク</t>
    </rPh>
    <rPh sb="55" eb="57">
      <t>ネンゴ</t>
    </rPh>
    <rPh sb="58" eb="61">
      <t>ホンカクテキ</t>
    </rPh>
    <rPh sb="62" eb="64">
      <t>オスイ</t>
    </rPh>
    <rPh sb="64" eb="66">
      <t>カンキョ</t>
    </rPh>
    <rPh sb="67" eb="69">
      <t>コウシン</t>
    </rPh>
    <rPh sb="69" eb="71">
      <t>ジキ</t>
    </rPh>
    <rPh sb="72" eb="73">
      <t>ムカ</t>
    </rPh>
    <rPh sb="76" eb="77">
      <t>ア</t>
    </rPh>
    <rPh sb="81" eb="83">
      <t>トウシ</t>
    </rPh>
    <rPh sb="83" eb="85">
      <t>シサン</t>
    </rPh>
    <rPh sb="86" eb="88">
      <t>カイシュウ</t>
    </rPh>
    <rPh sb="93" eb="94">
      <t>スス</t>
    </rPh>
    <rPh sb="100" eb="102">
      <t>シンチョウ</t>
    </rPh>
    <rPh sb="103" eb="105">
      <t>ケンショウ</t>
    </rPh>
    <rPh sb="108" eb="110">
      <t>コウエイ</t>
    </rPh>
    <rPh sb="110" eb="112">
      <t>キギョウ</t>
    </rPh>
    <rPh sb="115" eb="117">
      <t>シサン</t>
    </rPh>
    <rPh sb="117" eb="119">
      <t>トウシ</t>
    </rPh>
    <rPh sb="120" eb="122">
      <t>シキン</t>
    </rPh>
    <rPh sb="122" eb="124">
      <t>カイシュウ</t>
    </rPh>
    <rPh sb="125" eb="127">
      <t>ジョウキョウ</t>
    </rPh>
    <rPh sb="128" eb="129">
      <t>フ</t>
    </rPh>
    <rPh sb="132" eb="134">
      <t>ドクリツ</t>
    </rPh>
    <rPh sb="134" eb="136">
      <t>サイサン</t>
    </rPh>
    <rPh sb="143" eb="145">
      <t>ショウライ</t>
    </rPh>
    <rPh sb="146" eb="148">
      <t>トウシ</t>
    </rPh>
    <rPh sb="148" eb="150">
      <t>ジュヨウ</t>
    </rPh>
    <rPh sb="151" eb="153">
      <t>テキセイ</t>
    </rPh>
    <rPh sb="154" eb="156">
      <t>ヨソク</t>
    </rPh>
    <rPh sb="158" eb="160">
      <t>シセツ</t>
    </rPh>
    <rPh sb="161" eb="165">
      <t>チョウジュミョウカ</t>
    </rPh>
    <rPh sb="166" eb="168">
      <t>ジギョウ</t>
    </rPh>
    <rPh sb="168" eb="170">
      <t>ウンエイ</t>
    </rPh>
    <rPh sb="171" eb="172">
      <t>スス</t>
    </rPh>
    <phoneticPr fontId="4"/>
  </si>
  <si>
    <t>【経常収支比率・累積欠損金比率】
一般会計からの繰入金等の調整や修繕費等の維持管理費用の縮減により、経常収支比率は100%を上回っており、累積欠損金は発生していない。引き続きさらなる費用削減に取り組み、経営改善に努めたい。
【流動比率】
企業債償還額が現金預金と比較して膨大であり、類似団体と比較して流動比率は低い。年度毎の企業債償還額は逓減し、流動比率が徐々に向上すると見込まれる。
【企業債残高対事業規模比率】
類似団体を上回っているが、ここ数年は新規布設工事を行っておらず、企業債残高は償還に伴い減少する見込みであり、比率は徐々に減少すると思われる。一般会計からの繰入金額の増減により影響を受け易く、動向に注視が必要である。
【経費回収比率・汚水処理原価】
汚水処理費を料金収入で賄う事が出来ている。流域下水道に接続しており、処理場を所有していないことが、処理費用が少ない要素であると思われる。
【水洗化率】
事業計画での整備率100%であるものの、接続率の増加や処理人口の減により、年々増加している。今後とも安定した使用料収入、水質保全を確保するためにも、100%を目指してパンフレット作成などの推進活動に努める。</t>
    <rPh sb="1" eb="3">
      <t>ケイジョウ</t>
    </rPh>
    <rPh sb="3" eb="5">
      <t>シュウシ</t>
    </rPh>
    <rPh sb="5" eb="7">
      <t>ヒリツ</t>
    </rPh>
    <rPh sb="50" eb="56">
      <t>ケイジョウシュウシヒリツ</t>
    </rPh>
    <rPh sb="113" eb="115">
      <t>リュウドウ</t>
    </rPh>
    <rPh sb="115" eb="117">
      <t>ヒリツ</t>
    </rPh>
    <rPh sb="119" eb="121">
      <t>キギョウ</t>
    </rPh>
    <rPh sb="121" eb="122">
      <t>サイ</t>
    </rPh>
    <rPh sb="122" eb="124">
      <t>ショウカン</t>
    </rPh>
    <rPh sb="124" eb="125">
      <t>ガク</t>
    </rPh>
    <rPh sb="126" eb="128">
      <t>ゲンキン</t>
    </rPh>
    <rPh sb="128" eb="130">
      <t>ヨキン</t>
    </rPh>
    <rPh sb="131" eb="133">
      <t>ヒカク</t>
    </rPh>
    <rPh sb="135" eb="137">
      <t>ボウダイ</t>
    </rPh>
    <rPh sb="141" eb="143">
      <t>ルイジ</t>
    </rPh>
    <rPh sb="143" eb="145">
      <t>ダンタイ</t>
    </rPh>
    <rPh sb="146" eb="148">
      <t>ヒカク</t>
    </rPh>
    <rPh sb="150" eb="152">
      <t>リュウドウ</t>
    </rPh>
    <rPh sb="152" eb="154">
      <t>ヒリツ</t>
    </rPh>
    <rPh sb="155" eb="156">
      <t>ヒク</t>
    </rPh>
    <rPh sb="162" eb="164">
      <t>キギョウ</t>
    </rPh>
    <rPh sb="164" eb="165">
      <t>サイ</t>
    </rPh>
    <rPh sb="165" eb="167">
      <t>ショウカン</t>
    </rPh>
    <rPh sb="167" eb="168">
      <t>ガク</t>
    </rPh>
    <rPh sb="169" eb="171">
      <t>テイゲン</t>
    </rPh>
    <rPh sb="173" eb="175">
      <t>リュウドウ</t>
    </rPh>
    <rPh sb="175" eb="177">
      <t>ヒリツ</t>
    </rPh>
    <rPh sb="178" eb="180">
      <t>ジョジョ</t>
    </rPh>
    <rPh sb="181" eb="183">
      <t>コウジョウ</t>
    </rPh>
    <rPh sb="186" eb="188">
      <t>ミコ</t>
    </rPh>
    <rPh sb="194" eb="196">
      <t>キギョウ</t>
    </rPh>
    <rPh sb="196" eb="197">
      <t>サイ</t>
    </rPh>
    <rPh sb="197" eb="199">
      <t>ザンダカ</t>
    </rPh>
    <rPh sb="199" eb="200">
      <t>タイ</t>
    </rPh>
    <rPh sb="200" eb="202">
      <t>ジギョウ</t>
    </rPh>
    <rPh sb="202" eb="204">
      <t>キボ</t>
    </rPh>
    <rPh sb="204" eb="206">
      <t>ヒリツ</t>
    </rPh>
    <rPh sb="208" eb="210">
      <t>ルイジ</t>
    </rPh>
    <rPh sb="210" eb="212">
      <t>ダンタイ</t>
    </rPh>
    <rPh sb="213" eb="215">
      <t>ウワマワ</t>
    </rPh>
    <rPh sb="223" eb="225">
      <t>スウネン</t>
    </rPh>
    <rPh sb="226" eb="228">
      <t>シンキ</t>
    </rPh>
    <rPh sb="228" eb="230">
      <t>フセツ</t>
    </rPh>
    <rPh sb="230" eb="232">
      <t>コウジ</t>
    </rPh>
    <rPh sb="233" eb="234">
      <t>オコナ</t>
    </rPh>
    <rPh sb="240" eb="242">
      <t>キギョウ</t>
    </rPh>
    <rPh sb="242" eb="243">
      <t>サイ</t>
    </rPh>
    <rPh sb="243" eb="245">
      <t>ザンダカ</t>
    </rPh>
    <rPh sb="246" eb="248">
      <t>ショウカン</t>
    </rPh>
    <rPh sb="249" eb="250">
      <t>トモナ</t>
    </rPh>
    <rPh sb="251" eb="253">
      <t>ゲンショウ</t>
    </rPh>
    <rPh sb="255" eb="257">
      <t>ミコ</t>
    </rPh>
    <rPh sb="262" eb="264">
      <t>ヒリツ</t>
    </rPh>
    <rPh sb="265" eb="267">
      <t>ジョジョ</t>
    </rPh>
    <rPh sb="268" eb="270">
      <t>ゲンショウ</t>
    </rPh>
    <rPh sb="273" eb="274">
      <t>オモ</t>
    </rPh>
    <rPh sb="278" eb="282">
      <t>イッパンカイケイ</t>
    </rPh>
    <rPh sb="285" eb="289">
      <t>クリイレキンガク</t>
    </rPh>
    <rPh sb="290" eb="292">
      <t>ゾウゲン</t>
    </rPh>
    <rPh sb="295" eb="297">
      <t>エイキョウ</t>
    </rPh>
    <rPh sb="298" eb="299">
      <t>ウ</t>
    </rPh>
    <rPh sb="300" eb="301">
      <t>ヤス</t>
    </rPh>
    <rPh sb="303" eb="305">
      <t>ドウコウ</t>
    </rPh>
    <rPh sb="306" eb="308">
      <t>チュウシ</t>
    </rPh>
    <rPh sb="309" eb="311">
      <t>ヒツヨウ</t>
    </rPh>
    <rPh sb="317" eb="319">
      <t>ケイヒ</t>
    </rPh>
    <rPh sb="319" eb="321">
      <t>カイシュウ</t>
    </rPh>
    <rPh sb="321" eb="323">
      <t>ヒリツ</t>
    </rPh>
    <rPh sb="332" eb="334">
      <t>オスイ</t>
    </rPh>
    <rPh sb="334" eb="336">
      <t>ショリ</t>
    </rPh>
    <rPh sb="336" eb="337">
      <t>ヒ</t>
    </rPh>
    <rPh sb="338" eb="340">
      <t>リョウキン</t>
    </rPh>
    <rPh sb="340" eb="342">
      <t>シュウニュウ</t>
    </rPh>
    <rPh sb="343" eb="344">
      <t>マカナ</t>
    </rPh>
    <rPh sb="345" eb="346">
      <t>コト</t>
    </rPh>
    <rPh sb="347" eb="349">
      <t>デキ</t>
    </rPh>
    <rPh sb="353" eb="355">
      <t>リュウイキ</t>
    </rPh>
    <rPh sb="355" eb="358">
      <t>ゲスイドウ</t>
    </rPh>
    <rPh sb="359" eb="361">
      <t>セツゾク</t>
    </rPh>
    <rPh sb="366" eb="369">
      <t>ショリジョウ</t>
    </rPh>
    <rPh sb="370" eb="372">
      <t>ショユウ</t>
    </rPh>
    <rPh sb="381" eb="383">
      <t>ショリ</t>
    </rPh>
    <rPh sb="383" eb="385">
      <t>ヒヨウ</t>
    </rPh>
    <rPh sb="386" eb="387">
      <t>スク</t>
    </rPh>
    <rPh sb="389" eb="391">
      <t>ヨウソ</t>
    </rPh>
    <rPh sb="395" eb="396">
      <t>オモ</t>
    </rPh>
    <rPh sb="402" eb="405">
      <t>スイセンカ</t>
    </rPh>
    <rPh sb="405" eb="406">
      <t>リツ</t>
    </rPh>
    <rPh sb="408" eb="410">
      <t>ジギョウ</t>
    </rPh>
    <rPh sb="410" eb="412">
      <t>ケイカク</t>
    </rPh>
    <rPh sb="414" eb="416">
      <t>セイビ</t>
    </rPh>
    <rPh sb="416" eb="417">
      <t>リツ</t>
    </rPh>
    <rPh sb="428" eb="430">
      <t>セツゾク</t>
    </rPh>
    <rPh sb="430" eb="431">
      <t>リツ</t>
    </rPh>
    <rPh sb="432" eb="434">
      <t>ゾウカ</t>
    </rPh>
    <rPh sb="435" eb="439">
      <t>ショリジンコウ</t>
    </rPh>
    <rPh sb="440" eb="441">
      <t>ゲン</t>
    </rPh>
    <rPh sb="445" eb="447">
      <t>ネンネン</t>
    </rPh>
    <rPh sb="447" eb="449">
      <t>ゾウカ</t>
    </rPh>
    <rPh sb="454" eb="456">
      <t>コンゴ</t>
    </rPh>
    <rPh sb="458" eb="460">
      <t>アンテイ</t>
    </rPh>
    <rPh sb="462" eb="465">
      <t>シヨウリョウ</t>
    </rPh>
    <rPh sb="465" eb="467">
      <t>シュウニュウ</t>
    </rPh>
    <rPh sb="468" eb="470">
      <t>スイシツ</t>
    </rPh>
    <rPh sb="470" eb="472">
      <t>ホゼン</t>
    </rPh>
    <rPh sb="473" eb="475">
      <t>カクホ</t>
    </rPh>
    <rPh sb="487" eb="489">
      <t>メザ</t>
    </rPh>
    <rPh sb="497" eb="499">
      <t>サクセイ</t>
    </rPh>
    <rPh sb="502" eb="504">
      <t>スイシン</t>
    </rPh>
    <rPh sb="504" eb="506">
      <t>カツドウ</t>
    </rPh>
    <rPh sb="507" eb="508">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</si>
</sst>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BBF9-4E5C-BAE0-2CFDF224D40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1.65</c:v>
                </c:pt>
                <c:pt idx="4">
                  <c:v>0.15</c:v>
                </c:pt>
              </c:numCache>
            </c:numRef>
          </c:val>
          <c:smooth val="0"/>
          <c:extLst>
            <c:ext xmlns:c16="http://schemas.microsoft.com/office/drawing/2014/chart" uri="{C3380CC4-5D6E-409C-BE32-E72D297353CC}">
              <c16:uniqueId val="{00000001-BBF9-4E5C-BAE0-2CFDF224D40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6EC-4CB1-B36B-DC6B337C49B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50.53</c:v>
                </c:pt>
                <c:pt idx="4">
                  <c:v>56.43</c:v>
                </c:pt>
              </c:numCache>
            </c:numRef>
          </c:val>
          <c:smooth val="0"/>
          <c:extLst>
            <c:ext xmlns:c16="http://schemas.microsoft.com/office/drawing/2014/chart" uri="{C3380CC4-5D6E-409C-BE32-E72D297353CC}">
              <c16:uniqueId val="{00000001-56EC-4CB1-B36B-DC6B337C49B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87.74</c:v>
                </c:pt>
                <c:pt idx="4">
                  <c:v>88.26</c:v>
                </c:pt>
              </c:numCache>
            </c:numRef>
          </c:val>
          <c:extLst>
            <c:ext xmlns:c16="http://schemas.microsoft.com/office/drawing/2014/chart" uri="{C3380CC4-5D6E-409C-BE32-E72D297353CC}">
              <c16:uniqueId val="{00000000-8A3F-48C2-A3FD-1028A895188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82.08</c:v>
                </c:pt>
                <c:pt idx="4">
                  <c:v>91.07</c:v>
                </c:pt>
              </c:numCache>
            </c:numRef>
          </c:val>
          <c:smooth val="0"/>
          <c:extLst>
            <c:ext xmlns:c16="http://schemas.microsoft.com/office/drawing/2014/chart" uri="{C3380CC4-5D6E-409C-BE32-E72D297353CC}">
              <c16:uniqueId val="{00000001-8A3F-48C2-A3FD-1028A895188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106.49</c:v>
                </c:pt>
                <c:pt idx="4">
                  <c:v>117.21</c:v>
                </c:pt>
              </c:numCache>
            </c:numRef>
          </c:val>
          <c:extLst>
            <c:ext xmlns:c16="http://schemas.microsoft.com/office/drawing/2014/chart" uri="{C3380CC4-5D6E-409C-BE32-E72D297353CC}">
              <c16:uniqueId val="{00000000-4FC9-4A95-A177-3DC4EEA6428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107.21</c:v>
                </c:pt>
                <c:pt idx="4">
                  <c:v>106.22</c:v>
                </c:pt>
              </c:numCache>
            </c:numRef>
          </c:val>
          <c:smooth val="0"/>
          <c:extLst>
            <c:ext xmlns:c16="http://schemas.microsoft.com/office/drawing/2014/chart" uri="{C3380CC4-5D6E-409C-BE32-E72D297353CC}">
              <c16:uniqueId val="{00000001-4FC9-4A95-A177-3DC4EEA6428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3.12</c:v>
                </c:pt>
                <c:pt idx="4">
                  <c:v>6.19</c:v>
                </c:pt>
              </c:numCache>
            </c:numRef>
          </c:val>
          <c:extLst>
            <c:ext xmlns:c16="http://schemas.microsoft.com/office/drawing/2014/chart" uri="{C3380CC4-5D6E-409C-BE32-E72D297353CC}">
              <c16:uniqueId val="{00000000-AE86-494B-AFD4-6D1E0E74585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12.7</c:v>
                </c:pt>
                <c:pt idx="4">
                  <c:v>23.54</c:v>
                </c:pt>
              </c:numCache>
            </c:numRef>
          </c:val>
          <c:smooth val="0"/>
          <c:extLst>
            <c:ext xmlns:c16="http://schemas.microsoft.com/office/drawing/2014/chart" uri="{C3380CC4-5D6E-409C-BE32-E72D297353CC}">
              <c16:uniqueId val="{00000001-AE86-494B-AFD4-6D1E0E74585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776E-485C-B91D-6069FFCC030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c:v>1.5</c:v>
                </c:pt>
              </c:numCache>
            </c:numRef>
          </c:val>
          <c:smooth val="0"/>
          <c:extLst>
            <c:ext xmlns:c16="http://schemas.microsoft.com/office/drawing/2014/chart" uri="{C3380CC4-5D6E-409C-BE32-E72D297353CC}">
              <c16:uniqueId val="{00000001-776E-485C-B91D-6069FFCC030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17C3-4F91-99F6-4E64FFF42AC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43.71</c:v>
                </c:pt>
                <c:pt idx="4">
                  <c:v>18.010000000000002</c:v>
                </c:pt>
              </c:numCache>
            </c:numRef>
          </c:val>
          <c:smooth val="0"/>
          <c:extLst>
            <c:ext xmlns:c16="http://schemas.microsoft.com/office/drawing/2014/chart" uri="{C3380CC4-5D6E-409C-BE32-E72D297353CC}">
              <c16:uniqueId val="{00000001-17C3-4F91-99F6-4E64FFF42AC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16.079999999999998</c:v>
                </c:pt>
                <c:pt idx="4">
                  <c:v>15.97</c:v>
                </c:pt>
              </c:numCache>
            </c:numRef>
          </c:val>
          <c:extLst>
            <c:ext xmlns:c16="http://schemas.microsoft.com/office/drawing/2014/chart" uri="{C3380CC4-5D6E-409C-BE32-E72D297353CC}">
              <c16:uniqueId val="{00000000-F0A7-4BB5-B5F2-B4A6E9FFFB6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40.67</c:v>
                </c:pt>
                <c:pt idx="4">
                  <c:v>59.4</c:v>
                </c:pt>
              </c:numCache>
            </c:numRef>
          </c:val>
          <c:smooth val="0"/>
          <c:extLst>
            <c:ext xmlns:c16="http://schemas.microsoft.com/office/drawing/2014/chart" uri="{C3380CC4-5D6E-409C-BE32-E72D297353CC}">
              <c16:uniqueId val="{00000001-F0A7-4BB5-B5F2-B4A6E9FFFB6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1108.32</c:v>
                </c:pt>
                <c:pt idx="4">
                  <c:v>1450.85</c:v>
                </c:pt>
              </c:numCache>
            </c:numRef>
          </c:val>
          <c:extLst>
            <c:ext xmlns:c16="http://schemas.microsoft.com/office/drawing/2014/chart" uri="{C3380CC4-5D6E-409C-BE32-E72D297353CC}">
              <c16:uniqueId val="{00000000-BEFE-43C1-A2E4-A30CB483D9C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1050.51</c:v>
                </c:pt>
                <c:pt idx="4">
                  <c:v>748.07</c:v>
                </c:pt>
              </c:numCache>
            </c:numRef>
          </c:val>
          <c:smooth val="0"/>
          <c:extLst>
            <c:ext xmlns:c16="http://schemas.microsoft.com/office/drawing/2014/chart" uri="{C3380CC4-5D6E-409C-BE32-E72D297353CC}">
              <c16:uniqueId val="{00000001-BEFE-43C1-A2E4-A30CB483D9C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179.91</c:v>
                </c:pt>
                <c:pt idx="4">
                  <c:v>132.1</c:v>
                </c:pt>
              </c:numCache>
            </c:numRef>
          </c:val>
          <c:extLst>
            <c:ext xmlns:c16="http://schemas.microsoft.com/office/drawing/2014/chart" uri="{C3380CC4-5D6E-409C-BE32-E72D297353CC}">
              <c16:uniqueId val="{00000000-D82B-4991-A239-647228417D4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82.65</c:v>
                </c:pt>
                <c:pt idx="4">
                  <c:v>90.15</c:v>
                </c:pt>
              </c:numCache>
            </c:numRef>
          </c:val>
          <c:smooth val="0"/>
          <c:extLst>
            <c:ext xmlns:c16="http://schemas.microsoft.com/office/drawing/2014/chart" uri="{C3380CC4-5D6E-409C-BE32-E72D297353CC}">
              <c16:uniqueId val="{00000001-D82B-4991-A239-647228417D4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92.75</c:v>
                </c:pt>
                <c:pt idx="4">
                  <c:v>126.37</c:v>
                </c:pt>
              </c:numCache>
            </c:numRef>
          </c:val>
          <c:extLst>
            <c:ext xmlns:c16="http://schemas.microsoft.com/office/drawing/2014/chart" uri="{C3380CC4-5D6E-409C-BE32-E72D297353CC}">
              <c16:uniqueId val="{00000000-3367-48CF-B3B2-7D90D15E39F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186.3</c:v>
                </c:pt>
                <c:pt idx="4">
                  <c:v>173.14</c:v>
                </c:pt>
              </c:numCache>
            </c:numRef>
          </c:val>
          <c:smooth val="0"/>
          <c:extLst>
            <c:ext xmlns:c16="http://schemas.microsoft.com/office/drawing/2014/chart" uri="{C3380CC4-5D6E-409C-BE32-E72D297353CC}">
              <c16:uniqueId val="{00000001-3367-48CF-B3B2-7D90D15E39F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山形県　山辺町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Cc1</v>
      </c>
      <c r="X8" s="66"/>
      <c r="Y8" s="66"/>
      <c r="Z8" s="66"/>
      <c r="AA8" s="66"/>
      <c r="AB8" s="66"/>
      <c r="AC8" s="66"/>
      <c r="AD8" s="67" t="str">
        <f>データ!$M$6</f>
        <v>非設置</v>
      </c>
      <c r="AE8" s="67"/>
      <c r="AF8" s="67"/>
      <c r="AG8" s="67"/>
      <c r="AH8" s="67"/>
      <c r="AI8" s="67"/>
      <c r="AJ8" s="67"/>
      <c r="AK8" s="3"/>
      <c r="AL8" s="55">
        <f>データ!S6</f>
        <v>13895</v>
      </c>
      <c r="AM8" s="55"/>
      <c r="AN8" s="55"/>
      <c r="AO8" s="55"/>
      <c r="AP8" s="55"/>
      <c r="AQ8" s="55"/>
      <c r="AR8" s="55"/>
      <c r="AS8" s="55"/>
      <c r="AT8" s="54">
        <f>データ!T6</f>
        <v>61.45</v>
      </c>
      <c r="AU8" s="54"/>
      <c r="AV8" s="54"/>
      <c r="AW8" s="54"/>
      <c r="AX8" s="54"/>
      <c r="AY8" s="54"/>
      <c r="AZ8" s="54"/>
      <c r="BA8" s="54"/>
      <c r="BB8" s="54">
        <f>データ!U6</f>
        <v>226.12</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49.25</v>
      </c>
      <c r="J10" s="54"/>
      <c r="K10" s="54"/>
      <c r="L10" s="54"/>
      <c r="M10" s="54"/>
      <c r="N10" s="54"/>
      <c r="O10" s="54"/>
      <c r="P10" s="54">
        <f>データ!P6</f>
        <v>95.41</v>
      </c>
      <c r="Q10" s="54"/>
      <c r="R10" s="54"/>
      <c r="S10" s="54"/>
      <c r="T10" s="54"/>
      <c r="U10" s="54"/>
      <c r="V10" s="54"/>
      <c r="W10" s="54">
        <f>データ!Q6</f>
        <v>82.38</v>
      </c>
      <c r="X10" s="54"/>
      <c r="Y10" s="54"/>
      <c r="Z10" s="54"/>
      <c r="AA10" s="54"/>
      <c r="AB10" s="54"/>
      <c r="AC10" s="54"/>
      <c r="AD10" s="55">
        <f>データ!R6</f>
        <v>3410</v>
      </c>
      <c r="AE10" s="55"/>
      <c r="AF10" s="55"/>
      <c r="AG10" s="55"/>
      <c r="AH10" s="55"/>
      <c r="AI10" s="55"/>
      <c r="AJ10" s="55"/>
      <c r="AK10" s="2"/>
      <c r="AL10" s="55">
        <f>データ!V6</f>
        <v>13190</v>
      </c>
      <c r="AM10" s="55"/>
      <c r="AN10" s="55"/>
      <c r="AO10" s="55"/>
      <c r="AP10" s="55"/>
      <c r="AQ10" s="55"/>
      <c r="AR10" s="55"/>
      <c r="AS10" s="55"/>
      <c r="AT10" s="54">
        <f>データ!W6</f>
        <v>3.91</v>
      </c>
      <c r="AU10" s="54"/>
      <c r="AV10" s="54"/>
      <c r="AW10" s="54"/>
      <c r="AX10" s="54"/>
      <c r="AY10" s="54"/>
      <c r="AZ10" s="54"/>
      <c r="BA10" s="54"/>
      <c r="BB10" s="54">
        <f>データ!X6</f>
        <v>3373.4</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【669.12】</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58c9BCsw4i1HTLSQqbRwVl8XmosA0grb8YtXcOk5kkbaPTB+0vfJc49CwUINuWgPzxrIj2o5eQPVfDbuYLgFmA==" saltValue="A4+bNXEEtNFGmih5gVMYo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63011</v>
      </c>
      <c r="D6" s="19">
        <f t="shared" si="3"/>
        <v>46</v>
      </c>
      <c r="E6" s="19">
        <f t="shared" si="3"/>
        <v>17</v>
      </c>
      <c r="F6" s="19">
        <f t="shared" si="3"/>
        <v>1</v>
      </c>
      <c r="G6" s="19">
        <f t="shared" si="3"/>
        <v>0</v>
      </c>
      <c r="H6" s="19" t="str">
        <f t="shared" si="3"/>
        <v>山形県　山辺町</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49.25</v>
      </c>
      <c r="P6" s="20">
        <f t="shared" si="3"/>
        <v>95.41</v>
      </c>
      <c r="Q6" s="20">
        <f t="shared" si="3"/>
        <v>82.38</v>
      </c>
      <c r="R6" s="20">
        <f t="shared" si="3"/>
        <v>3410</v>
      </c>
      <c r="S6" s="20">
        <f t="shared" si="3"/>
        <v>13895</v>
      </c>
      <c r="T6" s="20">
        <f t="shared" si="3"/>
        <v>61.45</v>
      </c>
      <c r="U6" s="20">
        <f t="shared" si="3"/>
        <v>226.12</v>
      </c>
      <c r="V6" s="20">
        <f t="shared" si="3"/>
        <v>13190</v>
      </c>
      <c r="W6" s="20">
        <f t="shared" si="3"/>
        <v>3.91</v>
      </c>
      <c r="X6" s="20">
        <f t="shared" si="3"/>
        <v>3373.4</v>
      </c>
      <c r="Y6" s="21" t="str">
        <f>IF(Y7="",NA(),Y7)</f>
        <v>-</v>
      </c>
      <c r="Z6" s="21" t="str">
        <f t="shared" ref="Z6:AH6" si="4">IF(Z7="",NA(),Z7)</f>
        <v>-</v>
      </c>
      <c r="AA6" s="21" t="str">
        <f t="shared" si="4"/>
        <v>-</v>
      </c>
      <c r="AB6" s="21">
        <f t="shared" si="4"/>
        <v>106.49</v>
      </c>
      <c r="AC6" s="21">
        <f t="shared" si="4"/>
        <v>117.21</v>
      </c>
      <c r="AD6" s="21" t="str">
        <f t="shared" si="4"/>
        <v>-</v>
      </c>
      <c r="AE6" s="21" t="str">
        <f t="shared" si="4"/>
        <v>-</v>
      </c>
      <c r="AF6" s="21" t="str">
        <f t="shared" si="4"/>
        <v>-</v>
      </c>
      <c r="AG6" s="21">
        <f t="shared" si="4"/>
        <v>107.21</v>
      </c>
      <c r="AH6" s="21">
        <f t="shared" si="4"/>
        <v>106.22</v>
      </c>
      <c r="AI6" s="20" t="str">
        <f>IF(AI7="","",IF(AI7="-","【-】","【"&amp;SUBSTITUTE(TEXT(AI7,"#,##0.00"),"-","△")&amp;"】"))</f>
        <v>【107.02】</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43.71</v>
      </c>
      <c r="AS6" s="21">
        <f t="shared" si="5"/>
        <v>18.010000000000002</v>
      </c>
      <c r="AT6" s="20" t="str">
        <f>IF(AT7="","",IF(AT7="-","【-】","【"&amp;SUBSTITUTE(TEXT(AT7,"#,##0.00"),"-","△")&amp;"】"))</f>
        <v>【3.09】</v>
      </c>
      <c r="AU6" s="21" t="str">
        <f>IF(AU7="",NA(),AU7)</f>
        <v>-</v>
      </c>
      <c r="AV6" s="21" t="str">
        <f t="shared" ref="AV6:BD6" si="6">IF(AV7="",NA(),AV7)</f>
        <v>-</v>
      </c>
      <c r="AW6" s="21" t="str">
        <f t="shared" si="6"/>
        <v>-</v>
      </c>
      <c r="AX6" s="21">
        <f t="shared" si="6"/>
        <v>16.079999999999998</v>
      </c>
      <c r="AY6" s="21">
        <f t="shared" si="6"/>
        <v>15.97</v>
      </c>
      <c r="AZ6" s="21" t="str">
        <f t="shared" si="6"/>
        <v>-</v>
      </c>
      <c r="BA6" s="21" t="str">
        <f t="shared" si="6"/>
        <v>-</v>
      </c>
      <c r="BB6" s="21" t="str">
        <f t="shared" si="6"/>
        <v>-</v>
      </c>
      <c r="BC6" s="21">
        <f t="shared" si="6"/>
        <v>40.67</v>
      </c>
      <c r="BD6" s="21">
        <f t="shared" si="6"/>
        <v>59.4</v>
      </c>
      <c r="BE6" s="20" t="str">
        <f>IF(BE7="","",IF(BE7="-","【-】","【"&amp;SUBSTITUTE(TEXT(BE7,"#,##0.00"),"-","△")&amp;"】"))</f>
        <v>【71.39】</v>
      </c>
      <c r="BF6" s="21" t="str">
        <f>IF(BF7="",NA(),BF7)</f>
        <v>-</v>
      </c>
      <c r="BG6" s="21" t="str">
        <f t="shared" ref="BG6:BO6" si="7">IF(BG7="",NA(),BG7)</f>
        <v>-</v>
      </c>
      <c r="BH6" s="21" t="str">
        <f t="shared" si="7"/>
        <v>-</v>
      </c>
      <c r="BI6" s="21">
        <f t="shared" si="7"/>
        <v>1108.32</v>
      </c>
      <c r="BJ6" s="21">
        <f t="shared" si="7"/>
        <v>1450.85</v>
      </c>
      <c r="BK6" s="21" t="str">
        <f t="shared" si="7"/>
        <v>-</v>
      </c>
      <c r="BL6" s="21" t="str">
        <f t="shared" si="7"/>
        <v>-</v>
      </c>
      <c r="BM6" s="21" t="str">
        <f t="shared" si="7"/>
        <v>-</v>
      </c>
      <c r="BN6" s="21">
        <f t="shared" si="7"/>
        <v>1050.51</v>
      </c>
      <c r="BO6" s="21">
        <f t="shared" si="7"/>
        <v>748.07</v>
      </c>
      <c r="BP6" s="20" t="str">
        <f>IF(BP7="","",IF(BP7="-","【-】","【"&amp;SUBSTITUTE(TEXT(BP7,"#,##0.00"),"-","△")&amp;"】"))</f>
        <v>【669.12】</v>
      </c>
      <c r="BQ6" s="21" t="str">
        <f>IF(BQ7="",NA(),BQ7)</f>
        <v>-</v>
      </c>
      <c r="BR6" s="21" t="str">
        <f t="shared" ref="BR6:BZ6" si="8">IF(BR7="",NA(),BR7)</f>
        <v>-</v>
      </c>
      <c r="BS6" s="21" t="str">
        <f t="shared" si="8"/>
        <v>-</v>
      </c>
      <c r="BT6" s="21">
        <f t="shared" si="8"/>
        <v>179.91</v>
      </c>
      <c r="BU6" s="21">
        <f t="shared" si="8"/>
        <v>132.1</v>
      </c>
      <c r="BV6" s="21" t="str">
        <f t="shared" si="8"/>
        <v>-</v>
      </c>
      <c r="BW6" s="21" t="str">
        <f t="shared" si="8"/>
        <v>-</v>
      </c>
      <c r="BX6" s="21" t="str">
        <f t="shared" si="8"/>
        <v>-</v>
      </c>
      <c r="BY6" s="21">
        <f t="shared" si="8"/>
        <v>82.65</v>
      </c>
      <c r="BZ6" s="21">
        <f t="shared" si="8"/>
        <v>90.15</v>
      </c>
      <c r="CA6" s="20" t="str">
        <f>IF(CA7="","",IF(CA7="-","【-】","【"&amp;SUBSTITUTE(TEXT(CA7,"#,##0.00"),"-","△")&amp;"】"))</f>
        <v>【99.73】</v>
      </c>
      <c r="CB6" s="21" t="str">
        <f>IF(CB7="",NA(),CB7)</f>
        <v>-</v>
      </c>
      <c r="CC6" s="21" t="str">
        <f t="shared" ref="CC6:CK6" si="9">IF(CC7="",NA(),CC7)</f>
        <v>-</v>
      </c>
      <c r="CD6" s="21" t="str">
        <f t="shared" si="9"/>
        <v>-</v>
      </c>
      <c r="CE6" s="21">
        <f t="shared" si="9"/>
        <v>92.75</v>
      </c>
      <c r="CF6" s="21">
        <f t="shared" si="9"/>
        <v>126.37</v>
      </c>
      <c r="CG6" s="21" t="str">
        <f t="shared" si="9"/>
        <v>-</v>
      </c>
      <c r="CH6" s="21" t="str">
        <f t="shared" si="9"/>
        <v>-</v>
      </c>
      <c r="CI6" s="21" t="str">
        <f t="shared" si="9"/>
        <v>-</v>
      </c>
      <c r="CJ6" s="21">
        <f t="shared" si="9"/>
        <v>186.3</v>
      </c>
      <c r="CK6" s="21">
        <f t="shared" si="9"/>
        <v>173.14</v>
      </c>
      <c r="CL6" s="20" t="str">
        <f>IF(CL7="","",IF(CL7="-","【-】","【"&amp;SUBSTITUTE(TEXT(CL7,"#,##0.00"),"-","△")&amp;"】"))</f>
        <v>【134.98】</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f t="shared" si="10"/>
        <v>50.53</v>
      </c>
      <c r="CV6" s="21">
        <f t="shared" si="10"/>
        <v>56.43</v>
      </c>
      <c r="CW6" s="20" t="str">
        <f>IF(CW7="","",IF(CW7="-","【-】","【"&amp;SUBSTITUTE(TEXT(CW7,"#,##0.00"),"-","△")&amp;"】"))</f>
        <v>【59.99】</v>
      </c>
      <c r="CX6" s="21" t="str">
        <f>IF(CX7="",NA(),CX7)</f>
        <v>-</v>
      </c>
      <c r="CY6" s="21" t="str">
        <f t="shared" ref="CY6:DG6" si="11">IF(CY7="",NA(),CY7)</f>
        <v>-</v>
      </c>
      <c r="CZ6" s="21" t="str">
        <f t="shared" si="11"/>
        <v>-</v>
      </c>
      <c r="DA6" s="21">
        <f t="shared" si="11"/>
        <v>87.74</v>
      </c>
      <c r="DB6" s="21">
        <f t="shared" si="11"/>
        <v>88.26</v>
      </c>
      <c r="DC6" s="21" t="str">
        <f t="shared" si="11"/>
        <v>-</v>
      </c>
      <c r="DD6" s="21" t="str">
        <f t="shared" si="11"/>
        <v>-</v>
      </c>
      <c r="DE6" s="21" t="str">
        <f t="shared" si="11"/>
        <v>-</v>
      </c>
      <c r="DF6" s="21">
        <f t="shared" si="11"/>
        <v>82.08</v>
      </c>
      <c r="DG6" s="21">
        <f t="shared" si="11"/>
        <v>91.07</v>
      </c>
      <c r="DH6" s="20" t="str">
        <f>IF(DH7="","",IF(DH7="-","【-】","【"&amp;SUBSTITUTE(TEXT(DH7,"#,##0.00"),"-","△")&amp;"】"))</f>
        <v>【95.72】</v>
      </c>
      <c r="DI6" s="21" t="str">
        <f>IF(DI7="",NA(),DI7)</f>
        <v>-</v>
      </c>
      <c r="DJ6" s="21" t="str">
        <f t="shared" ref="DJ6:DR6" si="12">IF(DJ7="",NA(),DJ7)</f>
        <v>-</v>
      </c>
      <c r="DK6" s="21" t="str">
        <f t="shared" si="12"/>
        <v>-</v>
      </c>
      <c r="DL6" s="21">
        <f t="shared" si="12"/>
        <v>3.12</v>
      </c>
      <c r="DM6" s="21">
        <f t="shared" si="12"/>
        <v>6.19</v>
      </c>
      <c r="DN6" s="21" t="str">
        <f t="shared" si="12"/>
        <v>-</v>
      </c>
      <c r="DO6" s="21" t="str">
        <f t="shared" si="12"/>
        <v>-</v>
      </c>
      <c r="DP6" s="21" t="str">
        <f t="shared" si="12"/>
        <v>-</v>
      </c>
      <c r="DQ6" s="21">
        <f t="shared" si="12"/>
        <v>12.7</v>
      </c>
      <c r="DR6" s="21">
        <f t="shared" si="12"/>
        <v>23.54</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1">
        <f t="shared" si="13"/>
        <v>1.5</v>
      </c>
      <c r="ED6" s="20" t="str">
        <f>IF(ED7="","",IF(ED7="-","【-】","【"&amp;SUBSTITUTE(TEXT(ED7,"#,##0.00"),"-","△")&amp;"】"))</f>
        <v>【6.54】</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1.65</v>
      </c>
      <c r="EN6" s="21">
        <f t="shared" si="14"/>
        <v>0.15</v>
      </c>
      <c r="EO6" s="20" t="str">
        <f>IF(EO7="","",IF(EO7="-","【-】","【"&amp;SUBSTITUTE(TEXT(EO7,"#,##0.00"),"-","△")&amp;"】"))</f>
        <v>【0.24】</v>
      </c>
    </row>
    <row r="7" spans="1:148" s="22" customFormat="1" x14ac:dyDescent="0.15">
      <c r="A7" s="14"/>
      <c r="B7" s="23">
        <v>2021</v>
      </c>
      <c r="C7" s="23">
        <v>63011</v>
      </c>
      <c r="D7" s="23">
        <v>46</v>
      </c>
      <c r="E7" s="23">
        <v>17</v>
      </c>
      <c r="F7" s="23">
        <v>1</v>
      </c>
      <c r="G7" s="23">
        <v>0</v>
      </c>
      <c r="H7" s="23" t="s">
        <v>96</v>
      </c>
      <c r="I7" s="23" t="s">
        <v>97</v>
      </c>
      <c r="J7" s="23" t="s">
        <v>98</v>
      </c>
      <c r="K7" s="23" t="s">
        <v>99</v>
      </c>
      <c r="L7" s="23" t="s">
        <v>100</v>
      </c>
      <c r="M7" s="23" t="s">
        <v>101</v>
      </c>
      <c r="N7" s="24" t="s">
        <v>102</v>
      </c>
      <c r="O7" s="24">
        <v>49.25</v>
      </c>
      <c r="P7" s="24">
        <v>95.41</v>
      </c>
      <c r="Q7" s="24">
        <v>82.38</v>
      </c>
      <c r="R7" s="24">
        <v>3410</v>
      </c>
      <c r="S7" s="24">
        <v>13895</v>
      </c>
      <c r="T7" s="24">
        <v>61.45</v>
      </c>
      <c r="U7" s="24">
        <v>226.12</v>
      </c>
      <c r="V7" s="24">
        <v>13190</v>
      </c>
      <c r="W7" s="24">
        <v>3.91</v>
      </c>
      <c r="X7" s="24">
        <v>3373.4</v>
      </c>
      <c r="Y7" s="24" t="s">
        <v>102</v>
      </c>
      <c r="Z7" s="24" t="s">
        <v>102</v>
      </c>
      <c r="AA7" s="24" t="s">
        <v>102</v>
      </c>
      <c r="AB7" s="24">
        <v>106.49</v>
      </c>
      <c r="AC7" s="24">
        <v>117.21</v>
      </c>
      <c r="AD7" s="24" t="s">
        <v>102</v>
      </c>
      <c r="AE7" s="24" t="s">
        <v>102</v>
      </c>
      <c r="AF7" s="24" t="s">
        <v>102</v>
      </c>
      <c r="AG7" s="24">
        <v>107.21</v>
      </c>
      <c r="AH7" s="24">
        <v>106.22</v>
      </c>
      <c r="AI7" s="24">
        <v>107.02</v>
      </c>
      <c r="AJ7" s="24" t="s">
        <v>102</v>
      </c>
      <c r="AK7" s="24" t="s">
        <v>102</v>
      </c>
      <c r="AL7" s="24" t="s">
        <v>102</v>
      </c>
      <c r="AM7" s="24">
        <v>0</v>
      </c>
      <c r="AN7" s="24">
        <v>0</v>
      </c>
      <c r="AO7" s="24" t="s">
        <v>102</v>
      </c>
      <c r="AP7" s="24" t="s">
        <v>102</v>
      </c>
      <c r="AQ7" s="24" t="s">
        <v>102</v>
      </c>
      <c r="AR7" s="24">
        <v>43.71</v>
      </c>
      <c r="AS7" s="24">
        <v>18.010000000000002</v>
      </c>
      <c r="AT7" s="24">
        <v>3.09</v>
      </c>
      <c r="AU7" s="24" t="s">
        <v>102</v>
      </c>
      <c r="AV7" s="24" t="s">
        <v>102</v>
      </c>
      <c r="AW7" s="24" t="s">
        <v>102</v>
      </c>
      <c r="AX7" s="24">
        <v>16.079999999999998</v>
      </c>
      <c r="AY7" s="24">
        <v>15.97</v>
      </c>
      <c r="AZ7" s="24" t="s">
        <v>102</v>
      </c>
      <c r="BA7" s="24" t="s">
        <v>102</v>
      </c>
      <c r="BB7" s="24" t="s">
        <v>102</v>
      </c>
      <c r="BC7" s="24">
        <v>40.67</v>
      </c>
      <c r="BD7" s="24">
        <v>59.4</v>
      </c>
      <c r="BE7" s="24">
        <v>71.39</v>
      </c>
      <c r="BF7" s="24" t="s">
        <v>102</v>
      </c>
      <c r="BG7" s="24" t="s">
        <v>102</v>
      </c>
      <c r="BH7" s="24" t="s">
        <v>102</v>
      </c>
      <c r="BI7" s="24">
        <v>1108.32</v>
      </c>
      <c r="BJ7" s="24">
        <v>1450.85</v>
      </c>
      <c r="BK7" s="24" t="s">
        <v>102</v>
      </c>
      <c r="BL7" s="24" t="s">
        <v>102</v>
      </c>
      <c r="BM7" s="24" t="s">
        <v>102</v>
      </c>
      <c r="BN7" s="24">
        <v>1050.51</v>
      </c>
      <c r="BO7" s="24">
        <v>748.07</v>
      </c>
      <c r="BP7" s="24">
        <v>669.12</v>
      </c>
      <c r="BQ7" s="24" t="s">
        <v>102</v>
      </c>
      <c r="BR7" s="24" t="s">
        <v>102</v>
      </c>
      <c r="BS7" s="24" t="s">
        <v>102</v>
      </c>
      <c r="BT7" s="24">
        <v>179.91</v>
      </c>
      <c r="BU7" s="24">
        <v>132.1</v>
      </c>
      <c r="BV7" s="24" t="s">
        <v>102</v>
      </c>
      <c r="BW7" s="24" t="s">
        <v>102</v>
      </c>
      <c r="BX7" s="24" t="s">
        <v>102</v>
      </c>
      <c r="BY7" s="24">
        <v>82.65</v>
      </c>
      <c r="BZ7" s="24">
        <v>90.15</v>
      </c>
      <c r="CA7" s="24">
        <v>99.73</v>
      </c>
      <c r="CB7" s="24" t="s">
        <v>102</v>
      </c>
      <c r="CC7" s="24" t="s">
        <v>102</v>
      </c>
      <c r="CD7" s="24" t="s">
        <v>102</v>
      </c>
      <c r="CE7" s="24">
        <v>92.75</v>
      </c>
      <c r="CF7" s="24">
        <v>126.37</v>
      </c>
      <c r="CG7" s="24" t="s">
        <v>102</v>
      </c>
      <c r="CH7" s="24" t="s">
        <v>102</v>
      </c>
      <c r="CI7" s="24" t="s">
        <v>102</v>
      </c>
      <c r="CJ7" s="24">
        <v>186.3</v>
      </c>
      <c r="CK7" s="24">
        <v>173.14</v>
      </c>
      <c r="CL7" s="24">
        <v>134.97999999999999</v>
      </c>
      <c r="CM7" s="24" t="s">
        <v>102</v>
      </c>
      <c r="CN7" s="24" t="s">
        <v>102</v>
      </c>
      <c r="CO7" s="24" t="s">
        <v>102</v>
      </c>
      <c r="CP7" s="24" t="s">
        <v>102</v>
      </c>
      <c r="CQ7" s="24" t="s">
        <v>102</v>
      </c>
      <c r="CR7" s="24" t="s">
        <v>102</v>
      </c>
      <c r="CS7" s="24" t="s">
        <v>102</v>
      </c>
      <c r="CT7" s="24" t="s">
        <v>102</v>
      </c>
      <c r="CU7" s="24">
        <v>50.53</v>
      </c>
      <c r="CV7" s="24">
        <v>56.43</v>
      </c>
      <c r="CW7" s="24">
        <v>59.99</v>
      </c>
      <c r="CX7" s="24" t="s">
        <v>102</v>
      </c>
      <c r="CY7" s="24" t="s">
        <v>102</v>
      </c>
      <c r="CZ7" s="24" t="s">
        <v>102</v>
      </c>
      <c r="DA7" s="24">
        <v>87.74</v>
      </c>
      <c r="DB7" s="24">
        <v>88.26</v>
      </c>
      <c r="DC7" s="24" t="s">
        <v>102</v>
      </c>
      <c r="DD7" s="24" t="s">
        <v>102</v>
      </c>
      <c r="DE7" s="24" t="s">
        <v>102</v>
      </c>
      <c r="DF7" s="24">
        <v>82.08</v>
      </c>
      <c r="DG7" s="24">
        <v>91.07</v>
      </c>
      <c r="DH7" s="24">
        <v>95.72</v>
      </c>
      <c r="DI7" s="24" t="s">
        <v>102</v>
      </c>
      <c r="DJ7" s="24" t="s">
        <v>102</v>
      </c>
      <c r="DK7" s="24" t="s">
        <v>102</v>
      </c>
      <c r="DL7" s="24">
        <v>3.12</v>
      </c>
      <c r="DM7" s="24">
        <v>6.19</v>
      </c>
      <c r="DN7" s="24" t="s">
        <v>102</v>
      </c>
      <c r="DO7" s="24" t="s">
        <v>102</v>
      </c>
      <c r="DP7" s="24" t="s">
        <v>102</v>
      </c>
      <c r="DQ7" s="24">
        <v>12.7</v>
      </c>
      <c r="DR7" s="24">
        <v>23.54</v>
      </c>
      <c r="DS7" s="24">
        <v>38.17</v>
      </c>
      <c r="DT7" s="24" t="s">
        <v>102</v>
      </c>
      <c r="DU7" s="24" t="s">
        <v>102</v>
      </c>
      <c r="DV7" s="24" t="s">
        <v>102</v>
      </c>
      <c r="DW7" s="24">
        <v>0</v>
      </c>
      <c r="DX7" s="24">
        <v>0</v>
      </c>
      <c r="DY7" s="24" t="s">
        <v>102</v>
      </c>
      <c r="DZ7" s="24" t="s">
        <v>102</v>
      </c>
      <c r="EA7" s="24" t="s">
        <v>102</v>
      </c>
      <c r="EB7" s="24">
        <v>0</v>
      </c>
      <c r="EC7" s="24">
        <v>1.5</v>
      </c>
      <c r="ED7" s="24">
        <v>6.54</v>
      </c>
      <c r="EE7" s="24" t="s">
        <v>102</v>
      </c>
      <c r="EF7" s="24" t="s">
        <v>102</v>
      </c>
      <c r="EG7" s="24" t="s">
        <v>102</v>
      </c>
      <c r="EH7" s="24">
        <v>0</v>
      </c>
      <c r="EI7" s="24">
        <v>0</v>
      </c>
      <c r="EJ7" s="24" t="s">
        <v>102</v>
      </c>
      <c r="EK7" s="24" t="s">
        <v>102</v>
      </c>
      <c r="EL7" s="24" t="s">
        <v>102</v>
      </c>
      <c r="EM7" s="24">
        <v>1.65</v>
      </c>
      <c r="EN7" s="24">
        <v>0.15</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