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gwan-nas\各部署\上下水道課\④下水道係\①下水道共通\●経営比較分析（県提出、町HP掲載）\令和3年度分\"/>
    </mc:Choice>
  </mc:AlternateContent>
  <workbookProtection workbookAlgorithmName="SHA-512" workbookHashValue="m2i5XVglVRv5g4nOyhD+gEZJ5aIBgdGtiKfZinjfshDdtpkEVdHMsKPpUrSoc1b/VBMlO8EdoS65z7eaBSZQ4A==" workbookSaltValue="0rt+FYrekDi+rxXmEljzPA=="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alcChain>
</file>

<file path=xl/sharedStrings.xml><?xml version="1.0" encoding="utf-8"?>
<sst xmlns="http://schemas.openxmlformats.org/spreadsheetml/2006/main" count="241" uniqueCount="118">
  <si>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</si>
  <si>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</si>
  <si>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</si>
  <si>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</si>
  <si>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</si>
  <si>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</si>
  <si>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</si>
  <si>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</si>
  <si>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</si>
  <si>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</si>
  <si>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</si>
  <si>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</si>
  <si>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</si>
  <si>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</si>
  <si>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</si>
  <si>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</si>
  <si>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</si>
  <si>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</si>
  <si>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</si>
  <si>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</si>
  <si>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</si>
  <si>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</si>
  <si>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</si>
  <si>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</si>
  <si>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</si>
  <si>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</si>
  <si>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</si>
  <si>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</si>
  <si>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</si>
  <si>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</si>
  <si>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</si>
  <si>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</si>
  <si>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</si>
  <si>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</si>
  <si>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</si>
  <si>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</si>
  <si>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</si>
  <si>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</si>
  <si>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</si>
  <si>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</si>
  <si>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</si>
  <si>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</si>
  <si>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</si>
  <si>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</si>
  <si>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</si>
  <si>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</si>
  <si>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</si>
  <si>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</si>
  <si>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</si>
  <si>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</si>
  <si>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</si>
  <si>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</si>
  <si>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</si>
  <si>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</si>
  <si>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</si>
  <si>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</si>
  <si>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</si>
  <si>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</si>
  <si>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</si>
  <si>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</si>
  <si>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</si>
  <si>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</si>
  <si>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</si>
  <si>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</si>
  <si>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</si>
  <si>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</si>
  <si>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</si>
  <si>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</si>
  <si>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</si>
  <si>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</si>
  <si>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</si>
  <si>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</si>
  <si>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</si>
  <si>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</si>
  <si>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</si>
  <si>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</si>
  <si>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</si>
  <si>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</si>
  <si>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</si>
  <si>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</si>
  <si>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</si>
  <si>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</si>
  <si>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</si>
  <si>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</si>
  <si>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</si>
  <si>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</si>
  <si>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</si>
  <si>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</si>
  <si>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</si>
  <si>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</si>
  <si>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</si>
  <si>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</si>
  <si>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</si>
  <si>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</si>
  <si>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</si>
  <si>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</si>
  <si>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</si>
  <si>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</si>
  <si>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</si>
  <si>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</si>
  <si>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</si>
  <si>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</si>
  <si>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</si>
  <si>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</si>
  <si>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</si>
  <si>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</si>
  <si>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</si>
  <si>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</si>
  <si>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</si>
  <si>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</si>
  <si>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</si>
  <si>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</si>
  <si>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</si>
  <si>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</si>
  <si>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</si>
  <si>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当町の特定環境保全公共下水道事業は平成4年度に着手しており、整備は概成している。
　事業着手後30年程であるため、現在までに管路の老朽化に伴う更新は実施していない。
　なお、マンホールポンプの更新については平成29年から計画的に更新を行っているほか、マンホールポンプの異常時通報システムについても更新を行いクラウド化している。</t>
    <rPh sb="43" eb="45">
      <t>ジギョウ</t>
    </rPh>
    <rPh sb="45" eb="47">
      <t>チャクシュ</t>
    </rPh>
    <rPh sb="47" eb="48">
      <t>ゴ</t>
    </rPh>
    <rPh sb="50" eb="51">
      <t>ネン</t>
    </rPh>
    <rPh sb="51" eb="52">
      <t>ホド</t>
    </rPh>
    <rPh sb="58" eb="60">
      <t>ゲンザイ</t>
    </rPh>
    <rPh sb="66" eb="69">
      <t>ロウキュウカ</t>
    </rPh>
    <rPh sb="70" eb="71">
      <t>トモナ</t>
    </rPh>
    <phoneticPr fontId="4"/>
  </si>
  <si>
    <t>　ここ数年は大規模な下水道整備事業を行っていないこともあり、経営状況は安定している。今後は、処理区域内の下水道未接続世帯解消を図りながら使用料収入の増加に取り組む。
　特定環境保全公共下水道事業は公共下水道事業よりも料金収入が少なく、経営基盤が弱いことから、経営状況を的確に把握して健全経営を行っていく。
　なお、下水道事業は令和6年度から法適用事業へ移行すべく、現在移行作業を行っているところであり、企業会計へ移行することで、現在以上に的確な経営状態の把握ができるようになることが期待される。</t>
    <rPh sb="68" eb="71">
      <t>シヨウリョウ</t>
    </rPh>
    <rPh sb="71" eb="73">
      <t>シュウニュウ</t>
    </rPh>
    <rPh sb="74" eb="76">
      <t>ゾウカ</t>
    </rPh>
    <rPh sb="77" eb="78">
      <t>ト</t>
    </rPh>
    <rPh sb="79" eb="80">
      <t>ク</t>
    </rPh>
    <rPh sb="134" eb="136">
      <t>テキカク</t>
    </rPh>
    <rPh sb="141" eb="143">
      <t>ケンゼン</t>
    </rPh>
    <rPh sb="143" eb="145">
      <t>ケイエイ</t>
    </rPh>
    <rPh sb="146" eb="147">
      <t>オコナ</t>
    </rPh>
    <rPh sb="206" eb="208">
      <t>イコウ</t>
    </rPh>
    <phoneticPr fontId="4"/>
  </si>
  <si>
    <t>　平成27年度までは類似団体平均よりも悪い経営状況にあったが、水洗化率の向上等により、現在では類似団体と同水準の経営状況となっている。令和3年度は前年度に引き続いて新型コロナウイルス感染症の拡大防止のためステイホームが呼びかけられたことで、一般家庭での使用量が増加し、当町においてはコロナウイルス発生前の令和元年度比で下水道使用料収入は4.2％の増となっている。しかしながら、これは一時的なものであり、コロナウイルス終息に伴い使用料収入も減少すると考えられるため、平時であっても経費回収率を維持できるように今後も引き続き下水道接続の推進による使用料収入の増加と事業の適正化・効率化による費用の削減を図る必要がある。
　なお、収益的収支比率が前年度比約8.5%悪化しているが、これは従来繰入金を財源として充てていた地方債元金償還の財源の一部として令和3年度は資本費平準化債の借入(20百万円)を行い充てたため、一般会計繰入金が減少したことによるものである。
  下水道使用料金については20㎥あたり4,290円（消費税込み）と県内一高い水準にあるため、更なる経営健全化のための使用料の値上げは難しいが、経営戦略等に基づき、より計画的且つ効率的な事業経営を今後も進めていく。</t>
    <rPh sb="31" eb="34">
      <t>スイセンカ</t>
    </rPh>
    <rPh sb="34" eb="35">
      <t>リツ</t>
    </rPh>
    <rPh sb="36" eb="38">
      <t>コウジョウ</t>
    </rPh>
    <rPh sb="38" eb="39">
      <t>トウ</t>
    </rPh>
    <rPh sb="43" eb="45">
      <t>ゲンザイ</t>
    </rPh>
    <rPh sb="47" eb="49">
      <t>ルイジ</t>
    </rPh>
    <rPh sb="49" eb="51">
      <t>ダンタイ</t>
    </rPh>
    <rPh sb="52" eb="55">
      <t>ドウスイジュン</t>
    </rPh>
    <rPh sb="56" eb="58">
      <t>ケイエイ</t>
    </rPh>
    <rPh sb="58" eb="60">
      <t>ジョウキョウ</t>
    </rPh>
    <rPh sb="312" eb="315">
      <t>シュウエキテキ</t>
    </rPh>
    <rPh sb="315" eb="317">
      <t>シュウシ</t>
    </rPh>
    <rPh sb="317" eb="319">
      <t>ヒリツ</t>
    </rPh>
    <rPh sb="320" eb="324">
      <t>ゼンネンドヒ</t>
    </rPh>
    <rPh sb="324" eb="325">
      <t>ヤク</t>
    </rPh>
    <rPh sb="329" eb="331">
      <t>アッカ</t>
    </rPh>
    <rPh sb="340" eb="342">
      <t>ジュウライ</t>
    </rPh>
    <rPh sb="342" eb="344">
      <t>クリイレ</t>
    </rPh>
    <rPh sb="344" eb="345">
      <t>キン</t>
    </rPh>
    <rPh sb="346" eb="348">
      <t>ザイゲン</t>
    </rPh>
    <rPh sb="351" eb="352">
      <t>ア</t>
    </rPh>
    <rPh sb="356" eb="359">
      <t>チホウサイ</t>
    </rPh>
    <rPh sb="359" eb="361">
      <t>ガンキン</t>
    </rPh>
    <rPh sb="361" eb="363">
      <t>ショウカン</t>
    </rPh>
    <rPh sb="364" eb="366">
      <t>ザイゲン</t>
    </rPh>
    <rPh sb="367" eb="369">
      <t>イチブ</t>
    </rPh>
    <rPh sb="372" eb="374">
      <t>レイワ</t>
    </rPh>
    <rPh sb="375" eb="377">
      <t>ネンド</t>
    </rPh>
    <rPh sb="378" eb="380">
      <t>シホン</t>
    </rPh>
    <rPh sb="380" eb="381">
      <t>ヒ</t>
    </rPh>
    <rPh sb="381" eb="384">
      <t>ヘイジュンカ</t>
    </rPh>
    <rPh sb="384" eb="385">
      <t>サイ</t>
    </rPh>
    <rPh sb="386" eb="388">
      <t>カリイレ</t>
    </rPh>
    <rPh sb="391" eb="394">
      <t>ヒャクマンエン</t>
    </rPh>
    <rPh sb="396" eb="397">
      <t>オコナ</t>
    </rPh>
    <rPh sb="398" eb="399">
      <t>ア</t>
    </rPh>
    <rPh sb="404" eb="406">
      <t>イッパン</t>
    </rPh>
    <rPh sb="406" eb="408">
      <t>カイケイ</t>
    </rPh>
    <rPh sb="408" eb="410">
      <t>クリイレ</t>
    </rPh>
    <rPh sb="410" eb="411">
      <t>キン</t>
    </rPh>
    <rPh sb="412" eb="414">
      <t>ゲンショウ</t>
    </rPh>
    <rPh sb="504" eb="505">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</si>
</sst>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3B5-438E-98B4-FFC0C00E491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0.13</c:v>
                </c:pt>
                <c:pt idx="2">
                  <c:v>0.36</c:v>
                </c:pt>
                <c:pt idx="3">
                  <c:v>0.39</c:v>
                </c:pt>
                <c:pt idx="4">
                  <c:v>0.1</c:v>
                </c:pt>
              </c:numCache>
            </c:numRef>
          </c:val>
          <c:smooth val="0"/>
          <c:extLst>
            <c:ext xmlns:c16="http://schemas.microsoft.com/office/drawing/2014/chart" uri="{C3380CC4-5D6E-409C-BE32-E72D297353CC}">
              <c16:uniqueId val="{00000001-93B5-438E-98B4-FFC0C00E491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E2A-47D2-A7C7-6BBD40899FF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43.36</c:v>
                </c:pt>
                <c:pt idx="1">
                  <c:v>42.56</c:v>
                </c:pt>
                <c:pt idx="2">
                  <c:v>42.47</c:v>
                </c:pt>
                <c:pt idx="3">
                  <c:v>42.4</c:v>
                </c:pt>
                <c:pt idx="4">
                  <c:v>42.28</c:v>
                </c:pt>
              </c:numCache>
            </c:numRef>
          </c:val>
          <c:smooth val="0"/>
          <c:extLst>
            <c:ext xmlns:c16="http://schemas.microsoft.com/office/drawing/2014/chart" uri="{C3380CC4-5D6E-409C-BE32-E72D297353CC}">
              <c16:uniqueId val="{00000001-3E2A-47D2-A7C7-6BBD40899FF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78.239999999999995</c:v>
                </c:pt>
                <c:pt idx="1">
                  <c:v>79.180000000000007</c:v>
                </c:pt>
                <c:pt idx="2">
                  <c:v>79.45</c:v>
                </c:pt>
                <c:pt idx="3">
                  <c:v>80.06</c:v>
                </c:pt>
                <c:pt idx="4">
                  <c:v>80.64</c:v>
                </c:pt>
              </c:numCache>
            </c:numRef>
          </c:val>
          <c:extLst>
            <c:ext xmlns:c16="http://schemas.microsoft.com/office/drawing/2014/chart" uri="{C3380CC4-5D6E-409C-BE32-E72D297353CC}">
              <c16:uniqueId val="{00000000-C5C0-4914-BB19-1223869C88E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83.06</c:v>
                </c:pt>
                <c:pt idx="1">
                  <c:v>83.32</c:v>
                </c:pt>
                <c:pt idx="2">
                  <c:v>83.75</c:v>
                </c:pt>
                <c:pt idx="3">
                  <c:v>84.19</c:v>
                </c:pt>
                <c:pt idx="4">
                  <c:v>84.34</c:v>
                </c:pt>
              </c:numCache>
            </c:numRef>
          </c:val>
          <c:smooth val="0"/>
          <c:extLst>
            <c:ext xmlns:c16="http://schemas.microsoft.com/office/drawing/2014/chart" uri="{C3380CC4-5D6E-409C-BE32-E72D297353CC}">
              <c16:uniqueId val="{00000001-C5C0-4914-BB19-1223869C88E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96.18</c:v>
                </c:pt>
                <c:pt idx="1">
                  <c:v>96.16</c:v>
                </c:pt>
                <c:pt idx="2">
                  <c:v>96.06</c:v>
                </c:pt>
                <c:pt idx="3">
                  <c:v>95.52</c:v>
                </c:pt>
                <c:pt idx="4">
                  <c:v>86.99</c:v>
                </c:pt>
              </c:numCache>
            </c:numRef>
          </c:val>
          <c:extLst>
            <c:ext xmlns:c16="http://schemas.microsoft.com/office/drawing/2014/chart" uri="{C3380CC4-5D6E-409C-BE32-E72D297353CC}">
              <c16:uniqueId val="{00000000-E6FB-49B7-9925-7F814ED1EC5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6FB-49B7-9925-7F814ED1EC5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C71-4E52-82CD-B51085970D7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C71-4E52-82CD-B51085970D7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C50-4516-BA4E-0521A74D6D0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C50-4516-BA4E-0521A74D6D0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311-47D9-AA56-E64F1425A2D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311-47D9-AA56-E64F1425A2D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A34-487D-AA5B-ACD6276B10A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A34-487D-AA5B-ACD6276B10A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380.33</c:v>
                </c:pt>
                <c:pt idx="1">
                  <c:v>215.81</c:v>
                </c:pt>
                <c:pt idx="2">
                  <c:v>176.25</c:v>
                </c:pt>
                <c:pt idx="3">
                  <c:v>253.73</c:v>
                </c:pt>
                <c:pt idx="4">
                  <c:v>267.13</c:v>
                </c:pt>
              </c:numCache>
            </c:numRef>
          </c:val>
          <c:extLst>
            <c:ext xmlns:c16="http://schemas.microsoft.com/office/drawing/2014/chart" uri="{C3380CC4-5D6E-409C-BE32-E72D297353CC}">
              <c16:uniqueId val="{00000000-EC37-463C-AA9A-B0568B7E47D0}"/>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1243.71</c:v>
                </c:pt>
                <c:pt idx="1">
                  <c:v>1194.1500000000001</c:v>
                </c:pt>
                <c:pt idx="2">
                  <c:v>1206.79</c:v>
                </c:pt>
                <c:pt idx="3">
                  <c:v>1258.43</c:v>
                </c:pt>
                <c:pt idx="4">
                  <c:v>1163.75</c:v>
                </c:pt>
              </c:numCache>
            </c:numRef>
          </c:val>
          <c:smooth val="0"/>
          <c:extLst>
            <c:ext xmlns:c16="http://schemas.microsoft.com/office/drawing/2014/chart" uri="{C3380CC4-5D6E-409C-BE32-E72D297353CC}">
              <c16:uniqueId val="{00000001-EC37-463C-AA9A-B0568B7E47D0}"/>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97.47</c:v>
                </c:pt>
                <c:pt idx="1">
                  <c:v>96.49</c:v>
                </c:pt>
                <c:pt idx="2">
                  <c:v>93.46</c:v>
                </c:pt>
                <c:pt idx="3">
                  <c:v>98.28</c:v>
                </c:pt>
                <c:pt idx="4">
                  <c:v>100</c:v>
                </c:pt>
              </c:numCache>
            </c:numRef>
          </c:val>
          <c:extLst>
            <c:ext xmlns:c16="http://schemas.microsoft.com/office/drawing/2014/chart" uri="{C3380CC4-5D6E-409C-BE32-E72D297353CC}">
              <c16:uniqueId val="{00000000-4651-478F-A207-A2C726042E9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74.3</c:v>
                </c:pt>
                <c:pt idx="1">
                  <c:v>72.260000000000005</c:v>
                </c:pt>
                <c:pt idx="2">
                  <c:v>71.84</c:v>
                </c:pt>
                <c:pt idx="3">
                  <c:v>73.36</c:v>
                </c:pt>
                <c:pt idx="4">
                  <c:v>72.599999999999994</c:v>
                </c:pt>
              </c:numCache>
            </c:numRef>
          </c:val>
          <c:smooth val="0"/>
          <c:extLst>
            <c:ext xmlns:c16="http://schemas.microsoft.com/office/drawing/2014/chart" uri="{C3380CC4-5D6E-409C-BE32-E72D297353CC}">
              <c16:uniqueId val="{00000001-4651-478F-A207-A2C726042E9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221.77</c:v>
                </c:pt>
                <c:pt idx="1">
                  <c:v>226.91</c:v>
                </c:pt>
                <c:pt idx="2">
                  <c:v>234.31</c:v>
                </c:pt>
                <c:pt idx="3">
                  <c:v>223.12</c:v>
                </c:pt>
                <c:pt idx="4">
                  <c:v>223.92</c:v>
                </c:pt>
              </c:numCache>
            </c:numRef>
          </c:val>
          <c:extLst>
            <c:ext xmlns:c16="http://schemas.microsoft.com/office/drawing/2014/chart" uri="{C3380CC4-5D6E-409C-BE32-E72D297353CC}">
              <c16:uniqueId val="{00000000-105A-4D45-A3ED-ABFED14C774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221.81</c:v>
                </c:pt>
                <c:pt idx="1">
                  <c:v>230.02</c:v>
                </c:pt>
                <c:pt idx="2">
                  <c:v>228.47</c:v>
                </c:pt>
                <c:pt idx="3">
                  <c:v>224.88</c:v>
                </c:pt>
                <c:pt idx="4">
                  <c:v>228.64</c:v>
                </c:pt>
              </c:numCache>
            </c:numRef>
          </c:val>
          <c:smooth val="0"/>
          <c:extLst>
            <c:ext xmlns:c16="http://schemas.microsoft.com/office/drawing/2014/chart" uri="{C3380CC4-5D6E-409C-BE32-E72D297353CC}">
              <c16:uniqueId val="{00000001-105A-4D45-A3ED-ABFED14C774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K1" zoomScaleNormal="100" workbookViewId="0">
      <selection activeCell="BG34" sqref="BG3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高畠町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特定環境保全公共下水道</v>
      </c>
      <c r="Q8" s="40"/>
      <c r="R8" s="40"/>
      <c r="S8" s="40"/>
      <c r="T8" s="40"/>
      <c r="U8" s="40"/>
      <c r="V8" s="40"/>
      <c r="W8" s="40" t="str">
        <f>データ!L6</f>
        <v>D2</v>
      </c>
      <c r="X8" s="40"/>
      <c r="Y8" s="40"/>
      <c r="Z8" s="40"/>
      <c r="AA8" s="40"/>
      <c r="AB8" s="40"/>
      <c r="AC8" s="40"/>
      <c r="AD8" s="41" t="str">
        <f>データ!$M$6</f>
        <v>非設置</v>
      </c>
      <c r="AE8" s="41"/>
      <c r="AF8" s="41"/>
      <c r="AG8" s="41"/>
      <c r="AH8" s="41"/>
      <c r="AI8" s="41"/>
      <c r="AJ8" s="41"/>
      <c r="AK8" s="3"/>
      <c r="AL8" s="42">
        <f>データ!S6</f>
        <v>22454</v>
      </c>
      <c r="AM8" s="42"/>
      <c r="AN8" s="42"/>
      <c r="AO8" s="42"/>
      <c r="AP8" s="42"/>
      <c r="AQ8" s="42"/>
      <c r="AR8" s="42"/>
      <c r="AS8" s="42"/>
      <c r="AT8" s="35">
        <f>データ!T6</f>
        <v>180.26</v>
      </c>
      <c r="AU8" s="35"/>
      <c r="AV8" s="35"/>
      <c r="AW8" s="35"/>
      <c r="AX8" s="35"/>
      <c r="AY8" s="35"/>
      <c r="AZ8" s="35"/>
      <c r="BA8" s="35"/>
      <c r="BB8" s="35">
        <f>データ!U6</f>
        <v>124.56</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17.41</v>
      </c>
      <c r="Q10" s="35"/>
      <c r="R10" s="35"/>
      <c r="S10" s="35"/>
      <c r="T10" s="35"/>
      <c r="U10" s="35"/>
      <c r="V10" s="35"/>
      <c r="W10" s="35">
        <f>データ!Q6</f>
        <v>88.29</v>
      </c>
      <c r="X10" s="35"/>
      <c r="Y10" s="35"/>
      <c r="Z10" s="35"/>
      <c r="AA10" s="35"/>
      <c r="AB10" s="35"/>
      <c r="AC10" s="35"/>
      <c r="AD10" s="42">
        <f>データ!R6</f>
        <v>4290</v>
      </c>
      <c r="AE10" s="42"/>
      <c r="AF10" s="42"/>
      <c r="AG10" s="42"/>
      <c r="AH10" s="42"/>
      <c r="AI10" s="42"/>
      <c r="AJ10" s="42"/>
      <c r="AK10" s="2"/>
      <c r="AL10" s="42">
        <f>データ!V6</f>
        <v>3890</v>
      </c>
      <c r="AM10" s="42"/>
      <c r="AN10" s="42"/>
      <c r="AO10" s="42"/>
      <c r="AP10" s="42"/>
      <c r="AQ10" s="42"/>
      <c r="AR10" s="42"/>
      <c r="AS10" s="42"/>
      <c r="AT10" s="35">
        <f>データ!W6</f>
        <v>2.0299999999999998</v>
      </c>
      <c r="AU10" s="35"/>
      <c r="AV10" s="35"/>
      <c r="AW10" s="35"/>
      <c r="AX10" s="35"/>
      <c r="AY10" s="35"/>
      <c r="AZ10" s="35"/>
      <c r="BA10" s="35"/>
      <c r="BB10" s="35">
        <f>データ!X6</f>
        <v>1916.26</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117</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115</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116</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【1,201.79】</v>
      </c>
      <c r="I86" s="12" t="str">
        <f>データ!CA6</f>
        <v>【75.31】</v>
      </c>
      <c r="J86" s="12" t="str">
        <f>データ!CL6</f>
        <v>【216.39】</v>
      </c>
      <c r="K86" s="12" t="str">
        <f>データ!CW6</f>
        <v>【42.57】</v>
      </c>
      <c r="L86" s="12" t="str">
        <f>データ!DH6</f>
        <v>【85.24】</v>
      </c>
      <c r="M86" s="12" t="s">
        <v>43</v>
      </c>
      <c r="N86" s="12" t="s">
        <v>43</v>
      </c>
      <c r="O86" s="12" t="str">
        <f>データ!EO6</f>
        <v>【0.15】</v>
      </c>
    </row>
  </sheetData>
  <sheetProtection algorithmName="SHA-512" hashValue="ah4Sj8EPIRcdsTr37x3VeBDz3W6q9awr4GzoPo6ymdKILi3zi/d7KDKyO9SGHtfJ5KgGwMLd4G3NnhyElYaEiw==" saltValue="ZU9Hm9jdq8nt0S6AYEYvV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3" t="s">
        <v>53</v>
      </c>
      <c r="I3" s="74"/>
      <c r="J3" s="74"/>
      <c r="K3" s="74"/>
      <c r="L3" s="74"/>
      <c r="M3" s="74"/>
      <c r="N3" s="74"/>
      <c r="O3" s="74"/>
      <c r="P3" s="74"/>
      <c r="Q3" s="74"/>
      <c r="R3" s="74"/>
      <c r="S3" s="74"/>
      <c r="T3" s="74"/>
      <c r="U3" s="74"/>
      <c r="V3" s="74"/>
      <c r="W3" s="74"/>
      <c r="X3" s="75"/>
      <c r="Y3" s="79" t="s">
        <v>54</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55</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56</v>
      </c>
      <c r="B4" s="16"/>
      <c r="C4" s="16"/>
      <c r="D4" s="16"/>
      <c r="E4" s="16"/>
      <c r="F4" s="16"/>
      <c r="G4" s="16"/>
      <c r="H4" s="76"/>
      <c r="I4" s="77"/>
      <c r="J4" s="77"/>
      <c r="K4" s="77"/>
      <c r="L4" s="77"/>
      <c r="M4" s="77"/>
      <c r="N4" s="77"/>
      <c r="O4" s="77"/>
      <c r="P4" s="77"/>
      <c r="Q4" s="77"/>
      <c r="R4" s="77"/>
      <c r="S4" s="77"/>
      <c r="T4" s="77"/>
      <c r="U4" s="77"/>
      <c r="V4" s="77"/>
      <c r="W4" s="77"/>
      <c r="X4" s="78"/>
      <c r="Y4" s="72" t="s">
        <v>57</v>
      </c>
      <c r="Z4" s="72"/>
      <c r="AA4" s="72"/>
      <c r="AB4" s="72"/>
      <c r="AC4" s="72"/>
      <c r="AD4" s="72"/>
      <c r="AE4" s="72"/>
      <c r="AF4" s="72"/>
      <c r="AG4" s="72"/>
      <c r="AH4" s="72"/>
      <c r="AI4" s="72"/>
      <c r="AJ4" s="72" t="s">
        <v>58</v>
      </c>
      <c r="AK4" s="72"/>
      <c r="AL4" s="72"/>
      <c r="AM4" s="72"/>
      <c r="AN4" s="72"/>
      <c r="AO4" s="72"/>
      <c r="AP4" s="72"/>
      <c r="AQ4" s="72"/>
      <c r="AR4" s="72"/>
      <c r="AS4" s="72"/>
      <c r="AT4" s="72"/>
      <c r="AU4" s="72" t="s">
        <v>59</v>
      </c>
      <c r="AV4" s="72"/>
      <c r="AW4" s="72"/>
      <c r="AX4" s="72"/>
      <c r="AY4" s="72"/>
      <c r="AZ4" s="72"/>
      <c r="BA4" s="72"/>
      <c r="BB4" s="72"/>
      <c r="BC4" s="72"/>
      <c r="BD4" s="72"/>
      <c r="BE4" s="72"/>
      <c r="BF4" s="72" t="s">
        <v>60</v>
      </c>
      <c r="BG4" s="72"/>
      <c r="BH4" s="72"/>
      <c r="BI4" s="72"/>
      <c r="BJ4" s="72"/>
      <c r="BK4" s="72"/>
      <c r="BL4" s="72"/>
      <c r="BM4" s="72"/>
      <c r="BN4" s="72"/>
      <c r="BO4" s="72"/>
      <c r="BP4" s="72"/>
      <c r="BQ4" s="72" t="s">
        <v>61</v>
      </c>
      <c r="BR4" s="72"/>
      <c r="BS4" s="72"/>
      <c r="BT4" s="72"/>
      <c r="BU4" s="72"/>
      <c r="BV4" s="72"/>
      <c r="BW4" s="72"/>
      <c r="BX4" s="72"/>
      <c r="BY4" s="72"/>
      <c r="BZ4" s="72"/>
      <c r="CA4" s="72"/>
      <c r="CB4" s="72" t="s">
        <v>62</v>
      </c>
      <c r="CC4" s="72"/>
      <c r="CD4" s="72"/>
      <c r="CE4" s="72"/>
      <c r="CF4" s="72"/>
      <c r="CG4" s="72"/>
      <c r="CH4" s="72"/>
      <c r="CI4" s="72"/>
      <c r="CJ4" s="72"/>
      <c r="CK4" s="72"/>
      <c r="CL4" s="72"/>
      <c r="CM4" s="72" t="s">
        <v>63</v>
      </c>
      <c r="CN4" s="72"/>
      <c r="CO4" s="72"/>
      <c r="CP4" s="72"/>
      <c r="CQ4" s="72"/>
      <c r="CR4" s="72"/>
      <c r="CS4" s="72"/>
      <c r="CT4" s="72"/>
      <c r="CU4" s="72"/>
      <c r="CV4" s="72"/>
      <c r="CW4" s="72"/>
      <c r="CX4" s="72" t="s">
        <v>64</v>
      </c>
      <c r="CY4" s="72"/>
      <c r="CZ4" s="72"/>
      <c r="DA4" s="72"/>
      <c r="DB4" s="72"/>
      <c r="DC4" s="72"/>
      <c r="DD4" s="72"/>
      <c r="DE4" s="72"/>
      <c r="DF4" s="72"/>
      <c r="DG4" s="72"/>
      <c r="DH4" s="72"/>
      <c r="DI4" s="72" t="s">
        <v>65</v>
      </c>
      <c r="DJ4" s="72"/>
      <c r="DK4" s="72"/>
      <c r="DL4" s="72"/>
      <c r="DM4" s="72"/>
      <c r="DN4" s="72"/>
      <c r="DO4" s="72"/>
      <c r="DP4" s="72"/>
      <c r="DQ4" s="72"/>
      <c r="DR4" s="72"/>
      <c r="DS4" s="72"/>
      <c r="DT4" s="72" t="s">
        <v>66</v>
      </c>
      <c r="DU4" s="72"/>
      <c r="DV4" s="72"/>
      <c r="DW4" s="72"/>
      <c r="DX4" s="72"/>
      <c r="DY4" s="72"/>
      <c r="DZ4" s="72"/>
      <c r="EA4" s="72"/>
      <c r="EB4" s="72"/>
      <c r="EC4" s="72"/>
      <c r="ED4" s="72"/>
      <c r="EE4" s="72" t="s">
        <v>67</v>
      </c>
      <c r="EF4" s="72"/>
      <c r="EG4" s="72"/>
      <c r="EH4" s="72"/>
      <c r="EI4" s="72"/>
      <c r="EJ4" s="72"/>
      <c r="EK4" s="72"/>
      <c r="EL4" s="72"/>
      <c r="EM4" s="72"/>
      <c r="EN4" s="72"/>
      <c r="EO4" s="72"/>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2021</v>
      </c>
      <c r="C6" s="19">
        <f t="shared" ref="C6:X6" si="3">C7</f>
        <v>63819</v>
      </c>
      <c r="D6" s="19">
        <f t="shared" si="3"/>
        <v>47</v>
      </c>
      <c r="E6" s="19">
        <f t="shared" si="3"/>
        <v>17</v>
      </c>
      <c r="F6" s="19">
        <f t="shared" si="3"/>
        <v>4</v>
      </c>
      <c r="G6" s="19">
        <f t="shared" si="3"/>
        <v>0</v>
      </c>
      <c r="H6" s="19" t="str">
        <f t="shared" si="3"/>
        <v>山形県　高畠町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17.41</v>
      </c>
      <c r="Q6" s="20">
        <f t="shared" si="3"/>
        <v>88.29</v>
      </c>
      <c r="R6" s="20">
        <f t="shared" si="3"/>
        <v>4290</v>
      </c>
      <c r="S6" s="20">
        <f t="shared" si="3"/>
        <v>22454</v>
      </c>
      <c r="T6" s="20">
        <f t="shared" si="3"/>
        <v>180.26</v>
      </c>
      <c r="U6" s="20">
        <f t="shared" si="3"/>
        <v>124.56</v>
      </c>
      <c r="V6" s="20">
        <f t="shared" si="3"/>
        <v>3890</v>
      </c>
      <c r="W6" s="20">
        <f t="shared" si="3"/>
        <v>2.0299999999999998</v>
      </c>
      <c r="X6" s="20">
        <f t="shared" si="3"/>
        <v>1916.26</v>
      </c>
      <c r="Y6" s="21">
        <f>IF(Y7="",NA(),Y7)</f>
        <v>96.18</v>
      </c>
      <c r="Z6" s="21">
        <f t="shared" ref="Z6:AH6" si="4">IF(Z7="",NA(),Z7)</f>
        <v>96.16</v>
      </c>
      <c r="AA6" s="21">
        <f t="shared" si="4"/>
        <v>96.06</v>
      </c>
      <c r="AB6" s="21">
        <f t="shared" si="4"/>
        <v>95.52</v>
      </c>
      <c r="AC6" s="21">
        <f t="shared" si="4"/>
        <v>86.99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380.33</v>
      </c>
      <c r="BG6" s="21">
        <f t="shared" ref="BG6:BO6" si="7">IF(BG7="",NA(),BG7)</f>
        <v>215.81</v>
      </c>
      <c r="BH6" s="21">
        <f t="shared" si="7"/>
        <v>176.25</v>
      </c>
      <c r="BI6" s="21">
        <f t="shared" si="7"/>
        <v>253.73</v>
      </c>
      <c r="BJ6" s="21">
        <f t="shared" si="7"/>
        <v>267.13</v>
      </c>
      <c r="BK6" s="21">
        <f t="shared" si="7"/>
        <v>1243.71</v>
      </c>
      <c r="BL6" s="21">
        <f t="shared" si="7"/>
        <v>1194.1500000000001</v>
      </c>
      <c r="BM6" s="21">
        <f t="shared" si="7"/>
        <v>1206.79</v>
      </c>
      <c r="BN6" s="21">
        <f t="shared" si="7"/>
        <v>1258.43</v>
      </c>
      <c r="BO6" s="21">
        <f t="shared" si="7"/>
        <v>1163.75</v>
      </c>
      <c r="BP6" s="20" t="str">
        <f>IF(BP7="","",IF(BP7="-","【-】","【"&amp;SUBSTITUTE(TEXT(BP7,"#,##0.00"),"-","△")&amp;"】"))</f>
        <v>【1,201.79】</v>
      </c>
      <c r="BQ6" s="21">
        <f>IF(BQ7="",NA(),BQ7)</f>
        <v>97.47</v>
      </c>
      <c r="BR6" s="21">
        <f t="shared" ref="BR6:BZ6" si="8">IF(BR7="",NA(),BR7)</f>
        <v>96.49</v>
      </c>
      <c r="BS6" s="21">
        <f t="shared" si="8"/>
        <v>93.46</v>
      </c>
      <c r="BT6" s="21">
        <f t="shared" si="8"/>
        <v>98.28</v>
      </c>
      <c r="BU6" s="21">
        <f t="shared" si="8"/>
        <v>100</v>
      </c>
      <c r="BV6" s="21">
        <f t="shared" si="8"/>
        <v>74.3</v>
      </c>
      <c r="BW6" s="21">
        <f t="shared" si="8"/>
        <v>72.260000000000005</v>
      </c>
      <c r="BX6" s="21">
        <f t="shared" si="8"/>
        <v>71.84</v>
      </c>
      <c r="BY6" s="21">
        <f t="shared" si="8"/>
        <v>73.36</v>
      </c>
      <c r="BZ6" s="21">
        <f t="shared" si="8"/>
        <v>72.599999999999994</v>
      </c>
      <c r="CA6" s="20" t="str">
        <f>IF(CA7="","",IF(CA7="-","【-】","【"&amp;SUBSTITUTE(TEXT(CA7,"#,##0.00"),"-","△")&amp;"】"))</f>
        <v>【75.31】</v>
      </c>
      <c r="CB6" s="21">
        <f>IF(CB7="",NA(),CB7)</f>
        <v>221.77</v>
      </c>
      <c r="CC6" s="21">
        <f t="shared" ref="CC6:CK6" si="9">IF(CC7="",NA(),CC7)</f>
        <v>226.91</v>
      </c>
      <c r="CD6" s="21">
        <f t="shared" si="9"/>
        <v>234.31</v>
      </c>
      <c r="CE6" s="21">
        <f t="shared" si="9"/>
        <v>223.12</v>
      </c>
      <c r="CF6" s="21">
        <f t="shared" si="9"/>
        <v>223.92</v>
      </c>
      <c r="CG6" s="21">
        <f t="shared" si="9"/>
        <v>221.81</v>
      </c>
      <c r="CH6" s="21">
        <f t="shared" si="9"/>
        <v>230.02</v>
      </c>
      <c r="CI6" s="21">
        <f t="shared" si="9"/>
        <v>228.47</v>
      </c>
      <c r="CJ6" s="21">
        <f t="shared" si="9"/>
        <v>224.88</v>
      </c>
      <c r="CK6" s="21">
        <f t="shared" si="9"/>
        <v>228.64</v>
      </c>
      <c r="CL6" s="20" t="str">
        <f>IF(CL7="","",IF(CL7="-","【-】","【"&amp;SUBSTITUTE(TEXT(CL7,"#,##0.00"),"-","△")&amp;"】"))</f>
        <v>【216.39】</v>
      </c>
      <c r="CM6" s="21" t="str">
        <f>IF(CM7="",NA(),CM7)</f>
        <v>-</v>
      </c>
      <c r="CN6" s="21" t="str">
        <f t="shared" ref="CN6:CV6" si="10">IF(CN7="",NA(),CN7)</f>
        <v>-</v>
      </c>
      <c r="CO6" s="21" t="str">
        <f t="shared" si="10"/>
        <v>-</v>
      </c>
      <c r="CP6" s="21" t="str">
        <f t="shared" si="10"/>
        <v>-</v>
      </c>
      <c r="CQ6" s="21" t="str">
        <f t="shared" si="10"/>
        <v>-</v>
      </c>
      <c r="CR6" s="21">
        <f t="shared" si="10"/>
        <v>43.36</v>
      </c>
      <c r="CS6" s="21">
        <f t="shared" si="10"/>
        <v>42.56</v>
      </c>
      <c r="CT6" s="21">
        <f t="shared" si="10"/>
        <v>42.47</v>
      </c>
      <c r="CU6" s="21">
        <f t="shared" si="10"/>
        <v>42.4</v>
      </c>
      <c r="CV6" s="21">
        <f t="shared" si="10"/>
        <v>42.28</v>
      </c>
      <c r="CW6" s="20" t="str">
        <f>IF(CW7="","",IF(CW7="-","【-】","【"&amp;SUBSTITUTE(TEXT(CW7,"#,##0.00"),"-","△")&amp;"】"))</f>
        <v>【42.57】</v>
      </c>
      <c r="CX6" s="21">
        <f>IF(CX7="",NA(),CX7)</f>
        <v>78.239999999999995</v>
      </c>
      <c r="CY6" s="21">
        <f t="shared" ref="CY6:DG6" si="11">IF(CY7="",NA(),CY7)</f>
        <v>79.180000000000007</v>
      </c>
      <c r="CZ6" s="21">
        <f t="shared" si="11"/>
        <v>79.45</v>
      </c>
      <c r="DA6" s="21">
        <f t="shared" si="11"/>
        <v>80.06</v>
      </c>
      <c r="DB6" s="21">
        <f t="shared" si="11"/>
        <v>80.64</v>
      </c>
      <c r="DC6" s="21">
        <f t="shared" si="11"/>
        <v>83.06</v>
      </c>
      <c r="DD6" s="21">
        <f t="shared" si="11"/>
        <v>83.32</v>
      </c>
      <c r="DE6" s="21">
        <f t="shared" si="11"/>
        <v>83.75</v>
      </c>
      <c r="DF6" s="21">
        <f t="shared" si="11"/>
        <v>84.19</v>
      </c>
      <c r="DG6" s="21">
        <f t="shared" si="11"/>
        <v>84.34</v>
      </c>
      <c r="DH6" s="20" t="str">
        <f>IF(DH7="","",IF(DH7="-","【-】","【"&amp;SUBSTITUTE(TEXT(DH7,"#,##0.00"),"-","△")&amp;"】"))</f>
        <v>【85.24】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0.09</v>
      </c>
      <c r="EK6" s="21">
        <f t="shared" si="14"/>
        <v>0.13</v>
      </c>
      <c r="EL6" s="21">
        <f t="shared" si="14"/>
        <v>0.36</v>
      </c>
      <c r="EM6" s="21">
        <f t="shared" si="14"/>
        <v>0.39</v>
      </c>
      <c r="EN6" s="21">
        <f t="shared" si="14"/>
        <v>0.1</v>
      </c>
      <c r="EO6" s="20" t="str">
        <f>IF(EO7="","",IF(EO7="-","【-】","【"&amp;SUBSTITUTE(TEXT(EO7,"#,##0.00"),"-","△")&amp;"】"))</f>
        <v>【0.15】</v>
      </c>
    </row>
    <row r="7" spans="1:145" s="22" customFormat="1" x14ac:dyDescent="0.15">
      <c r="A7" s="14"/>
      <c r="B7" s="23">
        <v>2021</v>
      </c>
      <c r="C7" s="23">
        <v>63819</v>
      </c>
      <c r="D7" s="23">
        <v>47</v>
      </c>
      <c r="E7" s="23">
        <v>17</v>
      </c>
      <c r="F7" s="23">
        <v>4</v>
      </c>
      <c r="G7" s="23">
        <v>0</v>
      </c>
      <c r="H7" s="23" t="s">
        <v>97</v>
      </c>
      <c r="I7" s="23" t="s">
        <v>98</v>
      </c>
      <c r="J7" s="23" t="s">
        <v>99</v>
      </c>
      <c r="K7" s="23" t="s">
        <v>100</v>
      </c>
      <c r="L7" s="23" t="s">
        <v>101</v>
      </c>
      <c r="M7" s="23" t="s">
        <v>102</v>
      </c>
      <c r="N7" s="24" t="s">
        <v>103</v>
      </c>
      <c r="O7" s="24" t="s">
        <v>104</v>
      </c>
      <c r="P7" s="24">
        <v>17.41</v>
      </c>
      <c r="Q7" s="24">
        <v>88.29</v>
      </c>
      <c r="R7" s="24">
        <v>4290</v>
      </c>
      <c r="S7" s="24">
        <v>22454</v>
      </c>
      <c r="T7" s="24">
        <v>180.26</v>
      </c>
      <c r="U7" s="24">
        <v>124.56</v>
      </c>
      <c r="V7" s="24">
        <v>3890</v>
      </c>
      <c r="W7" s="24">
        <v>2.0299999999999998</v>
      </c>
      <c r="X7" s="24">
        <v>1916.26</v>
      </c>
      <c r="Y7" s="24">
        <v>96.18</v>
      </c>
      <c r="Z7" s="24">
        <v>96.16</v>
      </c>
      <c r="AA7" s="24">
        <v>96.06</v>
      </c>
      <c r="AB7" s="24">
        <v>95.52</v>
      </c>
      <c r="AC7" s="24">
        <v>86.99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380.33</v>
      </c>
      <c r="BG7" s="24">
        <v>215.81</v>
      </c>
      <c r="BH7" s="24">
        <v>176.25</v>
      </c>
      <c r="BI7" s="24">
        <v>253.73</v>
      </c>
      <c r="BJ7" s="24">
        <v>267.13</v>
      </c>
      <c r="BK7" s="24">
        <v>1243.71</v>
      </c>
      <c r="BL7" s="24">
        <v>1194.1500000000001</v>
      </c>
      <c r="BM7" s="24">
        <v>1206.79</v>
      </c>
      <c r="BN7" s="24">
        <v>1258.43</v>
      </c>
      <c r="BO7" s="24">
        <v>1163.75</v>
      </c>
      <c r="BP7" s="24">
        <v>1201.79</v>
      </c>
      <c r="BQ7" s="24">
        <v>97.47</v>
      </c>
      <c r="BR7" s="24">
        <v>96.49</v>
      </c>
      <c r="BS7" s="24">
        <v>93.46</v>
      </c>
      <c r="BT7" s="24">
        <v>98.28</v>
      </c>
      <c r="BU7" s="24">
        <v>100</v>
      </c>
      <c r="BV7" s="24">
        <v>74.3</v>
      </c>
      <c r="BW7" s="24">
        <v>72.260000000000005</v>
      </c>
      <c r="BX7" s="24">
        <v>71.84</v>
      </c>
      <c r="BY7" s="24">
        <v>73.36</v>
      </c>
      <c r="BZ7" s="24">
        <v>72.599999999999994</v>
      </c>
      <c r="CA7" s="24">
        <v>75.31</v>
      </c>
      <c r="CB7" s="24">
        <v>221.77</v>
      </c>
      <c r="CC7" s="24">
        <v>226.91</v>
      </c>
      <c r="CD7" s="24">
        <v>234.31</v>
      </c>
      <c r="CE7" s="24">
        <v>223.12</v>
      </c>
      <c r="CF7" s="24">
        <v>223.92</v>
      </c>
      <c r="CG7" s="24">
        <v>221.81</v>
      </c>
      <c r="CH7" s="24">
        <v>230.02</v>
      </c>
      <c r="CI7" s="24">
        <v>228.47</v>
      </c>
      <c r="CJ7" s="24">
        <v>224.88</v>
      </c>
      <c r="CK7" s="24">
        <v>228.64</v>
      </c>
      <c r="CL7" s="24">
        <v>216.39</v>
      </c>
      <c r="CM7" s="24" t="s">
        <v>103</v>
      </c>
      <c r="CN7" s="24" t="s">
        <v>103</v>
      </c>
      <c r="CO7" s="24" t="s">
        <v>103</v>
      </c>
      <c r="CP7" s="24" t="s">
        <v>103</v>
      </c>
      <c r="CQ7" s="24" t="s">
        <v>103</v>
      </c>
      <c r="CR7" s="24">
        <v>43.36</v>
      </c>
      <c r="CS7" s="24">
        <v>42.56</v>
      </c>
      <c r="CT7" s="24">
        <v>42.47</v>
      </c>
      <c r="CU7" s="24">
        <v>42.4</v>
      </c>
      <c r="CV7" s="24">
        <v>42.28</v>
      </c>
      <c r="CW7" s="24">
        <v>42.57</v>
      </c>
      <c r="CX7" s="24">
        <v>78.239999999999995</v>
      </c>
      <c r="CY7" s="24">
        <v>79.180000000000007</v>
      </c>
      <c r="CZ7" s="24">
        <v>79.45</v>
      </c>
      <c r="DA7" s="24">
        <v>80.06</v>
      </c>
      <c r="DB7" s="24">
        <v>80.64</v>
      </c>
      <c r="DC7" s="24">
        <v>83.06</v>
      </c>
      <c r="DD7" s="24">
        <v>83.32</v>
      </c>
      <c r="DE7" s="24">
        <v>83.75</v>
      </c>
      <c r="DF7" s="24">
        <v>84.19</v>
      </c>
      <c r="DG7" s="24">
        <v>84.34</v>
      </c>
      <c r="DH7" s="24">
        <v>85.24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0.09</v>
      </c>
      <c r="EK7" s="24">
        <v>0.13</v>
      </c>
      <c r="EL7" s="24">
        <v>0.36</v>
      </c>
      <c r="EM7" s="24">
        <v>0.39</v>
      </c>
      <c r="EN7" s="24">
        <v>0.1</v>
      </c>
      <c r="EO7" s="24">
        <v>0.15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110</v>
      </c>
    </row>
    <row r="12" spans="1:145" x14ac:dyDescent="0.15">
      <c r="B12">
        <v>1</v>
      </c>
      <c r="C12">
        <v>1</v>
      </c>
      <c r="D12">
        <v>1</v>
      </c>
      <c r="E12">
        <v>2</v>
      </c>
      <c r="F12">
        <v>3</v>
      </c>
      <c r="G12" t="s">
        <v>111</v>
      </c>
    </row>
    <row r="13" spans="1:145" x14ac:dyDescent="0.15">
      <c r="B13" t="s">
        <v>112</v>
      </c>
      <c r="C13" t="s">
        <v>112</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2023-01-24T06:08:33Z</cp:lastPrinted>
  <dcterms:created xsi:type="dcterms:W3CDTF">2023-01-12T23:56:13Z</dcterms:created>
  <dcterms:modified xsi:type="dcterms:W3CDTF">2023-01-25T00:54:12Z</dcterms:modified>
  <cp:category/>
</cp:coreProperties>
</file>