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Desktop\R03_経営比較分析表\【経営比較分析表】2021_064262_47_1718\"/>
    </mc:Choice>
  </mc:AlternateContent>
  <workbookProtection workbookAlgorithmName="SHA-512" workbookHashValue="u2KwsHLZC8AIOOEmZKoSipYiDcJ0GVeCCKKFuxrwKtYNPhzmDfsWcsu3m6UjY1QYADEb+XXba1kVFb6DB1rlKQ==" workbookSaltValue="awJ+EmQdoi1RdJdj9TuV3w==" workbookSpinCount="100000" lockStructure="1"/>
  <bookViews>
    <workbookView xWindow="0" yWindow="0" windowWidth="20490" windowHeight="71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<sst xmlns="http://schemas.openxmlformats.org/spreadsheetml/2006/main" count="236" uniqueCount="121">
  <si>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</si>
  <si>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</si>
  <si>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</si>
  <si>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</si>
  <si>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</si>
  <si>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</si>
  <si>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</si>
  <si>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</si>
  <si>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</si>
  <si>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</si>
  <si>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</si>
  <si>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</si>
  <si>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</si>
  <si>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</si>
  <si>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</si>
  <si>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</si>
  <si>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</si>
  <si>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</si>
  <si>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</si>
  <si>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</si>
  <si>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</si>
  <si>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</si>
  <si>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</si>
  <si>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</si>
  <si>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</si>
  <si>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</si>
  <si>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</si>
  <si>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</si>
  <si>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</si>
  <si>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</si>
  <si>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</si>
  <si>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</si>
  <si>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</si>
  <si>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</si>
  <si>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</si>
  <si>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</si>
  <si>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</si>
  <si>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</si>
  <si>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</si>
  <si>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</si>
  <si>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</si>
  <si>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</si>
  <si>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</si>
  <si>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</si>
  <si>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</si>
  <si>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</si>
  <si>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</si>
  <si>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</si>
  <si>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</si>
  <si>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</si>
  <si>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</si>
  <si>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</si>
  <si>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</si>
  <si>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</si>
  <si>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</si>
  <si>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</si>
  <si>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</si>
  <si>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</si>
  <si>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</si>
  <si>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</si>
  <si>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</si>
  <si>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</si>
  <si>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</si>
  <si>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</si>
  <si>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</si>
  <si>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</si>
  <si>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</si>
  <si>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</si>
  <si>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</si>
  <si>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</si>
  <si>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</si>
  <si>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</si>
  <si>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</si>
  <si>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</si>
  <si>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</si>
  <si>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</si>
  <si>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</si>
  <si>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</si>
  <si>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</si>
  <si>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</si>
  <si>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</si>
  <si>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</si>
  <si>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</si>
  <si>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</si>
  <si>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</si>
  <si>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</si>
  <si>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</si>
  <si>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</si>
  <si>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</si>
  <si>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</si>
  <si>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</si>
  <si>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</si>
  <si>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</si>
  <si>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</si>
  <si>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</si>
  <si>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</si>
  <si>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</si>
  <si>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</si>
  <si>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</si>
  <si>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</si>
  <si>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</si>
  <si>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</si>
  <si>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</si>
  <si>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</si>
  <si>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</si>
  <si>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</si>
  <si>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</si>
  <si>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</si>
  <si>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</si>
  <si>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</si>
  <si>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</si>
  <si>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</si>
  <si>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</si>
  <si>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</si>
  <si>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</si>
  <si>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</si>
  <si>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</si>
  <si>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</si>
  <si>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①収益的収支比率は、企業債償還金において償還の進捗により元金分が増加したことにより、前年度比で-5.22％となった。
　②及び③は、本事業が地方公営企業法非適用のため、該当数値はない。
　④企業債残高対事業規模比率は、使用料収入に対する企業債残高の比率であるが、本町では企業債の償還財源を一般会計繰入金としていることから0％としている。
　⑤経費回収率は、維持管理の増により前年度比で-11.50％と大幅な減となってるが、類似団体平均値との比較では+26.01％と上回っている。
　⑥汚水処理原価も、⑤と同様の理由及び有収水量が減少によりしたため前年度比で+44.38円となったが、類似団体との比較では-212.08円となっている。
　⑦施設利用率は、前年度と同じ数値となっており、安定的に推移している。
　⑧水洗化率は、平成23年度までに排水区域内全世帯の接続が完了しているため100.00％となっている。</t>
    <rPh sb="43" eb="47">
      <t>ゼンネンドヒ</t>
    </rPh>
    <rPh sb="62" eb="63">
      <t>オヨ</t>
    </rPh>
    <rPh sb="67" eb="70">
      <t>ホンジギョウ</t>
    </rPh>
    <rPh sb="71" eb="78">
      <t>チホウコウエイキギョウホウ</t>
    </rPh>
    <rPh sb="78" eb="81">
      <t>ヒテキヨウ</t>
    </rPh>
    <rPh sb="85" eb="89">
      <t>ガイトウスウチ</t>
    </rPh>
    <rPh sb="96" eb="101">
      <t>キギョウサイザンダカ</t>
    </rPh>
    <rPh sb="101" eb="104">
      <t>タイジギョウ</t>
    </rPh>
    <rPh sb="104" eb="108">
      <t>キボヒリツ</t>
    </rPh>
    <rPh sb="110" eb="113">
      <t>シヨウリョウ</t>
    </rPh>
    <rPh sb="113" eb="115">
      <t>シュウニュウ</t>
    </rPh>
    <rPh sb="116" eb="117">
      <t>タイ</t>
    </rPh>
    <rPh sb="119" eb="124">
      <t>キギョウサイザンダカ</t>
    </rPh>
    <rPh sb="125" eb="127">
      <t>ヒリツ</t>
    </rPh>
    <rPh sb="132" eb="134">
      <t>ホンチョウ</t>
    </rPh>
    <rPh sb="136" eb="139">
      <t>キギョウサイ</t>
    </rPh>
    <rPh sb="140" eb="144">
      <t>ショウカンザイゲン</t>
    </rPh>
    <rPh sb="145" eb="152">
      <t>イッパンカイケイクリイレキン</t>
    </rPh>
    <rPh sb="172" eb="177">
      <t>ケイヒカイシュウリツ</t>
    </rPh>
    <rPh sb="201" eb="203">
      <t>オオハバ</t>
    </rPh>
    <rPh sb="204" eb="205">
      <t>ゲン</t>
    </rPh>
    <rPh sb="212" eb="216">
      <t>ルイジダンタイ</t>
    </rPh>
    <rPh sb="216" eb="219">
      <t>ヘイキンチ</t>
    </rPh>
    <rPh sb="221" eb="223">
      <t>ヒカク</t>
    </rPh>
    <rPh sb="233" eb="235">
      <t>ウワマワ</t>
    </rPh>
    <rPh sb="243" eb="249">
      <t>オスイショリゲンカ</t>
    </rPh>
    <rPh sb="253" eb="255">
      <t>ドウヨウ</t>
    </rPh>
    <rPh sb="256" eb="258">
      <t>リユウ</t>
    </rPh>
    <rPh sb="258" eb="259">
      <t>オヨ</t>
    </rPh>
    <rPh sb="260" eb="264">
      <t>ユウシュウスイリョウ</t>
    </rPh>
    <rPh sb="265" eb="267">
      <t>ゲンショウ</t>
    </rPh>
    <rPh sb="285" eb="286">
      <t>エン</t>
    </rPh>
    <rPh sb="292" eb="296">
      <t>ルイジダンタイ</t>
    </rPh>
    <rPh sb="298" eb="300">
      <t>ヒカク</t>
    </rPh>
    <rPh sb="309" eb="310">
      <t>エン</t>
    </rPh>
    <rPh sb="320" eb="325">
      <t>シセツリヨウリツ</t>
    </rPh>
    <rPh sb="327" eb="330">
      <t>ゼンネンド</t>
    </rPh>
    <rPh sb="331" eb="332">
      <t>オナ</t>
    </rPh>
    <rPh sb="333" eb="335">
      <t>スウチ</t>
    </rPh>
    <rPh sb="342" eb="345">
      <t>アンテイテキ</t>
    </rPh>
    <rPh sb="346" eb="348">
      <t>スイイ</t>
    </rPh>
    <rPh sb="356" eb="360">
      <t>スイセンカリツ</t>
    </rPh>
    <rPh sb="371" eb="376">
      <t>ハイスイクイキナイ</t>
    </rPh>
    <rPh sb="376" eb="379">
      <t>ゼンセタイ</t>
    </rPh>
    <rPh sb="380" eb="382">
      <t>セツゾク</t>
    </rPh>
    <rPh sb="383" eb="385">
      <t>カンリョウ</t>
    </rPh>
    <phoneticPr fontId="4"/>
  </si>
  <si>
    <t>　①有形固定資産減価償却率は、本事業が地方公営企業法非適用であるため、該当数値なしである。
　②管渠老朽化率は、法定耐用年数を超過した管渠がないため該当数値なしである。
　③管渠改善率は、②と同様の理由により管渠改善は実施していないため0%である。
　平成11年度の供用開始以降、これまで3回にわたり管渠の点検及び清掃を実施しており、当面は耐用年数に余裕があることから、同様の維持管理を継続的に実施していく予定である。</t>
    <rPh sb="2" eb="8">
      <t>ユウケイコテイシサン</t>
    </rPh>
    <rPh sb="8" eb="13">
      <t>ゲンカショウキャクリツ</t>
    </rPh>
    <rPh sb="15" eb="18">
      <t>ホンジギョウ</t>
    </rPh>
    <rPh sb="19" eb="29">
      <t>チホウコウエイキギョウホウヒテキヨウ</t>
    </rPh>
    <rPh sb="35" eb="39">
      <t>ガイトウスウチ</t>
    </rPh>
    <rPh sb="48" eb="53">
      <t>カンキョロウキュウカ</t>
    </rPh>
    <rPh sb="53" eb="54">
      <t>リツ</t>
    </rPh>
    <rPh sb="56" eb="62">
      <t>ホウテイタイヨウネンスウ</t>
    </rPh>
    <rPh sb="63" eb="65">
      <t>チョウカ</t>
    </rPh>
    <rPh sb="67" eb="69">
      <t>カンキョ</t>
    </rPh>
    <rPh sb="74" eb="78">
      <t>ガイトウスウチ</t>
    </rPh>
    <rPh sb="87" eb="92">
      <t>カンキョカイゼンリツ</t>
    </rPh>
    <rPh sb="96" eb="98">
      <t>ドウヨウ</t>
    </rPh>
    <rPh sb="99" eb="101">
      <t>リユウ</t>
    </rPh>
    <rPh sb="104" eb="108">
      <t>カンキョカイゼン</t>
    </rPh>
    <rPh sb="109" eb="111">
      <t>ジッシ</t>
    </rPh>
    <rPh sb="126" eb="128">
      <t>ヘイセイ</t>
    </rPh>
    <rPh sb="130" eb="132">
      <t>ネンド</t>
    </rPh>
    <rPh sb="133" eb="139">
      <t>キョウヨウカイシイコウ</t>
    </rPh>
    <rPh sb="145" eb="146">
      <t>カイ</t>
    </rPh>
    <rPh sb="150" eb="152">
      <t>カンキョ</t>
    </rPh>
    <rPh sb="153" eb="155">
      <t>テンケン</t>
    </rPh>
    <rPh sb="155" eb="156">
      <t>オヨ</t>
    </rPh>
    <rPh sb="157" eb="159">
      <t>セイソウ</t>
    </rPh>
    <rPh sb="160" eb="162">
      <t>ジッシ</t>
    </rPh>
    <rPh sb="167" eb="169">
      <t>トウメン</t>
    </rPh>
    <rPh sb="170" eb="174">
      <t>タイヨウネンスウ</t>
    </rPh>
    <rPh sb="175" eb="177">
      <t>ヨユウ</t>
    </rPh>
    <phoneticPr fontId="4"/>
  </si>
  <si>
    <t>　類似団体との比較では全般的に良好な数値となってはいるが、全国的な人口減少や節水意識の向上により料金収入の伸びが期待できない状況にある。また、企業債の償還が多額のため、一般会計からの繰入金に依存した経営となっている。
　令和6年度に予定している地方公営企業法の適用により、以降は経営状況や財政状況の明確化、さらにはより具体的な類似団体との比較が期待できることから、それら分析を踏まえ料金の適正化に向けた検討を行うものとする。</t>
    <rPh sb="1" eb="5">
      <t>ルイジダンタイ</t>
    </rPh>
    <rPh sb="7" eb="9">
      <t>ヒカク</t>
    </rPh>
    <rPh sb="11" eb="14">
      <t>ゼンパンテキ</t>
    </rPh>
    <rPh sb="15" eb="17">
      <t>リョウコウ</t>
    </rPh>
    <rPh sb="18" eb="20">
      <t>スウチ</t>
    </rPh>
    <rPh sb="29" eb="32">
      <t>ゼンコクテキ</t>
    </rPh>
    <rPh sb="33" eb="35">
      <t>ジンコウ</t>
    </rPh>
    <rPh sb="35" eb="37">
      <t>ゲンショウ</t>
    </rPh>
    <rPh sb="38" eb="42">
      <t>セッスイイシキ</t>
    </rPh>
    <rPh sb="43" eb="45">
      <t>コウジョウ</t>
    </rPh>
    <rPh sb="48" eb="52">
      <t>リョウキンシュウニュウ</t>
    </rPh>
    <rPh sb="53" eb="54">
      <t>ノ</t>
    </rPh>
    <rPh sb="56" eb="58">
      <t>キタイ</t>
    </rPh>
    <rPh sb="62" eb="64">
      <t>ジョウキョウ</t>
    </rPh>
    <rPh sb="71" eb="74">
      <t>キギョウサイ</t>
    </rPh>
    <rPh sb="75" eb="77">
      <t>ショウカン</t>
    </rPh>
    <rPh sb="78" eb="80">
      <t>タガク</t>
    </rPh>
    <rPh sb="84" eb="88">
      <t>イッパンカイケイ</t>
    </rPh>
    <rPh sb="91" eb="94">
      <t>クリイレキン</t>
    </rPh>
    <rPh sb="95" eb="97">
      <t>イゾン</t>
    </rPh>
    <rPh sb="99" eb="101">
      <t>ケイエイ</t>
    </rPh>
    <rPh sb="110" eb="112">
      <t>レイワ</t>
    </rPh>
    <rPh sb="113" eb="115">
      <t>ネンド</t>
    </rPh>
    <rPh sb="116" eb="118">
      <t>ヨテイ</t>
    </rPh>
    <rPh sb="122" eb="129">
      <t>チホウコウエイキギョウホウ</t>
    </rPh>
    <rPh sb="130" eb="132">
      <t>テキヨウ</t>
    </rPh>
    <rPh sb="136" eb="138">
      <t>イコウ</t>
    </rPh>
    <rPh sb="139" eb="141">
      <t>ケイエイ</t>
    </rPh>
    <rPh sb="141" eb="143">
      <t>ジョウキョウ</t>
    </rPh>
    <rPh sb="144" eb="148">
      <t>ザイセイジョウキョウ</t>
    </rPh>
    <rPh sb="149" eb="152">
      <t>メイカクカ</t>
    </rPh>
    <rPh sb="159" eb="162">
      <t>グタイテキ</t>
    </rPh>
    <rPh sb="163" eb="167">
      <t>ルイジダンタイ</t>
    </rPh>
    <rPh sb="169" eb="171">
      <t>ヒカク</t>
    </rPh>
    <rPh sb="172" eb="174">
      <t>キタイ</t>
    </rPh>
    <rPh sb="185" eb="187">
      <t>ブンセキ</t>
    </rPh>
    <rPh sb="188" eb="189">
      <t>フ</t>
    </rPh>
    <rPh sb="191" eb="193">
      <t>リョウキン</t>
    </rPh>
    <rPh sb="194" eb="197">
      <t>テキセイカ</t>
    </rPh>
    <rPh sb="198" eb="199">
      <t>ム</t>
    </rPh>
    <rPh sb="201" eb="203">
      <t>ケントウ</t>
    </rPh>
    <rPh sb="204" eb="205">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</si>
</sst>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8EB-47BD-8675-32042A5B64B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8EB-47BD-8675-32042A5B64B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45</c:v>
                </c:pt>
                <c:pt idx="1">
                  <c:v>40</c:v>
                </c:pt>
                <c:pt idx="2">
                  <c:v>40</c:v>
                </c:pt>
                <c:pt idx="3">
                  <c:v>40</c:v>
                </c:pt>
                <c:pt idx="4">
                  <c:v>40</c:v>
                </c:pt>
              </c:numCache>
            </c:numRef>
          </c:val>
          <c:extLst>
            <c:ext xmlns:c16="http://schemas.microsoft.com/office/drawing/2014/chart" uri="{C3380CC4-5D6E-409C-BE32-E72D297353CC}">
              <c16:uniqueId val="{00000000-4A5B-4A4B-B1BA-61848A9174A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34.29</c:v>
                </c:pt>
                <c:pt idx="1">
                  <c:v>35.340000000000003</c:v>
                </c:pt>
                <c:pt idx="2">
                  <c:v>34.68</c:v>
                </c:pt>
                <c:pt idx="3">
                  <c:v>34.700000000000003</c:v>
                </c:pt>
                <c:pt idx="4">
                  <c:v>46.83</c:v>
                </c:pt>
              </c:numCache>
            </c:numRef>
          </c:val>
          <c:smooth val="0"/>
          <c:extLst>
            <c:ext xmlns:c16="http://schemas.microsoft.com/office/drawing/2014/chart" uri="{C3380CC4-5D6E-409C-BE32-E72D297353CC}">
              <c16:uniqueId val="{00000001-4A5B-4A4B-B1BA-61848A9174A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5A0-4435-9DFC-A219FA32816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89.88</c:v>
                </c:pt>
                <c:pt idx="1">
                  <c:v>91.52</c:v>
                </c:pt>
                <c:pt idx="2">
                  <c:v>90.33</c:v>
                </c:pt>
                <c:pt idx="3">
                  <c:v>90.04</c:v>
                </c:pt>
                <c:pt idx="4">
                  <c:v>90.58</c:v>
                </c:pt>
              </c:numCache>
            </c:numRef>
          </c:val>
          <c:smooth val="0"/>
          <c:extLst>
            <c:ext xmlns:c16="http://schemas.microsoft.com/office/drawing/2014/chart" uri="{C3380CC4-5D6E-409C-BE32-E72D297353CC}">
              <c16:uniqueId val="{00000001-45A0-4435-9DFC-A219FA32816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52.27</c:v>
                </c:pt>
                <c:pt idx="1">
                  <c:v>50.1</c:v>
                </c:pt>
                <c:pt idx="2">
                  <c:v>50.8</c:v>
                </c:pt>
                <c:pt idx="3">
                  <c:v>51.58</c:v>
                </c:pt>
                <c:pt idx="4">
                  <c:v>46.36</c:v>
                </c:pt>
              </c:numCache>
            </c:numRef>
          </c:val>
          <c:extLst>
            <c:ext xmlns:c16="http://schemas.microsoft.com/office/drawing/2014/chart" uri="{C3380CC4-5D6E-409C-BE32-E72D297353CC}">
              <c16:uniqueId val="{00000000-3D48-485D-B4DA-65F33BF7CDF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48-485D-B4DA-65F33BF7CDF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308-4CD2-BB99-89715ECDCDF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08-4CD2-BB99-89715ECDCDF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97-49FB-BAEE-05FF55816A3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97-49FB-BAEE-05FF55816A3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3C-4DBE-BDBA-937CA382513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3C-4DBE-BDBA-937CA382513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2A2-4787-8C0A-109377CD8CD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A2-4787-8C0A-109377CD8CD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2834.25</c:v>
                </c:pt>
                <c:pt idx="1">
                  <c:v>0</c:v>
                </c:pt>
                <c:pt idx="2">
                  <c:v>0</c:v>
                </c:pt>
                <c:pt idx="3">
                  <c:v>0</c:v>
                </c:pt>
                <c:pt idx="4">
                  <c:v>0</c:v>
                </c:pt>
              </c:numCache>
            </c:numRef>
          </c:val>
          <c:extLst>
            <c:ext xmlns:c16="http://schemas.microsoft.com/office/drawing/2014/chart" uri="{C3380CC4-5D6E-409C-BE32-E72D297353CC}">
              <c16:uniqueId val="{00000000-E37E-46EC-B043-692D1A00970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1759.36</c:v>
                </c:pt>
                <c:pt idx="1">
                  <c:v>1837.88</c:v>
                </c:pt>
                <c:pt idx="2">
                  <c:v>1748.51</c:v>
                </c:pt>
                <c:pt idx="3">
                  <c:v>1640.16</c:v>
                </c:pt>
                <c:pt idx="4">
                  <c:v>1521.05</c:v>
                </c:pt>
              </c:numCache>
            </c:numRef>
          </c:val>
          <c:smooth val="0"/>
          <c:extLst>
            <c:ext xmlns:c16="http://schemas.microsoft.com/office/drawing/2014/chart" uri="{C3380CC4-5D6E-409C-BE32-E72D297353CC}">
              <c16:uniqueId val="{00000001-E37E-46EC-B043-692D1A00970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80.22</c:v>
                </c:pt>
                <c:pt idx="1">
                  <c:v>54.16</c:v>
                </c:pt>
                <c:pt idx="2">
                  <c:v>56.88</c:v>
                </c:pt>
                <c:pt idx="3">
                  <c:v>75.03</c:v>
                </c:pt>
                <c:pt idx="4">
                  <c:v>63.53</c:v>
                </c:pt>
              </c:numCache>
            </c:numRef>
          </c:val>
          <c:extLst>
            <c:ext xmlns:c16="http://schemas.microsoft.com/office/drawing/2014/chart" uri="{C3380CC4-5D6E-409C-BE32-E72D297353CC}">
              <c16:uniqueId val="{00000000-AE41-42BB-BA5B-EB24B359672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37.200000000000003</c:v>
                </c:pt>
                <c:pt idx="1">
                  <c:v>35.03</c:v>
                </c:pt>
                <c:pt idx="2">
                  <c:v>34.99</c:v>
                </c:pt>
                <c:pt idx="3">
                  <c:v>38.270000000000003</c:v>
                </c:pt>
                <c:pt idx="4">
                  <c:v>37.520000000000003</c:v>
                </c:pt>
              </c:numCache>
            </c:numRef>
          </c:val>
          <c:smooth val="0"/>
          <c:extLst>
            <c:ext xmlns:c16="http://schemas.microsoft.com/office/drawing/2014/chart" uri="{C3380CC4-5D6E-409C-BE32-E72D297353CC}">
              <c16:uniqueId val="{00000001-AE41-42BB-BA5B-EB24B359672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222.43</c:v>
                </c:pt>
                <c:pt idx="1">
                  <c:v>332.1</c:v>
                </c:pt>
                <c:pt idx="2">
                  <c:v>320.23</c:v>
                </c:pt>
                <c:pt idx="3">
                  <c:v>245.64</c:v>
                </c:pt>
                <c:pt idx="4">
                  <c:v>290.02</c:v>
                </c:pt>
              </c:numCache>
            </c:numRef>
          </c:val>
          <c:extLst>
            <c:ext xmlns:c16="http://schemas.microsoft.com/office/drawing/2014/chart" uri="{C3380CC4-5D6E-409C-BE32-E72D297353CC}">
              <c16:uniqueId val="{00000000-854A-42AB-8AC3-6C7DE4C6A9D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508.64</c:v>
                </c:pt>
                <c:pt idx="1">
                  <c:v>525.22</c:v>
                </c:pt>
                <c:pt idx="2">
                  <c:v>520.91999999999996</c:v>
                </c:pt>
                <c:pt idx="3">
                  <c:v>486.77</c:v>
                </c:pt>
                <c:pt idx="4">
                  <c:v>502.1</c:v>
                </c:pt>
              </c:numCache>
            </c:numRef>
          </c:val>
          <c:smooth val="0"/>
          <c:extLst>
            <c:ext xmlns:c16="http://schemas.microsoft.com/office/drawing/2014/chart" uri="{C3380CC4-5D6E-409C-BE32-E72D297353CC}">
              <c16:uniqueId val="{00000001-854A-42AB-8AC3-6C7DE4C6A9D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【1,522.01】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BC1" zoomScaleNormal="100" workbookViewId="0">
      <selection activeCell="B60" sqref="B60:BJ6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三川町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小規模集合排水処理</v>
      </c>
      <c r="Q8" s="35"/>
      <c r="R8" s="35"/>
      <c r="S8" s="35"/>
      <c r="T8" s="35"/>
      <c r="U8" s="35"/>
      <c r="V8" s="35"/>
      <c r="W8" s="35" t="str">
        <f>データ!L6</f>
        <v>I2</v>
      </c>
      <c r="X8" s="35"/>
      <c r="Y8" s="35"/>
      <c r="Z8" s="35"/>
      <c r="AA8" s="35"/>
      <c r="AB8" s="35"/>
      <c r="AC8" s="35"/>
      <c r="AD8" s="36" t="str">
        <f>データ!$M$6</f>
        <v>非設置</v>
      </c>
      <c r="AE8" s="36"/>
      <c r="AF8" s="36"/>
      <c r="AG8" s="36"/>
      <c r="AH8" s="36"/>
      <c r="AI8" s="36"/>
      <c r="AJ8" s="36"/>
      <c r="AK8" s="3"/>
      <c r="AL8" s="37">
        <f>データ!S6</f>
        <v>7311</v>
      </c>
      <c r="AM8" s="37"/>
      <c r="AN8" s="37"/>
      <c r="AO8" s="37"/>
      <c r="AP8" s="37"/>
      <c r="AQ8" s="37"/>
      <c r="AR8" s="37"/>
      <c r="AS8" s="37"/>
      <c r="AT8" s="38">
        <f>データ!T6</f>
        <v>33.22</v>
      </c>
      <c r="AU8" s="38"/>
      <c r="AV8" s="38"/>
      <c r="AW8" s="38"/>
      <c r="AX8" s="38"/>
      <c r="AY8" s="38"/>
      <c r="AZ8" s="38"/>
      <c r="BA8" s="38"/>
      <c r="BB8" s="38">
        <f>データ!U6</f>
        <v>220.08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0.51</v>
      </c>
      <c r="Q10" s="38"/>
      <c r="R10" s="38"/>
      <c r="S10" s="38"/>
      <c r="T10" s="38"/>
      <c r="U10" s="38"/>
      <c r="V10" s="38"/>
      <c r="W10" s="38">
        <f>データ!Q6</f>
        <v>96.8</v>
      </c>
      <c r="X10" s="38"/>
      <c r="Y10" s="38"/>
      <c r="Z10" s="38"/>
      <c r="AA10" s="38"/>
      <c r="AB10" s="38"/>
      <c r="AC10" s="38"/>
      <c r="AD10" s="37">
        <f>データ!R6</f>
        <v>3436</v>
      </c>
      <c r="AE10" s="37"/>
      <c r="AF10" s="37"/>
      <c r="AG10" s="37"/>
      <c r="AH10" s="37"/>
      <c r="AI10" s="37"/>
      <c r="AJ10" s="37"/>
      <c r="AK10" s="2"/>
      <c r="AL10" s="37">
        <f>データ!V6</f>
        <v>37</v>
      </c>
      <c r="AM10" s="37"/>
      <c r="AN10" s="37"/>
      <c r="AO10" s="37"/>
      <c r="AP10" s="37"/>
      <c r="AQ10" s="37"/>
      <c r="AR10" s="37"/>
      <c r="AS10" s="37"/>
      <c r="AT10" s="38">
        <f>データ!W6</f>
        <v>0.02</v>
      </c>
      <c r="AU10" s="38"/>
      <c r="AV10" s="38"/>
      <c r="AW10" s="38"/>
      <c r="AX10" s="38"/>
      <c r="AY10" s="38"/>
      <c r="AZ10" s="38"/>
      <c r="BA10" s="38"/>
      <c r="BB10" s="38">
        <f>データ!X6</f>
        <v>1850</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119</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120</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【1,522.01】</v>
      </c>
      <c r="I86" s="12" t="str">
        <f>データ!CA6</f>
        <v>【37.79】</v>
      </c>
      <c r="J86" s="12" t="str">
        <f>データ!CL6</f>
        <v>【497.52】</v>
      </c>
      <c r="K86" s="12" t="str">
        <f>データ!CW6</f>
        <v>【46.97】</v>
      </c>
      <c r="L86" s="12" t="str">
        <f>データ!DH6</f>
        <v>【90.42】</v>
      </c>
      <c r="M86" s="12" t="s">
        <v>44</v>
      </c>
      <c r="N86" s="12" t="s">
        <v>44</v>
      </c>
      <c r="O86" s="12" t="str">
        <f>データ!EO6</f>
        <v>【0.00】</v>
      </c>
    </row>
  </sheetData>
  <sheetProtection algorithmName="SHA-512" hashValue="I+CYAcRV/5OJDGK60NEc1J094cEQYRP+hCaXzx9aNajN2gYXSuoSc/9fb2pkStT8oJLAbg0JzmCBPp0ent3/TA==" saltValue="fsoMfZc/tbOGSGeVJLLwV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64262</v>
      </c>
      <c r="D6" s="19">
        <f t="shared" si="3"/>
        <v>47</v>
      </c>
      <c r="E6" s="19">
        <f t="shared" si="3"/>
        <v>17</v>
      </c>
      <c r="F6" s="19">
        <f t="shared" si="3"/>
        <v>9</v>
      </c>
      <c r="G6" s="19">
        <f t="shared" si="3"/>
        <v>0</v>
      </c>
      <c r="H6" s="19" t="str">
        <f t="shared" si="3"/>
        <v>山形県　三川町</v>
      </c>
      <c r="I6" s="19" t="str">
        <f t="shared" si="3"/>
        <v>法非適用</v>
      </c>
      <c r="J6" s="19" t="str">
        <f t="shared" si="3"/>
        <v>下水道事業</v>
      </c>
      <c r="K6" s="19" t="str">
        <f t="shared" si="3"/>
        <v>小規模集合排水処理</v>
      </c>
      <c r="L6" s="19" t="str">
        <f t="shared" si="3"/>
        <v>I2</v>
      </c>
      <c r="M6" s="19" t="str">
        <f t="shared" si="3"/>
        <v>非設置</v>
      </c>
      <c r="N6" s="20" t="str">
        <f t="shared" si="3"/>
        <v>-</v>
      </c>
      <c r="O6" s="20" t="str">
        <f t="shared" si="3"/>
        <v>該当数値なし</v>
      </c>
      <c r="P6" s="20">
        <f t="shared" si="3"/>
        <v>0.51</v>
      </c>
      <c r="Q6" s="20">
        <f t="shared" si="3"/>
        <v>96.8</v>
      </c>
      <c r="R6" s="20">
        <f t="shared" si="3"/>
        <v>3436</v>
      </c>
      <c r="S6" s="20">
        <f t="shared" si="3"/>
        <v>7311</v>
      </c>
      <c r="T6" s="20">
        <f t="shared" si="3"/>
        <v>33.22</v>
      </c>
      <c r="U6" s="20">
        <f t="shared" si="3"/>
        <v>220.08</v>
      </c>
      <c r="V6" s="20">
        <f t="shared" si="3"/>
        <v>37</v>
      </c>
      <c r="W6" s="20">
        <f t="shared" si="3"/>
        <v>0.02</v>
      </c>
      <c r="X6" s="20">
        <f t="shared" si="3"/>
        <v>1850</v>
      </c>
      <c r="Y6" s="21">
        <f>IF(Y7="",NA(),Y7)</f>
        <v>52.27</v>
      </c>
      <c r="Z6" s="21">
        <f t="shared" ref="Z6:AH6" si="4">IF(Z7="",NA(),Z7)</f>
        <v>50.1</v>
      </c>
      <c r="AA6" s="21">
        <f t="shared" si="4"/>
        <v>50.8</v>
      </c>
      <c r="AB6" s="21">
        <f t="shared" si="4"/>
        <v>51.58</v>
      </c>
      <c r="AC6" s="21">
        <f t="shared" si="4"/>
        <v>46.36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2834.25</v>
      </c>
      <c r="BG6" s="20">
        <f t="shared" ref="BG6:BO6" si="7">IF(BG7="",NA(),BG7)</f>
        <v>0</v>
      </c>
      <c r="BH6" s="20">
        <f t="shared" si="7"/>
        <v>0</v>
      </c>
      <c r="BI6" s="20">
        <f t="shared" si="7"/>
        <v>0</v>
      </c>
      <c r="BJ6" s="20">
        <f t="shared" si="7"/>
        <v>0</v>
      </c>
      <c r="BK6" s="21">
        <f t="shared" si="7"/>
        <v>1759.36</v>
      </c>
      <c r="BL6" s="21">
        <f t="shared" si="7"/>
        <v>1837.88</v>
      </c>
      <c r="BM6" s="21">
        <f t="shared" si="7"/>
        <v>1748.51</v>
      </c>
      <c r="BN6" s="21">
        <f t="shared" si="7"/>
        <v>1640.16</v>
      </c>
      <c r="BO6" s="21">
        <f t="shared" si="7"/>
        <v>1521.05</v>
      </c>
      <c r="BP6" s="20" t="str">
        <f>IF(BP7="","",IF(BP7="-","【-】","【"&amp;SUBSTITUTE(TEXT(BP7,"#,##0.00"),"-","△")&amp;"】"))</f>
        <v>【1,522.01】</v>
      </c>
      <c r="BQ6" s="21">
        <f>IF(BQ7="",NA(),BQ7)</f>
        <v>80.22</v>
      </c>
      <c r="BR6" s="21">
        <f t="shared" ref="BR6:BZ6" si="8">IF(BR7="",NA(),BR7)</f>
        <v>54.16</v>
      </c>
      <c r="BS6" s="21">
        <f t="shared" si="8"/>
        <v>56.88</v>
      </c>
      <c r="BT6" s="21">
        <f t="shared" si="8"/>
        <v>75.03</v>
      </c>
      <c r="BU6" s="21">
        <f t="shared" si="8"/>
        <v>63.53</v>
      </c>
      <c r="BV6" s="21">
        <f t="shared" si="8"/>
        <v>37.200000000000003</v>
      </c>
      <c r="BW6" s="21">
        <f t="shared" si="8"/>
        <v>35.03</v>
      </c>
      <c r="BX6" s="21">
        <f t="shared" si="8"/>
        <v>34.99</v>
      </c>
      <c r="BY6" s="21">
        <f t="shared" si="8"/>
        <v>38.270000000000003</v>
      </c>
      <c r="BZ6" s="21">
        <f t="shared" si="8"/>
        <v>37.520000000000003</v>
      </c>
      <c r="CA6" s="20" t="str">
        <f>IF(CA7="","",IF(CA7="-","【-】","【"&amp;SUBSTITUTE(TEXT(CA7,"#,##0.00"),"-","△")&amp;"】"))</f>
        <v>【37.79】</v>
      </c>
      <c r="CB6" s="21">
        <f>IF(CB7="",NA(),CB7)</f>
        <v>222.43</v>
      </c>
      <c r="CC6" s="21">
        <f t="shared" ref="CC6:CK6" si="9">IF(CC7="",NA(),CC7)</f>
        <v>332.1</v>
      </c>
      <c r="CD6" s="21">
        <f t="shared" si="9"/>
        <v>320.23</v>
      </c>
      <c r="CE6" s="21">
        <f t="shared" si="9"/>
        <v>245.64</v>
      </c>
      <c r="CF6" s="21">
        <f t="shared" si="9"/>
        <v>290.02</v>
      </c>
      <c r="CG6" s="21">
        <f t="shared" si="9"/>
        <v>508.64</v>
      </c>
      <c r="CH6" s="21">
        <f t="shared" si="9"/>
        <v>525.22</v>
      </c>
      <c r="CI6" s="21">
        <f t="shared" si="9"/>
        <v>520.91999999999996</v>
      </c>
      <c r="CJ6" s="21">
        <f t="shared" si="9"/>
        <v>486.77</v>
      </c>
      <c r="CK6" s="21">
        <f t="shared" si="9"/>
        <v>502.1</v>
      </c>
      <c r="CL6" s="20" t="str">
        <f>IF(CL7="","",IF(CL7="-","【-】","【"&amp;SUBSTITUTE(TEXT(CL7,"#,##0.00"),"-","△")&amp;"】"))</f>
        <v>【497.52】</v>
      </c>
      <c r="CM6" s="21">
        <f>IF(CM7="",NA(),CM7)</f>
        <v>45</v>
      </c>
      <c r="CN6" s="21">
        <f t="shared" ref="CN6:CV6" si="10">IF(CN7="",NA(),CN7)</f>
        <v>40</v>
      </c>
      <c r="CO6" s="21">
        <f t="shared" si="10"/>
        <v>40</v>
      </c>
      <c r="CP6" s="21">
        <f t="shared" si="10"/>
        <v>40</v>
      </c>
      <c r="CQ6" s="21">
        <f t="shared" si="10"/>
        <v>40</v>
      </c>
      <c r="CR6" s="21">
        <f t="shared" si="10"/>
        <v>34.29</v>
      </c>
      <c r="CS6" s="21">
        <f t="shared" si="10"/>
        <v>35.340000000000003</v>
      </c>
      <c r="CT6" s="21">
        <f t="shared" si="10"/>
        <v>34.68</v>
      </c>
      <c r="CU6" s="21">
        <f t="shared" si="10"/>
        <v>34.700000000000003</v>
      </c>
      <c r="CV6" s="21">
        <f t="shared" si="10"/>
        <v>46.83</v>
      </c>
      <c r="CW6" s="20" t="str">
        <f>IF(CW7="","",IF(CW7="-","【-】","【"&amp;SUBSTITUTE(TEXT(CW7,"#,##0.00"),"-","△")&amp;"】"))</f>
        <v>【46.97】</v>
      </c>
      <c r="CX6" s="21">
        <f>IF(CX7="",NA(),CX7)</f>
        <v>100</v>
      </c>
      <c r="CY6" s="21">
        <f t="shared" ref="CY6:DG6" si="11">IF(CY7="",NA(),CY7)</f>
        <v>100</v>
      </c>
      <c r="CZ6" s="21">
        <f t="shared" si="11"/>
        <v>100</v>
      </c>
      <c r="DA6" s="21">
        <f t="shared" si="11"/>
        <v>100</v>
      </c>
      <c r="DB6" s="21">
        <f t="shared" si="11"/>
        <v>100</v>
      </c>
      <c r="DC6" s="21">
        <f t="shared" si="11"/>
        <v>89.88</v>
      </c>
      <c r="DD6" s="21">
        <f t="shared" si="11"/>
        <v>91.52</v>
      </c>
      <c r="DE6" s="21">
        <f t="shared" si="11"/>
        <v>90.33</v>
      </c>
      <c r="DF6" s="21">
        <f t="shared" si="11"/>
        <v>90.04</v>
      </c>
      <c r="DG6" s="21">
        <f t="shared" si="11"/>
        <v>90.58</v>
      </c>
      <c r="DH6" s="20" t="str">
        <f>IF(DH7="","",IF(DH7="-","【-】","【"&amp;SUBSTITUTE(TEXT(DH7,"#,##0.00"),"-","△")&amp;"】"))</f>
        <v>【90.42】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2021</v>
      </c>
      <c r="C7" s="23">
        <v>64262</v>
      </c>
      <c r="D7" s="23">
        <v>47</v>
      </c>
      <c r="E7" s="23">
        <v>17</v>
      </c>
      <c r="F7" s="23">
        <v>9</v>
      </c>
      <c r="G7" s="23">
        <v>0</v>
      </c>
      <c r="H7" s="23" t="s">
        <v>98</v>
      </c>
      <c r="I7" s="23" t="s">
        <v>99</v>
      </c>
      <c r="J7" s="23" t="s">
        <v>100</v>
      </c>
      <c r="K7" s="23" t="s">
        <v>101</v>
      </c>
      <c r="L7" s="23" t="s">
        <v>102</v>
      </c>
      <c r="M7" s="23" t="s">
        <v>103</v>
      </c>
      <c r="N7" s="24" t="s">
        <v>104</v>
      </c>
      <c r="O7" s="24" t="s">
        <v>105</v>
      </c>
      <c r="P7" s="24">
        <v>0.51</v>
      </c>
      <c r="Q7" s="24">
        <v>96.8</v>
      </c>
      <c r="R7" s="24">
        <v>3436</v>
      </c>
      <c r="S7" s="24">
        <v>7311</v>
      </c>
      <c r="T7" s="24">
        <v>33.22</v>
      </c>
      <c r="U7" s="24">
        <v>220.08</v>
      </c>
      <c r="V7" s="24">
        <v>37</v>
      </c>
      <c r="W7" s="24">
        <v>0.02</v>
      </c>
      <c r="X7" s="24">
        <v>1850</v>
      </c>
      <c r="Y7" s="24">
        <v>52.27</v>
      </c>
      <c r="Z7" s="24">
        <v>50.1</v>
      </c>
      <c r="AA7" s="24">
        <v>50.8</v>
      </c>
      <c r="AB7" s="24">
        <v>51.58</v>
      </c>
      <c r="AC7" s="24">
        <v>46.36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2834.25</v>
      </c>
      <c r="BG7" s="24">
        <v>0</v>
      </c>
      <c r="BH7" s="24">
        <v>0</v>
      </c>
      <c r="BI7" s="24">
        <v>0</v>
      </c>
      <c r="BJ7" s="24">
        <v>0</v>
      </c>
      <c r="BK7" s="24">
        <v>1759.36</v>
      </c>
      <c r="BL7" s="24">
        <v>1837.88</v>
      </c>
      <c r="BM7" s="24">
        <v>1748.51</v>
      </c>
      <c r="BN7" s="24">
        <v>1640.16</v>
      </c>
      <c r="BO7" s="24">
        <v>1521.05</v>
      </c>
      <c r="BP7" s="24">
        <v>1522.01</v>
      </c>
      <c r="BQ7" s="24">
        <v>80.22</v>
      </c>
      <c r="BR7" s="24">
        <v>54.16</v>
      </c>
      <c r="BS7" s="24">
        <v>56.88</v>
      </c>
      <c r="BT7" s="24">
        <v>75.03</v>
      </c>
      <c r="BU7" s="24">
        <v>63.53</v>
      </c>
      <c r="BV7" s="24">
        <v>37.200000000000003</v>
      </c>
      <c r="BW7" s="24">
        <v>35.03</v>
      </c>
      <c r="BX7" s="24">
        <v>34.99</v>
      </c>
      <c r="BY7" s="24">
        <v>38.270000000000003</v>
      </c>
      <c r="BZ7" s="24">
        <v>37.520000000000003</v>
      </c>
      <c r="CA7" s="24">
        <v>37.79</v>
      </c>
      <c r="CB7" s="24">
        <v>222.43</v>
      </c>
      <c r="CC7" s="24">
        <v>332.1</v>
      </c>
      <c r="CD7" s="24">
        <v>320.23</v>
      </c>
      <c r="CE7" s="24">
        <v>245.64</v>
      </c>
      <c r="CF7" s="24">
        <v>290.02</v>
      </c>
      <c r="CG7" s="24">
        <v>508.64</v>
      </c>
      <c r="CH7" s="24">
        <v>525.22</v>
      </c>
      <c r="CI7" s="24">
        <v>520.91999999999996</v>
      </c>
      <c r="CJ7" s="24">
        <v>486.77</v>
      </c>
      <c r="CK7" s="24">
        <v>502.1</v>
      </c>
      <c r="CL7" s="24">
        <v>497.52</v>
      </c>
      <c r="CM7" s="24">
        <v>45</v>
      </c>
      <c r="CN7" s="24">
        <v>40</v>
      </c>
      <c r="CO7" s="24">
        <v>40</v>
      </c>
      <c r="CP7" s="24">
        <v>40</v>
      </c>
      <c r="CQ7" s="24">
        <v>40</v>
      </c>
      <c r="CR7" s="24">
        <v>34.29</v>
      </c>
      <c r="CS7" s="24">
        <v>35.340000000000003</v>
      </c>
      <c r="CT7" s="24">
        <v>34.68</v>
      </c>
      <c r="CU7" s="24">
        <v>34.700000000000003</v>
      </c>
      <c r="CV7" s="24">
        <v>46.83</v>
      </c>
      <c r="CW7" s="24">
        <v>46.97</v>
      </c>
      <c r="CX7" s="24">
        <v>100</v>
      </c>
      <c r="CY7" s="24">
        <v>100</v>
      </c>
      <c r="CZ7" s="24">
        <v>100</v>
      </c>
      <c r="DA7" s="24">
        <v>100</v>
      </c>
      <c r="DB7" s="24">
        <v>100</v>
      </c>
      <c r="DC7" s="24">
        <v>89.88</v>
      </c>
      <c r="DD7" s="24">
        <v>91.52</v>
      </c>
      <c r="DE7" s="24">
        <v>90.33</v>
      </c>
      <c r="DF7" s="24">
        <v>90.04</v>
      </c>
      <c r="DG7" s="24">
        <v>90.58</v>
      </c>
      <c r="DH7" s="24">
        <v>90.42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2023-01-12T06:08:06Z</cp:lastPrinted>
  <dcterms:created xsi:type="dcterms:W3CDTF">2022-12-01T02:04:57Z</dcterms:created>
  <dcterms:modified xsi:type="dcterms:W3CDTF">2023-01-12T06:09:52Z</dcterms:modified>
  <cp:category/>
</cp:coreProperties>
</file>