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20730" windowHeight="11685" tabRatio="731"/>
  </bookViews>
  <sheets>
    <sheet name="表紙" sheetId="1" r:id="rId1"/>
    <sheet name="付表1" sheetId="2" r:id="rId2"/>
    <sheet name="付表2-1" sheetId="3" r:id="rId3"/>
    <sheet name="付表2-2" sheetId="4" r:id="rId4"/>
    <sheet name="付表2-3" sheetId="5" r:id="rId5"/>
    <sheet name="付表2-4" sheetId="6" r:id="rId6"/>
    <sheet name="付表3-1" sheetId="7" r:id="rId7"/>
    <sheet name="付表3-2" sheetId="79" r:id="rId8"/>
    <sheet name="付表4-1" sheetId="9" r:id="rId9"/>
    <sheet name="付表5" sheetId="10" r:id="rId10"/>
    <sheet name="付表6" sheetId="74" r:id="rId11"/>
    <sheet name="付表7-1" sheetId="12" r:id="rId12"/>
    <sheet name="付表7-2" sheetId="13" r:id="rId13"/>
    <sheet name="付表8-1" sheetId="61" r:id="rId14"/>
    <sheet name="付表8-2" sheetId="68" r:id="rId15"/>
    <sheet name="付表8-3" sheetId="62" r:id="rId16"/>
    <sheet name="付表9-1" sheetId="14" r:id="rId17"/>
    <sheet name="付表9-2" sheetId="15" r:id="rId18"/>
    <sheet name="付表10" sheetId="16" r:id="rId19"/>
    <sheet name="付表11" sheetId="17" r:id="rId20"/>
    <sheet name="付表12" sheetId="18" r:id="rId21"/>
    <sheet name="付表13" sheetId="19" r:id="rId22"/>
    <sheet name="付表14" sheetId="25" r:id="rId23"/>
    <sheet name="付表15" sheetId="20" r:id="rId24"/>
    <sheet name="付表16" sheetId="76" r:id="rId25"/>
    <sheet name="付表17" sheetId="22" r:id="rId26"/>
    <sheet name="付表18" sheetId="23" r:id="rId27"/>
    <sheet name="付表19" sheetId="26" r:id="rId28"/>
    <sheet name="付表20" sheetId="27" r:id="rId29"/>
    <sheet name="付表21" sheetId="28" r:id="rId30"/>
    <sheet name="付表22" sheetId="29" r:id="rId31"/>
    <sheet name="付表23-1" sheetId="30" r:id="rId32"/>
    <sheet name="付表23-2" sheetId="31" r:id="rId33"/>
    <sheet name="付表23-3" sheetId="32" r:id="rId34"/>
    <sheet name="付表23-4" sheetId="33" r:id="rId35"/>
    <sheet name="付表23-5" sheetId="34" r:id="rId36"/>
    <sheet name="付表23-6" sheetId="35" r:id="rId37"/>
    <sheet name="付表23-7" sheetId="36" r:id="rId38"/>
    <sheet name="付表24" sheetId="37" r:id="rId39"/>
    <sheet name="付表25" sheetId="38" r:id="rId40"/>
    <sheet name="付表26" sheetId="70" r:id="rId41"/>
    <sheet name="付表27" sheetId="73" r:id="rId42"/>
    <sheet name="付表28" sheetId="41" r:id="rId43"/>
    <sheet name="付表29" sheetId="40" r:id="rId44"/>
    <sheet name="付表30" sheetId="72" r:id="rId45"/>
    <sheet name="付表31" sheetId="45" r:id="rId46"/>
    <sheet name="付表32" sheetId="46" r:id="rId47"/>
    <sheet name="付表33" sheetId="47" r:id="rId48"/>
    <sheet name="付表34" sheetId="48" r:id="rId49"/>
    <sheet name="付表35" sheetId="49" r:id="rId50"/>
    <sheet name="付表36" sheetId="50" r:id="rId51"/>
    <sheet name="付表37-1" sheetId="51" r:id="rId52"/>
    <sheet name="付表37-2" sheetId="52" r:id="rId53"/>
    <sheet name="付表38" sheetId="53" r:id="rId54"/>
    <sheet name="付表39" sheetId="60" r:id="rId55"/>
    <sheet name="付表40" sheetId="55" r:id="rId56"/>
    <sheet name="付表41" sheetId="57" r:id="rId57"/>
    <sheet name="付表42" sheetId="63" r:id="rId58"/>
    <sheet name="付表43" sheetId="66" r:id="rId59"/>
    <sheet name="付表44" sheetId="65" r:id="rId60"/>
  </sheets>
  <definedNames>
    <definedName name="_xlnm.Print_Area" localSheetId="1">付表1!$A$1:$V$53</definedName>
    <definedName name="_xlnm.Print_Area" localSheetId="18">付表10!$A$1:$N$53</definedName>
    <definedName name="_xlnm.Print_Area" localSheetId="19">付表11!$A$1:$P$53</definedName>
    <definedName name="_xlnm.Print_Area" localSheetId="20">付表12!$A$1:$L$53</definedName>
    <definedName name="_xlnm.Print_Area" localSheetId="21">付表13!$A$1:$L$102</definedName>
    <definedName name="_xlnm.Print_Area" localSheetId="22">付表14!$A$1:$O$53</definedName>
    <definedName name="_xlnm.Print_Area" localSheetId="23">付表15!$A$1:$L$53</definedName>
    <definedName name="_xlnm.Print_Area" localSheetId="24">付表16!$A$1:$P$100</definedName>
    <definedName name="_xlnm.Print_Area" localSheetId="25">付表17!$A$1:$L$53</definedName>
    <definedName name="_xlnm.Print_Area" localSheetId="26">付表18!$A$1:$L$53</definedName>
    <definedName name="_xlnm.Print_Area" localSheetId="27">付表19!$A$1:$N$53</definedName>
    <definedName name="_xlnm.Print_Area" localSheetId="28">付表20!$A$1:$M$100</definedName>
    <definedName name="_xlnm.Print_Area" localSheetId="29">付表21!$A$1:$R$100</definedName>
    <definedName name="_xlnm.Print_Area" localSheetId="2">'付表2-1'!$A$1:$P$53</definedName>
    <definedName name="_xlnm.Print_Area" localSheetId="30">付表22!$A$1:$M$100</definedName>
    <definedName name="_xlnm.Print_Area" localSheetId="3">'付表2-2'!$A$1:$P$53</definedName>
    <definedName name="_xlnm.Print_Area" localSheetId="4">'付表2-3'!$A$1:$P$53</definedName>
    <definedName name="_xlnm.Print_Area" localSheetId="31">'付表23-1'!$A$1:$O$100</definedName>
    <definedName name="_xlnm.Print_Area" localSheetId="32">'付表23-2'!$A$1:$R$100</definedName>
    <definedName name="_xlnm.Print_Area" localSheetId="33">'付表23-3'!$A$1:$R$100</definedName>
    <definedName name="_xlnm.Print_Area" localSheetId="34">'付表23-4'!$A$1:$R$100</definedName>
    <definedName name="_xlnm.Print_Area" localSheetId="35">'付表23-5'!$A$1:$Q$100</definedName>
    <definedName name="_xlnm.Print_Area" localSheetId="36">'付表23-6'!$A$1:$Q$100</definedName>
    <definedName name="_xlnm.Print_Area" localSheetId="37">'付表23-7'!$A$1:$K$100</definedName>
    <definedName name="_xlnm.Print_Area" localSheetId="38">付表24!$A$1:$N$53</definedName>
    <definedName name="_xlnm.Print_Area" localSheetId="5">'付表2-4'!$A$1:$L$53</definedName>
    <definedName name="_xlnm.Print_Area" localSheetId="39">付表25!$A$1:$P$53</definedName>
    <definedName name="_xlnm.Print_Area" localSheetId="40">付表26!$A$1:$M$100</definedName>
    <definedName name="_xlnm.Print_Area" localSheetId="41">付表27!$A$1:$M$100</definedName>
    <definedName name="_xlnm.Print_Area" localSheetId="42">付表28!$A$1:$M$100</definedName>
    <definedName name="_xlnm.Print_Area" localSheetId="43">付表29!$A$1:$Q$99</definedName>
    <definedName name="_xlnm.Print_Area" localSheetId="44">付表30!$A$1:$N$100</definedName>
    <definedName name="_xlnm.Print_Area" localSheetId="45">付表31!$A$1:$R$53</definedName>
    <definedName name="_xlnm.Print_Area" localSheetId="6">'付表3-1'!$A$1:$R$53</definedName>
    <definedName name="_xlnm.Print_Area" localSheetId="46">付表32!$A$1:$N$100</definedName>
    <definedName name="_xlnm.Print_Area" localSheetId="7">'付表3-2'!$A$1:$N$53</definedName>
    <definedName name="_xlnm.Print_Area" localSheetId="47">付表33!$A$1:$O$100</definedName>
    <definedName name="_xlnm.Print_Area" localSheetId="48">付表34!$A$1:$M$100</definedName>
    <definedName name="_xlnm.Print_Area" localSheetId="49">付表35!$A$1:$M$100</definedName>
    <definedName name="_xlnm.Print_Area" localSheetId="50">付表36!$A$1:$M$100</definedName>
    <definedName name="_xlnm.Print_Area" localSheetId="51">'付表37-1'!$A$1:$N$100</definedName>
    <definedName name="_xlnm.Print_Area" localSheetId="52">'付表37-2'!$A$1:$N$100</definedName>
    <definedName name="_xlnm.Print_Area" localSheetId="53">付表38!$A$1:$N$53</definedName>
    <definedName name="_xlnm.Print_Area" localSheetId="54">付表39!$A$1:$Q$100</definedName>
    <definedName name="_xlnm.Print_Area" localSheetId="55">付表40!$A$1:$N$53</definedName>
    <definedName name="_xlnm.Print_Area" localSheetId="56">付表41!$A$1:$S$100</definedName>
    <definedName name="_xlnm.Print_Area" localSheetId="8">'付表4-1'!$A$1:$N$53</definedName>
    <definedName name="_xlnm.Print_Area" localSheetId="57">付表42!$A$1:$P$100</definedName>
    <definedName name="_xlnm.Print_Area" localSheetId="58">付表43!$A$1:$N$100</definedName>
    <definedName name="_xlnm.Print_Area" localSheetId="59">付表44!$A$1:$O$100</definedName>
    <definedName name="_xlnm.Print_Area" localSheetId="9">付表5!$A$1:$N$53</definedName>
    <definedName name="_xlnm.Print_Area" localSheetId="10">付表6!$A$1:$J$53</definedName>
    <definedName name="_xlnm.Print_Area" localSheetId="11">'付表7-1'!$A$1:$L$53</definedName>
    <definedName name="_xlnm.Print_Area" localSheetId="12">'付表7-2'!$A$1:$L$53</definedName>
    <definedName name="_xlnm.Print_Area" localSheetId="13">'付表8-1'!$A$1:$J$53</definedName>
    <definedName name="_xlnm.Print_Area" localSheetId="14">'付表8-2'!$A$1:$J$53</definedName>
    <definedName name="_xlnm.Print_Area" localSheetId="15">'付表8-3'!$A$1:$O$100</definedName>
    <definedName name="_xlnm.Print_Area" localSheetId="16">'付表9-1'!$A$1:$O$100</definedName>
    <definedName name="_xlnm.Print_Area" localSheetId="17">'付表9-2'!$A$1:$O$100</definedName>
  </definedNames>
  <calcPr calcId="145621"/>
</workbook>
</file>

<file path=xl/calcChain.xml><?xml version="1.0" encoding="utf-8"?>
<calcChain xmlns="http://schemas.openxmlformats.org/spreadsheetml/2006/main">
  <c r="AB53" i="79" l="1"/>
  <c r="AB52" i="79"/>
  <c r="AB51" i="79"/>
  <c r="AB50" i="79"/>
  <c r="AB49" i="79"/>
  <c r="AB48" i="79"/>
  <c r="AB47" i="79"/>
  <c r="AB46" i="79"/>
  <c r="AB45" i="79"/>
  <c r="AB44" i="79"/>
  <c r="AB43" i="79"/>
  <c r="AB42" i="79"/>
  <c r="AB41" i="79"/>
  <c r="AB40" i="79"/>
  <c r="AB39" i="79"/>
  <c r="AB38" i="79"/>
  <c r="AB37" i="79"/>
  <c r="AB36" i="79"/>
  <c r="AB35" i="79"/>
  <c r="AB34" i="79"/>
  <c r="AB33" i="79"/>
  <c r="AB32" i="79"/>
  <c r="AB31" i="79"/>
  <c r="AB30" i="79"/>
  <c r="AB29" i="79"/>
  <c r="AB28" i="79"/>
  <c r="AB27" i="79"/>
  <c r="AB26" i="79"/>
  <c r="AB25" i="79"/>
  <c r="AB24" i="79"/>
  <c r="AB23" i="79"/>
  <c r="AB22" i="79"/>
  <c r="AB21" i="79"/>
  <c r="AB20" i="79"/>
  <c r="AB19" i="79"/>
  <c r="AB18" i="79"/>
  <c r="AB17" i="79"/>
  <c r="AB16" i="79"/>
  <c r="AB15" i="79"/>
  <c r="AB14" i="79"/>
  <c r="AB13" i="79"/>
  <c r="AB12" i="79"/>
  <c r="AB11" i="79"/>
  <c r="AB10" i="79"/>
  <c r="AB9" i="79"/>
  <c r="AB8" i="79"/>
  <c r="AA6" i="79" s="1"/>
  <c r="AB7" i="79"/>
  <c r="F9" i="62" l="1"/>
  <c r="F89" i="15"/>
  <c r="L100" i="76"/>
  <c r="K100" i="76"/>
  <c r="P99" i="76"/>
  <c r="F99" i="76"/>
  <c r="G100" i="76" s="1"/>
  <c r="L98" i="76"/>
  <c r="K98" i="76"/>
  <c r="H98" i="76"/>
  <c r="G98" i="76"/>
  <c r="P97" i="76"/>
  <c r="F97" i="76"/>
  <c r="J98" i="76" s="1"/>
  <c r="L96" i="76"/>
  <c r="J96" i="76"/>
  <c r="P95" i="76"/>
  <c r="F95" i="76"/>
  <c r="K96" i="76" s="1"/>
  <c r="L94" i="76"/>
  <c r="I94" i="76"/>
  <c r="H94" i="76"/>
  <c r="P93" i="76"/>
  <c r="F93" i="76"/>
  <c r="K94" i="76" s="1"/>
  <c r="L92" i="76"/>
  <c r="K92" i="76"/>
  <c r="P91" i="76"/>
  <c r="F91" i="76"/>
  <c r="J92" i="76" s="1"/>
  <c r="L90" i="76"/>
  <c r="K90" i="76"/>
  <c r="J90" i="76"/>
  <c r="G90" i="76"/>
  <c r="P89" i="76"/>
  <c r="F89" i="76"/>
  <c r="M88" i="76"/>
  <c r="L88" i="76"/>
  <c r="I88" i="76"/>
  <c r="P87" i="76"/>
  <c r="F87" i="76"/>
  <c r="H88" i="76" s="1"/>
  <c r="M86" i="76"/>
  <c r="L86" i="76"/>
  <c r="K86" i="76"/>
  <c r="I86" i="76"/>
  <c r="H86" i="76"/>
  <c r="P85" i="76"/>
  <c r="F85" i="76"/>
  <c r="G86" i="76" s="1"/>
  <c r="M84" i="76"/>
  <c r="L84" i="76"/>
  <c r="P83" i="76"/>
  <c r="F83" i="76"/>
  <c r="P81" i="76"/>
  <c r="F81" i="76"/>
  <c r="H82" i="76" s="1"/>
  <c r="L80" i="76"/>
  <c r="K80" i="76"/>
  <c r="H80" i="76"/>
  <c r="P79" i="76"/>
  <c r="F79" i="76"/>
  <c r="M80" i="76" s="1"/>
  <c r="L78" i="76"/>
  <c r="P77" i="76"/>
  <c r="F77" i="76"/>
  <c r="K78" i="76" s="1"/>
  <c r="M76" i="76"/>
  <c r="L76" i="76"/>
  <c r="I76" i="76"/>
  <c r="P75" i="76"/>
  <c r="F75" i="76"/>
  <c r="J76" i="76" s="1"/>
  <c r="L74" i="76"/>
  <c r="G74" i="76"/>
  <c r="P73" i="76"/>
  <c r="F73" i="76"/>
  <c r="K74" i="76" s="1"/>
  <c r="L72" i="76"/>
  <c r="K72" i="76"/>
  <c r="J72" i="76"/>
  <c r="I72" i="76"/>
  <c r="H72" i="76"/>
  <c r="P71" i="76"/>
  <c r="F71" i="76"/>
  <c r="G72" i="76" s="1"/>
  <c r="P69" i="76"/>
  <c r="M69" i="76"/>
  <c r="L69" i="76"/>
  <c r="K69" i="76"/>
  <c r="J69" i="76"/>
  <c r="I69" i="76"/>
  <c r="H69" i="76"/>
  <c r="G69" i="76"/>
  <c r="M68" i="76"/>
  <c r="L68" i="76"/>
  <c r="K68" i="76"/>
  <c r="I68" i="76"/>
  <c r="H68" i="76"/>
  <c r="P67" i="76"/>
  <c r="F67" i="76"/>
  <c r="J68" i="76" s="1"/>
  <c r="M66" i="76"/>
  <c r="L66" i="76"/>
  <c r="K66" i="76"/>
  <c r="I66" i="76"/>
  <c r="P65" i="76"/>
  <c r="F65" i="76"/>
  <c r="M64" i="76"/>
  <c r="L64" i="76"/>
  <c r="I64" i="76"/>
  <c r="P63" i="76"/>
  <c r="F63" i="76"/>
  <c r="K64" i="76" s="1"/>
  <c r="M62" i="76"/>
  <c r="L62" i="76"/>
  <c r="K62" i="76"/>
  <c r="H62" i="76"/>
  <c r="P61" i="76"/>
  <c r="F61" i="76"/>
  <c r="L60" i="76"/>
  <c r="P59" i="76"/>
  <c r="F59" i="76"/>
  <c r="K60" i="76" s="1"/>
  <c r="M58" i="76"/>
  <c r="L58" i="76"/>
  <c r="I58" i="76"/>
  <c r="H58" i="76"/>
  <c r="P57" i="76"/>
  <c r="F57" i="76"/>
  <c r="K58" i="76" s="1"/>
  <c r="L56" i="76"/>
  <c r="P55" i="76"/>
  <c r="F55" i="76"/>
  <c r="K56" i="76" s="1"/>
  <c r="M54" i="76"/>
  <c r="L54" i="76"/>
  <c r="K54" i="76"/>
  <c r="I54" i="76"/>
  <c r="H54" i="76"/>
  <c r="P53" i="76"/>
  <c r="F53" i="76"/>
  <c r="J54" i="76" s="1"/>
  <c r="L52" i="76"/>
  <c r="I52" i="76"/>
  <c r="P51" i="76"/>
  <c r="F51" i="76"/>
  <c r="M50" i="76"/>
  <c r="L50" i="76"/>
  <c r="I50" i="76"/>
  <c r="H50" i="76"/>
  <c r="P49" i="76"/>
  <c r="F49" i="76"/>
  <c r="J50" i="76" s="1"/>
  <c r="M48" i="76"/>
  <c r="L48" i="76"/>
  <c r="K48" i="76"/>
  <c r="I48" i="76"/>
  <c r="H48" i="76"/>
  <c r="P47" i="76"/>
  <c r="F47" i="76"/>
  <c r="G48" i="76" s="1"/>
  <c r="L46" i="76"/>
  <c r="I46" i="76"/>
  <c r="P45" i="76"/>
  <c r="F45" i="76"/>
  <c r="M44" i="76"/>
  <c r="L44" i="76"/>
  <c r="K44" i="76"/>
  <c r="I44" i="76"/>
  <c r="H44" i="76"/>
  <c r="P43" i="76"/>
  <c r="F43" i="76"/>
  <c r="J44" i="76" s="1"/>
  <c r="M42" i="76"/>
  <c r="L42" i="76"/>
  <c r="K42" i="76"/>
  <c r="J42" i="76"/>
  <c r="I42" i="76"/>
  <c r="H42" i="76"/>
  <c r="G42" i="76"/>
  <c r="F42" i="76"/>
  <c r="P41" i="76"/>
  <c r="F41" i="76"/>
  <c r="M40" i="76"/>
  <c r="L40" i="76"/>
  <c r="K40" i="76"/>
  <c r="I40" i="76"/>
  <c r="H40" i="76"/>
  <c r="P39" i="76"/>
  <c r="F39" i="76"/>
  <c r="G40" i="76" s="1"/>
  <c r="M38" i="76"/>
  <c r="L38" i="76"/>
  <c r="K38" i="76"/>
  <c r="J38" i="76"/>
  <c r="I38" i="76"/>
  <c r="H38" i="76"/>
  <c r="G38" i="76"/>
  <c r="P37" i="76"/>
  <c r="F37" i="76"/>
  <c r="L36" i="76"/>
  <c r="K36" i="76"/>
  <c r="I36" i="76"/>
  <c r="P35" i="76"/>
  <c r="F35" i="76"/>
  <c r="L34" i="76"/>
  <c r="K34" i="76"/>
  <c r="I34" i="76"/>
  <c r="P33" i="76"/>
  <c r="F33" i="76"/>
  <c r="M32" i="76"/>
  <c r="L32" i="76"/>
  <c r="K32" i="76"/>
  <c r="I32" i="76"/>
  <c r="H32" i="76"/>
  <c r="P31" i="76"/>
  <c r="F31" i="76"/>
  <c r="G32" i="76" s="1"/>
  <c r="M30" i="76"/>
  <c r="L30" i="76"/>
  <c r="K30" i="76"/>
  <c r="I30" i="76"/>
  <c r="P29" i="76"/>
  <c r="F29" i="76"/>
  <c r="J30" i="76" s="1"/>
  <c r="M28" i="76"/>
  <c r="L28" i="76"/>
  <c r="K28" i="76"/>
  <c r="J28" i="76"/>
  <c r="I28" i="76"/>
  <c r="H28" i="76"/>
  <c r="G28" i="76"/>
  <c r="P27" i="76"/>
  <c r="F27" i="76"/>
  <c r="L26" i="76"/>
  <c r="K26" i="76"/>
  <c r="P25" i="76"/>
  <c r="F25" i="76"/>
  <c r="H26" i="76" s="1"/>
  <c r="M24" i="76"/>
  <c r="L24" i="76"/>
  <c r="K24" i="76"/>
  <c r="I24" i="76"/>
  <c r="H24" i="76"/>
  <c r="F24" i="76" s="1"/>
  <c r="P23" i="76"/>
  <c r="F23" i="76"/>
  <c r="G24" i="76" s="1"/>
  <c r="M22" i="76"/>
  <c r="L22" i="76"/>
  <c r="P21" i="76"/>
  <c r="F21" i="76"/>
  <c r="K22" i="76" s="1"/>
  <c r="P19" i="76"/>
  <c r="M19" i="76"/>
  <c r="L19" i="76"/>
  <c r="K19" i="76"/>
  <c r="J19" i="76"/>
  <c r="I19" i="76"/>
  <c r="H19" i="76"/>
  <c r="G19" i="76"/>
  <c r="P17" i="76"/>
  <c r="F17" i="76"/>
  <c r="K18" i="76" s="1"/>
  <c r="L16" i="76"/>
  <c r="P15" i="76"/>
  <c r="F15" i="76"/>
  <c r="J16" i="76" s="1"/>
  <c r="L14" i="76"/>
  <c r="P13" i="76"/>
  <c r="F13" i="76"/>
  <c r="J14" i="76" s="1"/>
  <c r="L12" i="76"/>
  <c r="P11" i="76"/>
  <c r="F11" i="76"/>
  <c r="H12" i="76" s="1"/>
  <c r="L10" i="76"/>
  <c r="P9" i="76"/>
  <c r="F9" i="76"/>
  <c r="K10" i="76" s="1"/>
  <c r="P7" i="76"/>
  <c r="M7" i="76"/>
  <c r="L7" i="76"/>
  <c r="K7" i="76"/>
  <c r="J7" i="76"/>
  <c r="I7" i="76"/>
  <c r="H7" i="76"/>
  <c r="G7" i="76"/>
  <c r="J53" i="74"/>
  <c r="J52" i="74"/>
  <c r="J51" i="74"/>
  <c r="J50" i="74"/>
  <c r="J49" i="74"/>
  <c r="J48" i="74"/>
  <c r="J47" i="74"/>
  <c r="J46" i="74"/>
  <c r="J45" i="74"/>
  <c r="J44" i="74"/>
  <c r="J43" i="74"/>
  <c r="J42" i="74"/>
  <c r="J41" i="74"/>
  <c r="J40" i="74"/>
  <c r="J39" i="74"/>
  <c r="J38" i="74"/>
  <c r="J37" i="74"/>
  <c r="J36" i="74"/>
  <c r="J35" i="74"/>
  <c r="J34" i="74"/>
  <c r="J33" i="74"/>
  <c r="J32" i="74"/>
  <c r="J31" i="74"/>
  <c r="J30" i="74"/>
  <c r="J29" i="74"/>
  <c r="J28" i="74"/>
  <c r="J27" i="74"/>
  <c r="J26" i="74"/>
  <c r="J25" i="74"/>
  <c r="J23" i="74"/>
  <c r="J22" i="74"/>
  <c r="J21" i="74"/>
  <c r="J20" i="74"/>
  <c r="J19" i="74"/>
  <c r="J18" i="74"/>
  <c r="J17" i="74"/>
  <c r="J16" i="74"/>
  <c r="J15" i="74"/>
  <c r="J14" i="74"/>
  <c r="J13" i="74"/>
  <c r="J12" i="74"/>
  <c r="J11" i="74"/>
  <c r="J10" i="74"/>
  <c r="J9" i="74"/>
  <c r="J8" i="74"/>
  <c r="J7" i="74"/>
  <c r="M56" i="76" l="1"/>
  <c r="J86" i="76"/>
  <c r="H10" i="76"/>
  <c r="G16" i="76"/>
  <c r="J24" i="76"/>
  <c r="G54" i="76"/>
  <c r="H56" i="76"/>
  <c r="H78" i="76"/>
  <c r="I92" i="76"/>
  <c r="M94" i="76"/>
  <c r="M78" i="76"/>
  <c r="I10" i="76"/>
  <c r="I12" i="76"/>
  <c r="I56" i="76"/>
  <c r="H64" i="76"/>
  <c r="I78" i="76"/>
  <c r="F86" i="76"/>
  <c r="H100" i="76"/>
  <c r="K14" i="76"/>
  <c r="J18" i="76"/>
  <c r="K76" i="76"/>
  <c r="K88" i="76"/>
  <c r="M10" i="76"/>
  <c r="K12" i="76"/>
  <c r="I16" i="76"/>
  <c r="L18" i="76"/>
  <c r="F28" i="76"/>
  <c r="F40" i="76"/>
  <c r="J74" i="76"/>
  <c r="J80" i="76"/>
  <c r="I100" i="76"/>
  <c r="F100" i="76" s="1"/>
  <c r="M100" i="76"/>
  <c r="J48" i="76"/>
  <c r="G14" i="76"/>
  <c r="K16" i="76"/>
  <c r="H18" i="76"/>
  <c r="M18" i="76"/>
  <c r="I26" i="76"/>
  <c r="M26" i="76"/>
  <c r="G30" i="76"/>
  <c r="J40" i="76"/>
  <c r="J58" i="76"/>
  <c r="J64" i="76"/>
  <c r="G76" i="76"/>
  <c r="J100" i="76"/>
  <c r="F7" i="76"/>
  <c r="I8" i="76" s="1"/>
  <c r="J10" i="76"/>
  <c r="M12" i="76"/>
  <c r="I18" i="76"/>
  <c r="J26" i="76"/>
  <c r="J32" i="76"/>
  <c r="F38" i="76"/>
  <c r="F48" i="76"/>
  <c r="J56" i="76"/>
  <c r="F72" i="76"/>
  <c r="J78" i="76"/>
  <c r="J88" i="76"/>
  <c r="G92" i="76"/>
  <c r="J94" i="76"/>
  <c r="I98" i="76"/>
  <c r="M36" i="76"/>
  <c r="G36" i="76"/>
  <c r="H36" i="76"/>
  <c r="J36" i="76"/>
  <c r="J62" i="76"/>
  <c r="I62" i="76"/>
  <c r="G62" i="76"/>
  <c r="M52" i="76"/>
  <c r="K52" i="76"/>
  <c r="G52" i="76"/>
  <c r="H52" i="76"/>
  <c r="J52" i="76"/>
  <c r="F69" i="76"/>
  <c r="G70" i="76" s="1"/>
  <c r="H34" i="76"/>
  <c r="M34" i="76"/>
  <c r="G34" i="76"/>
  <c r="J34" i="76"/>
  <c r="H66" i="76"/>
  <c r="J66" i="76"/>
  <c r="G66" i="76"/>
  <c r="J22" i="76"/>
  <c r="G22" i="76"/>
  <c r="I22" i="76"/>
  <c r="H22" i="76"/>
  <c r="J46" i="76"/>
  <c r="G46" i="76"/>
  <c r="K46" i="76"/>
  <c r="M46" i="76"/>
  <c r="H46" i="76"/>
  <c r="M60" i="76"/>
  <c r="I60" i="76"/>
  <c r="J60" i="76"/>
  <c r="G60" i="76"/>
  <c r="H60" i="76"/>
  <c r="J84" i="76"/>
  <c r="G84" i="76"/>
  <c r="I84" i="76"/>
  <c r="K84" i="76"/>
  <c r="F98" i="76"/>
  <c r="G44" i="76"/>
  <c r="F44" i="76" s="1"/>
  <c r="F54" i="76"/>
  <c r="M72" i="76"/>
  <c r="F19" i="76"/>
  <c r="M20" i="76" s="1"/>
  <c r="F32" i="76"/>
  <c r="G68" i="76"/>
  <c r="F68" i="76" s="1"/>
  <c r="M82" i="76"/>
  <c r="I82" i="76"/>
  <c r="L82" i="76"/>
  <c r="G82" i="76"/>
  <c r="J82" i="76"/>
  <c r="K82" i="76"/>
  <c r="H84" i="76"/>
  <c r="G12" i="76"/>
  <c r="F12" i="76" s="1"/>
  <c r="G50" i="76"/>
  <c r="F50" i="76" s="1"/>
  <c r="K50" i="76"/>
  <c r="G80" i="76"/>
  <c r="F80" i="76" s="1"/>
  <c r="M90" i="76"/>
  <c r="I90" i="76"/>
  <c r="H90" i="76"/>
  <c r="H92" i="76"/>
  <c r="M92" i="76"/>
  <c r="J12" i="76"/>
  <c r="M14" i="76"/>
  <c r="I14" i="76"/>
  <c r="H14" i="76"/>
  <c r="H16" i="76"/>
  <c r="F16" i="76" s="1"/>
  <c r="M16" i="76"/>
  <c r="L20" i="76"/>
  <c r="G26" i="76"/>
  <c r="H30" i="76"/>
  <c r="F30" i="76" s="1"/>
  <c r="G58" i="76"/>
  <c r="F58" i="76" s="1"/>
  <c r="M74" i="76"/>
  <c r="I74" i="76"/>
  <c r="H74" i="76"/>
  <c r="F74" i="76" s="1"/>
  <c r="H76" i="76"/>
  <c r="F76" i="76" s="1"/>
  <c r="I80" i="76"/>
  <c r="G88" i="76"/>
  <c r="F88" i="76" s="1"/>
  <c r="M96" i="76"/>
  <c r="I96" i="76"/>
  <c r="H96" i="76"/>
  <c r="G96" i="76"/>
  <c r="G10" i="76"/>
  <c r="G18" i="76"/>
  <c r="G56" i="76"/>
  <c r="F56" i="76" s="1"/>
  <c r="G64" i="76"/>
  <c r="G78" i="76"/>
  <c r="G94" i="76"/>
  <c r="F94" i="76" s="1"/>
  <c r="M98" i="76"/>
  <c r="I26" i="70"/>
  <c r="I14" i="70"/>
  <c r="M100" i="73"/>
  <c r="K100" i="73"/>
  <c r="J100" i="73"/>
  <c r="I100" i="73"/>
  <c r="H100" i="73"/>
  <c r="G100" i="73"/>
  <c r="F100" i="73"/>
  <c r="L99" i="73"/>
  <c r="L100" i="73" s="1"/>
  <c r="M98" i="73"/>
  <c r="K98" i="73"/>
  <c r="J98" i="73"/>
  <c r="I98" i="73"/>
  <c r="H98" i="73"/>
  <c r="G98" i="73"/>
  <c r="F98" i="73"/>
  <c r="L97" i="73"/>
  <c r="L98" i="73" s="1"/>
  <c r="M96" i="73"/>
  <c r="K96" i="73"/>
  <c r="J96" i="73"/>
  <c r="I96" i="73"/>
  <c r="H96" i="73"/>
  <c r="G96" i="73"/>
  <c r="F96" i="73"/>
  <c r="L95" i="73"/>
  <c r="L96" i="73" s="1"/>
  <c r="M94" i="73"/>
  <c r="K94" i="73"/>
  <c r="J94" i="73"/>
  <c r="I94" i="73"/>
  <c r="H94" i="73"/>
  <c r="G94" i="73"/>
  <c r="F94" i="73"/>
  <c r="L93" i="73"/>
  <c r="L94" i="73" s="1"/>
  <c r="M92" i="73"/>
  <c r="K92" i="73"/>
  <c r="J92" i="73"/>
  <c r="I92" i="73"/>
  <c r="H92" i="73"/>
  <c r="G92" i="73"/>
  <c r="F92" i="73"/>
  <c r="L91" i="73"/>
  <c r="L92" i="73" s="1"/>
  <c r="M90" i="73"/>
  <c r="K90" i="73"/>
  <c r="J90" i="73"/>
  <c r="I90" i="73"/>
  <c r="H90" i="73"/>
  <c r="G90" i="73"/>
  <c r="F90" i="73"/>
  <c r="L89" i="73"/>
  <c r="L90" i="73" s="1"/>
  <c r="M88" i="73"/>
  <c r="K88" i="73"/>
  <c r="J88" i="73"/>
  <c r="I88" i="73"/>
  <c r="H88" i="73"/>
  <c r="G88" i="73"/>
  <c r="F88" i="73"/>
  <c r="L87" i="73"/>
  <c r="L88" i="73" s="1"/>
  <c r="M86" i="73"/>
  <c r="K86" i="73"/>
  <c r="J86" i="73"/>
  <c r="I86" i="73"/>
  <c r="H86" i="73"/>
  <c r="G86" i="73"/>
  <c r="F86" i="73"/>
  <c r="L85" i="73"/>
  <c r="L86" i="73" s="1"/>
  <c r="M84" i="73"/>
  <c r="K84" i="73"/>
  <c r="J84" i="73"/>
  <c r="I84" i="73"/>
  <c r="H84" i="73"/>
  <c r="G84" i="73"/>
  <c r="F84" i="73"/>
  <c r="L83" i="73"/>
  <c r="L84" i="73" s="1"/>
  <c r="M82" i="73"/>
  <c r="K82" i="73"/>
  <c r="J82" i="73"/>
  <c r="I82" i="73"/>
  <c r="H82" i="73"/>
  <c r="G82" i="73"/>
  <c r="F82" i="73"/>
  <c r="L81" i="73"/>
  <c r="L82" i="73" s="1"/>
  <c r="M80" i="73"/>
  <c r="K80" i="73"/>
  <c r="J80" i="73"/>
  <c r="I80" i="73"/>
  <c r="H80" i="73"/>
  <c r="G80" i="73"/>
  <c r="F80" i="73"/>
  <c r="L79" i="73"/>
  <c r="L80" i="73" s="1"/>
  <c r="M78" i="73"/>
  <c r="K78" i="73"/>
  <c r="J78" i="73"/>
  <c r="I78" i="73"/>
  <c r="H78" i="73"/>
  <c r="G78" i="73"/>
  <c r="F78" i="73"/>
  <c r="L77" i="73"/>
  <c r="L78" i="73" s="1"/>
  <c r="M76" i="73"/>
  <c r="K76" i="73"/>
  <c r="J76" i="73"/>
  <c r="I76" i="73"/>
  <c r="H76" i="73"/>
  <c r="G76" i="73"/>
  <c r="F76" i="73"/>
  <c r="L75" i="73"/>
  <c r="L76" i="73" s="1"/>
  <c r="M74" i="73"/>
  <c r="K74" i="73"/>
  <c r="J74" i="73"/>
  <c r="I74" i="73"/>
  <c r="H74" i="73"/>
  <c r="G74" i="73"/>
  <c r="F74" i="73"/>
  <c r="L73" i="73"/>
  <c r="L74" i="73" s="1"/>
  <c r="M72" i="73"/>
  <c r="K72" i="73"/>
  <c r="J72" i="73"/>
  <c r="I72" i="73"/>
  <c r="H72" i="73"/>
  <c r="G72" i="73"/>
  <c r="F72" i="73"/>
  <c r="L71" i="73"/>
  <c r="L72" i="73" s="1"/>
  <c r="M70" i="73"/>
  <c r="K70" i="73"/>
  <c r="J70" i="73"/>
  <c r="I70" i="73"/>
  <c r="H70" i="73"/>
  <c r="F70" i="73"/>
  <c r="G69" i="73"/>
  <c r="G70" i="73" s="1"/>
  <c r="M68" i="73"/>
  <c r="K68" i="73"/>
  <c r="J68" i="73"/>
  <c r="I68" i="73"/>
  <c r="H68" i="73"/>
  <c r="G68" i="73"/>
  <c r="F68" i="73"/>
  <c r="L67" i="73"/>
  <c r="L68" i="73" s="1"/>
  <c r="M66" i="73"/>
  <c r="K66" i="73"/>
  <c r="J66" i="73"/>
  <c r="I66" i="73"/>
  <c r="H66" i="73"/>
  <c r="G66" i="73"/>
  <c r="F66" i="73"/>
  <c r="L65" i="73"/>
  <c r="L66" i="73" s="1"/>
  <c r="M64" i="73"/>
  <c r="K64" i="73"/>
  <c r="J64" i="73"/>
  <c r="I64" i="73"/>
  <c r="H64" i="73"/>
  <c r="G64" i="73"/>
  <c r="F64" i="73"/>
  <c r="L63" i="73"/>
  <c r="L64" i="73" s="1"/>
  <c r="M62" i="73"/>
  <c r="K62" i="73"/>
  <c r="J62" i="73"/>
  <c r="I62" i="73"/>
  <c r="H62" i="73"/>
  <c r="G62" i="73"/>
  <c r="F62" i="73"/>
  <c r="L61" i="73"/>
  <c r="L62" i="73" s="1"/>
  <c r="M60" i="73"/>
  <c r="K60" i="73"/>
  <c r="J60" i="73"/>
  <c r="I60" i="73"/>
  <c r="H60" i="73"/>
  <c r="G60" i="73"/>
  <c r="F60" i="73"/>
  <c r="L59" i="73"/>
  <c r="L60" i="73" s="1"/>
  <c r="M58" i="73"/>
  <c r="K58" i="73"/>
  <c r="J58" i="73"/>
  <c r="I58" i="73"/>
  <c r="H58" i="73"/>
  <c r="G58" i="73"/>
  <c r="F58" i="73"/>
  <c r="L57" i="73"/>
  <c r="L58" i="73" s="1"/>
  <c r="M56" i="73"/>
  <c r="K56" i="73"/>
  <c r="J56" i="73"/>
  <c r="I56" i="73"/>
  <c r="H56" i="73"/>
  <c r="G56" i="73"/>
  <c r="F56" i="73"/>
  <c r="L55" i="73"/>
  <c r="L56" i="73" s="1"/>
  <c r="M54" i="73"/>
  <c r="K54" i="73"/>
  <c r="J54" i="73"/>
  <c r="I54" i="73"/>
  <c r="H54" i="73"/>
  <c r="G54" i="73"/>
  <c r="F54" i="73"/>
  <c r="L53" i="73"/>
  <c r="L54" i="73" s="1"/>
  <c r="M52" i="73"/>
  <c r="K52" i="73"/>
  <c r="J52" i="73"/>
  <c r="I52" i="73"/>
  <c r="H52" i="73"/>
  <c r="G52" i="73"/>
  <c r="F52" i="73"/>
  <c r="L51" i="73"/>
  <c r="L52" i="73" s="1"/>
  <c r="M50" i="73"/>
  <c r="K50" i="73"/>
  <c r="J50" i="73"/>
  <c r="I50" i="73"/>
  <c r="H50" i="73"/>
  <c r="G50" i="73"/>
  <c r="F50" i="73"/>
  <c r="L49" i="73"/>
  <c r="L50" i="73" s="1"/>
  <c r="M48" i="73"/>
  <c r="K48" i="73"/>
  <c r="J48" i="73"/>
  <c r="I48" i="73"/>
  <c r="H48" i="73"/>
  <c r="G48" i="73"/>
  <c r="F48" i="73"/>
  <c r="L47" i="73"/>
  <c r="L48" i="73" s="1"/>
  <c r="M46" i="73"/>
  <c r="K46" i="73"/>
  <c r="J46" i="73"/>
  <c r="I46" i="73"/>
  <c r="H46" i="73"/>
  <c r="G46" i="73"/>
  <c r="F46" i="73"/>
  <c r="L45" i="73"/>
  <c r="L46" i="73" s="1"/>
  <c r="M44" i="73"/>
  <c r="K44" i="73"/>
  <c r="J44" i="73"/>
  <c r="I44" i="73"/>
  <c r="H44" i="73"/>
  <c r="G44" i="73"/>
  <c r="F44" i="73"/>
  <c r="L43" i="73"/>
  <c r="L44" i="73" s="1"/>
  <c r="M42" i="73"/>
  <c r="K42" i="73"/>
  <c r="J42" i="73"/>
  <c r="I42" i="73"/>
  <c r="H42" i="73"/>
  <c r="G42" i="73"/>
  <c r="F42" i="73"/>
  <c r="L41" i="73"/>
  <c r="L42" i="73" s="1"/>
  <c r="M40" i="73"/>
  <c r="K40" i="73"/>
  <c r="J40" i="73"/>
  <c r="I40" i="73"/>
  <c r="H40" i="73"/>
  <c r="G40" i="73"/>
  <c r="F40" i="73"/>
  <c r="L39" i="73"/>
  <c r="L40" i="73" s="1"/>
  <c r="M38" i="73"/>
  <c r="K38" i="73"/>
  <c r="J38" i="73"/>
  <c r="I38" i="73"/>
  <c r="H38" i="73"/>
  <c r="G38" i="73"/>
  <c r="F38" i="73"/>
  <c r="L37" i="73"/>
  <c r="L38" i="73" s="1"/>
  <c r="M36" i="73"/>
  <c r="K36" i="73"/>
  <c r="J36" i="73"/>
  <c r="I36" i="73"/>
  <c r="H36" i="73"/>
  <c r="G36" i="73"/>
  <c r="F36" i="73"/>
  <c r="L35" i="73"/>
  <c r="L36" i="73" s="1"/>
  <c r="M34" i="73"/>
  <c r="K34" i="73"/>
  <c r="J34" i="73"/>
  <c r="I34" i="73"/>
  <c r="H34" i="73"/>
  <c r="G34" i="73"/>
  <c r="F34" i="73"/>
  <c r="L33" i="73"/>
  <c r="L34" i="73" s="1"/>
  <c r="M32" i="73"/>
  <c r="K32" i="73"/>
  <c r="J32" i="73"/>
  <c r="I32" i="73"/>
  <c r="H32" i="73"/>
  <c r="G32" i="73"/>
  <c r="F32" i="73"/>
  <c r="L31" i="73"/>
  <c r="L32" i="73" s="1"/>
  <c r="M30" i="73"/>
  <c r="K30" i="73"/>
  <c r="J30" i="73"/>
  <c r="I30" i="73"/>
  <c r="H30" i="73"/>
  <c r="G30" i="73"/>
  <c r="F30" i="73"/>
  <c r="L29" i="73"/>
  <c r="L30" i="73" s="1"/>
  <c r="M28" i="73"/>
  <c r="K28" i="73"/>
  <c r="J28" i="73"/>
  <c r="I28" i="73"/>
  <c r="H28" i="73"/>
  <c r="G28" i="73"/>
  <c r="F28" i="73"/>
  <c r="L27" i="73"/>
  <c r="L28" i="73" s="1"/>
  <c r="M26" i="73"/>
  <c r="K26" i="73"/>
  <c r="J26" i="73"/>
  <c r="I26" i="73"/>
  <c r="H26" i="73"/>
  <c r="G26" i="73"/>
  <c r="F26" i="73"/>
  <c r="L25" i="73"/>
  <c r="L26" i="73" s="1"/>
  <c r="M24" i="73"/>
  <c r="K24" i="73"/>
  <c r="J24" i="73"/>
  <c r="I24" i="73"/>
  <c r="H24" i="73"/>
  <c r="G24" i="73"/>
  <c r="F24" i="73"/>
  <c r="L23" i="73"/>
  <c r="L24" i="73" s="1"/>
  <c r="M22" i="73"/>
  <c r="K22" i="73"/>
  <c r="J22" i="73"/>
  <c r="I22" i="73"/>
  <c r="H22" i="73"/>
  <c r="G22" i="73"/>
  <c r="F22" i="73"/>
  <c r="L21" i="73"/>
  <c r="L22" i="73" s="1"/>
  <c r="M20" i="73"/>
  <c r="K20" i="73"/>
  <c r="J20" i="73"/>
  <c r="I20" i="73"/>
  <c r="H20" i="73"/>
  <c r="G20" i="73"/>
  <c r="F20" i="73"/>
  <c r="L19" i="73"/>
  <c r="M18" i="73"/>
  <c r="K18" i="73"/>
  <c r="J18" i="73"/>
  <c r="I18" i="73"/>
  <c r="H18" i="73"/>
  <c r="G18" i="73"/>
  <c r="F18" i="73"/>
  <c r="L17" i="73"/>
  <c r="L18" i="73" s="1"/>
  <c r="M16" i="73"/>
  <c r="K16" i="73"/>
  <c r="J16" i="73"/>
  <c r="I16" i="73"/>
  <c r="H16" i="73"/>
  <c r="G16" i="73"/>
  <c r="F16" i="73"/>
  <c r="L15" i="73"/>
  <c r="L16" i="73" s="1"/>
  <c r="M14" i="73"/>
  <c r="K14" i="73"/>
  <c r="J14" i="73"/>
  <c r="I14" i="73"/>
  <c r="H14" i="73"/>
  <c r="G14" i="73"/>
  <c r="F14" i="73"/>
  <c r="L13" i="73"/>
  <c r="L14" i="73" s="1"/>
  <c r="M12" i="73"/>
  <c r="K12" i="73"/>
  <c r="J12" i="73"/>
  <c r="I12" i="73"/>
  <c r="H12" i="73"/>
  <c r="G12" i="73"/>
  <c r="F12" i="73"/>
  <c r="L11" i="73"/>
  <c r="L12" i="73" s="1"/>
  <c r="M10" i="73"/>
  <c r="K10" i="73"/>
  <c r="J10" i="73"/>
  <c r="I10" i="73"/>
  <c r="H10" i="73"/>
  <c r="G10" i="73"/>
  <c r="F10" i="73"/>
  <c r="L9" i="73"/>
  <c r="L10" i="73" s="1"/>
  <c r="M8" i="73"/>
  <c r="K8" i="73"/>
  <c r="J8" i="73"/>
  <c r="I8" i="73"/>
  <c r="H8" i="73"/>
  <c r="G8" i="73"/>
  <c r="F8" i="73"/>
  <c r="L7" i="73"/>
  <c r="L8" i="73" s="1"/>
  <c r="N100" i="72"/>
  <c r="M100" i="72"/>
  <c r="L100" i="72"/>
  <c r="K100" i="72"/>
  <c r="J100" i="72"/>
  <c r="I100" i="72"/>
  <c r="H100" i="72"/>
  <c r="G100" i="72"/>
  <c r="F100" i="72"/>
  <c r="N98" i="72"/>
  <c r="M98" i="72"/>
  <c r="L98" i="72"/>
  <c r="K98" i="72"/>
  <c r="J98" i="72"/>
  <c r="I98" i="72"/>
  <c r="H98" i="72"/>
  <c r="G98" i="72"/>
  <c r="F98" i="72"/>
  <c r="N96" i="72"/>
  <c r="M96" i="72"/>
  <c r="L96" i="72"/>
  <c r="K96" i="72"/>
  <c r="J96" i="72"/>
  <c r="I96" i="72"/>
  <c r="H96" i="72"/>
  <c r="G96" i="72"/>
  <c r="F96" i="72"/>
  <c r="N94" i="72"/>
  <c r="M94" i="72"/>
  <c r="L94" i="72"/>
  <c r="K94" i="72"/>
  <c r="J94" i="72"/>
  <c r="I94" i="72"/>
  <c r="H94" i="72"/>
  <c r="G94" i="72"/>
  <c r="F94" i="72"/>
  <c r="N92" i="72"/>
  <c r="M92" i="72"/>
  <c r="L92" i="72"/>
  <c r="K92" i="72"/>
  <c r="J92" i="72"/>
  <c r="I92" i="72"/>
  <c r="H92" i="72"/>
  <c r="G92" i="72"/>
  <c r="F92" i="72"/>
  <c r="N90" i="72"/>
  <c r="M90" i="72"/>
  <c r="L90" i="72"/>
  <c r="K90" i="72"/>
  <c r="J90" i="72"/>
  <c r="I90" i="72"/>
  <c r="H90" i="72"/>
  <c r="G90" i="72"/>
  <c r="F90" i="72"/>
  <c r="N88" i="72"/>
  <c r="M88" i="72"/>
  <c r="L88" i="72"/>
  <c r="K88" i="72"/>
  <c r="J88" i="72"/>
  <c r="I88" i="72"/>
  <c r="H88" i="72"/>
  <c r="G88" i="72"/>
  <c r="F88" i="72"/>
  <c r="N86" i="72"/>
  <c r="M86" i="72"/>
  <c r="L86" i="72"/>
  <c r="K86" i="72"/>
  <c r="J86" i="72"/>
  <c r="I86" i="72"/>
  <c r="H86" i="72"/>
  <c r="G86" i="72"/>
  <c r="F86" i="72"/>
  <c r="N84" i="72"/>
  <c r="M84" i="72"/>
  <c r="L84" i="72"/>
  <c r="K84" i="72"/>
  <c r="J84" i="72"/>
  <c r="I84" i="72"/>
  <c r="H84" i="72"/>
  <c r="G84" i="72"/>
  <c r="F84" i="72"/>
  <c r="N82" i="72"/>
  <c r="M82" i="72"/>
  <c r="L82" i="72"/>
  <c r="K82" i="72"/>
  <c r="J82" i="72"/>
  <c r="I82" i="72"/>
  <c r="H82" i="72"/>
  <c r="G82" i="72"/>
  <c r="F82" i="72"/>
  <c r="N80" i="72"/>
  <c r="M80" i="72"/>
  <c r="L80" i="72"/>
  <c r="K80" i="72"/>
  <c r="J80" i="72"/>
  <c r="I80" i="72"/>
  <c r="H80" i="72"/>
  <c r="G80" i="72"/>
  <c r="F80" i="72"/>
  <c r="N78" i="72"/>
  <c r="M78" i="72"/>
  <c r="L78" i="72"/>
  <c r="K78" i="72"/>
  <c r="J78" i="72"/>
  <c r="I78" i="72"/>
  <c r="H78" i="72"/>
  <c r="G78" i="72"/>
  <c r="F78" i="72"/>
  <c r="N76" i="72"/>
  <c r="M76" i="72"/>
  <c r="L76" i="72"/>
  <c r="K76" i="72"/>
  <c r="J76" i="72"/>
  <c r="I76" i="72"/>
  <c r="H76" i="72"/>
  <c r="G76" i="72"/>
  <c r="F76" i="72"/>
  <c r="N74" i="72"/>
  <c r="M74" i="72"/>
  <c r="L74" i="72"/>
  <c r="K74" i="72"/>
  <c r="J74" i="72"/>
  <c r="I74" i="72"/>
  <c r="H74" i="72"/>
  <c r="G74" i="72"/>
  <c r="F74" i="72"/>
  <c r="N72" i="72"/>
  <c r="M72" i="72"/>
  <c r="L72" i="72"/>
  <c r="K72" i="72"/>
  <c r="J72" i="72"/>
  <c r="I72" i="72"/>
  <c r="H72" i="72"/>
  <c r="G72" i="72"/>
  <c r="F72" i="72"/>
  <c r="N70" i="72"/>
  <c r="M70" i="72"/>
  <c r="L70" i="72"/>
  <c r="K70" i="72"/>
  <c r="J70" i="72"/>
  <c r="I70" i="72"/>
  <c r="H70" i="72"/>
  <c r="G70" i="72"/>
  <c r="F70" i="72"/>
  <c r="N68" i="72"/>
  <c r="M68" i="72"/>
  <c r="L68" i="72"/>
  <c r="K68" i="72"/>
  <c r="J68" i="72"/>
  <c r="I68" i="72"/>
  <c r="H68" i="72"/>
  <c r="G68" i="72"/>
  <c r="F68" i="72"/>
  <c r="N66" i="72"/>
  <c r="M66" i="72"/>
  <c r="L66" i="72"/>
  <c r="K66" i="72"/>
  <c r="J66" i="72"/>
  <c r="I66" i="72"/>
  <c r="H66" i="72"/>
  <c r="G66" i="72"/>
  <c r="F66" i="72"/>
  <c r="N64" i="72"/>
  <c r="M64" i="72"/>
  <c r="L64" i="72"/>
  <c r="K64" i="72"/>
  <c r="J64" i="72"/>
  <c r="I64" i="72"/>
  <c r="H64" i="72"/>
  <c r="G64" i="72"/>
  <c r="F64" i="72"/>
  <c r="N62" i="72"/>
  <c r="M62" i="72"/>
  <c r="L62" i="72"/>
  <c r="K62" i="72"/>
  <c r="J62" i="72"/>
  <c r="I62" i="72"/>
  <c r="H62" i="72"/>
  <c r="G62" i="72"/>
  <c r="F62" i="72"/>
  <c r="N60" i="72"/>
  <c r="M60" i="72"/>
  <c r="L60" i="72"/>
  <c r="K60" i="72"/>
  <c r="J60" i="72"/>
  <c r="I60" i="72"/>
  <c r="H60" i="72"/>
  <c r="G60" i="72"/>
  <c r="F60" i="72"/>
  <c r="N58" i="72"/>
  <c r="M58" i="72"/>
  <c r="L58" i="72"/>
  <c r="K58" i="72"/>
  <c r="J58" i="72"/>
  <c r="I58" i="72"/>
  <c r="H58" i="72"/>
  <c r="G58" i="72"/>
  <c r="F58" i="72"/>
  <c r="N56" i="72"/>
  <c r="M56" i="72"/>
  <c r="L56" i="72"/>
  <c r="K56" i="72"/>
  <c r="J56" i="72"/>
  <c r="I56" i="72"/>
  <c r="H56" i="72"/>
  <c r="G56" i="72"/>
  <c r="F56" i="72"/>
  <c r="N54" i="72"/>
  <c r="M54" i="72"/>
  <c r="L54" i="72"/>
  <c r="K54" i="72"/>
  <c r="J54" i="72"/>
  <c r="I54" i="72"/>
  <c r="H54" i="72"/>
  <c r="G54" i="72"/>
  <c r="F54" i="72"/>
  <c r="N52" i="72"/>
  <c r="M52" i="72"/>
  <c r="L52" i="72"/>
  <c r="K52" i="72"/>
  <c r="J52" i="72"/>
  <c r="I52" i="72"/>
  <c r="H52" i="72"/>
  <c r="G52" i="72"/>
  <c r="F52" i="72"/>
  <c r="N50" i="72"/>
  <c r="M50" i="72"/>
  <c r="L50" i="72"/>
  <c r="K50" i="72"/>
  <c r="J50" i="72"/>
  <c r="I50" i="72"/>
  <c r="H50" i="72"/>
  <c r="G50" i="72"/>
  <c r="F50" i="72"/>
  <c r="N48" i="72"/>
  <c r="M48" i="72"/>
  <c r="L48" i="72"/>
  <c r="K48" i="72"/>
  <c r="J48" i="72"/>
  <c r="I48" i="72"/>
  <c r="H48" i="72"/>
  <c r="G48" i="72"/>
  <c r="F48" i="72"/>
  <c r="N46" i="72"/>
  <c r="M46" i="72"/>
  <c r="L46" i="72"/>
  <c r="K46" i="72"/>
  <c r="J46" i="72"/>
  <c r="I46" i="72"/>
  <c r="H46" i="72"/>
  <c r="G46" i="72"/>
  <c r="F46" i="72"/>
  <c r="N44" i="72"/>
  <c r="M44" i="72"/>
  <c r="L44" i="72"/>
  <c r="K44" i="72"/>
  <c r="J44" i="72"/>
  <c r="I44" i="72"/>
  <c r="H44" i="72"/>
  <c r="G44" i="72"/>
  <c r="F44" i="72"/>
  <c r="N42" i="72"/>
  <c r="M42" i="72"/>
  <c r="L42" i="72"/>
  <c r="K42" i="72"/>
  <c r="J42" i="72"/>
  <c r="I42" i="72"/>
  <c r="H42" i="72"/>
  <c r="G42" i="72"/>
  <c r="F42" i="72"/>
  <c r="N40" i="72"/>
  <c r="M40" i="72"/>
  <c r="L40" i="72"/>
  <c r="K40" i="72"/>
  <c r="J40" i="72"/>
  <c r="I40" i="72"/>
  <c r="H40" i="72"/>
  <c r="G40" i="72"/>
  <c r="F40" i="72"/>
  <c r="N38" i="72"/>
  <c r="M38" i="72"/>
  <c r="L38" i="72"/>
  <c r="K38" i="72"/>
  <c r="J38" i="72"/>
  <c r="I38" i="72"/>
  <c r="H38" i="72"/>
  <c r="G38" i="72"/>
  <c r="F38" i="72"/>
  <c r="N36" i="72"/>
  <c r="M36" i="72"/>
  <c r="L36" i="72"/>
  <c r="K36" i="72"/>
  <c r="J36" i="72"/>
  <c r="I36" i="72"/>
  <c r="H36" i="72"/>
  <c r="G36" i="72"/>
  <c r="F36" i="72"/>
  <c r="N34" i="72"/>
  <c r="M34" i="72"/>
  <c r="L34" i="72"/>
  <c r="K34" i="72"/>
  <c r="J34" i="72"/>
  <c r="I34" i="72"/>
  <c r="H34" i="72"/>
  <c r="G34" i="72"/>
  <c r="F34" i="72"/>
  <c r="N32" i="72"/>
  <c r="M32" i="72"/>
  <c r="L32" i="72"/>
  <c r="K32" i="72"/>
  <c r="J32" i="72"/>
  <c r="I32" i="72"/>
  <c r="H32" i="72"/>
  <c r="G32" i="72"/>
  <c r="F32" i="72"/>
  <c r="N30" i="72"/>
  <c r="M30" i="72"/>
  <c r="L30" i="72"/>
  <c r="K30" i="72"/>
  <c r="J30" i="72"/>
  <c r="I30" i="72"/>
  <c r="H30" i="72"/>
  <c r="G30" i="72"/>
  <c r="F30" i="72"/>
  <c r="N28" i="72"/>
  <c r="M28" i="72"/>
  <c r="L28" i="72"/>
  <c r="K28" i="72"/>
  <c r="J28" i="72"/>
  <c r="I28" i="72"/>
  <c r="H28" i="72"/>
  <c r="G28" i="72"/>
  <c r="F28" i="72"/>
  <c r="N26" i="72"/>
  <c r="M26" i="72"/>
  <c r="L26" i="72"/>
  <c r="K26" i="72"/>
  <c r="J26" i="72"/>
  <c r="I26" i="72"/>
  <c r="H26" i="72"/>
  <c r="G26" i="72"/>
  <c r="F26" i="72"/>
  <c r="N24" i="72"/>
  <c r="M24" i="72"/>
  <c r="L24" i="72"/>
  <c r="K24" i="72"/>
  <c r="J24" i="72"/>
  <c r="I24" i="72"/>
  <c r="H24" i="72"/>
  <c r="G24" i="72"/>
  <c r="F24" i="72"/>
  <c r="N22" i="72"/>
  <c r="M22" i="72"/>
  <c r="L22" i="72"/>
  <c r="K22" i="72"/>
  <c r="J22" i="72"/>
  <c r="I22" i="72"/>
  <c r="H22" i="72"/>
  <c r="G22" i="72"/>
  <c r="F22" i="72"/>
  <c r="N20" i="72"/>
  <c r="M20" i="72"/>
  <c r="L20" i="72"/>
  <c r="K20" i="72"/>
  <c r="J20" i="72"/>
  <c r="I20" i="72"/>
  <c r="H20" i="72"/>
  <c r="G20" i="72"/>
  <c r="F20" i="72"/>
  <c r="N18" i="72"/>
  <c r="M18" i="72"/>
  <c r="L18" i="72"/>
  <c r="K18" i="72"/>
  <c r="J18" i="72"/>
  <c r="I18" i="72"/>
  <c r="H18" i="72"/>
  <c r="G18" i="72"/>
  <c r="F18" i="72"/>
  <c r="N16" i="72"/>
  <c r="M16" i="72"/>
  <c r="L16" i="72"/>
  <c r="K16" i="72"/>
  <c r="J16" i="72"/>
  <c r="I16" i="72"/>
  <c r="H16" i="72"/>
  <c r="G16" i="72"/>
  <c r="F16" i="72"/>
  <c r="N14" i="72"/>
  <c r="M14" i="72"/>
  <c r="L14" i="72"/>
  <c r="K14" i="72"/>
  <c r="J14" i="72"/>
  <c r="I14" i="72"/>
  <c r="H14" i="72"/>
  <c r="G14" i="72"/>
  <c r="F14" i="72"/>
  <c r="N12" i="72"/>
  <c r="M12" i="72"/>
  <c r="L12" i="72"/>
  <c r="K12" i="72"/>
  <c r="J12" i="72"/>
  <c r="I12" i="72"/>
  <c r="H12" i="72"/>
  <c r="G12" i="72"/>
  <c r="F12" i="72"/>
  <c r="N10" i="72"/>
  <c r="M10" i="72"/>
  <c r="L10" i="72"/>
  <c r="K10" i="72"/>
  <c r="J10" i="72"/>
  <c r="I10" i="72"/>
  <c r="H10" i="72"/>
  <c r="G10" i="72"/>
  <c r="F10" i="72"/>
  <c r="J8" i="72"/>
  <c r="F8" i="72"/>
  <c r="N7" i="72"/>
  <c r="M7" i="72"/>
  <c r="L7" i="72"/>
  <c r="K7" i="72"/>
  <c r="K8" i="72" s="1"/>
  <c r="J7" i="72"/>
  <c r="I7" i="72"/>
  <c r="H7" i="72"/>
  <c r="G7" i="72"/>
  <c r="J100" i="70"/>
  <c r="I100" i="70"/>
  <c r="H100" i="70" s="1"/>
  <c r="G100" i="70"/>
  <c r="H99" i="70"/>
  <c r="M99" i="70" s="1"/>
  <c r="F99" i="70"/>
  <c r="L98" i="70"/>
  <c r="J98" i="70"/>
  <c r="I98" i="70"/>
  <c r="G98" i="70"/>
  <c r="H97" i="70"/>
  <c r="M97" i="70" s="1"/>
  <c r="F97" i="70"/>
  <c r="K98" i="70" s="1"/>
  <c r="K96" i="70"/>
  <c r="H95" i="70"/>
  <c r="F95" i="70"/>
  <c r="L96" i="70" s="1"/>
  <c r="L94" i="70"/>
  <c r="J94" i="70"/>
  <c r="I94" i="70"/>
  <c r="G94" i="70"/>
  <c r="H93" i="70"/>
  <c r="M93" i="70" s="1"/>
  <c r="F93" i="70"/>
  <c r="K94" i="70" s="1"/>
  <c r="L92" i="70"/>
  <c r="J92" i="70"/>
  <c r="I92" i="70"/>
  <c r="G92" i="70"/>
  <c r="H91" i="70"/>
  <c r="M91" i="70" s="1"/>
  <c r="F91" i="70"/>
  <c r="L90" i="70"/>
  <c r="J90" i="70"/>
  <c r="I90" i="70"/>
  <c r="H90" i="70"/>
  <c r="G90" i="70"/>
  <c r="H89" i="70"/>
  <c r="M89" i="70" s="1"/>
  <c r="F89" i="70"/>
  <c r="K90" i="70" s="1"/>
  <c r="L88" i="70"/>
  <c r="J88" i="70"/>
  <c r="I88" i="70"/>
  <c r="G88" i="70"/>
  <c r="H87" i="70"/>
  <c r="M87" i="70" s="1"/>
  <c r="F87" i="70"/>
  <c r="K88" i="70" s="1"/>
  <c r="L86" i="70"/>
  <c r="K86" i="70"/>
  <c r="J86" i="70"/>
  <c r="I86" i="70"/>
  <c r="G86" i="70"/>
  <c r="F86" i="70"/>
  <c r="H85" i="70"/>
  <c r="M85" i="70" s="1"/>
  <c r="F85" i="70"/>
  <c r="L84" i="70"/>
  <c r="J84" i="70"/>
  <c r="I84" i="70"/>
  <c r="G84" i="70"/>
  <c r="H83" i="70"/>
  <c r="M83" i="70" s="1"/>
  <c r="F83" i="70"/>
  <c r="K84" i="70" s="1"/>
  <c r="F84" i="70" s="1"/>
  <c r="L82" i="70"/>
  <c r="H81" i="70"/>
  <c r="J82" i="70" s="1"/>
  <c r="F81" i="70"/>
  <c r="K82" i="70" s="1"/>
  <c r="L80" i="70"/>
  <c r="M79" i="70"/>
  <c r="H79" i="70"/>
  <c r="F79" i="70"/>
  <c r="K80" i="70" s="1"/>
  <c r="L78" i="70"/>
  <c r="J78" i="70"/>
  <c r="H77" i="70"/>
  <c r="F77" i="70"/>
  <c r="G78" i="70" s="1"/>
  <c r="I76" i="70"/>
  <c r="H75" i="70"/>
  <c r="M75" i="70" s="1"/>
  <c r="F75" i="70"/>
  <c r="J74" i="70"/>
  <c r="I74" i="70"/>
  <c r="G74" i="70"/>
  <c r="H73" i="70"/>
  <c r="M73" i="70" s="1"/>
  <c r="F73" i="70"/>
  <c r="K74" i="70" s="1"/>
  <c r="L72" i="70"/>
  <c r="J72" i="70"/>
  <c r="I72" i="70"/>
  <c r="H72" i="70"/>
  <c r="G72" i="70"/>
  <c r="H71" i="70"/>
  <c r="F71" i="70"/>
  <c r="K72" i="70" s="1"/>
  <c r="L69" i="70"/>
  <c r="F69" i="70" s="1"/>
  <c r="K69" i="70"/>
  <c r="J69" i="70"/>
  <c r="G69" i="70"/>
  <c r="L68" i="70"/>
  <c r="J68" i="70"/>
  <c r="H67" i="70"/>
  <c r="M67" i="70" s="1"/>
  <c r="F67" i="70"/>
  <c r="L66" i="70"/>
  <c r="J66" i="70"/>
  <c r="H65" i="70"/>
  <c r="I66" i="70" s="1"/>
  <c r="H66" i="70" s="1"/>
  <c r="F65" i="70"/>
  <c r="K66" i="70" s="1"/>
  <c r="L64" i="70"/>
  <c r="H63" i="70"/>
  <c r="M63" i="70" s="1"/>
  <c r="F63" i="70"/>
  <c r="G64" i="70" s="1"/>
  <c r="J62" i="70"/>
  <c r="I62" i="70"/>
  <c r="G62" i="70"/>
  <c r="H61" i="70"/>
  <c r="M61" i="70" s="1"/>
  <c r="F61" i="70"/>
  <c r="K62" i="70" s="1"/>
  <c r="L60" i="70"/>
  <c r="J60" i="70"/>
  <c r="H59" i="70"/>
  <c r="M59" i="70" s="1"/>
  <c r="F59" i="70"/>
  <c r="L58" i="70"/>
  <c r="J58" i="70"/>
  <c r="H57" i="70"/>
  <c r="F57" i="70"/>
  <c r="K58" i="70" s="1"/>
  <c r="L56" i="70"/>
  <c r="I56" i="70"/>
  <c r="H55" i="70"/>
  <c r="F55" i="70"/>
  <c r="K56" i="70" s="1"/>
  <c r="L54" i="70"/>
  <c r="J54" i="70"/>
  <c r="I54" i="70"/>
  <c r="H54" i="70" s="1"/>
  <c r="G54" i="70"/>
  <c r="H53" i="70"/>
  <c r="M53" i="70" s="1"/>
  <c r="F53" i="70"/>
  <c r="L52" i="70"/>
  <c r="J52" i="70"/>
  <c r="I52" i="70"/>
  <c r="G52" i="70"/>
  <c r="H51" i="70"/>
  <c r="M51" i="70" s="1"/>
  <c r="F51" i="70"/>
  <c r="K52" i="70" s="1"/>
  <c r="J50" i="70"/>
  <c r="I50" i="70"/>
  <c r="H50" i="70"/>
  <c r="G50" i="70"/>
  <c r="H49" i="70"/>
  <c r="M49" i="70" s="1"/>
  <c r="F49" i="70"/>
  <c r="K50" i="70" s="1"/>
  <c r="L48" i="70"/>
  <c r="J48" i="70"/>
  <c r="I48" i="70"/>
  <c r="H48" i="70" s="1"/>
  <c r="G48" i="70"/>
  <c r="H47" i="70"/>
  <c r="M47" i="70" s="1"/>
  <c r="F47" i="70"/>
  <c r="L46" i="70"/>
  <c r="J46" i="70"/>
  <c r="I46" i="70"/>
  <c r="G46" i="70"/>
  <c r="H45" i="70"/>
  <c r="M45" i="70" s="1"/>
  <c r="F45" i="70"/>
  <c r="K46" i="70" s="1"/>
  <c r="L44" i="70"/>
  <c r="I44" i="70"/>
  <c r="H43" i="70"/>
  <c r="J44" i="70" s="1"/>
  <c r="H44" i="70" s="1"/>
  <c r="F43" i="70"/>
  <c r="L42" i="70"/>
  <c r="K42" i="70"/>
  <c r="J42" i="70"/>
  <c r="I42" i="70"/>
  <c r="G42" i="70"/>
  <c r="H41" i="70"/>
  <c r="M41" i="70" s="1"/>
  <c r="F41" i="70"/>
  <c r="L40" i="70"/>
  <c r="I40" i="70"/>
  <c r="H39" i="70"/>
  <c r="M39" i="70" s="1"/>
  <c r="F39" i="70"/>
  <c r="L38" i="70"/>
  <c r="J38" i="70"/>
  <c r="I38" i="70"/>
  <c r="G38" i="70"/>
  <c r="H37" i="70"/>
  <c r="M37" i="70" s="1"/>
  <c r="F37" i="70"/>
  <c r="K38" i="70" s="1"/>
  <c r="L36" i="70"/>
  <c r="J36" i="70"/>
  <c r="H36" i="70" s="1"/>
  <c r="I36" i="70"/>
  <c r="G36" i="70"/>
  <c r="H35" i="70"/>
  <c r="M35" i="70" s="1"/>
  <c r="F35" i="70"/>
  <c r="L34" i="70"/>
  <c r="J34" i="70"/>
  <c r="I34" i="70"/>
  <c r="H34" i="70" s="1"/>
  <c r="H33" i="70"/>
  <c r="M33" i="70" s="1"/>
  <c r="F33" i="70"/>
  <c r="K34" i="70" s="1"/>
  <c r="L32" i="70"/>
  <c r="J32" i="70"/>
  <c r="I32" i="70"/>
  <c r="G32" i="70"/>
  <c r="M31" i="70"/>
  <c r="H31" i="70"/>
  <c r="F31" i="70"/>
  <c r="L30" i="70"/>
  <c r="K30" i="70"/>
  <c r="J30" i="70"/>
  <c r="I30" i="70"/>
  <c r="H30" i="70" s="1"/>
  <c r="G30" i="70"/>
  <c r="H29" i="70"/>
  <c r="M29" i="70" s="1"/>
  <c r="F29" i="70"/>
  <c r="L28" i="70"/>
  <c r="J28" i="70"/>
  <c r="I28" i="70"/>
  <c r="G28" i="70"/>
  <c r="H27" i="70"/>
  <c r="M27" i="70" s="1"/>
  <c r="F27" i="70"/>
  <c r="L26" i="70"/>
  <c r="H25" i="70"/>
  <c r="F25" i="70"/>
  <c r="K26" i="70" s="1"/>
  <c r="L24" i="70"/>
  <c r="J24" i="70"/>
  <c r="H24" i="70" s="1"/>
  <c r="I24" i="70"/>
  <c r="G24" i="70"/>
  <c r="H23" i="70"/>
  <c r="M23" i="70" s="1"/>
  <c r="F23" i="70"/>
  <c r="G22" i="70"/>
  <c r="H21" i="70"/>
  <c r="I22" i="70" s="1"/>
  <c r="F21" i="70"/>
  <c r="L22" i="70" s="1"/>
  <c r="L19" i="70"/>
  <c r="K19" i="70"/>
  <c r="F19" i="70" s="1"/>
  <c r="J19" i="70"/>
  <c r="G19" i="70"/>
  <c r="H17" i="70"/>
  <c r="I18" i="70" s="1"/>
  <c r="F17" i="70"/>
  <c r="L18" i="70" s="1"/>
  <c r="H15" i="70"/>
  <c r="F15" i="70"/>
  <c r="L16" i="70" s="1"/>
  <c r="H13" i="70"/>
  <c r="F13" i="70"/>
  <c r="L14" i="70" s="1"/>
  <c r="H11" i="70"/>
  <c r="I12" i="70" s="1"/>
  <c r="F11" i="70"/>
  <c r="I10" i="70"/>
  <c r="H9" i="70"/>
  <c r="F9" i="70"/>
  <c r="L7" i="70"/>
  <c r="K7" i="70"/>
  <c r="J7" i="70"/>
  <c r="I7" i="70"/>
  <c r="G7" i="70"/>
  <c r="F78" i="76" l="1"/>
  <c r="F10" i="76"/>
  <c r="F26" i="76"/>
  <c r="F92" i="76"/>
  <c r="K8" i="76"/>
  <c r="I20" i="76"/>
  <c r="J8" i="76"/>
  <c r="F52" i="76"/>
  <c r="F36" i="76"/>
  <c r="F64" i="76"/>
  <c r="F82" i="76"/>
  <c r="H8" i="76"/>
  <c r="M8" i="76"/>
  <c r="G8" i="76"/>
  <c r="F8" i="76"/>
  <c r="F46" i="76"/>
  <c r="J20" i="76"/>
  <c r="F18" i="76"/>
  <c r="F14" i="76"/>
  <c r="F90" i="76"/>
  <c r="L8" i="76"/>
  <c r="K70" i="76"/>
  <c r="F60" i="76"/>
  <c r="F22" i="76"/>
  <c r="H70" i="76"/>
  <c r="G20" i="76"/>
  <c r="K20" i="76"/>
  <c r="H20" i="76"/>
  <c r="F62" i="76"/>
  <c r="F84" i="76"/>
  <c r="M70" i="76"/>
  <c r="I70" i="76"/>
  <c r="F96" i="76"/>
  <c r="J70" i="76"/>
  <c r="F66" i="76"/>
  <c r="F34" i="76"/>
  <c r="L70" i="76"/>
  <c r="K22" i="70"/>
  <c r="F22" i="70" s="1"/>
  <c r="H38" i="70"/>
  <c r="M43" i="70"/>
  <c r="G56" i="70"/>
  <c r="K64" i="70"/>
  <c r="M65" i="70"/>
  <c r="H88" i="70"/>
  <c r="L69" i="73"/>
  <c r="L70" i="73" s="1"/>
  <c r="G14" i="70"/>
  <c r="G26" i="70"/>
  <c r="J12" i="70"/>
  <c r="H12" i="70" s="1"/>
  <c r="K14" i="70"/>
  <c r="H32" i="70"/>
  <c r="G34" i="70"/>
  <c r="H42" i="70"/>
  <c r="H46" i="70"/>
  <c r="I60" i="70"/>
  <c r="H60" i="70" s="1"/>
  <c r="H74" i="70"/>
  <c r="G80" i="70"/>
  <c r="H86" i="70"/>
  <c r="H92" i="70"/>
  <c r="G96" i="70"/>
  <c r="F96" i="70" s="1"/>
  <c r="L10" i="70"/>
  <c r="G10" i="70"/>
  <c r="J16" i="70"/>
  <c r="I16" i="70"/>
  <c r="M15" i="70"/>
  <c r="M57" i="70"/>
  <c r="I58" i="70"/>
  <c r="H58" i="70" s="1"/>
  <c r="I8" i="72"/>
  <c r="M8" i="72"/>
  <c r="K10" i="70"/>
  <c r="K78" i="70"/>
  <c r="F78" i="70" s="1"/>
  <c r="J56" i="70"/>
  <c r="H56" i="70" s="1"/>
  <c r="M55" i="70"/>
  <c r="K18" i="70"/>
  <c r="J40" i="70"/>
  <c r="H40" i="70" s="1"/>
  <c r="F94" i="70"/>
  <c r="I68" i="70"/>
  <c r="H68" i="70" s="1"/>
  <c r="M81" i="70"/>
  <c r="N8" i="72"/>
  <c r="M11" i="70"/>
  <c r="G18" i="70"/>
  <c r="F38" i="70"/>
  <c r="F46" i="70"/>
  <c r="F52" i="70"/>
  <c r="H62" i="70"/>
  <c r="F72" i="70"/>
  <c r="L74" i="70"/>
  <c r="F74" i="70" s="1"/>
  <c r="J76" i="70"/>
  <c r="I82" i="70"/>
  <c r="H82" i="70" s="1"/>
  <c r="H98" i="70"/>
  <c r="G8" i="72"/>
  <c r="H28" i="70"/>
  <c r="F42" i="70"/>
  <c r="L20" i="70"/>
  <c r="K70" i="70"/>
  <c r="G70" i="70"/>
  <c r="F7" i="70"/>
  <c r="G8" i="70" s="1"/>
  <c r="K12" i="70"/>
  <c r="G12" i="70"/>
  <c r="M13" i="70"/>
  <c r="J14" i="70"/>
  <c r="J26" i="70"/>
  <c r="H26" i="70" s="1"/>
  <c r="M25" i="70"/>
  <c r="K36" i="70"/>
  <c r="F36" i="70" s="1"/>
  <c r="G20" i="70"/>
  <c r="K40" i="70"/>
  <c r="G40" i="70"/>
  <c r="K48" i="70"/>
  <c r="F48" i="70" s="1"/>
  <c r="L12" i="70"/>
  <c r="F14" i="70"/>
  <c r="K16" i="70"/>
  <c r="G16" i="70"/>
  <c r="F16" i="70" s="1"/>
  <c r="H18" i="70"/>
  <c r="H19" i="70"/>
  <c r="K24" i="70"/>
  <c r="F24" i="70" s="1"/>
  <c r="F26" i="70"/>
  <c r="K28" i="70"/>
  <c r="F28" i="70" s="1"/>
  <c r="F30" i="70"/>
  <c r="M77" i="70"/>
  <c r="I78" i="70"/>
  <c r="H78" i="70" s="1"/>
  <c r="J10" i="70"/>
  <c r="H10" i="70" s="1"/>
  <c r="M9" i="70"/>
  <c r="H7" i="70"/>
  <c r="I8" i="70" s="1"/>
  <c r="H14" i="70"/>
  <c r="J18" i="70"/>
  <c r="M17" i="70"/>
  <c r="K32" i="70"/>
  <c r="F32" i="70" s="1"/>
  <c r="F34" i="70"/>
  <c r="K54" i="70"/>
  <c r="F54" i="70" s="1"/>
  <c r="K20" i="70"/>
  <c r="M21" i="70"/>
  <c r="J22" i="70"/>
  <c r="H22" i="70" s="1"/>
  <c r="K44" i="70"/>
  <c r="G44" i="70"/>
  <c r="F44" i="70" s="1"/>
  <c r="K60" i="70"/>
  <c r="G60" i="70"/>
  <c r="L70" i="70"/>
  <c r="H69" i="70"/>
  <c r="M71" i="70"/>
  <c r="K92" i="70"/>
  <c r="F92" i="70" s="1"/>
  <c r="I96" i="70"/>
  <c r="J96" i="70"/>
  <c r="M95" i="70"/>
  <c r="F98" i="70"/>
  <c r="H8" i="72"/>
  <c r="L8" i="72"/>
  <c r="H52" i="70"/>
  <c r="F64" i="70"/>
  <c r="K68" i="70"/>
  <c r="G68" i="70"/>
  <c r="F68" i="70" s="1"/>
  <c r="I80" i="70"/>
  <c r="J80" i="70"/>
  <c r="F88" i="70"/>
  <c r="H94" i="70"/>
  <c r="K100" i="70"/>
  <c r="L100" i="70"/>
  <c r="L20" i="73"/>
  <c r="L50" i="70"/>
  <c r="F50" i="70" s="1"/>
  <c r="F56" i="70"/>
  <c r="L62" i="70"/>
  <c r="F62" i="70" s="1"/>
  <c r="I64" i="70"/>
  <c r="J64" i="70"/>
  <c r="K76" i="70"/>
  <c r="G76" i="70"/>
  <c r="L76" i="70"/>
  <c r="H76" i="70"/>
  <c r="F80" i="70"/>
  <c r="H84" i="70"/>
  <c r="F90" i="70"/>
  <c r="G58" i="70"/>
  <c r="F58" i="70" s="1"/>
  <c r="G66" i="70"/>
  <c r="F66" i="70" s="1"/>
  <c r="G82" i="70"/>
  <c r="F82" i="70" s="1"/>
  <c r="M7" i="29"/>
  <c r="F70" i="76" l="1"/>
  <c r="F20" i="76"/>
  <c r="F10" i="70"/>
  <c r="F76" i="70"/>
  <c r="F100" i="70"/>
  <c r="H80" i="70"/>
  <c r="H96" i="70"/>
  <c r="K8" i="70"/>
  <c r="F18" i="70"/>
  <c r="H16" i="70"/>
  <c r="M69" i="70"/>
  <c r="I70" i="70"/>
  <c r="J70" i="70"/>
  <c r="I20" i="70"/>
  <c r="H20" i="70" s="1"/>
  <c r="M19" i="70"/>
  <c r="J20" i="70"/>
  <c r="F20" i="70"/>
  <c r="F12" i="70"/>
  <c r="L8" i="70"/>
  <c r="H64" i="70"/>
  <c r="F60" i="70"/>
  <c r="F40" i="70"/>
  <c r="F70" i="70"/>
  <c r="H8" i="70"/>
  <c r="M7" i="70"/>
  <c r="J8" i="70"/>
  <c r="H70" i="70" l="1"/>
  <c r="F8" i="70"/>
  <c r="F53" i="68"/>
  <c r="F52" i="68"/>
  <c r="F51" i="68"/>
  <c r="F50" i="68"/>
  <c r="F49" i="68"/>
  <c r="F48" i="68"/>
  <c r="F47" i="68"/>
  <c r="F46" i="68"/>
  <c r="F45" i="68"/>
  <c r="F44" i="68"/>
  <c r="F43" i="68"/>
  <c r="F42" i="68"/>
  <c r="F41" i="68"/>
  <c r="F40" i="68"/>
  <c r="F39" i="68"/>
  <c r="I38" i="68"/>
  <c r="G38" i="68"/>
  <c r="F37" i="68"/>
  <c r="H37" i="68" s="1"/>
  <c r="F36" i="68"/>
  <c r="H36" i="68" s="1"/>
  <c r="J35" i="68"/>
  <c r="F35" i="68"/>
  <c r="H35" i="68" s="1"/>
  <c r="F34" i="68"/>
  <c r="H34" i="68" s="1"/>
  <c r="F33" i="68"/>
  <c r="H33" i="68" s="1"/>
  <c r="F32" i="68"/>
  <c r="H32" i="68" s="1"/>
  <c r="F31" i="68"/>
  <c r="H31" i="68" s="1"/>
  <c r="F30" i="68"/>
  <c r="H30" i="68" s="1"/>
  <c r="F29" i="68"/>
  <c r="H29" i="68" s="1"/>
  <c r="F28" i="68"/>
  <c r="H28" i="68" s="1"/>
  <c r="F27" i="68"/>
  <c r="H27" i="68" s="1"/>
  <c r="F26" i="68"/>
  <c r="H26" i="68" s="1"/>
  <c r="H25" i="68"/>
  <c r="F25" i="68"/>
  <c r="J25" i="68" s="1"/>
  <c r="J24" i="68"/>
  <c r="H24" i="68"/>
  <c r="F24" i="68"/>
  <c r="F23" i="68"/>
  <c r="H23" i="68" s="1"/>
  <c r="H22" i="68"/>
  <c r="F22" i="68"/>
  <c r="F21" i="68"/>
  <c r="H21" i="68" s="1"/>
  <c r="F20" i="68"/>
  <c r="H20" i="68" s="1"/>
  <c r="J19" i="68"/>
  <c r="H19" i="68"/>
  <c r="F19" i="68"/>
  <c r="F18" i="68"/>
  <c r="H18" i="68" s="1"/>
  <c r="F17" i="68"/>
  <c r="H17" i="68" s="1"/>
  <c r="F16" i="68"/>
  <c r="H16" i="68" s="1"/>
  <c r="F15" i="68"/>
  <c r="H15" i="68" s="1"/>
  <c r="F14" i="68"/>
  <c r="H14" i="68" s="1"/>
  <c r="I13" i="68"/>
  <c r="G13" i="68"/>
  <c r="F13" i="68" s="1"/>
  <c r="F12" i="68"/>
  <c r="F11" i="68"/>
  <c r="F10" i="68"/>
  <c r="F9" i="68"/>
  <c r="F8" i="68"/>
  <c r="I7" i="68"/>
  <c r="G7" i="68"/>
  <c r="J34" i="68" l="1"/>
  <c r="J14" i="68"/>
  <c r="J18" i="68"/>
  <c r="J26" i="68"/>
  <c r="J30" i="68"/>
  <c r="H13" i="68"/>
  <c r="J17" i="68"/>
  <c r="J23" i="68"/>
  <c r="J29" i="68"/>
  <c r="J33" i="68"/>
  <c r="J37" i="68"/>
  <c r="J16" i="68"/>
  <c r="J21" i="68"/>
  <c r="J28" i="68"/>
  <c r="J22" i="68"/>
  <c r="J32" i="68"/>
  <c r="J36" i="68"/>
  <c r="J15" i="68"/>
  <c r="J20" i="68"/>
  <c r="J27" i="68"/>
  <c r="J31" i="68"/>
  <c r="H9" i="68"/>
  <c r="H10" i="68"/>
  <c r="H12" i="68"/>
  <c r="F7" i="68"/>
  <c r="J9" i="68"/>
  <c r="J11" i="68"/>
  <c r="J39" i="68"/>
  <c r="J42" i="68"/>
  <c r="J50" i="68"/>
  <c r="J13" i="68"/>
  <c r="H8" i="68"/>
  <c r="H11" i="68"/>
  <c r="H39" i="68"/>
  <c r="H40" i="68"/>
  <c r="H41" i="68"/>
  <c r="H42" i="68"/>
  <c r="H43" i="68"/>
  <c r="H44" i="68"/>
  <c r="H45" i="68"/>
  <c r="H46" i="68"/>
  <c r="H47" i="68"/>
  <c r="H48" i="68"/>
  <c r="H49" i="68"/>
  <c r="H50" i="68"/>
  <c r="H51" i="68"/>
  <c r="H52" i="68"/>
  <c r="H53" i="68"/>
  <c r="J8" i="68"/>
  <c r="J10" i="68"/>
  <c r="J12" i="68"/>
  <c r="F38" i="68"/>
  <c r="J38" i="68" s="1"/>
  <c r="J40" i="68"/>
  <c r="J41" i="68"/>
  <c r="J43" i="68"/>
  <c r="J44" i="68"/>
  <c r="J45" i="68"/>
  <c r="J46" i="68"/>
  <c r="J47" i="68"/>
  <c r="J48" i="68"/>
  <c r="J49" i="68"/>
  <c r="J51" i="68"/>
  <c r="J52" i="68"/>
  <c r="J53" i="68"/>
  <c r="H38" i="68" l="1"/>
  <c r="H7" i="68"/>
  <c r="J7" i="68"/>
  <c r="O92" i="62" l="1"/>
  <c r="O69" i="62"/>
  <c r="O48" i="62"/>
  <c r="O46" i="62"/>
  <c r="O44" i="62"/>
  <c r="O42" i="62"/>
  <c r="O38" i="62"/>
  <c r="O32" i="62"/>
  <c r="O19" i="62"/>
  <c r="O7" i="62"/>
  <c r="L100" i="62"/>
  <c r="L94" i="62"/>
  <c r="L92" i="62"/>
  <c r="L88" i="62"/>
  <c r="L86" i="62"/>
  <c r="L80" i="62"/>
  <c r="L78" i="62"/>
  <c r="L76" i="62"/>
  <c r="L74" i="62"/>
  <c r="L72" i="62"/>
  <c r="L69" i="62"/>
  <c r="L68" i="62"/>
  <c r="L66" i="62"/>
  <c r="L64" i="62"/>
  <c r="L62" i="62"/>
  <c r="L58" i="62"/>
  <c r="L56" i="62"/>
  <c r="L54" i="62"/>
  <c r="L52" i="62"/>
  <c r="L50" i="62"/>
  <c r="L48" i="62"/>
  <c r="L46" i="62"/>
  <c r="L44" i="62"/>
  <c r="L42" i="62"/>
  <c r="L38" i="62"/>
  <c r="L36" i="62"/>
  <c r="L34" i="62"/>
  <c r="L32" i="62"/>
  <c r="L30" i="62"/>
  <c r="L28" i="62"/>
  <c r="L26" i="62"/>
  <c r="L24" i="62"/>
  <c r="L22" i="62"/>
  <c r="L19" i="62"/>
  <c r="L12" i="62"/>
  <c r="L7" i="62"/>
  <c r="H7" i="19" l="1"/>
  <c r="G7" i="19"/>
  <c r="O19" i="34" l="1"/>
  <c r="Q69" i="34"/>
  <c r="P69" i="34"/>
  <c r="O69" i="34"/>
  <c r="M69" i="34"/>
  <c r="L69" i="34"/>
  <c r="K69" i="34"/>
  <c r="I69" i="34"/>
  <c r="H69" i="34"/>
  <c r="G69" i="34"/>
  <c r="Q19" i="34"/>
  <c r="P19" i="34"/>
  <c r="F99" i="32"/>
  <c r="F97" i="32"/>
  <c r="F95" i="32"/>
  <c r="F93" i="32"/>
  <c r="F91" i="32"/>
  <c r="F89" i="32"/>
  <c r="F87" i="32"/>
  <c r="F85" i="32"/>
  <c r="F83" i="32"/>
  <c r="F81" i="32"/>
  <c r="F79" i="32"/>
  <c r="F77" i="32"/>
  <c r="F75" i="32"/>
  <c r="F73" i="32"/>
  <c r="F71" i="32"/>
  <c r="F67" i="32"/>
  <c r="F65" i="32"/>
  <c r="F63" i="32"/>
  <c r="F61" i="32"/>
  <c r="F59" i="32"/>
  <c r="F57" i="32"/>
  <c r="F55" i="32"/>
  <c r="F53" i="32"/>
  <c r="F51" i="32"/>
  <c r="F49" i="32"/>
  <c r="F47" i="32"/>
  <c r="F45" i="32"/>
  <c r="F43" i="32"/>
  <c r="F41" i="32"/>
  <c r="F39" i="32"/>
  <c r="F37" i="32"/>
  <c r="F35" i="32"/>
  <c r="F33" i="32"/>
  <c r="F31" i="32"/>
  <c r="F29" i="32"/>
  <c r="F27" i="32"/>
  <c r="F25" i="32"/>
  <c r="F23" i="32"/>
  <c r="F21" i="32"/>
  <c r="F17" i="32"/>
  <c r="F15" i="32"/>
  <c r="F13" i="32"/>
  <c r="F11" i="32"/>
  <c r="F9" i="32"/>
  <c r="F99" i="33"/>
  <c r="F97" i="33"/>
  <c r="F95" i="33"/>
  <c r="F93" i="33"/>
  <c r="F91" i="33"/>
  <c r="F89" i="33"/>
  <c r="F87" i="33"/>
  <c r="F85" i="33"/>
  <c r="F83" i="33"/>
  <c r="F81" i="33"/>
  <c r="F79" i="33"/>
  <c r="F77" i="33"/>
  <c r="F75" i="33"/>
  <c r="F73" i="33"/>
  <c r="F71" i="33"/>
  <c r="F67" i="33"/>
  <c r="F65" i="33"/>
  <c r="F63" i="33"/>
  <c r="F61" i="33"/>
  <c r="F59" i="33"/>
  <c r="F57" i="33"/>
  <c r="F55" i="33"/>
  <c r="F53" i="33"/>
  <c r="F51" i="33"/>
  <c r="F49" i="33"/>
  <c r="F47" i="33"/>
  <c r="F45" i="33"/>
  <c r="F43" i="33"/>
  <c r="F41" i="33"/>
  <c r="F39" i="33"/>
  <c r="F37" i="33"/>
  <c r="F35" i="33"/>
  <c r="F33" i="33"/>
  <c r="F31" i="33"/>
  <c r="F29" i="33"/>
  <c r="F27" i="33"/>
  <c r="F25" i="33"/>
  <c r="F23" i="33"/>
  <c r="F21" i="33"/>
  <c r="F17" i="33"/>
  <c r="F15" i="33"/>
  <c r="F13" i="33"/>
  <c r="F11" i="33"/>
  <c r="F9" i="33"/>
  <c r="F99" i="31"/>
  <c r="F97" i="31"/>
  <c r="F95" i="31"/>
  <c r="F93" i="31"/>
  <c r="F91" i="31"/>
  <c r="F89" i="31"/>
  <c r="F87" i="31"/>
  <c r="F85" i="31"/>
  <c r="F83" i="31"/>
  <c r="F81" i="31"/>
  <c r="F79" i="31"/>
  <c r="F77" i="31"/>
  <c r="F75" i="31"/>
  <c r="F73" i="31"/>
  <c r="F71" i="31"/>
  <c r="F67" i="31"/>
  <c r="F65" i="31"/>
  <c r="F63" i="31"/>
  <c r="F61" i="31"/>
  <c r="F59" i="31"/>
  <c r="F57" i="31"/>
  <c r="F55" i="31"/>
  <c r="F53" i="31"/>
  <c r="F51" i="31"/>
  <c r="F49" i="31"/>
  <c r="F47" i="31"/>
  <c r="F45" i="31"/>
  <c r="F43" i="31"/>
  <c r="F41" i="31"/>
  <c r="F39" i="31"/>
  <c r="F37" i="31"/>
  <c r="F35" i="31"/>
  <c r="F33" i="31"/>
  <c r="F31" i="31"/>
  <c r="F29" i="31"/>
  <c r="F27" i="31"/>
  <c r="F25" i="31"/>
  <c r="F23" i="31"/>
  <c r="F21" i="31"/>
  <c r="F17" i="31"/>
  <c r="F15" i="31"/>
  <c r="F13" i="31"/>
  <c r="F11" i="31"/>
  <c r="F9" i="31"/>
  <c r="O69" i="30"/>
  <c r="N69" i="30"/>
  <c r="M69" i="30"/>
  <c r="L69" i="30"/>
  <c r="K69" i="30"/>
  <c r="J69" i="30"/>
  <c r="I69" i="30"/>
  <c r="H69" i="30"/>
  <c r="G69" i="30"/>
  <c r="O19" i="30"/>
  <c r="N19" i="30"/>
  <c r="M19" i="30"/>
  <c r="L19" i="30"/>
  <c r="K19" i="30"/>
  <c r="J19" i="30"/>
  <c r="I19" i="30"/>
  <c r="H19" i="30"/>
  <c r="G19" i="30"/>
  <c r="G7" i="30"/>
  <c r="J69" i="29"/>
  <c r="I69" i="29"/>
  <c r="G69" i="29"/>
  <c r="I70" i="19"/>
  <c r="G20" i="19"/>
  <c r="F99" i="62"/>
  <c r="O100" i="62" s="1"/>
  <c r="F97" i="62"/>
  <c r="O98" i="62" s="1"/>
  <c r="F95" i="62"/>
  <c r="O96" i="62" s="1"/>
  <c r="F93" i="62"/>
  <c r="O94" i="62" s="1"/>
  <c r="F91" i="62"/>
  <c r="F89" i="62"/>
  <c r="O90" i="62" s="1"/>
  <c r="F87" i="62"/>
  <c r="O88" i="62" s="1"/>
  <c r="F85" i="62"/>
  <c r="O86" i="62" s="1"/>
  <c r="F83" i="62"/>
  <c r="O84" i="62" s="1"/>
  <c r="F81" i="62"/>
  <c r="O82" i="62" s="1"/>
  <c r="F79" i="62"/>
  <c r="O80" i="62" s="1"/>
  <c r="F77" i="62"/>
  <c r="O78" i="62" s="1"/>
  <c r="F75" i="62"/>
  <c r="O76" i="62" s="1"/>
  <c r="F73" i="62"/>
  <c r="O74" i="62" s="1"/>
  <c r="F71" i="62"/>
  <c r="O72" i="62" s="1"/>
  <c r="F67" i="62"/>
  <c r="O68" i="62" s="1"/>
  <c r="F65" i="62"/>
  <c r="O66" i="62" s="1"/>
  <c r="F63" i="62"/>
  <c r="O64" i="62" s="1"/>
  <c r="F61" i="62"/>
  <c r="O62" i="62" s="1"/>
  <c r="F59" i="62"/>
  <c r="O60" i="62" s="1"/>
  <c r="F57" i="62"/>
  <c r="O58" i="62" s="1"/>
  <c r="F55" i="62"/>
  <c r="O56" i="62" s="1"/>
  <c r="F53" i="62"/>
  <c r="O54" i="62" s="1"/>
  <c r="F51" i="62"/>
  <c r="O52" i="62" s="1"/>
  <c r="F49" i="62"/>
  <c r="O50" i="62" s="1"/>
  <c r="F47" i="62"/>
  <c r="F45" i="62"/>
  <c r="F43" i="62"/>
  <c r="F41" i="62"/>
  <c r="F39" i="62"/>
  <c r="O40" i="62" s="1"/>
  <c r="F37" i="62"/>
  <c r="F35" i="62"/>
  <c r="O36" i="62" s="1"/>
  <c r="F33" i="62"/>
  <c r="O34" i="62" s="1"/>
  <c r="F31" i="62"/>
  <c r="F29" i="62"/>
  <c r="O30" i="62" s="1"/>
  <c r="F27" i="62"/>
  <c r="O28" i="62" s="1"/>
  <c r="F25" i="62"/>
  <c r="O26" i="62" s="1"/>
  <c r="F23" i="62"/>
  <c r="O24" i="62" s="1"/>
  <c r="F21" i="62"/>
  <c r="O22" i="62" s="1"/>
  <c r="F17" i="62"/>
  <c r="O18" i="62" s="1"/>
  <c r="F15" i="62"/>
  <c r="O16" i="62" s="1"/>
  <c r="F13" i="62"/>
  <c r="O14" i="62" s="1"/>
  <c r="F11" i="62"/>
  <c r="O12" i="62" s="1"/>
  <c r="O10" i="62"/>
  <c r="L84" i="62" l="1"/>
  <c r="L10" i="62"/>
  <c r="L18" i="62"/>
  <c r="L60" i="62"/>
  <c r="L96" i="62"/>
  <c r="L14" i="62"/>
  <c r="L40" i="62"/>
  <c r="L90" i="62"/>
  <c r="L98" i="62"/>
  <c r="L82" i="62"/>
  <c r="L16" i="62"/>
  <c r="N19" i="34"/>
  <c r="N69" i="34"/>
  <c r="G13" i="25" l="1"/>
  <c r="L55" i="25"/>
  <c r="K55" i="25"/>
  <c r="I55" i="25"/>
  <c r="H55" i="25"/>
  <c r="G11" i="25"/>
  <c r="G8" i="25"/>
  <c r="G38" i="25"/>
  <c r="H8" i="23"/>
  <c r="H9" i="23"/>
  <c r="H10" i="23"/>
  <c r="H11" i="23"/>
  <c r="H12" i="23"/>
  <c r="H14" i="23"/>
  <c r="H15" i="23"/>
  <c r="H16" i="23"/>
  <c r="H17" i="23"/>
  <c r="H18" i="23"/>
  <c r="H19" i="23"/>
  <c r="H20" i="23"/>
  <c r="H21" i="23"/>
  <c r="H22" i="23"/>
  <c r="H23" i="23"/>
  <c r="H24" i="23"/>
  <c r="H25" i="23"/>
  <c r="H26" i="23"/>
  <c r="H27" i="23"/>
  <c r="H28" i="23"/>
  <c r="H29" i="23"/>
  <c r="H30" i="23"/>
  <c r="H31" i="23"/>
  <c r="H32" i="23"/>
  <c r="H33" i="23"/>
  <c r="H34" i="23"/>
  <c r="H35" i="23"/>
  <c r="H36" i="23"/>
  <c r="H37" i="23"/>
  <c r="H39" i="23"/>
  <c r="H40" i="23"/>
  <c r="H41" i="23"/>
  <c r="H42" i="23"/>
  <c r="H43" i="23"/>
  <c r="H44" i="23"/>
  <c r="H45" i="23"/>
  <c r="H46" i="23"/>
  <c r="H47" i="23"/>
  <c r="H48" i="23"/>
  <c r="H49" i="23"/>
  <c r="H50" i="23"/>
  <c r="H51" i="23"/>
  <c r="H52" i="23"/>
  <c r="H53" i="23"/>
  <c r="K38" i="23"/>
  <c r="I38" i="23"/>
  <c r="G38" i="23"/>
  <c r="F22" i="13"/>
  <c r="K38" i="12"/>
  <c r="I38" i="12"/>
  <c r="G38" i="12"/>
  <c r="K13" i="12"/>
  <c r="I13" i="12"/>
  <c r="G13" i="12"/>
  <c r="F13" i="12" s="1"/>
  <c r="G55" i="25" l="1"/>
  <c r="F38" i="12"/>
  <c r="M11" i="60"/>
  <c r="J11" i="60"/>
  <c r="G7" i="46" l="1"/>
  <c r="Q7" i="34" l="1"/>
  <c r="O7" i="34"/>
  <c r="N9" i="34"/>
  <c r="F99" i="34"/>
  <c r="H42" i="34"/>
  <c r="O10" i="32"/>
  <c r="N10" i="32"/>
  <c r="M10" i="32"/>
  <c r="L10" i="33"/>
  <c r="O10" i="31"/>
  <c r="F99" i="30"/>
  <c r="F97" i="30"/>
  <c r="K98" i="30" s="1"/>
  <c r="F95" i="30"/>
  <c r="F93" i="30"/>
  <c r="F91" i="30"/>
  <c r="F89" i="30"/>
  <c r="F87" i="30"/>
  <c r="F85" i="30"/>
  <c r="F83" i="30"/>
  <c r="F81" i="30"/>
  <c r="F79" i="30"/>
  <c r="F77" i="30"/>
  <c r="F75" i="30"/>
  <c r="F73" i="30"/>
  <c r="F71" i="30"/>
  <c r="F69" i="30"/>
  <c r="F67" i="30"/>
  <c r="F65" i="30"/>
  <c r="F63" i="30"/>
  <c r="F61" i="30"/>
  <c r="F59" i="30"/>
  <c r="F57" i="30"/>
  <c r="F55" i="30"/>
  <c r="F53" i="30"/>
  <c r="F51" i="30"/>
  <c r="F49" i="30"/>
  <c r="F47" i="30"/>
  <c r="F45" i="30"/>
  <c r="F43" i="30"/>
  <c r="F41" i="30"/>
  <c r="I42" i="30" s="1"/>
  <c r="F39" i="30"/>
  <c r="F37" i="30"/>
  <c r="F35" i="30"/>
  <c r="F33" i="30"/>
  <c r="F31" i="30"/>
  <c r="F29" i="30"/>
  <c r="F27" i="30"/>
  <c r="F25" i="30"/>
  <c r="F23" i="30"/>
  <c r="F21" i="30"/>
  <c r="F17" i="30"/>
  <c r="F15" i="30"/>
  <c r="F13" i="30"/>
  <c r="F11" i="30"/>
  <c r="F9" i="30"/>
  <c r="M10" i="30" s="1"/>
  <c r="O42" i="30"/>
  <c r="F9" i="34"/>
  <c r="G10" i="34" s="1"/>
  <c r="K10" i="32" l="1"/>
  <c r="G10" i="32"/>
  <c r="L10" i="32"/>
  <c r="H10" i="32"/>
  <c r="J10" i="32"/>
  <c r="H10" i="31"/>
  <c r="L10" i="31"/>
  <c r="I10" i="33"/>
  <c r="M10" i="33"/>
  <c r="I10" i="31"/>
  <c r="M10" i="31"/>
  <c r="J10" i="33"/>
  <c r="N10" i="33"/>
  <c r="J10" i="31"/>
  <c r="N10" i="31"/>
  <c r="G10" i="33"/>
  <c r="K10" i="33"/>
  <c r="O10" i="33"/>
  <c r="G10" i="31"/>
  <c r="K10" i="31"/>
  <c r="H10" i="33"/>
  <c r="I10" i="32"/>
  <c r="N10" i="30"/>
  <c r="J10" i="30"/>
  <c r="O10" i="30"/>
  <c r="K10" i="30"/>
  <c r="F8" i="25" l="1"/>
  <c r="G7" i="25"/>
  <c r="F7" i="25"/>
  <c r="F7" i="19"/>
  <c r="I11" i="19"/>
  <c r="F71" i="15" l="1"/>
  <c r="N69" i="15"/>
  <c r="M69" i="15"/>
  <c r="L69" i="15"/>
  <c r="K69" i="15"/>
  <c r="J69" i="15"/>
  <c r="I69" i="15"/>
  <c r="H69" i="15"/>
  <c r="G69" i="15"/>
  <c r="N19" i="15"/>
  <c r="M19" i="15"/>
  <c r="L19" i="15"/>
  <c r="K19" i="15"/>
  <c r="J19" i="15"/>
  <c r="I19" i="15"/>
  <c r="H19" i="15"/>
  <c r="G19" i="15"/>
  <c r="N7" i="15"/>
  <c r="M7" i="15"/>
  <c r="L7" i="15"/>
  <c r="K7" i="15"/>
  <c r="J7" i="15"/>
  <c r="I7" i="15"/>
  <c r="H7" i="15"/>
  <c r="G7" i="15"/>
  <c r="G69" i="14"/>
  <c r="G69" i="62"/>
  <c r="O42" i="65"/>
  <c r="N42" i="65"/>
  <c r="M42" i="65"/>
  <c r="L42" i="65"/>
  <c r="K42" i="65"/>
  <c r="J42" i="65"/>
  <c r="I42" i="65"/>
  <c r="H42" i="65"/>
  <c r="G42" i="65"/>
  <c r="N42" i="66"/>
  <c r="M42" i="66"/>
  <c r="L42" i="66"/>
  <c r="K42" i="66"/>
  <c r="J42" i="66"/>
  <c r="I42" i="66"/>
  <c r="H42" i="66"/>
  <c r="G42" i="66"/>
  <c r="P42" i="63"/>
  <c r="O42" i="63"/>
  <c r="N42" i="63"/>
  <c r="M42" i="63"/>
  <c r="L42" i="63"/>
  <c r="K42" i="63"/>
  <c r="J42" i="63"/>
  <c r="I42" i="63"/>
  <c r="H42" i="63"/>
  <c r="G42" i="63"/>
  <c r="S42" i="57"/>
  <c r="R42" i="57"/>
  <c r="Q42" i="57"/>
  <c r="P42" i="57"/>
  <c r="O42" i="57"/>
  <c r="N42" i="57"/>
  <c r="M42" i="57"/>
  <c r="L42" i="57"/>
  <c r="K42" i="57"/>
  <c r="J42" i="57"/>
  <c r="I42" i="57"/>
  <c r="H42" i="57"/>
  <c r="G42" i="57"/>
  <c r="L24" i="55"/>
  <c r="F24" i="55"/>
  <c r="N24" i="55" s="1"/>
  <c r="O42" i="60"/>
  <c r="N42" i="60"/>
  <c r="K42" i="60"/>
  <c r="I42" i="60"/>
  <c r="H42" i="60"/>
  <c r="M41" i="60"/>
  <c r="M42" i="60" s="1"/>
  <c r="J41" i="60"/>
  <c r="L42" i="60" s="1"/>
  <c r="F41" i="60"/>
  <c r="Q42" i="60" s="1"/>
  <c r="N24" i="53"/>
  <c r="L24" i="53"/>
  <c r="F24" i="53"/>
  <c r="H24" i="53" s="1"/>
  <c r="M42" i="52"/>
  <c r="L42" i="52"/>
  <c r="J42" i="52"/>
  <c r="I42" i="52"/>
  <c r="H42" i="52"/>
  <c r="G42" i="52"/>
  <c r="F41" i="52"/>
  <c r="N42" i="52" s="1"/>
  <c r="N42" i="51"/>
  <c r="M42" i="51"/>
  <c r="L42" i="51"/>
  <c r="K42" i="51"/>
  <c r="J42" i="51"/>
  <c r="H42" i="51"/>
  <c r="G42" i="51"/>
  <c r="F41" i="51"/>
  <c r="I42" i="51" s="1"/>
  <c r="M42" i="50"/>
  <c r="L42" i="50"/>
  <c r="K42" i="50"/>
  <c r="J42" i="50"/>
  <c r="I42" i="50"/>
  <c r="H42" i="50"/>
  <c r="G42" i="50"/>
  <c r="M42" i="49"/>
  <c r="L42" i="49"/>
  <c r="K42" i="49"/>
  <c r="J42" i="49"/>
  <c r="I42" i="49"/>
  <c r="H42" i="49"/>
  <c r="G42" i="49"/>
  <c r="M42" i="48"/>
  <c r="L42" i="48"/>
  <c r="K42" i="48"/>
  <c r="J42" i="48"/>
  <c r="I42" i="48"/>
  <c r="H42" i="48"/>
  <c r="G42" i="48"/>
  <c r="O42" i="47"/>
  <c r="N42" i="47"/>
  <c r="M42" i="47"/>
  <c r="L42" i="47"/>
  <c r="K42" i="47"/>
  <c r="J42" i="47"/>
  <c r="I42" i="47"/>
  <c r="H42" i="47"/>
  <c r="G42" i="47"/>
  <c r="N42" i="46"/>
  <c r="M42" i="46"/>
  <c r="L42" i="46"/>
  <c r="K42" i="46"/>
  <c r="J42" i="46"/>
  <c r="I42" i="46"/>
  <c r="H42" i="46"/>
  <c r="G42" i="46"/>
  <c r="R24" i="45"/>
  <c r="P24" i="45"/>
  <c r="J24" i="45"/>
  <c r="F24" i="45"/>
  <c r="H24" i="45" s="1"/>
  <c r="M42" i="41"/>
  <c r="L42" i="41"/>
  <c r="K42" i="41"/>
  <c r="J42" i="41"/>
  <c r="I42" i="41"/>
  <c r="H42" i="41"/>
  <c r="G42" i="41"/>
  <c r="F42" i="41"/>
  <c r="Q41" i="40"/>
  <c r="P41" i="40"/>
  <c r="O41" i="40"/>
  <c r="N41" i="40"/>
  <c r="M41" i="40"/>
  <c r="L41" i="40"/>
  <c r="K41" i="40"/>
  <c r="J41" i="40"/>
  <c r="I41" i="40"/>
  <c r="H41" i="40"/>
  <c r="F40" i="40"/>
  <c r="G41" i="40" s="1"/>
  <c r="P24" i="38"/>
  <c r="N24" i="38"/>
  <c r="L24" i="38"/>
  <c r="F24" i="38"/>
  <c r="H24" i="38" s="1"/>
  <c r="N24" i="37"/>
  <c r="L24" i="37"/>
  <c r="F24" i="37"/>
  <c r="H24" i="37" s="1"/>
  <c r="I42" i="36"/>
  <c r="H42" i="36"/>
  <c r="G42" i="36"/>
  <c r="F41" i="36"/>
  <c r="F42" i="36" s="1"/>
  <c r="Q42" i="35"/>
  <c r="P42" i="35"/>
  <c r="O42" i="35"/>
  <c r="M42" i="35"/>
  <c r="L42" i="35"/>
  <c r="K42" i="35"/>
  <c r="I42" i="35"/>
  <c r="H42" i="35"/>
  <c r="G42" i="35"/>
  <c r="N41" i="35"/>
  <c r="N42" i="35" s="1"/>
  <c r="J41" i="35"/>
  <c r="J42" i="35" s="1"/>
  <c r="F41" i="35"/>
  <c r="F42" i="35" s="1"/>
  <c r="Q42" i="34"/>
  <c r="P42" i="34"/>
  <c r="O42" i="34"/>
  <c r="M42" i="34"/>
  <c r="K42" i="34"/>
  <c r="I42" i="34"/>
  <c r="G42" i="34"/>
  <c r="N41" i="34"/>
  <c r="J41" i="34"/>
  <c r="L42" i="34" s="1"/>
  <c r="F41" i="34"/>
  <c r="F42" i="34" s="1"/>
  <c r="P42" i="33"/>
  <c r="O42" i="33"/>
  <c r="N42" i="33"/>
  <c r="M42" i="33"/>
  <c r="L42" i="33"/>
  <c r="J42" i="33"/>
  <c r="I42" i="33"/>
  <c r="H42" i="33"/>
  <c r="G42" i="33"/>
  <c r="R42" i="33"/>
  <c r="R42" i="32"/>
  <c r="P42" i="32"/>
  <c r="O42" i="32"/>
  <c r="N42" i="32"/>
  <c r="M42" i="32"/>
  <c r="L42" i="32"/>
  <c r="J42" i="32"/>
  <c r="I42" i="32"/>
  <c r="H42" i="32"/>
  <c r="G42" i="32"/>
  <c r="K42" i="32"/>
  <c r="R42" i="31"/>
  <c r="P42" i="31"/>
  <c r="O42" i="31"/>
  <c r="N42" i="31"/>
  <c r="M42" i="31"/>
  <c r="L42" i="31"/>
  <c r="J42" i="31"/>
  <c r="H42" i="31"/>
  <c r="K42" i="31"/>
  <c r="L42" i="29"/>
  <c r="J42" i="29"/>
  <c r="I42" i="29"/>
  <c r="H41" i="29"/>
  <c r="M41" i="29" s="1"/>
  <c r="F41" i="29"/>
  <c r="K42" i="29" s="1"/>
  <c r="Q42" i="28"/>
  <c r="P42" i="28"/>
  <c r="O42" i="28"/>
  <c r="M42" i="28"/>
  <c r="L42" i="28"/>
  <c r="K42" i="28"/>
  <c r="J42" i="28"/>
  <c r="I42" i="28"/>
  <c r="H42" i="28"/>
  <c r="G42" i="28"/>
  <c r="F41" i="28"/>
  <c r="R42" i="28" s="1"/>
  <c r="M42" i="27"/>
  <c r="L42" i="27"/>
  <c r="K42" i="27"/>
  <c r="J42" i="27"/>
  <c r="I42" i="27"/>
  <c r="H42" i="27"/>
  <c r="G42" i="27"/>
  <c r="F41" i="27"/>
  <c r="N24" i="26"/>
  <c r="J24" i="26"/>
  <c r="F24" i="26"/>
  <c r="H24" i="26" s="1"/>
  <c r="M24" i="25"/>
  <c r="J24" i="25"/>
  <c r="G24" i="25"/>
  <c r="O24" i="25" s="1"/>
  <c r="F24" i="25"/>
  <c r="L24" i="23"/>
  <c r="J24" i="23"/>
  <c r="L24" i="22"/>
  <c r="H24" i="22"/>
  <c r="F24" i="22"/>
  <c r="J24" i="22" s="1"/>
  <c r="L24" i="20"/>
  <c r="H24" i="20"/>
  <c r="F24" i="20"/>
  <c r="J24" i="20" s="1"/>
  <c r="L43" i="19"/>
  <c r="K43" i="19"/>
  <c r="J43" i="19"/>
  <c r="I43" i="19"/>
  <c r="H43" i="19"/>
  <c r="G43" i="19"/>
  <c r="L24" i="18"/>
  <c r="P24" i="17"/>
  <c r="N24" i="17"/>
  <c r="L24" i="17"/>
  <c r="J24" i="17"/>
  <c r="N24" i="16"/>
  <c r="L24" i="16"/>
  <c r="K42" i="15"/>
  <c r="J42" i="15"/>
  <c r="I42" i="15"/>
  <c r="H42" i="15"/>
  <c r="G42" i="15"/>
  <c r="K42" i="14"/>
  <c r="J42" i="14"/>
  <c r="I42" i="14"/>
  <c r="H42" i="14"/>
  <c r="G42" i="14"/>
  <c r="K42" i="62"/>
  <c r="J42" i="62"/>
  <c r="I42" i="62"/>
  <c r="H42" i="62"/>
  <c r="G42" i="62"/>
  <c r="V24" i="2"/>
  <c r="R24" i="2"/>
  <c r="P24" i="2"/>
  <c r="N24" i="2"/>
  <c r="L24" i="2"/>
  <c r="J24" i="2"/>
  <c r="P24" i="3"/>
  <c r="N24" i="3"/>
  <c r="L24" i="3"/>
  <c r="J24" i="3"/>
  <c r="P24" i="4"/>
  <c r="N24" i="4"/>
  <c r="L24" i="4"/>
  <c r="J24" i="4"/>
  <c r="P24" i="5"/>
  <c r="N24" i="5"/>
  <c r="L24" i="5"/>
  <c r="J24" i="5"/>
  <c r="H24" i="6"/>
  <c r="J24" i="6"/>
  <c r="L24" i="6"/>
  <c r="K24" i="7"/>
  <c r="R24" i="7"/>
  <c r="P24" i="7"/>
  <c r="N24" i="7"/>
  <c r="H24" i="7"/>
  <c r="F53" i="9"/>
  <c r="H53" i="9" s="1"/>
  <c r="F52" i="9"/>
  <c r="F51" i="9"/>
  <c r="N51" i="9" s="1"/>
  <c r="F50" i="9"/>
  <c r="N50" i="9" s="1"/>
  <c r="F49" i="9"/>
  <c r="H49" i="9" s="1"/>
  <c r="F48" i="9"/>
  <c r="J48" i="9" s="1"/>
  <c r="F47" i="9"/>
  <c r="N47" i="9" s="1"/>
  <c r="F46" i="9"/>
  <c r="L46" i="9" s="1"/>
  <c r="F45" i="9"/>
  <c r="L45" i="9" s="1"/>
  <c r="F44" i="9"/>
  <c r="L44" i="9" s="1"/>
  <c r="F43" i="9"/>
  <c r="N43" i="9" s="1"/>
  <c r="F42" i="9"/>
  <c r="N42" i="9" s="1"/>
  <c r="F41" i="9"/>
  <c r="L41" i="9" s="1"/>
  <c r="F40" i="9"/>
  <c r="H40" i="9" s="1"/>
  <c r="F39" i="9"/>
  <c r="N39" i="9" s="1"/>
  <c r="F37" i="9"/>
  <c r="N37" i="9" s="1"/>
  <c r="F36" i="9"/>
  <c r="F35" i="9"/>
  <c r="L35" i="9" s="1"/>
  <c r="F34" i="9"/>
  <c r="L34" i="9" s="1"/>
  <c r="F33" i="9"/>
  <c r="L33" i="9" s="1"/>
  <c r="F32" i="9"/>
  <c r="F31" i="9"/>
  <c r="L31" i="9" s="1"/>
  <c r="F30" i="9"/>
  <c r="L30" i="9" s="1"/>
  <c r="F29" i="9"/>
  <c r="N29" i="9" s="1"/>
  <c r="F28" i="9"/>
  <c r="F27" i="9"/>
  <c r="L27" i="9" s="1"/>
  <c r="F26" i="9"/>
  <c r="L26" i="9" s="1"/>
  <c r="F25" i="9"/>
  <c r="L25" i="9" s="1"/>
  <c r="F24" i="9"/>
  <c r="F23" i="9"/>
  <c r="L23" i="9" s="1"/>
  <c r="F22" i="9"/>
  <c r="L22" i="9" s="1"/>
  <c r="F21" i="9"/>
  <c r="L21" i="9" s="1"/>
  <c r="F20" i="9"/>
  <c r="F19" i="9"/>
  <c r="L19" i="9" s="1"/>
  <c r="F18" i="9"/>
  <c r="L18" i="9" s="1"/>
  <c r="F17" i="9"/>
  <c r="L17" i="9" s="1"/>
  <c r="F16" i="9"/>
  <c r="F15" i="9"/>
  <c r="L15" i="9" s="1"/>
  <c r="F14" i="9"/>
  <c r="L14" i="9" s="1"/>
  <c r="F12" i="9"/>
  <c r="F11" i="9"/>
  <c r="N11" i="9" s="1"/>
  <c r="F10" i="9"/>
  <c r="N10" i="9" s="1"/>
  <c r="F9" i="9"/>
  <c r="H9" i="9" s="1"/>
  <c r="F8" i="9"/>
  <c r="N52" i="9"/>
  <c r="N48" i="9"/>
  <c r="N46" i="9"/>
  <c r="N45" i="9"/>
  <c r="N41" i="9"/>
  <c r="N40" i="9"/>
  <c r="N36" i="9"/>
  <c r="N35" i="9"/>
  <c r="N33" i="9"/>
  <c r="N32" i="9"/>
  <c r="N31" i="9"/>
  <c r="N28" i="9"/>
  <c r="N27" i="9"/>
  <c r="N26" i="9"/>
  <c r="N25" i="9"/>
  <c r="N24" i="9"/>
  <c r="N23" i="9"/>
  <c r="N22" i="9"/>
  <c r="N21" i="9"/>
  <c r="N20" i="9"/>
  <c r="N19" i="9"/>
  <c r="N18" i="9"/>
  <c r="N17" i="9"/>
  <c r="N16" i="9"/>
  <c r="N15" i="9"/>
  <c r="N12" i="9"/>
  <c r="L52" i="9"/>
  <c r="L48" i="9"/>
  <c r="L36" i="9"/>
  <c r="L32" i="9"/>
  <c r="L28" i="9"/>
  <c r="L24" i="9"/>
  <c r="L20" i="9"/>
  <c r="L16" i="9"/>
  <c r="L12" i="9"/>
  <c r="J53" i="9"/>
  <c r="J52" i="9"/>
  <c r="J50" i="9"/>
  <c r="J49" i="9"/>
  <c r="J47" i="9"/>
  <c r="J46" i="9"/>
  <c r="J45" i="9"/>
  <c r="J43" i="9"/>
  <c r="J42" i="9"/>
  <c r="J41" i="9"/>
  <c r="J39" i="9"/>
  <c r="J37" i="9"/>
  <c r="J36" i="9"/>
  <c r="J35" i="9"/>
  <c r="J34" i="9"/>
  <c r="J33" i="9"/>
  <c r="J32" i="9"/>
  <c r="J30" i="9"/>
  <c r="J29" i="9"/>
  <c r="J28" i="9"/>
  <c r="J27" i="9"/>
  <c r="J26" i="9"/>
  <c r="J25" i="9"/>
  <c r="J24" i="9"/>
  <c r="J22" i="9"/>
  <c r="J21" i="9"/>
  <c r="J20" i="9"/>
  <c r="J19" i="9"/>
  <c r="J18" i="9"/>
  <c r="J17" i="9"/>
  <c r="J16" i="9"/>
  <c r="J15" i="9"/>
  <c r="J14" i="9"/>
  <c r="J12" i="9"/>
  <c r="H52" i="9"/>
  <c r="H50" i="9"/>
  <c r="H47" i="9"/>
  <c r="H46" i="9"/>
  <c r="H45" i="9"/>
  <c r="H42" i="9"/>
  <c r="H41" i="9"/>
  <c r="H37" i="9"/>
  <c r="H36" i="9"/>
  <c r="H35" i="9"/>
  <c r="H34" i="9"/>
  <c r="H33" i="9"/>
  <c r="H32" i="9"/>
  <c r="H31" i="9"/>
  <c r="H30" i="9"/>
  <c r="H29" i="9"/>
  <c r="H28" i="9"/>
  <c r="H27" i="9"/>
  <c r="H26" i="9"/>
  <c r="H25" i="9"/>
  <c r="H24" i="9"/>
  <c r="H23" i="9"/>
  <c r="H22" i="9"/>
  <c r="H21" i="9"/>
  <c r="H20" i="9"/>
  <c r="H19" i="9"/>
  <c r="H18" i="9"/>
  <c r="H17" i="9"/>
  <c r="H16" i="9"/>
  <c r="H15" i="9"/>
  <c r="H14" i="9"/>
  <c r="H12" i="9"/>
  <c r="H11" i="9"/>
  <c r="H10" i="9"/>
  <c r="N52" i="10"/>
  <c r="N46" i="10"/>
  <c r="N45" i="10"/>
  <c r="N41" i="10"/>
  <c r="N35" i="10"/>
  <c r="N33" i="10"/>
  <c r="N31" i="10"/>
  <c r="N28" i="10"/>
  <c r="N27" i="10"/>
  <c r="N26" i="10"/>
  <c r="N25" i="10"/>
  <c r="N24" i="10"/>
  <c r="N23" i="10"/>
  <c r="N22" i="10"/>
  <c r="N21" i="10"/>
  <c r="N19" i="10"/>
  <c r="N18" i="10"/>
  <c r="N17" i="10"/>
  <c r="N15" i="10"/>
  <c r="F24" i="10"/>
  <c r="J52" i="10"/>
  <c r="J50" i="10"/>
  <c r="J49" i="10"/>
  <c r="J47" i="10"/>
  <c r="J46" i="10"/>
  <c r="J45" i="10"/>
  <c r="J43" i="10"/>
  <c r="J42" i="10"/>
  <c r="J41" i="10"/>
  <c r="J39" i="10"/>
  <c r="J37" i="10"/>
  <c r="J36" i="10"/>
  <c r="J35" i="10"/>
  <c r="J34" i="10"/>
  <c r="J33" i="10"/>
  <c r="J32" i="10"/>
  <c r="J30" i="10"/>
  <c r="J29" i="10"/>
  <c r="J28" i="10"/>
  <c r="J27" i="10"/>
  <c r="J26" i="10"/>
  <c r="J25" i="10"/>
  <c r="J24" i="10"/>
  <c r="J22" i="10"/>
  <c r="J21" i="10"/>
  <c r="J20" i="10"/>
  <c r="J19" i="10"/>
  <c r="J18" i="10"/>
  <c r="J17" i="10"/>
  <c r="J16" i="10"/>
  <c r="J15" i="10"/>
  <c r="J14" i="10"/>
  <c r="H52" i="10"/>
  <c r="H50" i="10"/>
  <c r="H47" i="10"/>
  <c r="H46" i="10"/>
  <c r="H45" i="10"/>
  <c r="H42" i="10"/>
  <c r="H41" i="10"/>
  <c r="H37" i="10"/>
  <c r="H36" i="10"/>
  <c r="H35" i="10"/>
  <c r="H34" i="10"/>
  <c r="H33" i="10"/>
  <c r="H32" i="10"/>
  <c r="H31" i="10"/>
  <c r="H30" i="10"/>
  <c r="H29" i="10"/>
  <c r="H28" i="10"/>
  <c r="H27" i="10"/>
  <c r="H26" i="10"/>
  <c r="H25" i="10"/>
  <c r="H24" i="10"/>
  <c r="H23" i="10"/>
  <c r="H22" i="10"/>
  <c r="H21" i="10"/>
  <c r="H20" i="10"/>
  <c r="H19" i="10"/>
  <c r="H18" i="10"/>
  <c r="H17" i="10"/>
  <c r="H16" i="10"/>
  <c r="H15" i="10"/>
  <c r="H14" i="10"/>
  <c r="H12" i="10"/>
  <c r="H11" i="10"/>
  <c r="H10" i="10"/>
  <c r="L38" i="12"/>
  <c r="L35" i="12"/>
  <c r="L34" i="12"/>
  <c r="L32" i="12"/>
  <c r="L30" i="12"/>
  <c r="L28" i="12"/>
  <c r="L27" i="12"/>
  <c r="L25" i="12"/>
  <c r="L23" i="12"/>
  <c r="L21" i="12"/>
  <c r="L19" i="12"/>
  <c r="L18" i="12"/>
  <c r="L17" i="12"/>
  <c r="L13" i="12"/>
  <c r="J39" i="12"/>
  <c r="J38" i="12"/>
  <c r="J37" i="12"/>
  <c r="J34" i="12"/>
  <c r="J25" i="12"/>
  <c r="J24" i="12"/>
  <c r="J22" i="12"/>
  <c r="J19" i="12"/>
  <c r="J17" i="12"/>
  <c r="J15" i="12"/>
  <c r="J13" i="12"/>
  <c r="H38" i="12"/>
  <c r="H24" i="12"/>
  <c r="H22" i="12"/>
  <c r="H20" i="12"/>
  <c r="H13" i="12"/>
  <c r="L45" i="13"/>
  <c r="L35" i="13"/>
  <c r="L34" i="13"/>
  <c r="L32" i="13"/>
  <c r="L30" i="13"/>
  <c r="L28" i="13"/>
  <c r="L27" i="13"/>
  <c r="L25" i="13"/>
  <c r="L23" i="13"/>
  <c r="L22" i="13"/>
  <c r="L21" i="13"/>
  <c r="L19" i="13"/>
  <c r="L18" i="13"/>
  <c r="L17" i="13"/>
  <c r="J39" i="13"/>
  <c r="J37" i="13"/>
  <c r="J34" i="13"/>
  <c r="J25" i="13"/>
  <c r="J24" i="13"/>
  <c r="J22" i="13"/>
  <c r="J19" i="13"/>
  <c r="J17" i="13"/>
  <c r="J15" i="13"/>
  <c r="H24" i="13"/>
  <c r="H22" i="13"/>
  <c r="H20" i="13"/>
  <c r="H18" i="13"/>
  <c r="J35" i="61"/>
  <c r="J19" i="61"/>
  <c r="H25" i="61"/>
  <c r="H24" i="61"/>
  <c r="H22" i="61"/>
  <c r="H19" i="61"/>
  <c r="I38" i="61"/>
  <c r="G38" i="61"/>
  <c r="I13" i="61"/>
  <c r="G13" i="61"/>
  <c r="I7" i="61"/>
  <c r="G7" i="61"/>
  <c r="F53" i="13"/>
  <c r="H53" i="13" s="1"/>
  <c r="F52" i="13"/>
  <c r="L52" i="13" s="1"/>
  <c r="F51" i="13"/>
  <c r="J51" i="13" s="1"/>
  <c r="F50" i="13"/>
  <c r="J50" i="13" s="1"/>
  <c r="F49" i="13"/>
  <c r="H49" i="13" s="1"/>
  <c r="F48" i="13"/>
  <c r="L48" i="13" s="1"/>
  <c r="F47" i="13"/>
  <c r="J47" i="13" s="1"/>
  <c r="F46" i="13"/>
  <c r="J46" i="13" s="1"/>
  <c r="F45" i="13"/>
  <c r="H45" i="13" s="1"/>
  <c r="F44" i="13"/>
  <c r="L44" i="13" s="1"/>
  <c r="F43" i="13"/>
  <c r="J43" i="13" s="1"/>
  <c r="F42" i="13"/>
  <c r="J42" i="13" s="1"/>
  <c r="F41" i="13"/>
  <c r="H41" i="13" s="1"/>
  <c r="F40" i="13"/>
  <c r="L40" i="13" s="1"/>
  <c r="F39" i="13"/>
  <c r="H39" i="13" s="1"/>
  <c r="F38" i="13"/>
  <c r="J38" i="13" s="1"/>
  <c r="F37" i="13"/>
  <c r="H37" i="13" s="1"/>
  <c r="F36" i="13"/>
  <c r="L36" i="13" s="1"/>
  <c r="F35" i="13"/>
  <c r="J35" i="13" s="1"/>
  <c r="F34" i="13"/>
  <c r="H34" i="13" s="1"/>
  <c r="F33" i="13"/>
  <c r="H33" i="13" s="1"/>
  <c r="F32" i="13"/>
  <c r="H32" i="13" s="1"/>
  <c r="F31" i="13"/>
  <c r="J31" i="13" s="1"/>
  <c r="F30" i="13"/>
  <c r="J30" i="13" s="1"/>
  <c r="F29" i="13"/>
  <c r="H29" i="13" s="1"/>
  <c r="F28" i="13"/>
  <c r="H28" i="13" s="1"/>
  <c r="F27" i="13"/>
  <c r="J27" i="13" s="1"/>
  <c r="F26" i="13"/>
  <c r="J26" i="13" s="1"/>
  <c r="F25" i="13"/>
  <c r="H25" i="13" s="1"/>
  <c r="F24" i="13"/>
  <c r="L24" i="13" s="1"/>
  <c r="F23" i="13"/>
  <c r="J23" i="13" s="1"/>
  <c r="F21" i="13"/>
  <c r="H21" i="13" s="1"/>
  <c r="F20" i="13"/>
  <c r="L20" i="13" s="1"/>
  <c r="F19" i="13"/>
  <c r="H19" i="13" s="1"/>
  <c r="F18" i="13"/>
  <c r="J18" i="13" s="1"/>
  <c r="F17" i="13"/>
  <c r="H17" i="13" s="1"/>
  <c r="F16" i="13"/>
  <c r="L16" i="13" s="1"/>
  <c r="F15" i="13"/>
  <c r="L15" i="13" s="1"/>
  <c r="F14" i="13"/>
  <c r="J14" i="13" s="1"/>
  <c r="F13" i="13"/>
  <c r="F12" i="13"/>
  <c r="L12" i="13" s="1"/>
  <c r="F11" i="13"/>
  <c r="J11" i="13" s="1"/>
  <c r="F10" i="13"/>
  <c r="J10" i="13" s="1"/>
  <c r="F9" i="13"/>
  <c r="H9" i="13" s="1"/>
  <c r="F8" i="13"/>
  <c r="L8" i="13" s="1"/>
  <c r="F7" i="13"/>
  <c r="G7" i="12"/>
  <c r="J9" i="13" l="1"/>
  <c r="L38" i="13"/>
  <c r="L10" i="13"/>
  <c r="N30" i="9"/>
  <c r="H42" i="13"/>
  <c r="J16" i="13"/>
  <c r="L46" i="13"/>
  <c r="H44" i="9"/>
  <c r="H48" i="9"/>
  <c r="J40" i="9"/>
  <c r="J44" i="9"/>
  <c r="L40" i="9"/>
  <c r="N44" i="9"/>
  <c r="H26" i="13"/>
  <c r="L9" i="13"/>
  <c r="H30" i="13"/>
  <c r="J21" i="13"/>
  <c r="J9" i="9"/>
  <c r="N34" i="9"/>
  <c r="H46" i="13"/>
  <c r="L37" i="13"/>
  <c r="L53" i="13"/>
  <c r="F42" i="27"/>
  <c r="F69" i="15"/>
  <c r="J40" i="13"/>
  <c r="J36" i="13"/>
  <c r="J10" i="9"/>
  <c r="L10" i="9"/>
  <c r="L42" i="9"/>
  <c r="N14" i="9"/>
  <c r="H10" i="13"/>
  <c r="H50" i="13"/>
  <c r="J13" i="13"/>
  <c r="J32" i="13"/>
  <c r="J44" i="13"/>
  <c r="J52" i="13"/>
  <c r="L13" i="13"/>
  <c r="L29" i="13"/>
  <c r="L41" i="13"/>
  <c r="L49" i="13"/>
  <c r="J11" i="9"/>
  <c r="J23" i="9"/>
  <c r="J31" i="9"/>
  <c r="J51" i="9"/>
  <c r="J28" i="13"/>
  <c r="J48" i="13"/>
  <c r="J12" i="13"/>
  <c r="J29" i="13"/>
  <c r="J41" i="13"/>
  <c r="J49" i="13"/>
  <c r="L33" i="13"/>
  <c r="L50" i="9"/>
  <c r="J24" i="55"/>
  <c r="F19" i="15"/>
  <c r="H14" i="13"/>
  <c r="H38" i="13"/>
  <c r="J8" i="13"/>
  <c r="J20" i="13"/>
  <c r="J33" i="13"/>
  <c r="J45" i="13"/>
  <c r="J53" i="13"/>
  <c r="L14" i="13"/>
  <c r="L26" i="13"/>
  <c r="L42" i="13"/>
  <c r="L50" i="13"/>
  <c r="L24" i="10"/>
  <c r="N24" i="25"/>
  <c r="N42" i="34"/>
  <c r="H7" i="13"/>
  <c r="H15" i="13"/>
  <c r="H23" i="13"/>
  <c r="H35" i="13"/>
  <c r="H43" i="13"/>
  <c r="H47" i="13"/>
  <c r="H8" i="13"/>
  <c r="H12" i="13"/>
  <c r="H16" i="13"/>
  <c r="H36" i="13"/>
  <c r="H40" i="13"/>
  <c r="H44" i="13"/>
  <c r="H48" i="13"/>
  <c r="H52" i="13"/>
  <c r="L7" i="13"/>
  <c r="L11" i="13"/>
  <c r="L31" i="13"/>
  <c r="L39" i="13"/>
  <c r="L43" i="13"/>
  <c r="L47" i="13"/>
  <c r="L51" i="13"/>
  <c r="H11" i="13"/>
  <c r="H27" i="13"/>
  <c r="H31" i="13"/>
  <c r="H51" i="13"/>
  <c r="H13" i="13"/>
  <c r="J42" i="60"/>
  <c r="J24" i="53"/>
  <c r="F42" i="51"/>
  <c r="F41" i="40"/>
  <c r="J24" i="37"/>
  <c r="O40" i="30"/>
  <c r="K40" i="30"/>
  <c r="M40" i="30"/>
  <c r="L40" i="30"/>
  <c r="J40" i="30"/>
  <c r="N40" i="30"/>
  <c r="M42" i="30"/>
  <c r="K42" i="30"/>
  <c r="N42" i="30"/>
  <c r="L42" i="30"/>
  <c r="J42" i="30"/>
  <c r="H42" i="30"/>
  <c r="G42" i="30"/>
  <c r="I40" i="30"/>
  <c r="H40" i="30"/>
  <c r="G40" i="30"/>
  <c r="H42" i="29"/>
  <c r="L24" i="26"/>
  <c r="H24" i="55"/>
  <c r="G42" i="60"/>
  <c r="P42" i="60"/>
  <c r="K42" i="52"/>
  <c r="F42" i="52" s="1"/>
  <c r="L24" i="45"/>
  <c r="N24" i="45"/>
  <c r="J24" i="38"/>
  <c r="J42" i="34"/>
  <c r="Q42" i="33"/>
  <c r="K42" i="33"/>
  <c r="Q42" i="32"/>
  <c r="F42" i="32" s="1"/>
  <c r="I42" i="31"/>
  <c r="Q42" i="31"/>
  <c r="G42" i="31"/>
  <c r="G42" i="29"/>
  <c r="F42" i="29" s="1"/>
  <c r="N42" i="28"/>
  <c r="F42" i="28" s="1"/>
  <c r="H39" i="9"/>
  <c r="H43" i="9"/>
  <c r="H51" i="9"/>
  <c r="L9" i="9"/>
  <c r="L29" i="9"/>
  <c r="L37" i="9"/>
  <c r="L49" i="9"/>
  <c r="L53" i="9"/>
  <c r="N49" i="9"/>
  <c r="N53" i="9"/>
  <c r="L11" i="9"/>
  <c r="L39" i="9"/>
  <c r="L43" i="9"/>
  <c r="L47" i="9"/>
  <c r="L51" i="9"/>
  <c r="F7" i="61"/>
  <c r="F42" i="31" l="1"/>
  <c r="F42" i="33"/>
  <c r="F40" i="30"/>
  <c r="F42" i="30"/>
  <c r="F42" i="60"/>
  <c r="K8" i="7"/>
  <c r="G38" i="6"/>
  <c r="G69" i="65" l="1"/>
  <c r="N100" i="66" l="1"/>
  <c r="M100" i="66"/>
  <c r="L100" i="66"/>
  <c r="K100" i="66"/>
  <c r="J100" i="66"/>
  <c r="I100" i="66"/>
  <c r="H100" i="66"/>
  <c r="G100" i="66"/>
  <c r="N98" i="66"/>
  <c r="M98" i="66"/>
  <c r="L98" i="66"/>
  <c r="K98" i="66"/>
  <c r="J98" i="66"/>
  <c r="I98" i="66"/>
  <c r="H98" i="66"/>
  <c r="G98" i="66"/>
  <c r="N96" i="66"/>
  <c r="M96" i="66"/>
  <c r="L96" i="66"/>
  <c r="K96" i="66"/>
  <c r="J96" i="66"/>
  <c r="I96" i="66"/>
  <c r="H96" i="66"/>
  <c r="G96" i="66"/>
  <c r="N94" i="66"/>
  <c r="M94" i="66"/>
  <c r="L94" i="66"/>
  <c r="K94" i="66"/>
  <c r="J94" i="66"/>
  <c r="I94" i="66"/>
  <c r="H94" i="66"/>
  <c r="G94" i="66"/>
  <c r="N92" i="66"/>
  <c r="M92" i="66"/>
  <c r="L92" i="66"/>
  <c r="K92" i="66"/>
  <c r="J92" i="66"/>
  <c r="I92" i="66"/>
  <c r="H92" i="66"/>
  <c r="G92" i="66"/>
  <c r="N90" i="66"/>
  <c r="M90" i="66"/>
  <c r="L90" i="66"/>
  <c r="K90" i="66"/>
  <c r="J90" i="66"/>
  <c r="I90" i="66"/>
  <c r="H90" i="66"/>
  <c r="G90" i="66"/>
  <c r="N88" i="66"/>
  <c r="M88" i="66"/>
  <c r="L88" i="66"/>
  <c r="K88" i="66"/>
  <c r="J88" i="66"/>
  <c r="I88" i="66"/>
  <c r="H88" i="66"/>
  <c r="G88" i="66"/>
  <c r="N86" i="66"/>
  <c r="M86" i="66"/>
  <c r="L86" i="66"/>
  <c r="K86" i="66"/>
  <c r="J86" i="66"/>
  <c r="I86" i="66"/>
  <c r="H86" i="66"/>
  <c r="G86" i="66"/>
  <c r="N84" i="66"/>
  <c r="M84" i="66"/>
  <c r="L84" i="66"/>
  <c r="K84" i="66"/>
  <c r="J84" i="66"/>
  <c r="I84" i="66"/>
  <c r="H84" i="66"/>
  <c r="G84" i="66"/>
  <c r="N82" i="66"/>
  <c r="M82" i="66"/>
  <c r="L82" i="66"/>
  <c r="K82" i="66"/>
  <c r="J82" i="66"/>
  <c r="I82" i="66"/>
  <c r="H82" i="66"/>
  <c r="G82" i="66"/>
  <c r="N80" i="66"/>
  <c r="M80" i="66"/>
  <c r="L80" i="66"/>
  <c r="K80" i="66"/>
  <c r="J80" i="66"/>
  <c r="I80" i="66"/>
  <c r="H80" i="66"/>
  <c r="G80" i="66"/>
  <c r="N78" i="66"/>
  <c r="M78" i="66"/>
  <c r="L78" i="66"/>
  <c r="K78" i="66"/>
  <c r="J78" i="66"/>
  <c r="I78" i="66"/>
  <c r="H78" i="66"/>
  <c r="G78" i="66"/>
  <c r="N76" i="66"/>
  <c r="M76" i="66"/>
  <c r="L76" i="66"/>
  <c r="K76" i="66"/>
  <c r="J76" i="66"/>
  <c r="I76" i="66"/>
  <c r="H76" i="66"/>
  <c r="G76" i="66"/>
  <c r="N74" i="66"/>
  <c r="M74" i="66"/>
  <c r="L74" i="66"/>
  <c r="K74" i="66"/>
  <c r="J74" i="66"/>
  <c r="I74" i="66"/>
  <c r="H74" i="66"/>
  <c r="G74" i="66"/>
  <c r="N72" i="66"/>
  <c r="M72" i="66"/>
  <c r="L72" i="66"/>
  <c r="K72" i="66"/>
  <c r="J72" i="66"/>
  <c r="I72" i="66"/>
  <c r="H72" i="66"/>
  <c r="G72" i="66"/>
  <c r="I70" i="66"/>
  <c r="N69" i="66"/>
  <c r="N70" i="66" s="1"/>
  <c r="M69" i="66"/>
  <c r="M70" i="66" s="1"/>
  <c r="L69" i="66"/>
  <c r="L70" i="66" s="1"/>
  <c r="K69" i="66"/>
  <c r="K70" i="66" s="1"/>
  <c r="J69" i="66"/>
  <c r="J70" i="66" s="1"/>
  <c r="I69" i="66"/>
  <c r="H69" i="66"/>
  <c r="H70" i="66" s="1"/>
  <c r="G69" i="66"/>
  <c r="G70" i="66" s="1"/>
  <c r="N68" i="66"/>
  <c r="M68" i="66"/>
  <c r="L68" i="66"/>
  <c r="K68" i="66"/>
  <c r="J68" i="66"/>
  <c r="I68" i="66"/>
  <c r="H68" i="66"/>
  <c r="G68" i="66"/>
  <c r="N66" i="66"/>
  <c r="M66" i="66"/>
  <c r="L66" i="66"/>
  <c r="K66" i="66"/>
  <c r="J66" i="66"/>
  <c r="I66" i="66"/>
  <c r="H66" i="66"/>
  <c r="G66" i="66"/>
  <c r="N64" i="66"/>
  <c r="M64" i="66"/>
  <c r="L64" i="66"/>
  <c r="K64" i="66"/>
  <c r="J64" i="66"/>
  <c r="I64" i="66"/>
  <c r="H64" i="66"/>
  <c r="G64" i="66"/>
  <c r="N62" i="66"/>
  <c r="M62" i="66"/>
  <c r="L62" i="66"/>
  <c r="K62" i="66"/>
  <c r="J62" i="66"/>
  <c r="I62" i="66"/>
  <c r="H62" i="66"/>
  <c r="G62" i="66"/>
  <c r="N60" i="66"/>
  <c r="M60" i="66"/>
  <c r="L60" i="66"/>
  <c r="K60" i="66"/>
  <c r="J60" i="66"/>
  <c r="I60" i="66"/>
  <c r="H60" i="66"/>
  <c r="G60" i="66"/>
  <c r="N58" i="66"/>
  <c r="M58" i="66"/>
  <c r="L58" i="66"/>
  <c r="K58" i="66"/>
  <c r="J58" i="66"/>
  <c r="I58" i="66"/>
  <c r="H58" i="66"/>
  <c r="G58" i="66"/>
  <c r="N56" i="66"/>
  <c r="M56" i="66"/>
  <c r="L56" i="66"/>
  <c r="K56" i="66"/>
  <c r="J56" i="66"/>
  <c r="I56" i="66"/>
  <c r="H56" i="66"/>
  <c r="G56" i="66"/>
  <c r="N54" i="66"/>
  <c r="M54" i="66"/>
  <c r="L54" i="66"/>
  <c r="K54" i="66"/>
  <c r="J54" i="66"/>
  <c r="I54" i="66"/>
  <c r="H54" i="66"/>
  <c r="G54" i="66"/>
  <c r="N52" i="66"/>
  <c r="M52" i="66"/>
  <c r="L52" i="66"/>
  <c r="K52" i="66"/>
  <c r="J52" i="66"/>
  <c r="I52" i="66"/>
  <c r="H52" i="66"/>
  <c r="G52" i="66"/>
  <c r="N50" i="66"/>
  <c r="M50" i="66"/>
  <c r="L50" i="66"/>
  <c r="K50" i="66"/>
  <c r="J50" i="66"/>
  <c r="I50" i="66"/>
  <c r="H50" i="66"/>
  <c r="G50" i="66"/>
  <c r="N48" i="66"/>
  <c r="M48" i="66"/>
  <c r="L48" i="66"/>
  <c r="K48" i="66"/>
  <c r="J48" i="66"/>
  <c r="I48" i="66"/>
  <c r="H48" i="66"/>
  <c r="G48" i="66"/>
  <c r="N46" i="66"/>
  <c r="M46" i="66"/>
  <c r="L46" i="66"/>
  <c r="K46" i="66"/>
  <c r="J46" i="66"/>
  <c r="I46" i="66"/>
  <c r="H46" i="66"/>
  <c r="G46" i="66"/>
  <c r="N44" i="66"/>
  <c r="M44" i="66"/>
  <c r="L44" i="66"/>
  <c r="K44" i="66"/>
  <c r="J44" i="66"/>
  <c r="I44" i="66"/>
  <c r="H44" i="66"/>
  <c r="G44" i="66"/>
  <c r="N40" i="66"/>
  <c r="M40" i="66"/>
  <c r="L40" i="66"/>
  <c r="K40" i="66"/>
  <c r="J40" i="66"/>
  <c r="I40" i="66"/>
  <c r="H40" i="66"/>
  <c r="G40" i="66"/>
  <c r="N38" i="66"/>
  <c r="M38" i="66"/>
  <c r="L38" i="66"/>
  <c r="K38" i="66"/>
  <c r="J38" i="66"/>
  <c r="I38" i="66"/>
  <c r="H38" i="66"/>
  <c r="G38" i="66"/>
  <c r="N36" i="66"/>
  <c r="M36" i="66"/>
  <c r="L36" i="66"/>
  <c r="K36" i="66"/>
  <c r="J36" i="66"/>
  <c r="I36" i="66"/>
  <c r="H36" i="66"/>
  <c r="G36" i="66"/>
  <c r="N34" i="66"/>
  <c r="M34" i="66"/>
  <c r="L34" i="66"/>
  <c r="K34" i="66"/>
  <c r="J34" i="66"/>
  <c r="I34" i="66"/>
  <c r="H34" i="66"/>
  <c r="G34" i="66"/>
  <c r="N32" i="66"/>
  <c r="M32" i="66"/>
  <c r="L32" i="66"/>
  <c r="K32" i="66"/>
  <c r="J32" i="66"/>
  <c r="I32" i="66"/>
  <c r="H32" i="66"/>
  <c r="G32" i="66"/>
  <c r="N30" i="66"/>
  <c r="M30" i="66"/>
  <c r="L30" i="66"/>
  <c r="K30" i="66"/>
  <c r="J30" i="66"/>
  <c r="I30" i="66"/>
  <c r="H30" i="66"/>
  <c r="G30" i="66"/>
  <c r="N28" i="66"/>
  <c r="M28" i="66"/>
  <c r="L28" i="66"/>
  <c r="K28" i="66"/>
  <c r="J28" i="66"/>
  <c r="I28" i="66"/>
  <c r="H28" i="66"/>
  <c r="G28" i="66"/>
  <c r="N26" i="66"/>
  <c r="M26" i="66"/>
  <c r="L26" i="66"/>
  <c r="K26" i="66"/>
  <c r="J26" i="66"/>
  <c r="I26" i="66"/>
  <c r="H26" i="66"/>
  <c r="G26" i="66"/>
  <c r="N24" i="66"/>
  <c r="M24" i="66"/>
  <c r="L24" i="66"/>
  <c r="K24" i="66"/>
  <c r="J24" i="66"/>
  <c r="I24" i="66"/>
  <c r="H24" i="66"/>
  <c r="G24" i="66"/>
  <c r="N22" i="66"/>
  <c r="M22" i="66"/>
  <c r="L22" i="66"/>
  <c r="K22" i="66"/>
  <c r="J22" i="66"/>
  <c r="I22" i="66"/>
  <c r="H22" i="66"/>
  <c r="G22" i="66"/>
  <c r="N19" i="66"/>
  <c r="M19" i="66"/>
  <c r="L19" i="66"/>
  <c r="K19" i="66"/>
  <c r="J19" i="66"/>
  <c r="I19" i="66"/>
  <c r="H19" i="66"/>
  <c r="G19" i="66"/>
  <c r="N18" i="66"/>
  <c r="M18" i="66"/>
  <c r="L18" i="66"/>
  <c r="K18" i="66"/>
  <c r="J18" i="66"/>
  <c r="I18" i="66"/>
  <c r="H18" i="66"/>
  <c r="G18" i="66"/>
  <c r="N16" i="66"/>
  <c r="M16" i="66"/>
  <c r="L16" i="66"/>
  <c r="K16" i="66"/>
  <c r="J16" i="66"/>
  <c r="I16" i="66"/>
  <c r="H16" i="66"/>
  <c r="G16" i="66"/>
  <c r="N14" i="66"/>
  <c r="M14" i="66"/>
  <c r="L14" i="66"/>
  <c r="K14" i="66"/>
  <c r="J14" i="66"/>
  <c r="I14" i="66"/>
  <c r="H14" i="66"/>
  <c r="G14" i="66"/>
  <c r="N12" i="66"/>
  <c r="M12" i="66"/>
  <c r="L12" i="66"/>
  <c r="K12" i="66"/>
  <c r="J12" i="66"/>
  <c r="I12" i="66"/>
  <c r="H12" i="66"/>
  <c r="G12" i="66"/>
  <c r="N10" i="66"/>
  <c r="M10" i="66"/>
  <c r="L10" i="66"/>
  <c r="K10" i="66"/>
  <c r="J10" i="66"/>
  <c r="I10" i="66"/>
  <c r="H10" i="66"/>
  <c r="G10" i="66"/>
  <c r="N7" i="66"/>
  <c r="M7" i="66"/>
  <c r="L7" i="66"/>
  <c r="K7" i="66"/>
  <c r="J7" i="66"/>
  <c r="I7" i="66"/>
  <c r="H7" i="66"/>
  <c r="G7" i="66"/>
  <c r="O100" i="65"/>
  <c r="N100" i="65"/>
  <c r="M100" i="65"/>
  <c r="L100" i="65"/>
  <c r="K100" i="65"/>
  <c r="J100" i="65"/>
  <c r="I100" i="65"/>
  <c r="H100" i="65"/>
  <c r="G100" i="65"/>
  <c r="O98" i="65"/>
  <c r="N98" i="65"/>
  <c r="M98" i="65"/>
  <c r="L98" i="65"/>
  <c r="K98" i="65"/>
  <c r="J98" i="65"/>
  <c r="I98" i="65"/>
  <c r="H98" i="65"/>
  <c r="G98" i="65"/>
  <c r="O96" i="65"/>
  <c r="N96" i="65"/>
  <c r="M96" i="65"/>
  <c r="L96" i="65"/>
  <c r="K96" i="65"/>
  <c r="J96" i="65"/>
  <c r="I96" i="65"/>
  <c r="H96" i="65"/>
  <c r="G96" i="65"/>
  <c r="O94" i="65"/>
  <c r="N94" i="65"/>
  <c r="M94" i="65"/>
  <c r="L94" i="65"/>
  <c r="K94" i="65"/>
  <c r="J94" i="65"/>
  <c r="I94" i="65"/>
  <c r="H94" i="65"/>
  <c r="G94" i="65"/>
  <c r="O92" i="65"/>
  <c r="N92" i="65"/>
  <c r="M92" i="65"/>
  <c r="L92" i="65"/>
  <c r="K92" i="65"/>
  <c r="J92" i="65"/>
  <c r="I92" i="65"/>
  <c r="H92" i="65"/>
  <c r="G92" i="65"/>
  <c r="O90" i="65"/>
  <c r="N90" i="65"/>
  <c r="M90" i="65"/>
  <c r="L90" i="65"/>
  <c r="K90" i="65"/>
  <c r="J90" i="65"/>
  <c r="I90" i="65"/>
  <c r="H90" i="65"/>
  <c r="G90" i="65"/>
  <c r="O88" i="65"/>
  <c r="N88" i="65"/>
  <c r="M88" i="65"/>
  <c r="L88" i="65"/>
  <c r="K88" i="65"/>
  <c r="J88" i="65"/>
  <c r="I88" i="65"/>
  <c r="H88" i="65"/>
  <c r="G88" i="65"/>
  <c r="O86" i="65"/>
  <c r="N86" i="65"/>
  <c r="M86" i="65"/>
  <c r="L86" i="65"/>
  <c r="K86" i="65"/>
  <c r="J86" i="65"/>
  <c r="I86" i="65"/>
  <c r="H86" i="65"/>
  <c r="G86" i="65"/>
  <c r="O84" i="65"/>
  <c r="N84" i="65"/>
  <c r="M84" i="65"/>
  <c r="L84" i="65"/>
  <c r="K84" i="65"/>
  <c r="J84" i="65"/>
  <c r="I84" i="65"/>
  <c r="H84" i="65"/>
  <c r="G84" i="65"/>
  <c r="O82" i="65"/>
  <c r="N82" i="65"/>
  <c r="M82" i="65"/>
  <c r="L82" i="65"/>
  <c r="K82" i="65"/>
  <c r="J82" i="65"/>
  <c r="I82" i="65"/>
  <c r="H82" i="65"/>
  <c r="G82" i="65"/>
  <c r="O80" i="65"/>
  <c r="N80" i="65"/>
  <c r="M80" i="65"/>
  <c r="L80" i="65"/>
  <c r="K80" i="65"/>
  <c r="J80" i="65"/>
  <c r="I80" i="65"/>
  <c r="H80" i="65"/>
  <c r="G80" i="65"/>
  <c r="O78" i="65"/>
  <c r="N78" i="65"/>
  <c r="M78" i="65"/>
  <c r="L78" i="65"/>
  <c r="K78" i="65"/>
  <c r="J78" i="65"/>
  <c r="I78" i="65"/>
  <c r="H78" i="65"/>
  <c r="G78" i="65"/>
  <c r="O76" i="65"/>
  <c r="N76" i="65"/>
  <c r="M76" i="65"/>
  <c r="L76" i="65"/>
  <c r="K76" i="65"/>
  <c r="J76" i="65"/>
  <c r="I76" i="65"/>
  <c r="H76" i="65"/>
  <c r="G76" i="65"/>
  <c r="O74" i="65"/>
  <c r="N74" i="65"/>
  <c r="M74" i="65"/>
  <c r="L74" i="65"/>
  <c r="K74" i="65"/>
  <c r="J74" i="65"/>
  <c r="I74" i="65"/>
  <c r="H74" i="65"/>
  <c r="G74" i="65"/>
  <c r="O72" i="65"/>
  <c r="N72" i="65"/>
  <c r="M72" i="65"/>
  <c r="L72" i="65"/>
  <c r="K72" i="65"/>
  <c r="J72" i="65"/>
  <c r="I72" i="65"/>
  <c r="H72" i="65"/>
  <c r="G72" i="65"/>
  <c r="O69" i="65"/>
  <c r="O70" i="65" s="1"/>
  <c r="N69" i="65"/>
  <c r="N70" i="65" s="1"/>
  <c r="M69" i="65"/>
  <c r="M70" i="65" s="1"/>
  <c r="L69" i="65"/>
  <c r="L70" i="65" s="1"/>
  <c r="K69" i="65"/>
  <c r="K70" i="65" s="1"/>
  <c r="J69" i="65"/>
  <c r="J70" i="65" s="1"/>
  <c r="I69" i="65"/>
  <c r="I70" i="65" s="1"/>
  <c r="H69" i="65"/>
  <c r="H70" i="65" s="1"/>
  <c r="G70" i="65"/>
  <c r="O68" i="65"/>
  <c r="N68" i="65"/>
  <c r="M68" i="65"/>
  <c r="L68" i="65"/>
  <c r="K68" i="65"/>
  <c r="J68" i="65"/>
  <c r="I68" i="65"/>
  <c r="H68" i="65"/>
  <c r="G68" i="65"/>
  <c r="O66" i="65"/>
  <c r="N66" i="65"/>
  <c r="M66" i="65"/>
  <c r="L66" i="65"/>
  <c r="K66" i="65"/>
  <c r="J66" i="65"/>
  <c r="I66" i="65"/>
  <c r="H66" i="65"/>
  <c r="G66" i="65"/>
  <c r="O64" i="65"/>
  <c r="N64" i="65"/>
  <c r="M64" i="65"/>
  <c r="L64" i="65"/>
  <c r="K64" i="65"/>
  <c r="J64" i="65"/>
  <c r="I64" i="65"/>
  <c r="H64" i="65"/>
  <c r="G64" i="65"/>
  <c r="O62" i="65"/>
  <c r="N62" i="65"/>
  <c r="M62" i="65"/>
  <c r="L62" i="65"/>
  <c r="K62" i="65"/>
  <c r="J62" i="65"/>
  <c r="I62" i="65"/>
  <c r="H62" i="65"/>
  <c r="G62" i="65"/>
  <c r="O60" i="65"/>
  <c r="N60" i="65"/>
  <c r="M60" i="65"/>
  <c r="L60" i="65"/>
  <c r="K60" i="65"/>
  <c r="J60" i="65"/>
  <c r="I60" i="65"/>
  <c r="H60" i="65"/>
  <c r="G60" i="65"/>
  <c r="O58" i="65"/>
  <c r="N58" i="65"/>
  <c r="M58" i="65"/>
  <c r="L58" i="65"/>
  <c r="K58" i="65"/>
  <c r="J58" i="65"/>
  <c r="I58" i="65"/>
  <c r="H58" i="65"/>
  <c r="G58" i="65"/>
  <c r="O56" i="65"/>
  <c r="N56" i="65"/>
  <c r="M56" i="65"/>
  <c r="L56" i="65"/>
  <c r="K56" i="65"/>
  <c r="J56" i="65"/>
  <c r="I56" i="65"/>
  <c r="H56" i="65"/>
  <c r="G56" i="65"/>
  <c r="O54" i="65"/>
  <c r="N54" i="65"/>
  <c r="M54" i="65"/>
  <c r="L54" i="65"/>
  <c r="K54" i="65"/>
  <c r="J54" i="65"/>
  <c r="I54" i="65"/>
  <c r="H54" i="65"/>
  <c r="G54" i="65"/>
  <c r="O52" i="65"/>
  <c r="N52" i="65"/>
  <c r="M52" i="65"/>
  <c r="L52" i="65"/>
  <c r="K52" i="65"/>
  <c r="J52" i="65"/>
  <c r="I52" i="65"/>
  <c r="H52" i="65"/>
  <c r="G52" i="65"/>
  <c r="O50" i="65"/>
  <c r="N50" i="65"/>
  <c r="M50" i="65"/>
  <c r="L50" i="65"/>
  <c r="K50" i="65"/>
  <c r="J50" i="65"/>
  <c r="I50" i="65"/>
  <c r="H50" i="65"/>
  <c r="G50" i="65"/>
  <c r="O48" i="65"/>
  <c r="N48" i="65"/>
  <c r="M48" i="65"/>
  <c r="L48" i="65"/>
  <c r="K48" i="65"/>
  <c r="J48" i="65"/>
  <c r="I48" i="65"/>
  <c r="H48" i="65"/>
  <c r="G48" i="65"/>
  <c r="O46" i="65"/>
  <c r="N46" i="65"/>
  <c r="M46" i="65"/>
  <c r="L46" i="65"/>
  <c r="K46" i="65"/>
  <c r="J46" i="65"/>
  <c r="I46" i="65"/>
  <c r="H46" i="65"/>
  <c r="G46" i="65"/>
  <c r="O44" i="65"/>
  <c r="N44" i="65"/>
  <c r="M44" i="65"/>
  <c r="L44" i="65"/>
  <c r="K44" i="65"/>
  <c r="J44" i="65"/>
  <c r="I44" i="65"/>
  <c r="H44" i="65"/>
  <c r="G44" i="65"/>
  <c r="O40" i="65"/>
  <c r="N40" i="65"/>
  <c r="M40" i="65"/>
  <c r="L40" i="65"/>
  <c r="K40" i="65"/>
  <c r="J40" i="65"/>
  <c r="I40" i="65"/>
  <c r="H40" i="65"/>
  <c r="G40" i="65"/>
  <c r="O38" i="65"/>
  <c r="N38" i="65"/>
  <c r="M38" i="65"/>
  <c r="L38" i="65"/>
  <c r="K38" i="65"/>
  <c r="J38" i="65"/>
  <c r="I38" i="65"/>
  <c r="H38" i="65"/>
  <c r="G38" i="65"/>
  <c r="O36" i="65"/>
  <c r="N36" i="65"/>
  <c r="M36" i="65"/>
  <c r="L36" i="65"/>
  <c r="K36" i="65"/>
  <c r="J36" i="65"/>
  <c r="I36" i="65"/>
  <c r="H36" i="65"/>
  <c r="G36" i="65"/>
  <c r="O34" i="65"/>
  <c r="N34" i="65"/>
  <c r="M34" i="65"/>
  <c r="L34" i="65"/>
  <c r="K34" i="65"/>
  <c r="J34" i="65"/>
  <c r="I34" i="65"/>
  <c r="H34" i="65"/>
  <c r="G34" i="65"/>
  <c r="O32" i="65"/>
  <c r="N32" i="65"/>
  <c r="M32" i="65"/>
  <c r="L32" i="65"/>
  <c r="K32" i="65"/>
  <c r="J32" i="65"/>
  <c r="I32" i="65"/>
  <c r="H32" i="65"/>
  <c r="G32" i="65"/>
  <c r="O30" i="65"/>
  <c r="N30" i="65"/>
  <c r="M30" i="65"/>
  <c r="L30" i="65"/>
  <c r="K30" i="65"/>
  <c r="J30" i="65"/>
  <c r="I30" i="65"/>
  <c r="H30" i="65"/>
  <c r="G30" i="65"/>
  <c r="O28" i="65"/>
  <c r="N28" i="65"/>
  <c r="M28" i="65"/>
  <c r="L28" i="65"/>
  <c r="K28" i="65"/>
  <c r="J28" i="65"/>
  <c r="I28" i="65"/>
  <c r="H28" i="65"/>
  <c r="G28" i="65"/>
  <c r="O26" i="65"/>
  <c r="N26" i="65"/>
  <c r="M26" i="65"/>
  <c r="L26" i="65"/>
  <c r="K26" i="65"/>
  <c r="J26" i="65"/>
  <c r="I26" i="65"/>
  <c r="H26" i="65"/>
  <c r="G26" i="65"/>
  <c r="O24" i="65"/>
  <c r="N24" i="65"/>
  <c r="M24" i="65"/>
  <c r="L24" i="65"/>
  <c r="K24" i="65"/>
  <c r="J24" i="65"/>
  <c r="I24" i="65"/>
  <c r="H24" i="65"/>
  <c r="G24" i="65"/>
  <c r="O22" i="65"/>
  <c r="N22" i="65"/>
  <c r="M22" i="65"/>
  <c r="L22" i="65"/>
  <c r="K22" i="65"/>
  <c r="J22" i="65"/>
  <c r="I22" i="65"/>
  <c r="H22" i="65"/>
  <c r="G22" i="65"/>
  <c r="O19" i="65"/>
  <c r="N19" i="65"/>
  <c r="M19" i="65"/>
  <c r="L19" i="65"/>
  <c r="K19" i="65"/>
  <c r="J19" i="65"/>
  <c r="I19" i="65"/>
  <c r="H19" i="65"/>
  <c r="G19" i="65"/>
  <c r="O18" i="65"/>
  <c r="N18" i="65"/>
  <c r="M18" i="65"/>
  <c r="L18" i="65"/>
  <c r="K18" i="65"/>
  <c r="J18" i="65"/>
  <c r="I18" i="65"/>
  <c r="H18" i="65"/>
  <c r="G18" i="65"/>
  <c r="O16" i="65"/>
  <c r="N16" i="65"/>
  <c r="M16" i="65"/>
  <c r="L16" i="65"/>
  <c r="K16" i="65"/>
  <c r="J16" i="65"/>
  <c r="I16" i="65"/>
  <c r="H16" i="65"/>
  <c r="G16" i="65"/>
  <c r="O14" i="65"/>
  <c r="N14" i="65"/>
  <c r="M14" i="65"/>
  <c r="L14" i="65"/>
  <c r="K14" i="65"/>
  <c r="J14" i="65"/>
  <c r="I14" i="65"/>
  <c r="H14" i="65"/>
  <c r="G14" i="65"/>
  <c r="O12" i="65"/>
  <c r="N12" i="65"/>
  <c r="M12" i="65"/>
  <c r="L12" i="65"/>
  <c r="K12" i="65"/>
  <c r="J12" i="65"/>
  <c r="I12" i="65"/>
  <c r="H12" i="65"/>
  <c r="G12" i="65"/>
  <c r="O10" i="65"/>
  <c r="N10" i="65"/>
  <c r="M10" i="65"/>
  <c r="L10" i="65"/>
  <c r="K10" i="65"/>
  <c r="J10" i="65"/>
  <c r="I10" i="65"/>
  <c r="H10" i="65"/>
  <c r="G10" i="65"/>
  <c r="O7" i="65"/>
  <c r="N7" i="65"/>
  <c r="M7" i="65"/>
  <c r="L7" i="65"/>
  <c r="K7" i="65"/>
  <c r="J7" i="65"/>
  <c r="I7" i="65"/>
  <c r="H7" i="65"/>
  <c r="G7" i="65"/>
  <c r="P100" i="63"/>
  <c r="O100" i="63"/>
  <c r="N100" i="63"/>
  <c r="M100" i="63"/>
  <c r="L100" i="63"/>
  <c r="K100" i="63"/>
  <c r="J100" i="63"/>
  <c r="I100" i="63"/>
  <c r="H100" i="63"/>
  <c r="G100" i="63"/>
  <c r="P98" i="63"/>
  <c r="O98" i="63"/>
  <c r="N98" i="63"/>
  <c r="M98" i="63"/>
  <c r="L98" i="63"/>
  <c r="K98" i="63"/>
  <c r="J98" i="63"/>
  <c r="I98" i="63"/>
  <c r="H98" i="63"/>
  <c r="G98" i="63"/>
  <c r="P96" i="63"/>
  <c r="O96" i="63"/>
  <c r="N96" i="63"/>
  <c r="M96" i="63"/>
  <c r="L96" i="63"/>
  <c r="K96" i="63"/>
  <c r="J96" i="63"/>
  <c r="I96" i="63"/>
  <c r="H96" i="63"/>
  <c r="G96" i="63"/>
  <c r="P94" i="63"/>
  <c r="O94" i="63"/>
  <c r="N94" i="63"/>
  <c r="M94" i="63"/>
  <c r="L94" i="63"/>
  <c r="K94" i="63"/>
  <c r="J94" i="63"/>
  <c r="I94" i="63"/>
  <c r="H94" i="63"/>
  <c r="G94" i="63"/>
  <c r="P92" i="63"/>
  <c r="O92" i="63"/>
  <c r="N92" i="63"/>
  <c r="M92" i="63"/>
  <c r="L92" i="63"/>
  <c r="K92" i="63"/>
  <c r="J92" i="63"/>
  <c r="I92" i="63"/>
  <c r="H92" i="63"/>
  <c r="G92" i="63"/>
  <c r="P90" i="63"/>
  <c r="O90" i="63"/>
  <c r="N90" i="63"/>
  <c r="M90" i="63"/>
  <c r="L90" i="63"/>
  <c r="K90" i="63"/>
  <c r="J90" i="63"/>
  <c r="I90" i="63"/>
  <c r="H90" i="63"/>
  <c r="G90" i="63"/>
  <c r="P88" i="63"/>
  <c r="O88" i="63"/>
  <c r="N88" i="63"/>
  <c r="M88" i="63"/>
  <c r="L88" i="63"/>
  <c r="K88" i="63"/>
  <c r="J88" i="63"/>
  <c r="I88" i="63"/>
  <c r="H88" i="63"/>
  <c r="G88" i="63"/>
  <c r="P86" i="63"/>
  <c r="O86" i="63"/>
  <c r="N86" i="63"/>
  <c r="M86" i="63"/>
  <c r="L86" i="63"/>
  <c r="K86" i="63"/>
  <c r="J86" i="63"/>
  <c r="I86" i="63"/>
  <c r="H86" i="63"/>
  <c r="G86" i="63"/>
  <c r="P84" i="63"/>
  <c r="O84" i="63"/>
  <c r="N84" i="63"/>
  <c r="M84" i="63"/>
  <c r="L84" i="63"/>
  <c r="K84" i="63"/>
  <c r="J84" i="63"/>
  <c r="I84" i="63"/>
  <c r="H84" i="63"/>
  <c r="G84" i="63"/>
  <c r="P82" i="63"/>
  <c r="O82" i="63"/>
  <c r="N82" i="63"/>
  <c r="M82" i="63"/>
  <c r="L82" i="63"/>
  <c r="K82" i="63"/>
  <c r="J82" i="63"/>
  <c r="I82" i="63"/>
  <c r="H82" i="63"/>
  <c r="G82" i="63"/>
  <c r="P80" i="63"/>
  <c r="O80" i="63"/>
  <c r="N80" i="63"/>
  <c r="M80" i="63"/>
  <c r="L80" i="63"/>
  <c r="K80" i="63"/>
  <c r="J80" i="63"/>
  <c r="I80" i="63"/>
  <c r="H80" i="63"/>
  <c r="G80" i="63"/>
  <c r="P78" i="63"/>
  <c r="O78" i="63"/>
  <c r="N78" i="63"/>
  <c r="M78" i="63"/>
  <c r="L78" i="63"/>
  <c r="K78" i="63"/>
  <c r="J78" i="63"/>
  <c r="I78" i="63"/>
  <c r="H78" i="63"/>
  <c r="G78" i="63"/>
  <c r="P76" i="63"/>
  <c r="O76" i="63"/>
  <c r="N76" i="63"/>
  <c r="M76" i="63"/>
  <c r="L76" i="63"/>
  <c r="K76" i="63"/>
  <c r="J76" i="63"/>
  <c r="I76" i="63"/>
  <c r="H76" i="63"/>
  <c r="G76" i="63"/>
  <c r="P74" i="63"/>
  <c r="O74" i="63"/>
  <c r="N74" i="63"/>
  <c r="M74" i="63"/>
  <c r="L74" i="63"/>
  <c r="K74" i="63"/>
  <c r="J74" i="63"/>
  <c r="I74" i="63"/>
  <c r="H74" i="63"/>
  <c r="G74" i="63"/>
  <c r="P72" i="63"/>
  <c r="O72" i="63"/>
  <c r="N72" i="63"/>
  <c r="M72" i="63"/>
  <c r="L72" i="63"/>
  <c r="K72" i="63"/>
  <c r="J72" i="63"/>
  <c r="I72" i="63"/>
  <c r="H72" i="63"/>
  <c r="G72" i="63"/>
  <c r="P69" i="63"/>
  <c r="P70" i="63" s="1"/>
  <c r="O69" i="63"/>
  <c r="O70" i="63" s="1"/>
  <c r="N69" i="63"/>
  <c r="N70" i="63" s="1"/>
  <c r="M69" i="63"/>
  <c r="M70" i="63" s="1"/>
  <c r="L69" i="63"/>
  <c r="L70" i="63" s="1"/>
  <c r="K69" i="63"/>
  <c r="K70" i="63" s="1"/>
  <c r="J69" i="63"/>
  <c r="J70" i="63" s="1"/>
  <c r="I69" i="63"/>
  <c r="I70" i="63" s="1"/>
  <c r="H69" i="63"/>
  <c r="H70" i="63" s="1"/>
  <c r="G69" i="63"/>
  <c r="G70" i="63" s="1"/>
  <c r="P68" i="63"/>
  <c r="O68" i="63"/>
  <c r="N68" i="63"/>
  <c r="M68" i="63"/>
  <c r="L68" i="63"/>
  <c r="K68" i="63"/>
  <c r="J68" i="63"/>
  <c r="I68" i="63"/>
  <c r="H68" i="63"/>
  <c r="G68" i="63"/>
  <c r="P66" i="63"/>
  <c r="O66" i="63"/>
  <c r="N66" i="63"/>
  <c r="M66" i="63"/>
  <c r="L66" i="63"/>
  <c r="K66" i="63"/>
  <c r="J66" i="63"/>
  <c r="I66" i="63"/>
  <c r="H66" i="63"/>
  <c r="G66" i="63"/>
  <c r="P64" i="63"/>
  <c r="O64" i="63"/>
  <c r="N64" i="63"/>
  <c r="M64" i="63"/>
  <c r="L64" i="63"/>
  <c r="K64" i="63"/>
  <c r="J64" i="63"/>
  <c r="I64" i="63"/>
  <c r="H64" i="63"/>
  <c r="G64" i="63"/>
  <c r="P62" i="63"/>
  <c r="O62" i="63"/>
  <c r="N62" i="63"/>
  <c r="M62" i="63"/>
  <c r="L62" i="63"/>
  <c r="K62" i="63"/>
  <c r="J62" i="63"/>
  <c r="I62" i="63"/>
  <c r="H62" i="63"/>
  <c r="G62" i="63"/>
  <c r="P60" i="63"/>
  <c r="O60" i="63"/>
  <c r="N60" i="63"/>
  <c r="M60" i="63"/>
  <c r="L60" i="63"/>
  <c r="K60" i="63"/>
  <c r="J60" i="63"/>
  <c r="I60" i="63"/>
  <c r="H60" i="63"/>
  <c r="G60" i="63"/>
  <c r="P58" i="63"/>
  <c r="O58" i="63"/>
  <c r="N58" i="63"/>
  <c r="M58" i="63"/>
  <c r="L58" i="63"/>
  <c r="K58" i="63"/>
  <c r="J58" i="63"/>
  <c r="I58" i="63"/>
  <c r="H58" i="63"/>
  <c r="G58" i="63"/>
  <c r="P56" i="63"/>
  <c r="O56" i="63"/>
  <c r="N56" i="63"/>
  <c r="M56" i="63"/>
  <c r="L56" i="63"/>
  <c r="K56" i="63"/>
  <c r="J56" i="63"/>
  <c r="I56" i="63"/>
  <c r="H56" i="63"/>
  <c r="G56" i="63"/>
  <c r="P54" i="63"/>
  <c r="O54" i="63"/>
  <c r="N54" i="63"/>
  <c r="M54" i="63"/>
  <c r="L54" i="63"/>
  <c r="K54" i="63"/>
  <c r="J54" i="63"/>
  <c r="I54" i="63"/>
  <c r="H54" i="63"/>
  <c r="G54" i="63"/>
  <c r="P52" i="63"/>
  <c r="O52" i="63"/>
  <c r="N52" i="63"/>
  <c r="M52" i="63"/>
  <c r="L52" i="63"/>
  <c r="K52" i="63"/>
  <c r="J52" i="63"/>
  <c r="I52" i="63"/>
  <c r="H52" i="63"/>
  <c r="G52" i="63"/>
  <c r="P50" i="63"/>
  <c r="O50" i="63"/>
  <c r="N50" i="63"/>
  <c r="M50" i="63"/>
  <c r="L50" i="63"/>
  <c r="K50" i="63"/>
  <c r="J50" i="63"/>
  <c r="I50" i="63"/>
  <c r="H50" i="63"/>
  <c r="G50" i="63"/>
  <c r="P48" i="63"/>
  <c r="O48" i="63"/>
  <c r="N48" i="63"/>
  <c r="M48" i="63"/>
  <c r="L48" i="63"/>
  <c r="K48" i="63"/>
  <c r="J48" i="63"/>
  <c r="I48" i="63"/>
  <c r="H48" i="63"/>
  <c r="G48" i="63"/>
  <c r="P46" i="63"/>
  <c r="O46" i="63"/>
  <c r="N46" i="63"/>
  <c r="M46" i="63"/>
  <c r="L46" i="63"/>
  <c r="K46" i="63"/>
  <c r="J46" i="63"/>
  <c r="I46" i="63"/>
  <c r="H46" i="63"/>
  <c r="G46" i="63"/>
  <c r="P44" i="63"/>
  <c r="O44" i="63"/>
  <c r="N44" i="63"/>
  <c r="M44" i="63"/>
  <c r="L44" i="63"/>
  <c r="K44" i="63"/>
  <c r="J44" i="63"/>
  <c r="I44" i="63"/>
  <c r="H44" i="63"/>
  <c r="G44" i="63"/>
  <c r="P40" i="63"/>
  <c r="O40" i="63"/>
  <c r="N40" i="63"/>
  <c r="M40" i="63"/>
  <c r="L40" i="63"/>
  <c r="K40" i="63"/>
  <c r="J40" i="63"/>
  <c r="I40" i="63"/>
  <c r="H40" i="63"/>
  <c r="G40" i="63"/>
  <c r="P38" i="63"/>
  <c r="O38" i="63"/>
  <c r="N38" i="63"/>
  <c r="M38" i="63"/>
  <c r="L38" i="63"/>
  <c r="K38" i="63"/>
  <c r="J38" i="63"/>
  <c r="I38" i="63"/>
  <c r="H38" i="63"/>
  <c r="G38" i="63"/>
  <c r="P36" i="63"/>
  <c r="O36" i="63"/>
  <c r="N36" i="63"/>
  <c r="M36" i="63"/>
  <c r="L36" i="63"/>
  <c r="K36" i="63"/>
  <c r="J36" i="63"/>
  <c r="I36" i="63"/>
  <c r="H36" i="63"/>
  <c r="G36" i="63"/>
  <c r="P34" i="63"/>
  <c r="O34" i="63"/>
  <c r="N34" i="63"/>
  <c r="M34" i="63"/>
  <c r="L34" i="63"/>
  <c r="K34" i="63"/>
  <c r="J34" i="63"/>
  <c r="I34" i="63"/>
  <c r="H34" i="63"/>
  <c r="G34" i="63"/>
  <c r="P32" i="63"/>
  <c r="O32" i="63"/>
  <c r="N32" i="63"/>
  <c r="M32" i="63"/>
  <c r="L32" i="63"/>
  <c r="K32" i="63"/>
  <c r="J32" i="63"/>
  <c r="I32" i="63"/>
  <c r="H32" i="63"/>
  <c r="G32" i="63"/>
  <c r="P30" i="63"/>
  <c r="O30" i="63"/>
  <c r="N30" i="63"/>
  <c r="M30" i="63"/>
  <c r="L30" i="63"/>
  <c r="K30" i="63"/>
  <c r="J30" i="63"/>
  <c r="I30" i="63"/>
  <c r="H30" i="63"/>
  <c r="G30" i="63"/>
  <c r="P28" i="63"/>
  <c r="O28" i="63"/>
  <c r="N28" i="63"/>
  <c r="M28" i="63"/>
  <c r="L28" i="63"/>
  <c r="K28" i="63"/>
  <c r="J28" i="63"/>
  <c r="I28" i="63"/>
  <c r="H28" i="63"/>
  <c r="G28" i="63"/>
  <c r="P26" i="63"/>
  <c r="O26" i="63"/>
  <c r="N26" i="63"/>
  <c r="M26" i="63"/>
  <c r="L26" i="63"/>
  <c r="K26" i="63"/>
  <c r="J26" i="63"/>
  <c r="I26" i="63"/>
  <c r="H26" i="63"/>
  <c r="G26" i="63"/>
  <c r="P24" i="63"/>
  <c r="O24" i="63"/>
  <c r="N24" i="63"/>
  <c r="M24" i="63"/>
  <c r="L24" i="63"/>
  <c r="K24" i="63"/>
  <c r="J24" i="63"/>
  <c r="I24" i="63"/>
  <c r="H24" i="63"/>
  <c r="G24" i="63"/>
  <c r="P22" i="63"/>
  <c r="O22" i="63"/>
  <c r="N22" i="63"/>
  <c r="M22" i="63"/>
  <c r="L22" i="63"/>
  <c r="K22" i="63"/>
  <c r="J22" i="63"/>
  <c r="I22" i="63"/>
  <c r="H22" i="63"/>
  <c r="G22" i="63"/>
  <c r="P19" i="63"/>
  <c r="O19" i="63"/>
  <c r="N19" i="63"/>
  <c r="M19" i="63"/>
  <c r="L19" i="63"/>
  <c r="K19" i="63"/>
  <c r="J19" i="63"/>
  <c r="I19" i="63"/>
  <c r="H19" i="63"/>
  <c r="G19" i="63"/>
  <c r="P18" i="63"/>
  <c r="O18" i="63"/>
  <c r="N18" i="63"/>
  <c r="M18" i="63"/>
  <c r="L18" i="63"/>
  <c r="K18" i="63"/>
  <c r="J18" i="63"/>
  <c r="I18" i="63"/>
  <c r="H18" i="63"/>
  <c r="G18" i="63"/>
  <c r="P16" i="63"/>
  <c r="O16" i="63"/>
  <c r="N16" i="63"/>
  <c r="M16" i="63"/>
  <c r="L16" i="63"/>
  <c r="K16" i="63"/>
  <c r="J16" i="63"/>
  <c r="I16" i="63"/>
  <c r="H16" i="63"/>
  <c r="G16" i="63"/>
  <c r="P14" i="63"/>
  <c r="O14" i="63"/>
  <c r="N14" i="63"/>
  <c r="M14" i="63"/>
  <c r="L14" i="63"/>
  <c r="K14" i="63"/>
  <c r="J14" i="63"/>
  <c r="I14" i="63"/>
  <c r="H14" i="63"/>
  <c r="G14" i="63"/>
  <c r="P12" i="63"/>
  <c r="O12" i="63"/>
  <c r="N12" i="63"/>
  <c r="M12" i="63"/>
  <c r="L12" i="63"/>
  <c r="K12" i="63"/>
  <c r="J12" i="63"/>
  <c r="I12" i="63"/>
  <c r="H12" i="63"/>
  <c r="G12" i="63"/>
  <c r="P10" i="63"/>
  <c r="O10" i="63"/>
  <c r="N10" i="63"/>
  <c r="M10" i="63"/>
  <c r="L10" i="63"/>
  <c r="K10" i="63"/>
  <c r="J10" i="63"/>
  <c r="I10" i="63"/>
  <c r="H10" i="63"/>
  <c r="G10" i="63"/>
  <c r="P7" i="63"/>
  <c r="O7" i="63"/>
  <c r="N7" i="63"/>
  <c r="M7" i="63"/>
  <c r="L7" i="63"/>
  <c r="K7" i="63"/>
  <c r="J7" i="63"/>
  <c r="I7" i="63"/>
  <c r="H7" i="63"/>
  <c r="G7" i="63"/>
  <c r="O100" i="57"/>
  <c r="N100" i="57"/>
  <c r="M100" i="57"/>
  <c r="O98" i="57"/>
  <c r="N98" i="57"/>
  <c r="M98" i="57"/>
  <c r="O96" i="57"/>
  <c r="N96" i="57"/>
  <c r="M96" i="57"/>
  <c r="O94" i="57"/>
  <c r="N94" i="57"/>
  <c r="M94" i="57"/>
  <c r="O92" i="57"/>
  <c r="N92" i="57"/>
  <c r="M92" i="57"/>
  <c r="O90" i="57"/>
  <c r="N90" i="57"/>
  <c r="M90" i="57"/>
  <c r="O88" i="57"/>
  <c r="N88" i="57"/>
  <c r="M88" i="57"/>
  <c r="O86" i="57"/>
  <c r="N86" i="57"/>
  <c r="M86" i="57"/>
  <c r="O84" i="57"/>
  <c r="N84" i="57"/>
  <c r="M84" i="57"/>
  <c r="O82" i="57"/>
  <c r="N82" i="57"/>
  <c r="M82" i="57"/>
  <c r="O80" i="57"/>
  <c r="N80" i="57"/>
  <c r="M80" i="57"/>
  <c r="O78" i="57"/>
  <c r="N78" i="57"/>
  <c r="M78" i="57"/>
  <c r="O76" i="57"/>
  <c r="N76" i="57"/>
  <c r="M76" i="57"/>
  <c r="O74" i="57"/>
  <c r="N74" i="57"/>
  <c r="M74" i="57"/>
  <c r="O72" i="57"/>
  <c r="N72" i="57"/>
  <c r="M72" i="57"/>
  <c r="N70" i="57"/>
  <c r="O69" i="57"/>
  <c r="O70" i="57" s="1"/>
  <c r="N69" i="57"/>
  <c r="M69" i="57"/>
  <c r="M70" i="57" s="1"/>
  <c r="O68" i="57"/>
  <c r="N68" i="57"/>
  <c r="M68" i="57"/>
  <c r="O66" i="57"/>
  <c r="N66" i="57"/>
  <c r="M66" i="57"/>
  <c r="O64" i="57"/>
  <c r="N64" i="57"/>
  <c r="M64" i="57"/>
  <c r="O62" i="57"/>
  <c r="N62" i="57"/>
  <c r="M62" i="57"/>
  <c r="O60" i="57"/>
  <c r="N60" i="57"/>
  <c r="M60" i="57"/>
  <c r="O58" i="57"/>
  <c r="N58" i="57"/>
  <c r="M58" i="57"/>
  <c r="O56" i="57"/>
  <c r="N56" i="57"/>
  <c r="M56" i="57"/>
  <c r="O54" i="57"/>
  <c r="N54" i="57"/>
  <c r="M54" i="57"/>
  <c r="O52" i="57"/>
  <c r="N52" i="57"/>
  <c r="M52" i="57"/>
  <c r="O50" i="57"/>
  <c r="N50" i="57"/>
  <c r="M50" i="57"/>
  <c r="O48" i="57"/>
  <c r="N48" i="57"/>
  <c r="M48" i="57"/>
  <c r="O46" i="57"/>
  <c r="N46" i="57"/>
  <c r="M46" i="57"/>
  <c r="O44" i="57"/>
  <c r="N44" i="57"/>
  <c r="M44" i="57"/>
  <c r="O40" i="57"/>
  <c r="N40" i="57"/>
  <c r="M40" i="57"/>
  <c r="O38" i="57"/>
  <c r="N38" i="57"/>
  <c r="M38" i="57"/>
  <c r="O36" i="57"/>
  <c r="N36" i="57"/>
  <c r="M36" i="57"/>
  <c r="O34" i="57"/>
  <c r="N34" i="57"/>
  <c r="M34" i="57"/>
  <c r="O32" i="57"/>
  <c r="N32" i="57"/>
  <c r="M32" i="57"/>
  <c r="O30" i="57"/>
  <c r="N30" i="57"/>
  <c r="M30" i="57"/>
  <c r="O28" i="57"/>
  <c r="N28" i="57"/>
  <c r="M28" i="57"/>
  <c r="O26" i="57"/>
  <c r="N26" i="57"/>
  <c r="M26" i="57"/>
  <c r="O24" i="57"/>
  <c r="N24" i="57"/>
  <c r="M24" i="57"/>
  <c r="O22" i="57"/>
  <c r="N22" i="57"/>
  <c r="M22" i="57"/>
  <c r="O19" i="57"/>
  <c r="N19" i="57"/>
  <c r="M19" i="57"/>
  <c r="O18" i="57"/>
  <c r="N18" i="57"/>
  <c r="M18" i="57"/>
  <c r="O16" i="57"/>
  <c r="N16" i="57"/>
  <c r="M16" i="57"/>
  <c r="O14" i="57"/>
  <c r="N14" i="57"/>
  <c r="M14" i="57"/>
  <c r="O12" i="57"/>
  <c r="N12" i="57"/>
  <c r="M12" i="57"/>
  <c r="O10" i="57"/>
  <c r="N10" i="57"/>
  <c r="M10" i="57"/>
  <c r="O7" i="57"/>
  <c r="N7" i="57"/>
  <c r="M7" i="57"/>
  <c r="O20" i="57" l="1"/>
  <c r="P8" i="63"/>
  <c r="J20" i="63"/>
  <c r="N8" i="65"/>
  <c r="H20" i="65"/>
  <c r="H8" i="66"/>
  <c r="G20" i="66"/>
  <c r="N8" i="57"/>
  <c r="M8" i="63"/>
  <c r="K20" i="63"/>
  <c r="K8" i="65"/>
  <c r="M20" i="65"/>
  <c r="M8" i="66"/>
  <c r="L20" i="66"/>
  <c r="O8" i="57"/>
  <c r="M20" i="57"/>
  <c r="J8" i="63"/>
  <c r="N8" i="63"/>
  <c r="O8" i="63"/>
  <c r="H20" i="63"/>
  <c r="L20" i="63"/>
  <c r="P20" i="63"/>
  <c r="H8" i="65"/>
  <c r="L8" i="65"/>
  <c r="J20" i="65"/>
  <c r="N20" i="65"/>
  <c r="J8" i="66"/>
  <c r="N8" i="66"/>
  <c r="I20" i="66"/>
  <c r="M20" i="66"/>
  <c r="M8" i="57"/>
  <c r="L8" i="63"/>
  <c r="N20" i="63"/>
  <c r="J8" i="65"/>
  <c r="L20" i="65"/>
  <c r="K20" i="66"/>
  <c r="I8" i="63"/>
  <c r="H8" i="63"/>
  <c r="G20" i="63"/>
  <c r="O20" i="63"/>
  <c r="G8" i="65"/>
  <c r="O8" i="65"/>
  <c r="I20" i="65"/>
  <c r="I8" i="66"/>
  <c r="H20" i="66"/>
  <c r="N20" i="57"/>
  <c r="G8" i="63"/>
  <c r="K8" i="63"/>
  <c r="I20" i="63"/>
  <c r="M20" i="63"/>
  <c r="I8" i="65"/>
  <c r="M8" i="65"/>
  <c r="G20" i="65"/>
  <c r="K20" i="65"/>
  <c r="O20" i="65"/>
  <c r="G8" i="66"/>
  <c r="K8" i="66"/>
  <c r="L8" i="66"/>
  <c r="J20" i="66"/>
  <c r="N20" i="66"/>
  <c r="J7" i="61"/>
  <c r="H7" i="61"/>
  <c r="F53" i="61"/>
  <c r="F52" i="61"/>
  <c r="F51" i="61"/>
  <c r="F50" i="61"/>
  <c r="F49" i="61"/>
  <c r="F48" i="61"/>
  <c r="F47" i="61"/>
  <c r="F46" i="61"/>
  <c r="F45" i="61"/>
  <c r="F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17" i="61"/>
  <c r="F16" i="61"/>
  <c r="F15" i="61"/>
  <c r="F14" i="61"/>
  <c r="F13" i="61"/>
  <c r="F12" i="61"/>
  <c r="F11" i="61"/>
  <c r="F10" i="61"/>
  <c r="F9" i="61"/>
  <c r="F8" i="61"/>
  <c r="G100" i="62"/>
  <c r="I98" i="62"/>
  <c r="G98" i="62"/>
  <c r="K98" i="62"/>
  <c r="H96" i="62"/>
  <c r="J94" i="62"/>
  <c r="K94" i="62"/>
  <c r="H92" i="62"/>
  <c r="J92" i="62"/>
  <c r="K90" i="62"/>
  <c r="J88" i="62"/>
  <c r="G88" i="62"/>
  <c r="I88" i="62"/>
  <c r="J86" i="62"/>
  <c r="K86" i="62"/>
  <c r="K84" i="62"/>
  <c r="K82" i="62"/>
  <c r="G80" i="62"/>
  <c r="K78" i="62"/>
  <c r="J78" i="62"/>
  <c r="G78" i="62"/>
  <c r="J76" i="62"/>
  <c r="G76" i="62"/>
  <c r="H76" i="62"/>
  <c r="K74" i="62"/>
  <c r="J72" i="62"/>
  <c r="I72" i="62"/>
  <c r="G72" i="62"/>
  <c r="M72" i="62"/>
  <c r="M69" i="62"/>
  <c r="K69" i="62"/>
  <c r="J69" i="62"/>
  <c r="I69" i="62"/>
  <c r="H69" i="62"/>
  <c r="K68" i="62"/>
  <c r="J68" i="62"/>
  <c r="I68" i="62"/>
  <c r="G68" i="62"/>
  <c r="M68" i="62"/>
  <c r="J66" i="62"/>
  <c r="I66" i="62"/>
  <c r="M64" i="62"/>
  <c r="K64" i="62"/>
  <c r="J64" i="62"/>
  <c r="I64" i="62"/>
  <c r="G64" i="62"/>
  <c r="K62" i="62"/>
  <c r="G62" i="62"/>
  <c r="K60" i="62"/>
  <c r="I60" i="62"/>
  <c r="G60" i="62"/>
  <c r="K58" i="62"/>
  <c r="J56" i="62"/>
  <c r="I56" i="62"/>
  <c r="J54" i="62"/>
  <c r="G54" i="62"/>
  <c r="I54" i="62"/>
  <c r="K52" i="62"/>
  <c r="M50" i="62"/>
  <c r="K50" i="62"/>
  <c r="I50" i="62"/>
  <c r="G50" i="62"/>
  <c r="J50" i="62"/>
  <c r="M48" i="62"/>
  <c r="K48" i="62"/>
  <c r="J48" i="62"/>
  <c r="I48" i="62"/>
  <c r="H48" i="62"/>
  <c r="G48" i="62"/>
  <c r="J46" i="62"/>
  <c r="H46" i="62"/>
  <c r="G46" i="62"/>
  <c r="M46" i="62"/>
  <c r="M44" i="62"/>
  <c r="K44" i="62"/>
  <c r="J44" i="62"/>
  <c r="I44" i="62"/>
  <c r="H44" i="62"/>
  <c r="G44" i="62"/>
  <c r="M42" i="62"/>
  <c r="F42" i="62" s="1"/>
  <c r="K40" i="62"/>
  <c r="I40" i="62"/>
  <c r="G40" i="62"/>
  <c r="J40" i="62"/>
  <c r="K38" i="62"/>
  <c r="J38" i="62"/>
  <c r="I38" i="62"/>
  <c r="H38" i="62"/>
  <c r="G38" i="62"/>
  <c r="M38" i="62"/>
  <c r="K36" i="62"/>
  <c r="J36" i="62"/>
  <c r="I36" i="62"/>
  <c r="G36" i="62"/>
  <c r="J34" i="62"/>
  <c r="G34" i="62"/>
  <c r="K34" i="62"/>
  <c r="M32" i="62"/>
  <c r="K32" i="62"/>
  <c r="J32" i="62"/>
  <c r="I32" i="62"/>
  <c r="H32" i="62"/>
  <c r="G32" i="62"/>
  <c r="K30" i="62"/>
  <c r="G30" i="62"/>
  <c r="M28" i="62"/>
  <c r="I28" i="62"/>
  <c r="G28" i="62"/>
  <c r="K28" i="62"/>
  <c r="G26" i="62"/>
  <c r="I26" i="62"/>
  <c r="J24" i="62"/>
  <c r="I24" i="62"/>
  <c r="G24" i="62"/>
  <c r="M24" i="62"/>
  <c r="G22" i="62"/>
  <c r="M19" i="62"/>
  <c r="K19" i="62"/>
  <c r="J19" i="62"/>
  <c r="I19" i="62"/>
  <c r="H19" i="62"/>
  <c r="G19" i="62"/>
  <c r="G18" i="62"/>
  <c r="J16" i="62"/>
  <c r="G16" i="62"/>
  <c r="I14" i="62"/>
  <c r="J12" i="62"/>
  <c r="M10" i="62"/>
  <c r="M7" i="62"/>
  <c r="K7" i="62"/>
  <c r="J7" i="62"/>
  <c r="I7" i="62"/>
  <c r="H7" i="62"/>
  <c r="G7" i="62"/>
  <c r="F53" i="12"/>
  <c r="F52" i="12"/>
  <c r="F51" i="12"/>
  <c r="F50" i="12"/>
  <c r="F49" i="12"/>
  <c r="F48" i="12"/>
  <c r="F47" i="12"/>
  <c r="F46" i="12"/>
  <c r="F45" i="12"/>
  <c r="F44" i="12"/>
  <c r="F43" i="12"/>
  <c r="F42" i="12"/>
  <c r="F41" i="12"/>
  <c r="F40" i="12"/>
  <c r="F39" i="12"/>
  <c r="F37" i="12"/>
  <c r="F36" i="12"/>
  <c r="F35" i="12"/>
  <c r="F34" i="12"/>
  <c r="F33" i="12"/>
  <c r="F32" i="12"/>
  <c r="F31" i="12"/>
  <c r="F30" i="12"/>
  <c r="F29" i="12"/>
  <c r="F28" i="12"/>
  <c r="F27" i="12"/>
  <c r="F26" i="12"/>
  <c r="F25" i="12"/>
  <c r="F24" i="12"/>
  <c r="F23" i="12"/>
  <c r="F22" i="12"/>
  <c r="F21" i="12"/>
  <c r="F20" i="12"/>
  <c r="F19" i="12"/>
  <c r="F18" i="12"/>
  <c r="F17" i="12"/>
  <c r="F16" i="12"/>
  <c r="F15" i="12"/>
  <c r="F14" i="12"/>
  <c r="F12" i="12"/>
  <c r="F11" i="12"/>
  <c r="F10" i="12"/>
  <c r="F9" i="12"/>
  <c r="F8" i="12"/>
  <c r="J14" i="61" l="1"/>
  <c r="H14" i="61"/>
  <c r="H8" i="61"/>
  <c r="J8" i="61"/>
  <c r="J12" i="61"/>
  <c r="H12" i="61"/>
  <c r="H16" i="61"/>
  <c r="J16" i="61"/>
  <c r="J20" i="61"/>
  <c r="H20" i="61"/>
  <c r="J24" i="61"/>
  <c r="J28" i="61"/>
  <c r="H28" i="61"/>
  <c r="J32" i="61"/>
  <c r="H32" i="61"/>
  <c r="H36" i="61"/>
  <c r="J36" i="61"/>
  <c r="J40" i="61"/>
  <c r="H40" i="61"/>
  <c r="H44" i="61"/>
  <c r="J44" i="61"/>
  <c r="J48" i="61"/>
  <c r="H48" i="61"/>
  <c r="H52" i="61"/>
  <c r="J52" i="61"/>
  <c r="H9" i="61"/>
  <c r="J9" i="61"/>
  <c r="J13" i="61"/>
  <c r="H13" i="61"/>
  <c r="H17" i="61"/>
  <c r="J17" i="61"/>
  <c r="H21" i="61"/>
  <c r="J21" i="61"/>
  <c r="J25" i="61"/>
  <c r="H29" i="61"/>
  <c r="J29" i="61"/>
  <c r="H33" i="61"/>
  <c r="J33" i="61"/>
  <c r="H37" i="61"/>
  <c r="J37" i="61"/>
  <c r="H41" i="61"/>
  <c r="J41" i="61"/>
  <c r="H45" i="61"/>
  <c r="J45" i="61"/>
  <c r="H49" i="61"/>
  <c r="J49" i="61"/>
  <c r="H53" i="61"/>
  <c r="J53" i="61"/>
  <c r="H10" i="61"/>
  <c r="J10" i="61"/>
  <c r="J18" i="61"/>
  <c r="H18" i="61"/>
  <c r="J22" i="61"/>
  <c r="J26" i="61"/>
  <c r="H26" i="61"/>
  <c r="H30" i="61"/>
  <c r="J30" i="61"/>
  <c r="J34" i="61"/>
  <c r="H34" i="61"/>
  <c r="J38" i="61"/>
  <c r="H38" i="61"/>
  <c r="J42" i="61"/>
  <c r="H42" i="61"/>
  <c r="H46" i="61"/>
  <c r="J46" i="61"/>
  <c r="J50" i="61"/>
  <c r="H50" i="61"/>
  <c r="J11" i="61"/>
  <c r="H11" i="61"/>
  <c r="J15" i="61"/>
  <c r="H15" i="61"/>
  <c r="J23" i="61"/>
  <c r="H23" i="61"/>
  <c r="J27" i="61"/>
  <c r="H27" i="61"/>
  <c r="J31" i="61"/>
  <c r="H31" i="61"/>
  <c r="H35" i="61"/>
  <c r="J39" i="61"/>
  <c r="H39" i="61"/>
  <c r="J43" i="61"/>
  <c r="H43" i="61"/>
  <c r="J47" i="61"/>
  <c r="H47" i="61"/>
  <c r="J51" i="61"/>
  <c r="H51" i="61"/>
  <c r="F69" i="62"/>
  <c r="O70" i="62" s="1"/>
  <c r="F7" i="62"/>
  <c r="F19" i="62"/>
  <c r="F32" i="62"/>
  <c r="F44" i="62"/>
  <c r="F38" i="62"/>
  <c r="F48" i="62"/>
  <c r="H12" i="12"/>
  <c r="L12" i="12"/>
  <c r="J12" i="12"/>
  <c r="J21" i="12"/>
  <c r="H21" i="12"/>
  <c r="J29" i="12"/>
  <c r="L29" i="12"/>
  <c r="H29" i="12"/>
  <c r="L37" i="12"/>
  <c r="H37" i="12"/>
  <c r="L46" i="12"/>
  <c r="J46" i="12"/>
  <c r="H46" i="12"/>
  <c r="L14" i="12"/>
  <c r="H14" i="12"/>
  <c r="J14" i="12"/>
  <c r="L22" i="12"/>
  <c r="J30" i="12"/>
  <c r="H30" i="12"/>
  <c r="L39" i="12"/>
  <c r="H39" i="12"/>
  <c r="J47" i="12"/>
  <c r="H47" i="12"/>
  <c r="L47" i="12"/>
  <c r="L10" i="12"/>
  <c r="J10" i="12"/>
  <c r="H10" i="12"/>
  <c r="H15" i="12"/>
  <c r="L15" i="12"/>
  <c r="H19" i="12"/>
  <c r="J23" i="12"/>
  <c r="H23" i="12"/>
  <c r="J27" i="12"/>
  <c r="H27" i="12"/>
  <c r="J31" i="12"/>
  <c r="H31" i="12"/>
  <c r="L31" i="12"/>
  <c r="J35" i="12"/>
  <c r="H35" i="12"/>
  <c r="H40" i="12"/>
  <c r="J40" i="12"/>
  <c r="L40" i="12"/>
  <c r="H44" i="12"/>
  <c r="L44" i="12"/>
  <c r="J44" i="12"/>
  <c r="H48" i="12"/>
  <c r="J48" i="12"/>
  <c r="L48" i="12"/>
  <c r="H52" i="12"/>
  <c r="L52" i="12"/>
  <c r="J52" i="12"/>
  <c r="H17" i="12"/>
  <c r="H25" i="12"/>
  <c r="J33" i="12"/>
  <c r="H33" i="12"/>
  <c r="L33" i="12"/>
  <c r="L42" i="12"/>
  <c r="H42" i="12"/>
  <c r="J42" i="12"/>
  <c r="L50" i="12"/>
  <c r="H50" i="12"/>
  <c r="J50" i="12"/>
  <c r="H9" i="12"/>
  <c r="L9" i="12"/>
  <c r="J9" i="12"/>
  <c r="H18" i="12"/>
  <c r="J18" i="12"/>
  <c r="L26" i="12"/>
  <c r="H26" i="12"/>
  <c r="J26" i="12"/>
  <c r="H34" i="12"/>
  <c r="J43" i="12"/>
  <c r="H43" i="12"/>
  <c r="L43" i="12"/>
  <c r="J51" i="12"/>
  <c r="L51" i="12"/>
  <c r="H51" i="12"/>
  <c r="J11" i="12"/>
  <c r="L11" i="12"/>
  <c r="H11" i="12"/>
  <c r="H16" i="12"/>
  <c r="J16" i="12"/>
  <c r="L16" i="12"/>
  <c r="L20" i="12"/>
  <c r="J20" i="12"/>
  <c r="L24" i="12"/>
  <c r="H28" i="12"/>
  <c r="J28" i="12"/>
  <c r="H32" i="12"/>
  <c r="J32" i="12"/>
  <c r="H36" i="12"/>
  <c r="L36" i="12"/>
  <c r="J36" i="12"/>
  <c r="J41" i="12"/>
  <c r="H41" i="12"/>
  <c r="L41" i="12"/>
  <c r="L45" i="12"/>
  <c r="J45" i="12"/>
  <c r="H45" i="12"/>
  <c r="J49" i="12"/>
  <c r="L49" i="12"/>
  <c r="H49" i="12"/>
  <c r="H53" i="12"/>
  <c r="L53" i="12"/>
  <c r="J53" i="12"/>
  <c r="H68" i="62"/>
  <c r="F68" i="62" s="1"/>
  <c r="H40" i="62"/>
  <c r="H24" i="62"/>
  <c r="H34" i="62"/>
  <c r="H52" i="62"/>
  <c r="I58" i="62"/>
  <c r="H36" i="62"/>
  <c r="M36" i="62"/>
  <c r="H58" i="62"/>
  <c r="J60" i="62"/>
  <c r="G74" i="62"/>
  <c r="H14" i="62"/>
  <c r="H18" i="62"/>
  <c r="J18" i="62"/>
  <c r="I46" i="62"/>
  <c r="H62" i="62"/>
  <c r="I76" i="62"/>
  <c r="J84" i="62"/>
  <c r="H22" i="62"/>
  <c r="H94" i="62"/>
  <c r="J98" i="62"/>
  <c r="I22" i="62"/>
  <c r="H26" i="62"/>
  <c r="H28" i="62"/>
  <c r="H30" i="62"/>
  <c r="H84" i="62"/>
  <c r="H86" i="62"/>
  <c r="H88" i="62"/>
  <c r="H66" i="62"/>
  <c r="H12" i="62"/>
  <c r="H50" i="62"/>
  <c r="F50" i="62" s="1"/>
  <c r="H54" i="62"/>
  <c r="H60" i="62"/>
  <c r="H64" i="62"/>
  <c r="F64" i="62" s="1"/>
  <c r="H78" i="62"/>
  <c r="H80" i="62"/>
  <c r="I84" i="62"/>
  <c r="H98" i="62"/>
  <c r="H100" i="62"/>
  <c r="M90" i="62"/>
  <c r="G14" i="62"/>
  <c r="G66" i="62"/>
  <c r="K66" i="62"/>
  <c r="M86" i="62"/>
  <c r="G94" i="62"/>
  <c r="I16" i="62"/>
  <c r="G56" i="62"/>
  <c r="G58" i="62"/>
  <c r="K72" i="62"/>
  <c r="I30" i="62"/>
  <c r="I34" i="62"/>
  <c r="I52" i="62"/>
  <c r="I62" i="62"/>
  <c r="G84" i="62"/>
  <c r="I86" i="62"/>
  <c r="I94" i="62"/>
  <c r="H10" i="62"/>
  <c r="G52" i="62"/>
  <c r="G86" i="62"/>
  <c r="M94" i="62"/>
  <c r="H90" i="62"/>
  <c r="K80" i="62"/>
  <c r="K96" i="62"/>
  <c r="K12" i="62"/>
  <c r="J28" i="62"/>
  <c r="M34" i="62"/>
  <c r="M54" i="62"/>
  <c r="H74" i="62"/>
  <c r="K76" i="62"/>
  <c r="K88" i="62"/>
  <c r="K92" i="62"/>
  <c r="G96" i="62"/>
  <c r="G12" i="62"/>
  <c r="K24" i="62"/>
  <c r="J52" i="62"/>
  <c r="I74" i="62"/>
  <c r="M78" i="62"/>
  <c r="H82" i="62"/>
  <c r="G92" i="62"/>
  <c r="M98" i="62"/>
  <c r="J100" i="62"/>
  <c r="K16" i="62"/>
  <c r="K56" i="62"/>
  <c r="M74" i="62"/>
  <c r="J80" i="62"/>
  <c r="M82" i="62"/>
  <c r="J96" i="62"/>
  <c r="K100" i="62"/>
  <c r="J62" i="62"/>
  <c r="I10" i="62"/>
  <c r="M18" i="62"/>
  <c r="K22" i="62"/>
  <c r="J22" i="62"/>
  <c r="M22" i="62"/>
  <c r="K26" i="62"/>
  <c r="J26" i="62"/>
  <c r="M26" i="62"/>
  <c r="J30" i="62"/>
  <c r="J58" i="62"/>
  <c r="M62" i="62"/>
  <c r="J70" i="62"/>
  <c r="M30" i="62"/>
  <c r="M58" i="62"/>
  <c r="M66" i="62"/>
  <c r="K18" i="62"/>
  <c r="K10" i="62"/>
  <c r="G10" i="62"/>
  <c r="J10" i="62"/>
  <c r="K14" i="62"/>
  <c r="J14" i="62"/>
  <c r="M14" i="62"/>
  <c r="I18" i="62"/>
  <c r="K46" i="62"/>
  <c r="K54" i="62"/>
  <c r="I78" i="62"/>
  <c r="I82" i="62"/>
  <c r="I90" i="62"/>
  <c r="M12" i="62"/>
  <c r="H16" i="62"/>
  <c r="M16" i="62"/>
  <c r="M40" i="62"/>
  <c r="M52" i="62"/>
  <c r="H56" i="62"/>
  <c r="M56" i="62"/>
  <c r="M60" i="62"/>
  <c r="H72" i="62"/>
  <c r="J74" i="62"/>
  <c r="M76" i="62"/>
  <c r="M80" i="62"/>
  <c r="J82" i="62"/>
  <c r="M84" i="62"/>
  <c r="M88" i="62"/>
  <c r="J90" i="62"/>
  <c r="M92" i="62"/>
  <c r="M96" i="62"/>
  <c r="M100" i="62"/>
  <c r="I12" i="62"/>
  <c r="I80" i="62"/>
  <c r="G82" i="62"/>
  <c r="G90" i="62"/>
  <c r="I92" i="62"/>
  <c r="I96" i="62"/>
  <c r="I100" i="62"/>
  <c r="L20" i="62" l="1"/>
  <c r="O20" i="62"/>
  <c r="F46" i="62"/>
  <c r="L8" i="62"/>
  <c r="O8" i="62"/>
  <c r="L70" i="62"/>
  <c r="F34" i="62"/>
  <c r="F88" i="62"/>
  <c r="F16" i="62"/>
  <c r="H8" i="62"/>
  <c r="F36" i="62"/>
  <c r="F60" i="62"/>
  <c r="F18" i="62"/>
  <c r="F72" i="62"/>
  <c r="F100" i="62"/>
  <c r="F80" i="62"/>
  <c r="F54" i="62"/>
  <c r="F28" i="62"/>
  <c r="F62" i="62"/>
  <c r="F78" i="62"/>
  <c r="F26" i="62"/>
  <c r="F22" i="62"/>
  <c r="F90" i="62"/>
  <c r="F76" i="62"/>
  <c r="I20" i="62"/>
  <c r="F24" i="62"/>
  <c r="F84" i="62"/>
  <c r="F30" i="62"/>
  <c r="F66" i="62"/>
  <c r="F98" i="62"/>
  <c r="F40" i="62"/>
  <c r="F10" i="62"/>
  <c r="F96" i="62"/>
  <c r="F58" i="62"/>
  <c r="F92" i="62"/>
  <c r="F86" i="62"/>
  <c r="F56" i="62"/>
  <c r="F74" i="62"/>
  <c r="F52" i="62"/>
  <c r="F82" i="62"/>
  <c r="F12" i="62"/>
  <c r="F94" i="62"/>
  <c r="F14" i="62"/>
  <c r="M8" i="62"/>
  <c r="G20" i="62"/>
  <c r="I70" i="62"/>
  <c r="J20" i="62"/>
  <c r="M20" i="62"/>
  <c r="K70" i="62"/>
  <c r="G70" i="62"/>
  <c r="H70" i="62"/>
  <c r="M70" i="62"/>
  <c r="K20" i="62"/>
  <c r="H20" i="62"/>
  <c r="I8" i="62"/>
  <c r="G8" i="62"/>
  <c r="J8" i="62"/>
  <c r="K8" i="62"/>
  <c r="F8" i="62" l="1"/>
  <c r="F70" i="62"/>
  <c r="F20" i="62"/>
  <c r="I19" i="60"/>
  <c r="H19" i="60"/>
  <c r="G19" i="60"/>
  <c r="O100" i="60"/>
  <c r="N100" i="60"/>
  <c r="O98" i="60"/>
  <c r="N98" i="60"/>
  <c r="O96" i="60"/>
  <c r="N96" i="60"/>
  <c r="O94" i="60"/>
  <c r="N94" i="60"/>
  <c r="O92" i="60"/>
  <c r="N92" i="60"/>
  <c r="O90" i="60"/>
  <c r="N90" i="60"/>
  <c r="O88" i="60"/>
  <c r="N88" i="60"/>
  <c r="O86" i="60"/>
  <c r="N86" i="60"/>
  <c r="O84" i="60"/>
  <c r="N84" i="60"/>
  <c r="O82" i="60"/>
  <c r="N82" i="60"/>
  <c r="O80" i="60"/>
  <c r="N80" i="60"/>
  <c r="O78" i="60"/>
  <c r="N78" i="60"/>
  <c r="O76" i="60"/>
  <c r="N76" i="60"/>
  <c r="O74" i="60"/>
  <c r="N74" i="60"/>
  <c r="O72" i="60"/>
  <c r="N72" i="60"/>
  <c r="O68" i="60"/>
  <c r="N68" i="60"/>
  <c r="O66" i="60"/>
  <c r="N66" i="60"/>
  <c r="O64" i="60"/>
  <c r="N64" i="60"/>
  <c r="O62" i="60"/>
  <c r="N62" i="60"/>
  <c r="O60" i="60"/>
  <c r="N60" i="60"/>
  <c r="O58" i="60"/>
  <c r="N58" i="60"/>
  <c r="O56" i="60"/>
  <c r="N56" i="60"/>
  <c r="O54" i="60"/>
  <c r="N54" i="60"/>
  <c r="O52" i="60"/>
  <c r="N52" i="60"/>
  <c r="O50" i="60"/>
  <c r="N50" i="60"/>
  <c r="O48" i="60"/>
  <c r="N48" i="60"/>
  <c r="O46" i="60"/>
  <c r="N46" i="60"/>
  <c r="O44" i="60"/>
  <c r="N44" i="60"/>
  <c r="O40" i="60"/>
  <c r="N40" i="60"/>
  <c r="O38" i="60"/>
  <c r="N38" i="60"/>
  <c r="O36" i="60"/>
  <c r="N36" i="60"/>
  <c r="O34" i="60"/>
  <c r="N34" i="60"/>
  <c r="O32" i="60"/>
  <c r="N32" i="60"/>
  <c r="O30" i="60"/>
  <c r="N30" i="60"/>
  <c r="O28" i="60"/>
  <c r="N28" i="60"/>
  <c r="O26" i="60"/>
  <c r="N26" i="60"/>
  <c r="O24" i="60"/>
  <c r="N24" i="60"/>
  <c r="O22" i="60"/>
  <c r="N22" i="60"/>
  <c r="N18" i="60"/>
  <c r="O10" i="60"/>
  <c r="O18" i="60"/>
  <c r="O16" i="60"/>
  <c r="N16" i="60"/>
  <c r="O14" i="60"/>
  <c r="N14" i="60"/>
  <c r="O12" i="60"/>
  <c r="N12" i="60"/>
  <c r="N10" i="60"/>
  <c r="I7" i="60" l="1"/>
  <c r="H7" i="60"/>
  <c r="G7" i="60"/>
  <c r="I69" i="60"/>
  <c r="H69" i="60"/>
  <c r="P19" i="60"/>
  <c r="Q19" i="60"/>
  <c r="F9" i="60"/>
  <c r="F99" i="60"/>
  <c r="F71" i="60"/>
  <c r="F97" i="60"/>
  <c r="F95" i="60"/>
  <c r="F93" i="60"/>
  <c r="F91" i="60"/>
  <c r="F89" i="60"/>
  <c r="F87" i="60"/>
  <c r="F85" i="60"/>
  <c r="F83" i="60"/>
  <c r="F81" i="60"/>
  <c r="F79" i="60"/>
  <c r="F77" i="60"/>
  <c r="F75" i="60"/>
  <c r="F73" i="60"/>
  <c r="F67" i="60"/>
  <c r="F65" i="60"/>
  <c r="F63" i="60"/>
  <c r="F61" i="60"/>
  <c r="F59" i="60"/>
  <c r="F57" i="60"/>
  <c r="F55" i="60"/>
  <c r="F53" i="60"/>
  <c r="F51" i="60"/>
  <c r="F49" i="60"/>
  <c r="F47" i="60"/>
  <c r="F45" i="60"/>
  <c r="F43" i="60"/>
  <c r="F39" i="60"/>
  <c r="F37" i="60"/>
  <c r="F35" i="60"/>
  <c r="F33" i="60"/>
  <c r="F31" i="60"/>
  <c r="F29" i="60"/>
  <c r="F27" i="60"/>
  <c r="F25" i="60"/>
  <c r="F23" i="60"/>
  <c r="F21" i="60"/>
  <c r="F17" i="60"/>
  <c r="F15" i="60"/>
  <c r="F13" i="60"/>
  <c r="F11" i="60"/>
  <c r="P7" i="60"/>
  <c r="O7" i="60"/>
  <c r="G69" i="60"/>
  <c r="P69" i="60"/>
  <c r="Q69" i="60"/>
  <c r="F69" i="60" l="1"/>
  <c r="F19" i="60"/>
  <c r="O69" i="60"/>
  <c r="N69" i="60"/>
  <c r="K69" i="60"/>
  <c r="I70" i="60"/>
  <c r="H70" i="60"/>
  <c r="P100" i="60"/>
  <c r="P98" i="60"/>
  <c r="P96" i="60"/>
  <c r="P94" i="60"/>
  <c r="P92" i="60"/>
  <c r="P90" i="60"/>
  <c r="P88" i="60"/>
  <c r="P86" i="60"/>
  <c r="P84" i="60"/>
  <c r="P82" i="60"/>
  <c r="P80" i="60"/>
  <c r="P78" i="60"/>
  <c r="P76" i="60"/>
  <c r="P74" i="60"/>
  <c r="P72" i="60"/>
  <c r="P68" i="60"/>
  <c r="P66" i="60"/>
  <c r="P64" i="60"/>
  <c r="P62" i="60"/>
  <c r="P60" i="60"/>
  <c r="P58" i="60"/>
  <c r="P56" i="60"/>
  <c r="P54" i="60"/>
  <c r="P52" i="60"/>
  <c r="P50" i="60"/>
  <c r="P48" i="60"/>
  <c r="P46" i="60"/>
  <c r="P44" i="60"/>
  <c r="P40" i="60"/>
  <c r="P38" i="60"/>
  <c r="P36" i="60"/>
  <c r="P34" i="60"/>
  <c r="P32" i="60"/>
  <c r="P30" i="60"/>
  <c r="P28" i="60"/>
  <c r="P26" i="60"/>
  <c r="P24" i="60"/>
  <c r="P22" i="60"/>
  <c r="P20" i="60"/>
  <c r="P18" i="60"/>
  <c r="P16" i="60"/>
  <c r="P14" i="60"/>
  <c r="P12" i="60"/>
  <c r="P10" i="60"/>
  <c r="I28" i="60"/>
  <c r="I100" i="60"/>
  <c r="H100" i="60"/>
  <c r="I98" i="60"/>
  <c r="H98" i="60"/>
  <c r="I96" i="60"/>
  <c r="H96" i="60"/>
  <c r="I94" i="60"/>
  <c r="H94" i="60"/>
  <c r="I92" i="60"/>
  <c r="H92" i="60"/>
  <c r="I90" i="60"/>
  <c r="H90" i="60"/>
  <c r="I88" i="60"/>
  <c r="H88" i="60"/>
  <c r="I86" i="60"/>
  <c r="H86" i="60"/>
  <c r="I84" i="60"/>
  <c r="H84" i="60"/>
  <c r="I82" i="60"/>
  <c r="H82" i="60"/>
  <c r="I80" i="60"/>
  <c r="H80" i="60"/>
  <c r="I78" i="60"/>
  <c r="H78" i="60"/>
  <c r="I76" i="60"/>
  <c r="H76" i="60"/>
  <c r="I74" i="60"/>
  <c r="H74" i="60"/>
  <c r="I72" i="60"/>
  <c r="H72" i="60"/>
  <c r="I68" i="60"/>
  <c r="H68" i="60"/>
  <c r="I66" i="60"/>
  <c r="H66" i="60"/>
  <c r="I64" i="60"/>
  <c r="H64" i="60"/>
  <c r="I62" i="60"/>
  <c r="H62" i="60"/>
  <c r="I60" i="60"/>
  <c r="H60" i="60"/>
  <c r="I58" i="60"/>
  <c r="H58" i="60"/>
  <c r="I56" i="60"/>
  <c r="H56" i="60"/>
  <c r="I54" i="60"/>
  <c r="H54" i="60"/>
  <c r="I52" i="60"/>
  <c r="H52" i="60"/>
  <c r="I50" i="60"/>
  <c r="H50" i="60"/>
  <c r="I48" i="60"/>
  <c r="H48" i="60"/>
  <c r="I46" i="60"/>
  <c r="H46" i="60"/>
  <c r="I44" i="60"/>
  <c r="H44" i="60"/>
  <c r="I40" i="60"/>
  <c r="H40" i="60"/>
  <c r="I38" i="60"/>
  <c r="H38" i="60"/>
  <c r="I36" i="60"/>
  <c r="H36" i="60"/>
  <c r="I34" i="60"/>
  <c r="H34" i="60"/>
  <c r="I32" i="60"/>
  <c r="H32" i="60"/>
  <c r="I30" i="60"/>
  <c r="H30" i="60"/>
  <c r="H28" i="60"/>
  <c r="I26" i="60"/>
  <c r="H26" i="60"/>
  <c r="I24" i="60"/>
  <c r="H24" i="60"/>
  <c r="I22" i="60"/>
  <c r="H22" i="60"/>
  <c r="I20" i="60"/>
  <c r="H20" i="60"/>
  <c r="I18" i="60"/>
  <c r="H18" i="60"/>
  <c r="I16" i="60"/>
  <c r="H16" i="60"/>
  <c r="I14" i="60"/>
  <c r="H14" i="60"/>
  <c r="I12" i="60"/>
  <c r="H12" i="60"/>
  <c r="I10" i="60"/>
  <c r="H10" i="60"/>
  <c r="I8" i="60"/>
  <c r="H8" i="60"/>
  <c r="N70" i="60" l="1"/>
  <c r="M69" i="60"/>
  <c r="M99" i="60" l="1"/>
  <c r="M97" i="60"/>
  <c r="M95" i="60"/>
  <c r="M93" i="60"/>
  <c r="M91" i="60"/>
  <c r="M89" i="60"/>
  <c r="M87" i="60"/>
  <c r="M85" i="60"/>
  <c r="M83" i="60"/>
  <c r="M81" i="60"/>
  <c r="M79" i="60"/>
  <c r="M77" i="60"/>
  <c r="M75" i="60"/>
  <c r="M73" i="60"/>
  <c r="M71" i="60"/>
  <c r="M67" i="60"/>
  <c r="M65" i="60"/>
  <c r="M63" i="60"/>
  <c r="M61" i="60"/>
  <c r="M59" i="60"/>
  <c r="M57" i="60"/>
  <c r="M55" i="60"/>
  <c r="M53" i="60"/>
  <c r="M51" i="60"/>
  <c r="M49" i="60"/>
  <c r="M47" i="60"/>
  <c r="M45" i="60"/>
  <c r="M43" i="60"/>
  <c r="M39" i="60"/>
  <c r="M37" i="60"/>
  <c r="M35" i="60"/>
  <c r="M33" i="60"/>
  <c r="M31" i="60"/>
  <c r="M29" i="60"/>
  <c r="M27" i="60"/>
  <c r="M25" i="60"/>
  <c r="M23" i="60"/>
  <c r="M21" i="60"/>
  <c r="M17" i="60"/>
  <c r="M15" i="60"/>
  <c r="M13" i="60"/>
  <c r="M9" i="60"/>
  <c r="N7" i="60" l="1"/>
  <c r="M7" i="60" l="1"/>
  <c r="L69" i="60"/>
  <c r="J69" i="60" l="1"/>
  <c r="O70" i="60"/>
  <c r="N69" i="46"/>
  <c r="M69" i="46"/>
  <c r="L69" i="46"/>
  <c r="K69" i="46"/>
  <c r="J69" i="46"/>
  <c r="I69" i="46"/>
  <c r="H69" i="46"/>
  <c r="G69" i="46"/>
  <c r="I19" i="46"/>
  <c r="H19" i="46"/>
  <c r="H26" i="46"/>
  <c r="I26" i="46"/>
  <c r="H20" i="19" l="1"/>
  <c r="L7" i="19"/>
  <c r="K7" i="19"/>
  <c r="J7" i="19"/>
  <c r="I7" i="19"/>
  <c r="G38" i="17" l="1"/>
  <c r="F33" i="17"/>
  <c r="O38" i="17"/>
  <c r="M38" i="17"/>
  <c r="K38" i="17"/>
  <c r="I38" i="17"/>
  <c r="F38" i="17" l="1"/>
  <c r="O13" i="17"/>
  <c r="M13" i="17"/>
  <c r="K13" i="17"/>
  <c r="I13" i="17"/>
  <c r="G13" i="17"/>
  <c r="O7" i="17"/>
  <c r="M7" i="17"/>
  <c r="K7" i="17"/>
  <c r="I7" i="17"/>
  <c r="G7" i="17"/>
  <c r="F13" i="17" l="1"/>
  <c r="F7" i="17"/>
  <c r="H26" i="57"/>
  <c r="I26" i="57"/>
  <c r="H26" i="50"/>
  <c r="H26" i="49"/>
  <c r="H26" i="48"/>
  <c r="H26" i="47"/>
  <c r="H26" i="41"/>
  <c r="I24" i="41"/>
  <c r="H24" i="41"/>
  <c r="H26" i="36"/>
  <c r="H26" i="33"/>
  <c r="H26" i="32"/>
  <c r="H26" i="27"/>
  <c r="H26" i="15"/>
  <c r="H26" i="14"/>
  <c r="I26" i="14"/>
  <c r="H26" i="6" l="1"/>
  <c r="H27" i="2"/>
  <c r="F27" i="52" l="1"/>
  <c r="K7" i="60" l="1"/>
  <c r="J99" i="60"/>
  <c r="J97" i="60"/>
  <c r="M98" i="60" s="1"/>
  <c r="J95" i="60"/>
  <c r="J93" i="60"/>
  <c r="J91" i="60"/>
  <c r="K92" i="60" s="1"/>
  <c r="J89" i="60"/>
  <c r="M90" i="60" s="1"/>
  <c r="J87" i="60"/>
  <c r="K88" i="60" s="1"/>
  <c r="J85" i="60"/>
  <c r="K86" i="60" s="1"/>
  <c r="J83" i="60"/>
  <c r="M84" i="60" s="1"/>
  <c r="J81" i="60"/>
  <c r="L82" i="60" s="1"/>
  <c r="J79" i="60"/>
  <c r="M80" i="60" s="1"/>
  <c r="J77" i="60"/>
  <c r="J75" i="60"/>
  <c r="L76" i="60" s="1"/>
  <c r="J73" i="60"/>
  <c r="K74" i="60" s="1"/>
  <c r="J71" i="60"/>
  <c r="L72" i="60" s="1"/>
  <c r="J67" i="60"/>
  <c r="K68" i="60" s="1"/>
  <c r="J65" i="60"/>
  <c r="J63" i="60"/>
  <c r="M64" i="60" s="1"/>
  <c r="J61" i="60"/>
  <c r="J59" i="60"/>
  <c r="J57" i="60"/>
  <c r="M58" i="60" s="1"/>
  <c r="J55" i="60"/>
  <c r="J53" i="60"/>
  <c r="M54" i="60" s="1"/>
  <c r="J51" i="60"/>
  <c r="M52" i="60" s="1"/>
  <c r="J49" i="60"/>
  <c r="L50" i="60" s="1"/>
  <c r="J47" i="60"/>
  <c r="M48" i="60" s="1"/>
  <c r="Q100" i="60"/>
  <c r="M100" i="60"/>
  <c r="G100" i="60"/>
  <c r="Q98" i="60"/>
  <c r="K98" i="60"/>
  <c r="G98" i="60"/>
  <c r="Q96" i="60"/>
  <c r="G96" i="60"/>
  <c r="F96" i="60" s="1"/>
  <c r="Q94" i="60"/>
  <c r="G94" i="60"/>
  <c r="Q92" i="60"/>
  <c r="M92" i="60"/>
  <c r="G92" i="60"/>
  <c r="F92" i="60" s="1"/>
  <c r="Q90" i="60"/>
  <c r="K90" i="60"/>
  <c r="G90" i="60"/>
  <c r="Q88" i="60"/>
  <c r="M88" i="60"/>
  <c r="G88" i="60"/>
  <c r="Q86" i="60"/>
  <c r="M86" i="60"/>
  <c r="G86" i="60"/>
  <c r="Q84" i="60"/>
  <c r="K84" i="60"/>
  <c r="G84" i="60"/>
  <c r="Q82" i="60"/>
  <c r="M82" i="60"/>
  <c r="G82" i="60"/>
  <c r="Q80" i="60"/>
  <c r="G80" i="60"/>
  <c r="Q78" i="60"/>
  <c r="G78" i="60"/>
  <c r="F78" i="60" s="1"/>
  <c r="Q76" i="60"/>
  <c r="G76" i="60"/>
  <c r="Q74" i="60"/>
  <c r="M74" i="60"/>
  <c r="G74" i="60"/>
  <c r="Q72" i="60"/>
  <c r="G72" i="60"/>
  <c r="Q68" i="60"/>
  <c r="G68" i="60"/>
  <c r="Q66" i="60"/>
  <c r="M66" i="60"/>
  <c r="L66" i="60"/>
  <c r="K66" i="60"/>
  <c r="G66" i="60"/>
  <c r="F66" i="60" s="1"/>
  <c r="Q64" i="60"/>
  <c r="G64" i="60"/>
  <c r="Q62" i="60"/>
  <c r="G62" i="60"/>
  <c r="F62" i="60" s="1"/>
  <c r="Q60" i="60"/>
  <c r="G60" i="60"/>
  <c r="Q58" i="60"/>
  <c r="L58" i="60"/>
  <c r="K58" i="60"/>
  <c r="G58" i="60"/>
  <c r="Q56" i="60"/>
  <c r="M56" i="60"/>
  <c r="G56" i="60"/>
  <c r="Q54" i="60"/>
  <c r="G54" i="60"/>
  <c r="Q52" i="60"/>
  <c r="G52" i="60"/>
  <c r="Q50" i="60"/>
  <c r="K50" i="60"/>
  <c r="G50" i="60"/>
  <c r="F50" i="60" s="1"/>
  <c r="Q48" i="60"/>
  <c r="G48" i="60"/>
  <c r="J45" i="60"/>
  <c r="J43" i="60"/>
  <c r="L44" i="60" s="1"/>
  <c r="J39" i="60"/>
  <c r="J37" i="60"/>
  <c r="L38" i="60" s="1"/>
  <c r="J35" i="60"/>
  <c r="M36" i="60" s="1"/>
  <c r="J33" i="60"/>
  <c r="J31" i="60"/>
  <c r="J29" i="60"/>
  <c r="J27" i="60"/>
  <c r="K28" i="60" s="1"/>
  <c r="J25" i="60"/>
  <c r="L26" i="60" s="1"/>
  <c r="J23" i="60"/>
  <c r="L24" i="60" s="1"/>
  <c r="J21" i="60"/>
  <c r="L22" i="60" s="1"/>
  <c r="J17" i="60"/>
  <c r="J15" i="60"/>
  <c r="J13" i="60"/>
  <c r="L12" i="60"/>
  <c r="J9" i="60"/>
  <c r="Q46" i="60"/>
  <c r="G46" i="60"/>
  <c r="Q44" i="60"/>
  <c r="M44" i="60"/>
  <c r="K44" i="60"/>
  <c r="G44" i="60"/>
  <c r="Q40" i="60"/>
  <c r="G40" i="60"/>
  <c r="Q38" i="60"/>
  <c r="K38" i="60"/>
  <c r="G38" i="60"/>
  <c r="Q36" i="60"/>
  <c r="G36" i="60"/>
  <c r="Q34" i="60"/>
  <c r="G34" i="60"/>
  <c r="Q32" i="60"/>
  <c r="G32" i="60"/>
  <c r="Q30" i="60"/>
  <c r="G30" i="60"/>
  <c r="Q28" i="60"/>
  <c r="M28" i="60"/>
  <c r="G28" i="60"/>
  <c r="Q26" i="60"/>
  <c r="G26" i="60"/>
  <c r="Q24" i="60"/>
  <c r="M24" i="60"/>
  <c r="G24" i="60"/>
  <c r="Q22" i="60"/>
  <c r="G22" i="60"/>
  <c r="F22" i="60" s="1"/>
  <c r="Q18" i="60"/>
  <c r="G18" i="60"/>
  <c r="Q16" i="60"/>
  <c r="G16" i="60"/>
  <c r="F16" i="60" s="1"/>
  <c r="Q14" i="60"/>
  <c r="G14" i="60"/>
  <c r="Q12" i="60"/>
  <c r="G12" i="60"/>
  <c r="Q10" i="60"/>
  <c r="G10" i="60"/>
  <c r="F82" i="60" l="1"/>
  <c r="N8" i="60"/>
  <c r="F28" i="60"/>
  <c r="F88" i="60"/>
  <c r="F86" i="60"/>
  <c r="L90" i="60"/>
  <c r="F34" i="60"/>
  <c r="F38" i="60"/>
  <c r="L74" i="60"/>
  <c r="F44" i="60"/>
  <c r="L48" i="60"/>
  <c r="F58" i="60"/>
  <c r="F64" i="60"/>
  <c r="K82" i="60"/>
  <c r="F84" i="60"/>
  <c r="L28" i="60"/>
  <c r="J28" i="60" s="1"/>
  <c r="F10" i="60"/>
  <c r="F14" i="60"/>
  <c r="F18" i="60"/>
  <c r="F24" i="60"/>
  <c r="F94" i="60"/>
  <c r="F76" i="60"/>
  <c r="F12" i="60"/>
  <c r="F26" i="60"/>
  <c r="F30" i="60"/>
  <c r="F36" i="60"/>
  <c r="F40" i="60"/>
  <c r="F46" i="60"/>
  <c r="F52" i="60"/>
  <c r="F54" i="60"/>
  <c r="F60" i="60"/>
  <c r="F68" i="60"/>
  <c r="F80" i="60"/>
  <c r="F32" i="60"/>
  <c r="F48" i="60"/>
  <c r="F56" i="60"/>
  <c r="F72" i="60"/>
  <c r="F74" i="60"/>
  <c r="F90" i="60"/>
  <c r="F98" i="60"/>
  <c r="F100" i="60"/>
  <c r="K12" i="60"/>
  <c r="L54" i="60"/>
  <c r="K26" i="60"/>
  <c r="J26" i="60" s="1"/>
  <c r="J66" i="60"/>
  <c r="K80" i="60"/>
  <c r="M78" i="60"/>
  <c r="M12" i="60"/>
  <c r="M30" i="60"/>
  <c r="L36" i="60"/>
  <c r="K54" i="60"/>
  <c r="J54" i="60" s="1"/>
  <c r="M62" i="60"/>
  <c r="J82" i="60"/>
  <c r="K22" i="60"/>
  <c r="J22" i="60" s="1"/>
  <c r="L30" i="60"/>
  <c r="K36" i="60"/>
  <c r="J74" i="60"/>
  <c r="L40" i="60"/>
  <c r="L94" i="60"/>
  <c r="J12" i="60"/>
  <c r="M14" i="60"/>
  <c r="M16" i="60"/>
  <c r="L52" i="60"/>
  <c r="M60" i="60"/>
  <c r="L62" i="60"/>
  <c r="L88" i="60"/>
  <c r="J88" i="60" s="1"/>
  <c r="K24" i="60"/>
  <c r="J24" i="60" s="1"/>
  <c r="L14" i="60"/>
  <c r="M32" i="60"/>
  <c r="M40" i="60"/>
  <c r="K52" i="60"/>
  <c r="J52" i="60" s="1"/>
  <c r="L60" i="60"/>
  <c r="K62" i="60"/>
  <c r="L80" i="60"/>
  <c r="M94" i="60"/>
  <c r="M96" i="60"/>
  <c r="J58" i="60"/>
  <c r="M68" i="60"/>
  <c r="L84" i="60"/>
  <c r="J84" i="60" s="1"/>
  <c r="L92" i="60"/>
  <c r="J92" i="60" s="1"/>
  <c r="L98" i="60"/>
  <c r="J98" i="60" s="1"/>
  <c r="K10" i="60"/>
  <c r="L16" i="60"/>
  <c r="M18" i="60"/>
  <c r="L32" i="60"/>
  <c r="M34" i="60"/>
  <c r="K40" i="60"/>
  <c r="J40" i="60" s="1"/>
  <c r="J44" i="60"/>
  <c r="M46" i="60"/>
  <c r="K48" i="60"/>
  <c r="M50" i="60"/>
  <c r="L56" i="60"/>
  <c r="K72" i="60"/>
  <c r="J72" i="60" s="1"/>
  <c r="L78" i="60"/>
  <c r="L86" i="60"/>
  <c r="J86" i="60" s="1"/>
  <c r="K94" i="60"/>
  <c r="J7" i="60"/>
  <c r="M10" i="60"/>
  <c r="J50" i="60"/>
  <c r="K76" i="60"/>
  <c r="J76" i="60" s="1"/>
  <c r="K16" i="60"/>
  <c r="L18" i="60"/>
  <c r="K32" i="60"/>
  <c r="L34" i="60"/>
  <c r="L46" i="60"/>
  <c r="K78" i="60"/>
  <c r="J90" i="60"/>
  <c r="K56" i="60"/>
  <c r="J56" i="60" s="1"/>
  <c r="K60" i="60"/>
  <c r="L64" i="60"/>
  <c r="L68" i="60"/>
  <c r="J68" i="60" s="1"/>
  <c r="M72" i="60"/>
  <c r="M76" i="60"/>
  <c r="L96" i="60"/>
  <c r="L100" i="60"/>
  <c r="K64" i="60"/>
  <c r="K96" i="60"/>
  <c r="K100" i="60"/>
  <c r="J38" i="60"/>
  <c r="L10" i="60"/>
  <c r="K14" i="60"/>
  <c r="K18" i="60"/>
  <c r="M22" i="60"/>
  <c r="M26" i="60"/>
  <c r="K30" i="60"/>
  <c r="K34" i="60"/>
  <c r="M38" i="60"/>
  <c r="K46" i="60"/>
  <c r="M8" i="60" l="1"/>
  <c r="J48" i="60"/>
  <c r="J34" i="60"/>
  <c r="J62" i="60"/>
  <c r="J80" i="60"/>
  <c r="J94" i="60"/>
  <c r="J14" i="60"/>
  <c r="J36" i="60"/>
  <c r="J30" i="60"/>
  <c r="J10" i="60"/>
  <c r="J16" i="60"/>
  <c r="J18" i="60"/>
  <c r="J60" i="60"/>
  <c r="J64" i="60"/>
  <c r="J46" i="60"/>
  <c r="J32" i="60"/>
  <c r="J78" i="60"/>
  <c r="J100" i="60"/>
  <c r="J96" i="60"/>
  <c r="P70" i="60"/>
  <c r="O19" i="60"/>
  <c r="N19" i="60"/>
  <c r="L19" i="60"/>
  <c r="K19" i="60"/>
  <c r="Q7" i="60"/>
  <c r="L7" i="60"/>
  <c r="O8" i="60" l="1"/>
  <c r="F7" i="60"/>
  <c r="O20" i="60"/>
  <c r="N20" i="60"/>
  <c r="M19" i="60"/>
  <c r="K70" i="60"/>
  <c r="G8" i="60"/>
  <c r="J19" i="60"/>
  <c r="L8" i="60"/>
  <c r="K8" i="60"/>
  <c r="P8" i="60" l="1"/>
  <c r="F8" i="60" s="1"/>
  <c r="Q8" i="60"/>
  <c r="J8" i="60"/>
  <c r="M70" i="60"/>
  <c r="L70" i="60"/>
  <c r="J70" i="60" s="1"/>
  <c r="G20" i="60"/>
  <c r="K20" i="60"/>
  <c r="L20" i="60"/>
  <c r="M20" i="60"/>
  <c r="Q70" i="60"/>
  <c r="G70" i="60"/>
  <c r="F70" i="60" s="1"/>
  <c r="Q20" i="60"/>
  <c r="F20" i="60" l="1"/>
  <c r="J20" i="60"/>
  <c r="G68" i="40" l="1"/>
  <c r="F9" i="27" l="1"/>
  <c r="M7" i="25" l="1"/>
  <c r="J7" i="25"/>
  <c r="K11" i="19" l="1"/>
  <c r="K9" i="19"/>
  <c r="J13" i="19"/>
  <c r="F8" i="55" l="1"/>
  <c r="F8" i="38"/>
  <c r="F9" i="38"/>
  <c r="F10" i="38"/>
  <c r="F11" i="38"/>
  <c r="F12" i="38"/>
  <c r="F14" i="38"/>
  <c r="F15" i="38"/>
  <c r="F16" i="38"/>
  <c r="F17" i="38"/>
  <c r="F18" i="38"/>
  <c r="F19" i="38"/>
  <c r="F20" i="38"/>
  <c r="F21" i="38"/>
  <c r="F22" i="38"/>
  <c r="F23" i="38"/>
  <c r="F25" i="38"/>
  <c r="F26" i="38"/>
  <c r="H26" i="38" s="1"/>
  <c r="F27" i="38"/>
  <c r="F28" i="38"/>
  <c r="F29" i="38"/>
  <c r="F30" i="38"/>
  <c r="F31" i="38"/>
  <c r="F32" i="38"/>
  <c r="F33" i="38"/>
  <c r="F34" i="38"/>
  <c r="F35" i="38"/>
  <c r="F36" i="38"/>
  <c r="F37" i="38"/>
  <c r="F39" i="38"/>
  <c r="F40" i="38"/>
  <c r="F41" i="38"/>
  <c r="F42" i="38"/>
  <c r="F43" i="38"/>
  <c r="F44" i="38"/>
  <c r="F45" i="38"/>
  <c r="F46" i="38"/>
  <c r="F47" i="38"/>
  <c r="F48" i="38"/>
  <c r="F49" i="38"/>
  <c r="F50" i="38"/>
  <c r="F51" i="38"/>
  <c r="F52" i="38"/>
  <c r="F53" i="38"/>
  <c r="H38" i="23" l="1"/>
  <c r="G13" i="23"/>
  <c r="I13" i="23"/>
  <c r="F48" i="16"/>
  <c r="H13" i="23" l="1"/>
  <c r="H12" i="15"/>
  <c r="G14" i="15"/>
  <c r="G16" i="15"/>
  <c r="I16" i="15"/>
  <c r="J16" i="15"/>
  <c r="H18" i="15"/>
  <c r="I22" i="15"/>
  <c r="G24" i="15"/>
  <c r="H24" i="15"/>
  <c r="I24" i="15"/>
  <c r="M24" i="15"/>
  <c r="G26" i="15"/>
  <c r="I26" i="15"/>
  <c r="G28" i="15"/>
  <c r="H28" i="15"/>
  <c r="I28" i="15"/>
  <c r="L28" i="15"/>
  <c r="N28" i="15"/>
  <c r="G30" i="15"/>
  <c r="H30" i="15"/>
  <c r="I30" i="15"/>
  <c r="K30" i="15"/>
  <c r="G32" i="15"/>
  <c r="H32" i="15"/>
  <c r="I32" i="15"/>
  <c r="J32" i="15"/>
  <c r="K32" i="15"/>
  <c r="L32" i="15"/>
  <c r="M32" i="15"/>
  <c r="G34" i="15"/>
  <c r="H34" i="15"/>
  <c r="I34" i="15"/>
  <c r="N34" i="15"/>
  <c r="G36" i="15"/>
  <c r="H36" i="15"/>
  <c r="I36" i="15"/>
  <c r="J36" i="15"/>
  <c r="K36" i="15"/>
  <c r="L36" i="15"/>
  <c r="G38" i="15"/>
  <c r="H38" i="15"/>
  <c r="I38" i="15"/>
  <c r="J38" i="15"/>
  <c r="K38" i="15"/>
  <c r="M38" i="15"/>
  <c r="N38" i="15"/>
  <c r="G40" i="15"/>
  <c r="H40" i="15"/>
  <c r="I40" i="15"/>
  <c r="J40" i="15"/>
  <c r="G44" i="15"/>
  <c r="H44" i="15"/>
  <c r="I44" i="15"/>
  <c r="J44" i="15"/>
  <c r="K44" i="15"/>
  <c r="G46" i="15"/>
  <c r="H46" i="15"/>
  <c r="I46" i="15"/>
  <c r="M46" i="15"/>
  <c r="G48" i="15"/>
  <c r="H48" i="15"/>
  <c r="I48" i="15"/>
  <c r="J48" i="15"/>
  <c r="K48" i="15"/>
  <c r="G50" i="15"/>
  <c r="H50" i="15"/>
  <c r="I50" i="15"/>
  <c r="N50" i="15"/>
  <c r="G52" i="15"/>
  <c r="H52" i="15"/>
  <c r="I52" i="15"/>
  <c r="G54" i="15"/>
  <c r="H54" i="15"/>
  <c r="I54" i="15"/>
  <c r="G56" i="15"/>
  <c r="I56" i="15"/>
  <c r="J56" i="15"/>
  <c r="G58" i="15"/>
  <c r="H58" i="15"/>
  <c r="I58" i="15"/>
  <c r="K58" i="15"/>
  <c r="G60" i="15"/>
  <c r="H60" i="15"/>
  <c r="I60" i="15"/>
  <c r="J60" i="15"/>
  <c r="K60" i="15"/>
  <c r="G62" i="15"/>
  <c r="H62" i="15"/>
  <c r="I62" i="15"/>
  <c r="G64" i="15"/>
  <c r="H64" i="15"/>
  <c r="I64" i="15"/>
  <c r="J64" i="15"/>
  <c r="K64" i="15"/>
  <c r="G66" i="15"/>
  <c r="H66" i="15"/>
  <c r="I66" i="15"/>
  <c r="J66" i="15"/>
  <c r="K66" i="15"/>
  <c r="G68" i="15"/>
  <c r="H68" i="15"/>
  <c r="I68" i="15"/>
  <c r="J68" i="15"/>
  <c r="K68" i="15"/>
  <c r="M68" i="15"/>
  <c r="G72" i="15"/>
  <c r="K72" i="15"/>
  <c r="M72" i="15"/>
  <c r="G74" i="15"/>
  <c r="G76" i="15"/>
  <c r="H76" i="15"/>
  <c r="I76" i="15"/>
  <c r="J76" i="15"/>
  <c r="H78" i="15"/>
  <c r="J78" i="15"/>
  <c r="G80" i="15"/>
  <c r="H80" i="15"/>
  <c r="G84" i="15"/>
  <c r="H84" i="15"/>
  <c r="I84" i="15"/>
  <c r="J84" i="15"/>
  <c r="K84" i="15"/>
  <c r="G86" i="15"/>
  <c r="H86" i="15"/>
  <c r="I86" i="15"/>
  <c r="G88" i="15"/>
  <c r="H88" i="15"/>
  <c r="H92" i="15"/>
  <c r="G94" i="15"/>
  <c r="H94" i="15"/>
  <c r="G98" i="15"/>
  <c r="H98" i="15"/>
  <c r="H69" i="14" l="1"/>
  <c r="F39" i="10" l="1"/>
  <c r="M38" i="10"/>
  <c r="K38" i="10"/>
  <c r="I38" i="10"/>
  <c r="G38" i="10"/>
  <c r="F14" i="10"/>
  <c r="M13" i="10"/>
  <c r="K13" i="10"/>
  <c r="I13" i="10"/>
  <c r="G13" i="10"/>
  <c r="M7" i="10"/>
  <c r="K7" i="10"/>
  <c r="I7" i="10"/>
  <c r="G7" i="10"/>
  <c r="F8" i="10"/>
  <c r="F7" i="10" l="1"/>
  <c r="H13" i="10"/>
  <c r="N14" i="10"/>
  <c r="L14" i="10"/>
  <c r="F38" i="10"/>
  <c r="L39" i="10"/>
  <c r="N39" i="10"/>
  <c r="H39" i="10"/>
  <c r="F13" i="10"/>
  <c r="L13" i="10" s="1"/>
  <c r="N13" i="10" l="1"/>
  <c r="L38" i="10"/>
  <c r="H38" i="10"/>
  <c r="J38" i="10"/>
  <c r="N38" i="10"/>
  <c r="J13" i="10"/>
  <c r="G7" i="57"/>
  <c r="H7" i="57"/>
  <c r="I7" i="57"/>
  <c r="J7" i="57"/>
  <c r="K7" i="57"/>
  <c r="L7" i="57"/>
  <c r="P7" i="57"/>
  <c r="Q7" i="57"/>
  <c r="R7" i="57"/>
  <c r="S7" i="57"/>
  <c r="H8" i="57"/>
  <c r="K8" i="57"/>
  <c r="L8" i="57"/>
  <c r="S8" i="57"/>
  <c r="G10" i="57"/>
  <c r="H10" i="57"/>
  <c r="I10" i="57"/>
  <c r="J10" i="57"/>
  <c r="K10" i="57"/>
  <c r="L10" i="57"/>
  <c r="P10" i="57"/>
  <c r="Q10" i="57"/>
  <c r="R10" i="57"/>
  <c r="S10" i="57"/>
  <c r="G12" i="57"/>
  <c r="H12" i="57"/>
  <c r="I12" i="57"/>
  <c r="J12" i="57"/>
  <c r="K12" i="57"/>
  <c r="L12" i="57"/>
  <c r="P12" i="57"/>
  <c r="Q12" i="57"/>
  <c r="R12" i="57"/>
  <c r="S12" i="57"/>
  <c r="G14" i="57"/>
  <c r="H14" i="57"/>
  <c r="I14" i="57"/>
  <c r="J14" i="57"/>
  <c r="K14" i="57"/>
  <c r="L14" i="57"/>
  <c r="P14" i="57"/>
  <c r="Q14" i="57"/>
  <c r="R14" i="57"/>
  <c r="S14" i="57"/>
  <c r="G16" i="57"/>
  <c r="H16" i="57"/>
  <c r="I16" i="57"/>
  <c r="J16" i="57"/>
  <c r="K16" i="57"/>
  <c r="L16" i="57"/>
  <c r="P16" i="57"/>
  <c r="Q16" i="57"/>
  <c r="R16" i="57"/>
  <c r="S16" i="57"/>
  <c r="G18" i="57"/>
  <c r="H18" i="57"/>
  <c r="I18" i="57"/>
  <c r="J18" i="57"/>
  <c r="K18" i="57"/>
  <c r="L18" i="57"/>
  <c r="P18" i="57"/>
  <c r="Q18" i="57"/>
  <c r="R18" i="57"/>
  <c r="S18" i="57"/>
  <c r="G19" i="57"/>
  <c r="H19" i="57"/>
  <c r="I19" i="57"/>
  <c r="J19" i="57"/>
  <c r="K19" i="57"/>
  <c r="L19" i="57"/>
  <c r="P19" i="57"/>
  <c r="Q19" i="57"/>
  <c r="R19" i="57"/>
  <c r="S19" i="57"/>
  <c r="I20" i="57"/>
  <c r="J20" i="57"/>
  <c r="G22" i="57"/>
  <c r="H22" i="57"/>
  <c r="I22" i="57"/>
  <c r="J22" i="57"/>
  <c r="K22" i="57"/>
  <c r="L22" i="57"/>
  <c r="P22" i="57"/>
  <c r="Q22" i="57"/>
  <c r="R22" i="57"/>
  <c r="S22" i="57"/>
  <c r="G24" i="57"/>
  <c r="H24" i="57"/>
  <c r="I24" i="57"/>
  <c r="J24" i="57"/>
  <c r="K24" i="57"/>
  <c r="L24" i="57"/>
  <c r="P24" i="57"/>
  <c r="Q24" i="57"/>
  <c r="R24" i="57"/>
  <c r="S24" i="57"/>
  <c r="G26" i="57"/>
  <c r="J26" i="57"/>
  <c r="K26" i="57"/>
  <c r="L26" i="57"/>
  <c r="P26" i="57"/>
  <c r="Q26" i="57"/>
  <c r="R26" i="57"/>
  <c r="S26" i="57"/>
  <c r="G28" i="57"/>
  <c r="H28" i="57"/>
  <c r="I28" i="57"/>
  <c r="J28" i="57"/>
  <c r="K28" i="57"/>
  <c r="L28" i="57"/>
  <c r="P28" i="57"/>
  <c r="Q28" i="57"/>
  <c r="R28" i="57"/>
  <c r="S28" i="57"/>
  <c r="G30" i="57"/>
  <c r="H30" i="57"/>
  <c r="I30" i="57"/>
  <c r="J30" i="57"/>
  <c r="K30" i="57"/>
  <c r="L30" i="57"/>
  <c r="P30" i="57"/>
  <c r="Q30" i="57"/>
  <c r="R30" i="57"/>
  <c r="S30" i="57"/>
  <c r="G32" i="57"/>
  <c r="H32" i="57"/>
  <c r="I32" i="57"/>
  <c r="J32" i="57"/>
  <c r="K32" i="57"/>
  <c r="L32" i="57"/>
  <c r="P32" i="57"/>
  <c r="Q32" i="57"/>
  <c r="R32" i="57"/>
  <c r="S32" i="57"/>
  <c r="G34" i="57"/>
  <c r="H34" i="57"/>
  <c r="I34" i="57"/>
  <c r="J34" i="57"/>
  <c r="K34" i="57"/>
  <c r="L34" i="57"/>
  <c r="P34" i="57"/>
  <c r="Q34" i="57"/>
  <c r="R34" i="57"/>
  <c r="S34" i="57"/>
  <c r="G36" i="57"/>
  <c r="H36" i="57"/>
  <c r="I36" i="57"/>
  <c r="J36" i="57"/>
  <c r="K36" i="57"/>
  <c r="L36" i="57"/>
  <c r="P36" i="57"/>
  <c r="Q36" i="57"/>
  <c r="R36" i="57"/>
  <c r="S36" i="57"/>
  <c r="G38" i="57"/>
  <c r="H38" i="57"/>
  <c r="I38" i="57"/>
  <c r="J38" i="57"/>
  <c r="K38" i="57"/>
  <c r="L38" i="57"/>
  <c r="P38" i="57"/>
  <c r="Q38" i="57"/>
  <c r="R38" i="57"/>
  <c r="S38" i="57"/>
  <c r="G40" i="57"/>
  <c r="H40" i="57"/>
  <c r="I40" i="57"/>
  <c r="J40" i="57"/>
  <c r="K40" i="57"/>
  <c r="L40" i="57"/>
  <c r="P40" i="57"/>
  <c r="Q40" i="57"/>
  <c r="R40" i="57"/>
  <c r="S40" i="57"/>
  <c r="G44" i="57"/>
  <c r="H44" i="57"/>
  <c r="I44" i="57"/>
  <c r="J44" i="57"/>
  <c r="K44" i="57"/>
  <c r="L44" i="57"/>
  <c r="P44" i="57"/>
  <c r="Q44" i="57"/>
  <c r="R44" i="57"/>
  <c r="S44" i="57"/>
  <c r="G46" i="57"/>
  <c r="H46" i="57"/>
  <c r="I46" i="57"/>
  <c r="J46" i="57"/>
  <c r="K46" i="57"/>
  <c r="L46" i="57"/>
  <c r="P46" i="57"/>
  <c r="Q46" i="57"/>
  <c r="R46" i="57"/>
  <c r="S46" i="57"/>
  <c r="G48" i="57"/>
  <c r="H48" i="57"/>
  <c r="I48" i="57"/>
  <c r="J48" i="57"/>
  <c r="K48" i="57"/>
  <c r="L48" i="57"/>
  <c r="P48" i="57"/>
  <c r="Q48" i="57"/>
  <c r="R48" i="57"/>
  <c r="S48" i="57"/>
  <c r="G50" i="57"/>
  <c r="H50" i="57"/>
  <c r="I50" i="57"/>
  <c r="J50" i="57"/>
  <c r="K50" i="57"/>
  <c r="L50" i="57"/>
  <c r="P50" i="57"/>
  <c r="Q50" i="57"/>
  <c r="R50" i="57"/>
  <c r="S50" i="57"/>
  <c r="G52" i="57"/>
  <c r="H52" i="57"/>
  <c r="I52" i="57"/>
  <c r="J52" i="57"/>
  <c r="K52" i="57"/>
  <c r="L52" i="57"/>
  <c r="P52" i="57"/>
  <c r="Q52" i="57"/>
  <c r="R52" i="57"/>
  <c r="S52" i="57"/>
  <c r="G54" i="57"/>
  <c r="H54" i="57"/>
  <c r="I54" i="57"/>
  <c r="J54" i="57"/>
  <c r="K54" i="57"/>
  <c r="L54" i="57"/>
  <c r="P54" i="57"/>
  <c r="Q54" i="57"/>
  <c r="R54" i="57"/>
  <c r="S54" i="57"/>
  <c r="G56" i="57"/>
  <c r="H56" i="57"/>
  <c r="I56" i="57"/>
  <c r="J56" i="57"/>
  <c r="K56" i="57"/>
  <c r="L56" i="57"/>
  <c r="P56" i="57"/>
  <c r="Q56" i="57"/>
  <c r="R56" i="57"/>
  <c r="S56" i="57"/>
  <c r="G58" i="57"/>
  <c r="H58" i="57"/>
  <c r="I58" i="57"/>
  <c r="J58" i="57"/>
  <c r="K58" i="57"/>
  <c r="L58" i="57"/>
  <c r="P58" i="57"/>
  <c r="Q58" i="57"/>
  <c r="R58" i="57"/>
  <c r="S58" i="57"/>
  <c r="G60" i="57"/>
  <c r="H60" i="57"/>
  <c r="I60" i="57"/>
  <c r="J60" i="57"/>
  <c r="K60" i="57"/>
  <c r="L60" i="57"/>
  <c r="P60" i="57"/>
  <c r="Q60" i="57"/>
  <c r="R60" i="57"/>
  <c r="S60" i="57"/>
  <c r="G62" i="57"/>
  <c r="H62" i="57"/>
  <c r="I62" i="57"/>
  <c r="J62" i="57"/>
  <c r="K62" i="57"/>
  <c r="L62" i="57"/>
  <c r="P62" i="57"/>
  <c r="Q62" i="57"/>
  <c r="R62" i="57"/>
  <c r="S62" i="57"/>
  <c r="G64" i="57"/>
  <c r="H64" i="57"/>
  <c r="I64" i="57"/>
  <c r="J64" i="57"/>
  <c r="K64" i="57"/>
  <c r="L64" i="57"/>
  <c r="P64" i="57"/>
  <c r="Q64" i="57"/>
  <c r="R64" i="57"/>
  <c r="S64" i="57"/>
  <c r="G66" i="57"/>
  <c r="H66" i="57"/>
  <c r="I66" i="57"/>
  <c r="J66" i="57"/>
  <c r="K66" i="57"/>
  <c r="L66" i="57"/>
  <c r="P66" i="57"/>
  <c r="Q66" i="57"/>
  <c r="R66" i="57"/>
  <c r="S66" i="57"/>
  <c r="G68" i="57"/>
  <c r="H68" i="57"/>
  <c r="I68" i="57"/>
  <c r="J68" i="57"/>
  <c r="K68" i="57"/>
  <c r="L68" i="57"/>
  <c r="P68" i="57"/>
  <c r="Q68" i="57"/>
  <c r="R68" i="57"/>
  <c r="S68" i="57"/>
  <c r="G69" i="57"/>
  <c r="G70" i="57" s="1"/>
  <c r="H69" i="57"/>
  <c r="H70" i="57" s="1"/>
  <c r="I69" i="57"/>
  <c r="J69" i="57"/>
  <c r="K69" i="57"/>
  <c r="K70" i="57" s="1"/>
  <c r="L69" i="57"/>
  <c r="L70" i="57" s="1"/>
  <c r="P69" i="57"/>
  <c r="P70" i="57" s="1"/>
  <c r="Q69" i="57"/>
  <c r="Q70" i="57" s="1"/>
  <c r="R69" i="57"/>
  <c r="R70" i="57" s="1"/>
  <c r="S69" i="57"/>
  <c r="S70" i="57" s="1"/>
  <c r="I70" i="57"/>
  <c r="J70" i="57"/>
  <c r="G72" i="57"/>
  <c r="H72" i="57"/>
  <c r="I72" i="57"/>
  <c r="J72" i="57"/>
  <c r="K72" i="57"/>
  <c r="L72" i="57"/>
  <c r="P72" i="57"/>
  <c r="Q72" i="57"/>
  <c r="R72" i="57"/>
  <c r="S72" i="57"/>
  <c r="G74" i="57"/>
  <c r="H74" i="57"/>
  <c r="I74" i="57"/>
  <c r="J74" i="57"/>
  <c r="K74" i="57"/>
  <c r="L74" i="57"/>
  <c r="P74" i="57"/>
  <c r="Q74" i="57"/>
  <c r="R74" i="57"/>
  <c r="S74" i="57"/>
  <c r="G76" i="57"/>
  <c r="H76" i="57"/>
  <c r="I76" i="57"/>
  <c r="J76" i="57"/>
  <c r="K76" i="57"/>
  <c r="L76" i="57"/>
  <c r="P76" i="57"/>
  <c r="Q76" i="57"/>
  <c r="R76" i="57"/>
  <c r="S76" i="57"/>
  <c r="G78" i="57"/>
  <c r="H78" i="57"/>
  <c r="I78" i="57"/>
  <c r="J78" i="57"/>
  <c r="K78" i="57"/>
  <c r="L78" i="57"/>
  <c r="P78" i="57"/>
  <c r="Q78" i="57"/>
  <c r="R78" i="57"/>
  <c r="S78" i="57"/>
  <c r="G80" i="57"/>
  <c r="H80" i="57"/>
  <c r="I80" i="57"/>
  <c r="J80" i="57"/>
  <c r="K80" i="57"/>
  <c r="L80" i="57"/>
  <c r="P80" i="57"/>
  <c r="Q80" i="57"/>
  <c r="R80" i="57"/>
  <c r="S80" i="57"/>
  <c r="G82" i="57"/>
  <c r="H82" i="57"/>
  <c r="I82" i="57"/>
  <c r="J82" i="57"/>
  <c r="K82" i="57"/>
  <c r="L82" i="57"/>
  <c r="P82" i="57"/>
  <c r="Q82" i="57"/>
  <c r="R82" i="57"/>
  <c r="S82" i="57"/>
  <c r="G84" i="57"/>
  <c r="H84" i="57"/>
  <c r="I84" i="57"/>
  <c r="J84" i="57"/>
  <c r="K84" i="57"/>
  <c r="L84" i="57"/>
  <c r="P84" i="57"/>
  <c r="Q84" i="57"/>
  <c r="R84" i="57"/>
  <c r="S84" i="57"/>
  <c r="G86" i="57"/>
  <c r="H86" i="57"/>
  <c r="I86" i="57"/>
  <c r="J86" i="57"/>
  <c r="K86" i="57"/>
  <c r="L86" i="57"/>
  <c r="P86" i="57"/>
  <c r="Q86" i="57"/>
  <c r="R86" i="57"/>
  <c r="S86" i="57"/>
  <c r="G88" i="57"/>
  <c r="H88" i="57"/>
  <c r="I88" i="57"/>
  <c r="J88" i="57"/>
  <c r="K88" i="57"/>
  <c r="L88" i="57"/>
  <c r="P88" i="57"/>
  <c r="Q88" i="57"/>
  <c r="R88" i="57"/>
  <c r="S88" i="57"/>
  <c r="G90" i="57"/>
  <c r="H90" i="57"/>
  <c r="I90" i="57"/>
  <c r="J90" i="57"/>
  <c r="K90" i="57"/>
  <c r="L90" i="57"/>
  <c r="P90" i="57"/>
  <c r="Q90" i="57"/>
  <c r="R90" i="57"/>
  <c r="S90" i="57"/>
  <c r="G92" i="57"/>
  <c r="H92" i="57"/>
  <c r="I92" i="57"/>
  <c r="J92" i="57"/>
  <c r="K92" i="57"/>
  <c r="L92" i="57"/>
  <c r="P92" i="57"/>
  <c r="Q92" i="57"/>
  <c r="R92" i="57"/>
  <c r="S92" i="57"/>
  <c r="G94" i="57"/>
  <c r="H94" i="57"/>
  <c r="I94" i="57"/>
  <c r="J94" i="57"/>
  <c r="K94" i="57"/>
  <c r="L94" i="57"/>
  <c r="P94" i="57"/>
  <c r="Q94" i="57"/>
  <c r="R94" i="57"/>
  <c r="S94" i="57"/>
  <c r="G96" i="57"/>
  <c r="H96" i="57"/>
  <c r="I96" i="57"/>
  <c r="J96" i="57"/>
  <c r="K96" i="57"/>
  <c r="L96" i="57"/>
  <c r="P96" i="57"/>
  <c r="Q96" i="57"/>
  <c r="R96" i="57"/>
  <c r="S96" i="57"/>
  <c r="G98" i="57"/>
  <c r="H98" i="57"/>
  <c r="I98" i="57"/>
  <c r="J98" i="57"/>
  <c r="K98" i="57"/>
  <c r="L98" i="57"/>
  <c r="P98" i="57"/>
  <c r="Q98" i="57"/>
  <c r="R98" i="57"/>
  <c r="S98" i="57"/>
  <c r="G100" i="57"/>
  <c r="H100" i="57"/>
  <c r="I100" i="57"/>
  <c r="J100" i="57"/>
  <c r="K100" i="57"/>
  <c r="L100" i="57"/>
  <c r="P100" i="57"/>
  <c r="Q100" i="57"/>
  <c r="R100" i="57"/>
  <c r="S100" i="57"/>
  <c r="G7" i="55"/>
  <c r="I7" i="55"/>
  <c r="K7" i="55"/>
  <c r="M7" i="55"/>
  <c r="N8" i="55"/>
  <c r="H8" i="55"/>
  <c r="F9" i="55"/>
  <c r="F10" i="55"/>
  <c r="N10" i="55" s="1"/>
  <c r="F11" i="55"/>
  <c r="L11" i="55" s="1"/>
  <c r="F12" i="55"/>
  <c r="G13" i="55"/>
  <c r="I13" i="55"/>
  <c r="K13" i="55"/>
  <c r="M13" i="55"/>
  <c r="F14" i="55"/>
  <c r="H14" i="55" s="1"/>
  <c r="N14" i="55"/>
  <c r="F15" i="55"/>
  <c r="F16" i="55"/>
  <c r="N16" i="55"/>
  <c r="F17" i="55"/>
  <c r="L17" i="55"/>
  <c r="N17" i="55"/>
  <c r="F18" i="55"/>
  <c r="H18" i="55" s="1"/>
  <c r="J18" i="55"/>
  <c r="L18" i="55"/>
  <c r="N18" i="55"/>
  <c r="F19" i="55"/>
  <c r="L19" i="55" s="1"/>
  <c r="J19" i="55"/>
  <c r="N19" i="55"/>
  <c r="F20" i="55"/>
  <c r="L20" i="55" s="1"/>
  <c r="N20" i="55"/>
  <c r="F21" i="55"/>
  <c r="L21" i="55"/>
  <c r="N21" i="55"/>
  <c r="F22" i="55"/>
  <c r="H22" i="55"/>
  <c r="N22" i="55"/>
  <c r="F23" i="55"/>
  <c r="L23" i="55" s="1"/>
  <c r="N23" i="55"/>
  <c r="F25" i="55"/>
  <c r="N25" i="55" s="1"/>
  <c r="L25" i="55"/>
  <c r="F26" i="55"/>
  <c r="L26" i="55" s="1"/>
  <c r="N26" i="55"/>
  <c r="F27" i="55"/>
  <c r="H27" i="55" s="1"/>
  <c r="N27" i="55"/>
  <c r="F28" i="55"/>
  <c r="J28" i="55" s="1"/>
  <c r="L28" i="55"/>
  <c r="N28" i="55"/>
  <c r="F29" i="55"/>
  <c r="L29" i="55" s="1"/>
  <c r="N29" i="55"/>
  <c r="F30" i="55"/>
  <c r="L30" i="55"/>
  <c r="N30" i="55"/>
  <c r="F31" i="55"/>
  <c r="L31" i="55" s="1"/>
  <c r="N31" i="55"/>
  <c r="F32" i="55"/>
  <c r="J32" i="55" s="1"/>
  <c r="N32" i="55"/>
  <c r="F33" i="55"/>
  <c r="L33" i="55" s="1"/>
  <c r="N33" i="55"/>
  <c r="F34" i="55"/>
  <c r="J34" i="55" s="1"/>
  <c r="H34" i="55"/>
  <c r="L34" i="55"/>
  <c r="N34" i="55"/>
  <c r="F35" i="55"/>
  <c r="L35" i="55" s="1"/>
  <c r="N35" i="55"/>
  <c r="F36" i="55"/>
  <c r="J36" i="55" s="1"/>
  <c r="F37" i="55"/>
  <c r="L37" i="55" s="1"/>
  <c r="N37" i="55"/>
  <c r="G38" i="55"/>
  <c r="I38" i="55"/>
  <c r="K38" i="55"/>
  <c r="M38" i="55"/>
  <c r="F39" i="55"/>
  <c r="H39" i="55" s="1"/>
  <c r="N39" i="55"/>
  <c r="F40" i="55"/>
  <c r="F41" i="55"/>
  <c r="F42" i="55"/>
  <c r="L42" i="55" s="1"/>
  <c r="N42" i="55"/>
  <c r="F43" i="55"/>
  <c r="L43" i="55" s="1"/>
  <c r="N43" i="55"/>
  <c r="F44" i="55"/>
  <c r="F45" i="55"/>
  <c r="F46" i="55"/>
  <c r="N46" i="55"/>
  <c r="F47" i="55"/>
  <c r="H47" i="55" s="1"/>
  <c r="F48" i="55"/>
  <c r="H48" i="55"/>
  <c r="F49" i="55"/>
  <c r="J49" i="55" s="1"/>
  <c r="F50" i="55"/>
  <c r="L50" i="55" s="1"/>
  <c r="N50" i="55"/>
  <c r="F51" i="55"/>
  <c r="N51" i="55" s="1"/>
  <c r="F52" i="55"/>
  <c r="N52" i="55" s="1"/>
  <c r="F53" i="55"/>
  <c r="N53" i="55"/>
  <c r="G7" i="53"/>
  <c r="I7" i="53"/>
  <c r="K7" i="53"/>
  <c r="M7" i="53"/>
  <c r="F8" i="53"/>
  <c r="L8" i="53" s="1"/>
  <c r="F9" i="53"/>
  <c r="H9" i="53" s="1"/>
  <c r="F10" i="53"/>
  <c r="N10" i="53" s="1"/>
  <c r="L10" i="53"/>
  <c r="F11" i="53"/>
  <c r="J11" i="53" s="1"/>
  <c r="F12" i="53"/>
  <c r="L12" i="53" s="1"/>
  <c r="J12" i="53"/>
  <c r="N12" i="53"/>
  <c r="G13" i="53"/>
  <c r="I13" i="53"/>
  <c r="K13" i="53"/>
  <c r="M13" i="53"/>
  <c r="F14" i="53"/>
  <c r="F15" i="53"/>
  <c r="J15" i="53" s="1"/>
  <c r="N15" i="53"/>
  <c r="F16" i="53"/>
  <c r="L16" i="53" s="1"/>
  <c r="N16" i="53"/>
  <c r="F17" i="53"/>
  <c r="H17" i="53" s="1"/>
  <c r="N17" i="53"/>
  <c r="F18" i="53"/>
  <c r="L18" i="53"/>
  <c r="N18" i="53"/>
  <c r="F19" i="53"/>
  <c r="H19" i="53" s="1"/>
  <c r="J19" i="53"/>
  <c r="N19" i="53"/>
  <c r="F20" i="53"/>
  <c r="L20" i="53" s="1"/>
  <c r="H20" i="53"/>
  <c r="N20" i="53"/>
  <c r="F21" i="53"/>
  <c r="J21" i="53" s="1"/>
  <c r="N21" i="53"/>
  <c r="F22" i="53"/>
  <c r="N22" i="53" s="1"/>
  <c r="H22" i="53"/>
  <c r="J22" i="53"/>
  <c r="L22" i="53"/>
  <c r="F23" i="53"/>
  <c r="L23" i="53" s="1"/>
  <c r="J23" i="53"/>
  <c r="F25" i="53"/>
  <c r="L25" i="53" s="1"/>
  <c r="N25" i="53"/>
  <c r="F26" i="53"/>
  <c r="H26" i="53" s="1"/>
  <c r="N26" i="53"/>
  <c r="F27" i="53"/>
  <c r="H27" i="53" s="1"/>
  <c r="J27" i="53"/>
  <c r="N27" i="53"/>
  <c r="F28" i="53"/>
  <c r="H28" i="53" s="1"/>
  <c r="N28" i="53"/>
  <c r="F29" i="53"/>
  <c r="H29" i="53" s="1"/>
  <c r="N29" i="53"/>
  <c r="F30" i="53"/>
  <c r="L30" i="53"/>
  <c r="N30" i="53"/>
  <c r="F31" i="53"/>
  <c r="F32" i="53"/>
  <c r="H32" i="53"/>
  <c r="N32" i="53"/>
  <c r="F33" i="53"/>
  <c r="F34" i="53"/>
  <c r="L34" i="53" s="1"/>
  <c r="F35" i="53"/>
  <c r="H35" i="53"/>
  <c r="N35" i="53"/>
  <c r="F36" i="53"/>
  <c r="H36" i="53" s="1"/>
  <c r="N36" i="53"/>
  <c r="F37" i="53"/>
  <c r="J37" i="53" s="1"/>
  <c r="L37" i="53"/>
  <c r="N37" i="53"/>
  <c r="G38" i="53"/>
  <c r="I38" i="53"/>
  <c r="K38" i="53"/>
  <c r="M38" i="53"/>
  <c r="F39" i="53"/>
  <c r="H39" i="53" s="1"/>
  <c r="N39" i="53"/>
  <c r="F40" i="53"/>
  <c r="L40" i="53" s="1"/>
  <c r="F41" i="53"/>
  <c r="L41" i="53" s="1"/>
  <c r="F42" i="53"/>
  <c r="L42" i="53" s="1"/>
  <c r="N42" i="53"/>
  <c r="F43" i="53"/>
  <c r="L43" i="53" s="1"/>
  <c r="J43" i="53"/>
  <c r="N43" i="53"/>
  <c r="F44" i="53"/>
  <c r="L44" i="53" s="1"/>
  <c r="F45" i="53"/>
  <c r="H45" i="53" s="1"/>
  <c r="F46" i="53"/>
  <c r="N46" i="53" s="1"/>
  <c r="L46" i="53"/>
  <c r="F47" i="53"/>
  <c r="H47" i="53" s="1"/>
  <c r="F48" i="53"/>
  <c r="F49" i="53"/>
  <c r="N49" i="53" s="1"/>
  <c r="H49" i="53"/>
  <c r="F50" i="53"/>
  <c r="L50" i="53" s="1"/>
  <c r="N50" i="53"/>
  <c r="F51" i="53"/>
  <c r="L51" i="53" s="1"/>
  <c r="H51" i="53"/>
  <c r="F52" i="53"/>
  <c r="L52" i="53" s="1"/>
  <c r="F53" i="53"/>
  <c r="H53" i="53" s="1"/>
  <c r="G7" i="52"/>
  <c r="H7" i="52"/>
  <c r="I7" i="52"/>
  <c r="J7" i="52"/>
  <c r="K7" i="52"/>
  <c r="L7" i="52"/>
  <c r="M7" i="52"/>
  <c r="N7" i="52"/>
  <c r="F9" i="52"/>
  <c r="J10" i="52"/>
  <c r="K10" i="52"/>
  <c r="M10" i="52"/>
  <c r="N10" i="52"/>
  <c r="F11" i="52"/>
  <c r="M12" i="52"/>
  <c r="F13" i="52"/>
  <c r="F15" i="52"/>
  <c r="L16" i="52"/>
  <c r="M16" i="52"/>
  <c r="F17" i="52"/>
  <c r="H18" i="52" s="1"/>
  <c r="J18" i="52"/>
  <c r="K18" i="52"/>
  <c r="L18" i="52"/>
  <c r="M18" i="52"/>
  <c r="N18" i="52"/>
  <c r="G19" i="52"/>
  <c r="H19" i="52"/>
  <c r="I19" i="52"/>
  <c r="J19" i="52"/>
  <c r="K19" i="52"/>
  <c r="L19" i="52"/>
  <c r="M19" i="52"/>
  <c r="N19" i="52"/>
  <c r="F21" i="52"/>
  <c r="K22" i="52" s="1"/>
  <c r="L22" i="52"/>
  <c r="M22" i="52"/>
  <c r="F23" i="52"/>
  <c r="I24" i="52" s="1"/>
  <c r="G24" i="52"/>
  <c r="K24" i="52"/>
  <c r="L24" i="52"/>
  <c r="M24" i="52"/>
  <c r="F25" i="52"/>
  <c r="H26" i="52" s="1"/>
  <c r="G26" i="52"/>
  <c r="K26" i="52"/>
  <c r="L26" i="52"/>
  <c r="M26" i="52"/>
  <c r="N28" i="52"/>
  <c r="G28" i="52"/>
  <c r="H28" i="52"/>
  <c r="I28" i="52"/>
  <c r="J28" i="52"/>
  <c r="K28" i="52"/>
  <c r="L28" i="52"/>
  <c r="M28" i="52"/>
  <c r="F29" i="52"/>
  <c r="H30" i="52" s="1"/>
  <c r="G30" i="52"/>
  <c r="K30" i="52"/>
  <c r="M30" i="52"/>
  <c r="N30" i="52"/>
  <c r="F31" i="52"/>
  <c r="G32" i="52"/>
  <c r="H32" i="52"/>
  <c r="K32" i="52"/>
  <c r="L32" i="52"/>
  <c r="M32" i="52"/>
  <c r="N32" i="52"/>
  <c r="F33" i="52"/>
  <c r="G34" i="52"/>
  <c r="K34" i="52"/>
  <c r="L34" i="52"/>
  <c r="M34" i="52"/>
  <c r="F35" i="52"/>
  <c r="G36" i="52"/>
  <c r="L36" i="52"/>
  <c r="M36" i="52"/>
  <c r="F37" i="52"/>
  <c r="G38" i="52"/>
  <c r="H38" i="52"/>
  <c r="I38" i="52"/>
  <c r="J38" i="52"/>
  <c r="K38" i="52"/>
  <c r="L38" i="52"/>
  <c r="M38" i="52"/>
  <c r="N38" i="52"/>
  <c r="F39" i="52"/>
  <c r="K40" i="52" s="1"/>
  <c r="L40" i="52"/>
  <c r="M40" i="52"/>
  <c r="F43" i="52"/>
  <c r="I44" i="52" s="1"/>
  <c r="G44" i="52"/>
  <c r="K44" i="52"/>
  <c r="L44" i="52"/>
  <c r="M44" i="52"/>
  <c r="F45" i="52"/>
  <c r="H46" i="52" s="1"/>
  <c r="G46" i="52"/>
  <c r="I46" i="52"/>
  <c r="L46" i="52"/>
  <c r="M46" i="52"/>
  <c r="F47" i="52"/>
  <c r="N48" i="52" s="1"/>
  <c r="G48" i="52"/>
  <c r="H48" i="52"/>
  <c r="J48" i="52"/>
  <c r="L48" i="52"/>
  <c r="M48" i="52"/>
  <c r="F49" i="52"/>
  <c r="L50" i="52" s="1"/>
  <c r="G50" i="52"/>
  <c r="H50" i="52"/>
  <c r="I50" i="52"/>
  <c r="J50" i="52"/>
  <c r="K50" i="52"/>
  <c r="M50" i="52"/>
  <c r="F51" i="52"/>
  <c r="H52" i="52" s="1"/>
  <c r="G52" i="52"/>
  <c r="K52" i="52"/>
  <c r="L52" i="52"/>
  <c r="M52" i="52"/>
  <c r="F53" i="52"/>
  <c r="H54" i="52" s="1"/>
  <c r="G54" i="52"/>
  <c r="I54" i="52"/>
  <c r="K54" i="52"/>
  <c r="L54" i="52"/>
  <c r="M54" i="52"/>
  <c r="F55" i="52"/>
  <c r="G56" i="52" s="1"/>
  <c r="L56" i="52"/>
  <c r="M56" i="52"/>
  <c r="F57" i="52"/>
  <c r="G58" i="52"/>
  <c r="M58" i="52"/>
  <c r="F59" i="52"/>
  <c r="L60" i="52"/>
  <c r="M60" i="52"/>
  <c r="F61" i="52"/>
  <c r="H62" i="52" s="1"/>
  <c r="G62" i="52"/>
  <c r="L62" i="52"/>
  <c r="M62" i="52"/>
  <c r="F63" i="52"/>
  <c r="I64" i="52" s="1"/>
  <c r="G64" i="52"/>
  <c r="K64" i="52"/>
  <c r="L64" i="52"/>
  <c r="M64" i="52"/>
  <c r="F65" i="52"/>
  <c r="I66" i="52" s="1"/>
  <c r="L66" i="52"/>
  <c r="M66" i="52"/>
  <c r="F67" i="52"/>
  <c r="J68" i="52" s="1"/>
  <c r="G68" i="52"/>
  <c r="H68" i="52"/>
  <c r="K68" i="52"/>
  <c r="L68" i="52"/>
  <c r="G69" i="52"/>
  <c r="H69" i="52"/>
  <c r="I69" i="52"/>
  <c r="J69" i="52"/>
  <c r="K69" i="52"/>
  <c r="L69" i="52"/>
  <c r="M69" i="52"/>
  <c r="N69" i="52"/>
  <c r="F71" i="52"/>
  <c r="J72" i="52" s="1"/>
  <c r="G72" i="52"/>
  <c r="H72" i="52"/>
  <c r="I72" i="52"/>
  <c r="K72" i="52"/>
  <c r="L72" i="52"/>
  <c r="M72" i="52"/>
  <c r="F73" i="52"/>
  <c r="H74" i="52" s="1"/>
  <c r="G74" i="52"/>
  <c r="K74" i="52"/>
  <c r="L74" i="52"/>
  <c r="M74" i="52"/>
  <c r="F75" i="52"/>
  <c r="G76" i="52"/>
  <c r="H76" i="52"/>
  <c r="K76" i="52"/>
  <c r="L76" i="52"/>
  <c r="M76" i="52"/>
  <c r="F77" i="52"/>
  <c r="I78" i="52" s="1"/>
  <c r="G78" i="52"/>
  <c r="H78" i="52"/>
  <c r="K78" i="52"/>
  <c r="L78" i="52"/>
  <c r="M78" i="52"/>
  <c r="N78" i="52"/>
  <c r="F79" i="52"/>
  <c r="K80" i="52" s="1"/>
  <c r="L80" i="52"/>
  <c r="M80" i="52"/>
  <c r="F81" i="52"/>
  <c r="L82" i="52"/>
  <c r="M82" i="52"/>
  <c r="F83" i="52"/>
  <c r="H84" i="52" s="1"/>
  <c r="G84" i="52"/>
  <c r="K84" i="52"/>
  <c r="L84" i="52"/>
  <c r="M84" i="52"/>
  <c r="F85" i="52"/>
  <c r="G86" i="52"/>
  <c r="K86" i="52"/>
  <c r="L86" i="52"/>
  <c r="M86" i="52"/>
  <c r="F87" i="52"/>
  <c r="G88" i="52"/>
  <c r="K88" i="52"/>
  <c r="L88" i="52"/>
  <c r="M88" i="52"/>
  <c r="F89" i="52"/>
  <c r="H90" i="52" s="1"/>
  <c r="L90" i="52"/>
  <c r="M90" i="52"/>
  <c r="F91" i="52"/>
  <c r="G92" i="52" s="1"/>
  <c r="L92" i="52"/>
  <c r="M92" i="52"/>
  <c r="F93" i="52"/>
  <c r="H94" i="52" s="1"/>
  <c r="G94" i="52"/>
  <c r="K94" i="52"/>
  <c r="L94" i="52"/>
  <c r="M94" i="52"/>
  <c r="F95" i="52"/>
  <c r="G96" i="52" s="1"/>
  <c r="L96" i="52"/>
  <c r="M96" i="52"/>
  <c r="F97" i="52"/>
  <c r="H98" i="52" s="1"/>
  <c r="K98" i="52"/>
  <c r="L98" i="52"/>
  <c r="M98" i="52"/>
  <c r="F99" i="52"/>
  <c r="H100" i="52" s="1"/>
  <c r="K100" i="52"/>
  <c r="M100" i="52"/>
  <c r="G7" i="51"/>
  <c r="H7" i="51"/>
  <c r="I7" i="51"/>
  <c r="J7" i="51"/>
  <c r="K7" i="51"/>
  <c r="L7" i="51"/>
  <c r="M7" i="51"/>
  <c r="N7" i="51"/>
  <c r="F9" i="51"/>
  <c r="I10" i="51" s="1"/>
  <c r="M10" i="51"/>
  <c r="F11" i="51"/>
  <c r="H12" i="51" s="1"/>
  <c r="L12" i="51"/>
  <c r="F13" i="51"/>
  <c r="L14" i="51" s="1"/>
  <c r="F15" i="51"/>
  <c r="H16" i="51" s="1"/>
  <c r="F17" i="51"/>
  <c r="H18" i="51" s="1"/>
  <c r="L18" i="51"/>
  <c r="G19" i="51"/>
  <c r="H19" i="51"/>
  <c r="I19" i="51"/>
  <c r="J19" i="51"/>
  <c r="K19" i="51"/>
  <c r="L19" i="51"/>
  <c r="M19" i="51"/>
  <c r="N19" i="51"/>
  <c r="F21" i="51"/>
  <c r="H22" i="51" s="1"/>
  <c r="K22" i="51"/>
  <c r="L22" i="51"/>
  <c r="M22" i="51"/>
  <c r="F23" i="51"/>
  <c r="H24" i="51" s="1"/>
  <c r="G24" i="51"/>
  <c r="K24" i="51"/>
  <c r="L24" i="51"/>
  <c r="M24" i="51"/>
  <c r="N24" i="51"/>
  <c r="F25" i="51"/>
  <c r="L26" i="51"/>
  <c r="F27" i="51"/>
  <c r="G28" i="51"/>
  <c r="K28" i="51"/>
  <c r="L28" i="51"/>
  <c r="M28" i="51"/>
  <c r="N28" i="51"/>
  <c r="F29" i="51"/>
  <c r="G30" i="51"/>
  <c r="H30" i="51"/>
  <c r="I30" i="51"/>
  <c r="L30" i="51"/>
  <c r="M30" i="51"/>
  <c r="F31" i="51"/>
  <c r="H32" i="51" s="1"/>
  <c r="G32" i="51"/>
  <c r="I32" i="51"/>
  <c r="J32" i="51"/>
  <c r="K32" i="51"/>
  <c r="L32" i="51"/>
  <c r="M32" i="51"/>
  <c r="N32" i="51"/>
  <c r="F33" i="51"/>
  <c r="M34" i="51" s="1"/>
  <c r="G34" i="51"/>
  <c r="L34" i="51"/>
  <c r="N34" i="51"/>
  <c r="F35" i="51"/>
  <c r="I36" i="51" s="1"/>
  <c r="G36" i="51"/>
  <c r="K36" i="51"/>
  <c r="L36" i="51"/>
  <c r="M36" i="51"/>
  <c r="N36" i="51"/>
  <c r="F37" i="51"/>
  <c r="K38" i="51" s="1"/>
  <c r="G38" i="51"/>
  <c r="H38" i="51"/>
  <c r="J38" i="51"/>
  <c r="L38" i="51"/>
  <c r="M38" i="51"/>
  <c r="N38" i="51"/>
  <c r="F39" i="51"/>
  <c r="H40" i="51" s="1"/>
  <c r="L40" i="51"/>
  <c r="M40" i="51"/>
  <c r="N40" i="51"/>
  <c r="F43" i="51"/>
  <c r="H44" i="51" s="1"/>
  <c r="G44" i="51"/>
  <c r="I44" i="51"/>
  <c r="K44" i="51"/>
  <c r="L44" i="51"/>
  <c r="M44" i="51"/>
  <c r="N44" i="51"/>
  <c r="F45" i="51"/>
  <c r="J46" i="51" s="1"/>
  <c r="L46" i="51"/>
  <c r="M46" i="51"/>
  <c r="N46" i="51"/>
  <c r="F47" i="51"/>
  <c r="H48" i="51" s="1"/>
  <c r="G48" i="51"/>
  <c r="J48" i="51"/>
  <c r="K48" i="51"/>
  <c r="L48" i="51"/>
  <c r="M48" i="51"/>
  <c r="N48" i="51"/>
  <c r="F49" i="51"/>
  <c r="G50" i="51" s="1"/>
  <c r="L50" i="51"/>
  <c r="M50" i="51"/>
  <c r="N50" i="51"/>
  <c r="F51" i="51"/>
  <c r="H52" i="51" s="1"/>
  <c r="L52" i="51"/>
  <c r="M52" i="51"/>
  <c r="F53" i="51"/>
  <c r="G54" i="51" s="1"/>
  <c r="K54" i="51"/>
  <c r="L54" i="51"/>
  <c r="N54" i="51"/>
  <c r="F55" i="51"/>
  <c r="H56" i="51" s="1"/>
  <c r="M56" i="51"/>
  <c r="F57" i="51"/>
  <c r="H58" i="51" s="1"/>
  <c r="L58" i="51"/>
  <c r="N58" i="51"/>
  <c r="F59" i="51"/>
  <c r="H60" i="51" s="1"/>
  <c r="M60" i="51"/>
  <c r="F61" i="51"/>
  <c r="J62" i="51" s="1"/>
  <c r="L62" i="51"/>
  <c r="M62" i="51"/>
  <c r="N62" i="51"/>
  <c r="F63" i="51"/>
  <c r="H64" i="51" s="1"/>
  <c r="K64" i="51"/>
  <c r="L64" i="51"/>
  <c r="M64" i="51"/>
  <c r="F65" i="51"/>
  <c r="H66" i="51" s="1"/>
  <c r="L66" i="51"/>
  <c r="M66" i="51"/>
  <c r="F67" i="51"/>
  <c r="M68" i="51" s="1"/>
  <c r="G68" i="51"/>
  <c r="H68" i="51"/>
  <c r="K68" i="51"/>
  <c r="L68" i="51"/>
  <c r="N68" i="51"/>
  <c r="G69" i="51"/>
  <c r="H69" i="51"/>
  <c r="I69" i="51"/>
  <c r="J69" i="51"/>
  <c r="K69" i="51"/>
  <c r="L69" i="51"/>
  <c r="M69" i="51"/>
  <c r="N69" i="51"/>
  <c r="F71" i="51"/>
  <c r="I72" i="51" s="1"/>
  <c r="K72" i="51"/>
  <c r="L72" i="51"/>
  <c r="N72" i="51"/>
  <c r="F73" i="51"/>
  <c r="H74" i="51" s="1"/>
  <c r="L74" i="51"/>
  <c r="M74" i="51"/>
  <c r="F75" i="51"/>
  <c r="H76" i="51" s="1"/>
  <c r="G76" i="51"/>
  <c r="K76" i="51"/>
  <c r="L76" i="51"/>
  <c r="N76" i="51"/>
  <c r="F77" i="51"/>
  <c r="K78" i="51"/>
  <c r="L78" i="51"/>
  <c r="N78" i="51"/>
  <c r="F79" i="51"/>
  <c r="H80" i="51" s="1"/>
  <c r="L80" i="51"/>
  <c r="N80" i="51"/>
  <c r="F81" i="51"/>
  <c r="L82" i="51"/>
  <c r="M82" i="51"/>
  <c r="F83" i="51"/>
  <c r="H84" i="51" s="1"/>
  <c r="G84" i="51"/>
  <c r="K84" i="51"/>
  <c r="L84" i="51"/>
  <c r="M84" i="51"/>
  <c r="N84" i="51"/>
  <c r="F85" i="51"/>
  <c r="H86" i="51" s="1"/>
  <c r="K86" i="51"/>
  <c r="L86" i="51"/>
  <c r="M86" i="51"/>
  <c r="F87" i="51"/>
  <c r="H88" i="51" s="1"/>
  <c r="K88" i="51"/>
  <c r="L88" i="51"/>
  <c r="M88" i="51"/>
  <c r="F89" i="51"/>
  <c r="K90" i="51" s="1"/>
  <c r="L90" i="51"/>
  <c r="M90" i="51"/>
  <c r="F91" i="51"/>
  <c r="H92" i="51" s="1"/>
  <c r="K92" i="51"/>
  <c r="L92" i="51"/>
  <c r="M92" i="51"/>
  <c r="F93" i="51"/>
  <c r="H94" i="51" s="1"/>
  <c r="L94" i="51"/>
  <c r="M94" i="51"/>
  <c r="F95" i="51"/>
  <c r="N96" i="51" s="1"/>
  <c r="M96" i="51"/>
  <c r="F97" i="51"/>
  <c r="M98" i="51" s="1"/>
  <c r="L98" i="51"/>
  <c r="F99" i="51"/>
  <c r="H100" i="51" s="1"/>
  <c r="L100" i="51"/>
  <c r="M100" i="51"/>
  <c r="G7" i="50"/>
  <c r="H7" i="50"/>
  <c r="I7" i="50"/>
  <c r="J7" i="50"/>
  <c r="K7" i="50"/>
  <c r="L7" i="50"/>
  <c r="M7" i="50"/>
  <c r="G10" i="50"/>
  <c r="H10" i="50"/>
  <c r="I10" i="50"/>
  <c r="J10" i="50"/>
  <c r="K10" i="50"/>
  <c r="L10" i="50"/>
  <c r="M10" i="50"/>
  <c r="G12" i="50"/>
  <c r="H12" i="50"/>
  <c r="I12" i="50"/>
  <c r="J12" i="50"/>
  <c r="K12" i="50"/>
  <c r="L12" i="50"/>
  <c r="M12" i="50"/>
  <c r="G14" i="50"/>
  <c r="H14" i="50"/>
  <c r="I14" i="50"/>
  <c r="J14" i="50"/>
  <c r="K14" i="50"/>
  <c r="L14" i="50"/>
  <c r="M14" i="50"/>
  <c r="G16" i="50"/>
  <c r="H16" i="50"/>
  <c r="I16" i="50"/>
  <c r="J16" i="50"/>
  <c r="K16" i="50"/>
  <c r="L16" i="50"/>
  <c r="M16" i="50"/>
  <c r="G18" i="50"/>
  <c r="H18" i="50"/>
  <c r="I18" i="50"/>
  <c r="J18" i="50"/>
  <c r="K18" i="50"/>
  <c r="L18" i="50"/>
  <c r="M18" i="50"/>
  <c r="G19" i="50"/>
  <c r="H19" i="50"/>
  <c r="I19" i="50"/>
  <c r="J19" i="50"/>
  <c r="K19" i="50"/>
  <c r="L19" i="50"/>
  <c r="M19" i="50"/>
  <c r="G22" i="50"/>
  <c r="H22" i="50"/>
  <c r="I22" i="50"/>
  <c r="J22" i="50"/>
  <c r="K22" i="50"/>
  <c r="L22" i="50"/>
  <c r="M22" i="50"/>
  <c r="G24" i="50"/>
  <c r="H24" i="50"/>
  <c r="I24" i="50"/>
  <c r="J24" i="50"/>
  <c r="K24" i="50"/>
  <c r="L24" i="50"/>
  <c r="M24" i="50"/>
  <c r="G26" i="50"/>
  <c r="I26" i="50"/>
  <c r="J26" i="50"/>
  <c r="K26" i="50"/>
  <c r="L26" i="50"/>
  <c r="M26" i="50"/>
  <c r="G28" i="50"/>
  <c r="H28" i="50"/>
  <c r="I28" i="50"/>
  <c r="J28" i="50"/>
  <c r="K28" i="50"/>
  <c r="L28" i="50"/>
  <c r="M28" i="50"/>
  <c r="G30" i="50"/>
  <c r="H30" i="50"/>
  <c r="I30" i="50"/>
  <c r="J30" i="50"/>
  <c r="K30" i="50"/>
  <c r="L30" i="50"/>
  <c r="M30" i="50"/>
  <c r="G32" i="50"/>
  <c r="H32" i="50"/>
  <c r="I32" i="50"/>
  <c r="J32" i="50"/>
  <c r="K32" i="50"/>
  <c r="L32" i="50"/>
  <c r="M32" i="50"/>
  <c r="G34" i="50"/>
  <c r="H34" i="50"/>
  <c r="I34" i="50"/>
  <c r="J34" i="50"/>
  <c r="K34" i="50"/>
  <c r="L34" i="50"/>
  <c r="M34" i="50"/>
  <c r="G36" i="50"/>
  <c r="H36" i="50"/>
  <c r="I36" i="50"/>
  <c r="J36" i="50"/>
  <c r="K36" i="50"/>
  <c r="L36" i="50"/>
  <c r="M36" i="50"/>
  <c r="G38" i="50"/>
  <c r="H38" i="50"/>
  <c r="I38" i="50"/>
  <c r="J38" i="50"/>
  <c r="K38" i="50"/>
  <c r="L38" i="50"/>
  <c r="M38" i="50"/>
  <c r="G40" i="50"/>
  <c r="H40" i="50"/>
  <c r="I40" i="50"/>
  <c r="J40" i="50"/>
  <c r="K40" i="50"/>
  <c r="L40" i="50"/>
  <c r="M40" i="50"/>
  <c r="G44" i="50"/>
  <c r="H44" i="50"/>
  <c r="I44" i="50"/>
  <c r="J44" i="50"/>
  <c r="K44" i="50"/>
  <c r="L44" i="50"/>
  <c r="M44" i="50"/>
  <c r="G46" i="50"/>
  <c r="H46" i="50"/>
  <c r="I46" i="50"/>
  <c r="J46" i="50"/>
  <c r="K46" i="50"/>
  <c r="L46" i="50"/>
  <c r="M46" i="50"/>
  <c r="G48" i="50"/>
  <c r="H48" i="50"/>
  <c r="I48" i="50"/>
  <c r="J48" i="50"/>
  <c r="K48" i="50"/>
  <c r="L48" i="50"/>
  <c r="M48" i="50"/>
  <c r="G50" i="50"/>
  <c r="H50" i="50"/>
  <c r="I50" i="50"/>
  <c r="J50" i="50"/>
  <c r="K50" i="50"/>
  <c r="L50" i="50"/>
  <c r="M50" i="50"/>
  <c r="G52" i="50"/>
  <c r="H52" i="50"/>
  <c r="I52" i="50"/>
  <c r="J52" i="50"/>
  <c r="K52" i="50"/>
  <c r="L52" i="50"/>
  <c r="M52" i="50"/>
  <c r="G54" i="50"/>
  <c r="H54" i="50"/>
  <c r="I54" i="50"/>
  <c r="J54" i="50"/>
  <c r="K54" i="50"/>
  <c r="L54" i="50"/>
  <c r="M54" i="50"/>
  <c r="G56" i="50"/>
  <c r="H56" i="50"/>
  <c r="I56" i="50"/>
  <c r="J56" i="50"/>
  <c r="K56" i="50"/>
  <c r="L56" i="50"/>
  <c r="M56" i="50"/>
  <c r="G58" i="50"/>
  <c r="H58" i="50"/>
  <c r="I58" i="50"/>
  <c r="J58" i="50"/>
  <c r="K58" i="50"/>
  <c r="L58" i="50"/>
  <c r="M58" i="50"/>
  <c r="G60" i="50"/>
  <c r="H60" i="50"/>
  <c r="I60" i="50"/>
  <c r="J60" i="50"/>
  <c r="K60" i="50"/>
  <c r="L60" i="50"/>
  <c r="M60" i="50"/>
  <c r="G62" i="50"/>
  <c r="H62" i="50"/>
  <c r="I62" i="50"/>
  <c r="J62" i="50"/>
  <c r="K62" i="50"/>
  <c r="L62" i="50"/>
  <c r="M62" i="50"/>
  <c r="G64" i="50"/>
  <c r="H64" i="50"/>
  <c r="I64" i="50"/>
  <c r="J64" i="50"/>
  <c r="K64" i="50"/>
  <c r="L64" i="50"/>
  <c r="M64" i="50"/>
  <c r="G66" i="50"/>
  <c r="H66" i="50"/>
  <c r="I66" i="50"/>
  <c r="J66" i="50"/>
  <c r="K66" i="50"/>
  <c r="L66" i="50"/>
  <c r="M66" i="50"/>
  <c r="G68" i="50"/>
  <c r="H68" i="50"/>
  <c r="I68" i="50"/>
  <c r="J68" i="50"/>
  <c r="K68" i="50"/>
  <c r="L68" i="50"/>
  <c r="M68" i="50"/>
  <c r="G69" i="50"/>
  <c r="G70" i="50" s="1"/>
  <c r="H69" i="50"/>
  <c r="H70" i="50" s="1"/>
  <c r="I69" i="50"/>
  <c r="J69" i="50"/>
  <c r="J70" i="50" s="1"/>
  <c r="K69" i="50"/>
  <c r="K70" i="50" s="1"/>
  <c r="L69" i="50"/>
  <c r="L70" i="50" s="1"/>
  <c r="M69" i="50"/>
  <c r="M70" i="50" s="1"/>
  <c r="I70" i="50"/>
  <c r="G72" i="50"/>
  <c r="H72" i="50"/>
  <c r="I72" i="50"/>
  <c r="J72" i="50"/>
  <c r="K72" i="50"/>
  <c r="L72" i="50"/>
  <c r="M72" i="50"/>
  <c r="G74" i="50"/>
  <c r="H74" i="50"/>
  <c r="I74" i="50"/>
  <c r="J74" i="50"/>
  <c r="K74" i="50"/>
  <c r="L74" i="50"/>
  <c r="M74" i="50"/>
  <c r="G76" i="50"/>
  <c r="H76" i="50"/>
  <c r="I76" i="50"/>
  <c r="J76" i="50"/>
  <c r="K76" i="50"/>
  <c r="L76" i="50"/>
  <c r="M76" i="50"/>
  <c r="G78" i="50"/>
  <c r="H78" i="50"/>
  <c r="I78" i="50"/>
  <c r="J78" i="50"/>
  <c r="K78" i="50"/>
  <c r="L78" i="50"/>
  <c r="M78" i="50"/>
  <c r="G80" i="50"/>
  <c r="H80" i="50"/>
  <c r="I80" i="50"/>
  <c r="J80" i="50"/>
  <c r="K80" i="50"/>
  <c r="L80" i="50"/>
  <c r="M80" i="50"/>
  <c r="G82" i="50"/>
  <c r="H82" i="50"/>
  <c r="I82" i="50"/>
  <c r="J82" i="50"/>
  <c r="K82" i="50"/>
  <c r="L82" i="50"/>
  <c r="M82" i="50"/>
  <c r="G84" i="50"/>
  <c r="H84" i="50"/>
  <c r="I84" i="50"/>
  <c r="J84" i="50"/>
  <c r="K84" i="50"/>
  <c r="L84" i="50"/>
  <c r="M84" i="50"/>
  <c r="G86" i="50"/>
  <c r="H86" i="50"/>
  <c r="I86" i="50"/>
  <c r="J86" i="50"/>
  <c r="K86" i="50"/>
  <c r="L86" i="50"/>
  <c r="M86" i="50"/>
  <c r="G88" i="50"/>
  <c r="H88" i="50"/>
  <c r="I88" i="50"/>
  <c r="J88" i="50"/>
  <c r="K88" i="50"/>
  <c r="L88" i="50"/>
  <c r="M88" i="50"/>
  <c r="G90" i="50"/>
  <c r="H90" i="50"/>
  <c r="I90" i="50"/>
  <c r="J90" i="50"/>
  <c r="K90" i="50"/>
  <c r="L90" i="50"/>
  <c r="M90" i="50"/>
  <c r="G92" i="50"/>
  <c r="H92" i="50"/>
  <c r="I92" i="50"/>
  <c r="J92" i="50"/>
  <c r="K92" i="50"/>
  <c r="L92" i="50"/>
  <c r="M92" i="50"/>
  <c r="G94" i="50"/>
  <c r="H94" i="50"/>
  <c r="I94" i="50"/>
  <c r="J94" i="50"/>
  <c r="K94" i="50"/>
  <c r="L94" i="50"/>
  <c r="M94" i="50"/>
  <c r="G96" i="50"/>
  <c r="H96" i="50"/>
  <c r="I96" i="50"/>
  <c r="J96" i="50"/>
  <c r="K96" i="50"/>
  <c r="L96" i="50"/>
  <c r="M96" i="50"/>
  <c r="G98" i="50"/>
  <c r="H98" i="50"/>
  <c r="I98" i="50"/>
  <c r="J98" i="50"/>
  <c r="K98" i="50"/>
  <c r="L98" i="50"/>
  <c r="M98" i="50"/>
  <c r="G100" i="50"/>
  <c r="H100" i="50"/>
  <c r="I100" i="50"/>
  <c r="J100" i="50"/>
  <c r="K100" i="50"/>
  <c r="L100" i="50"/>
  <c r="M100" i="50"/>
  <c r="G7" i="49"/>
  <c r="H7" i="49"/>
  <c r="I7" i="49"/>
  <c r="J7" i="49"/>
  <c r="K7" i="49"/>
  <c r="L7" i="49"/>
  <c r="M7" i="49"/>
  <c r="M8" i="49" s="1"/>
  <c r="J8" i="49"/>
  <c r="G10" i="49"/>
  <c r="H10" i="49"/>
  <c r="I10" i="49"/>
  <c r="J10" i="49"/>
  <c r="K10" i="49"/>
  <c r="L10" i="49"/>
  <c r="M10" i="49"/>
  <c r="G12" i="49"/>
  <c r="H12" i="49"/>
  <c r="I12" i="49"/>
  <c r="J12" i="49"/>
  <c r="K12" i="49"/>
  <c r="L12" i="49"/>
  <c r="M12" i="49"/>
  <c r="G14" i="49"/>
  <c r="H14" i="49"/>
  <c r="I14" i="49"/>
  <c r="J14" i="49"/>
  <c r="K14" i="49"/>
  <c r="L14" i="49"/>
  <c r="M14" i="49"/>
  <c r="G16" i="49"/>
  <c r="H16" i="49"/>
  <c r="I16" i="49"/>
  <c r="J16" i="49"/>
  <c r="K16" i="49"/>
  <c r="L16" i="49"/>
  <c r="M16" i="49"/>
  <c r="G18" i="49"/>
  <c r="H18" i="49"/>
  <c r="I18" i="49"/>
  <c r="J18" i="49"/>
  <c r="K18" i="49"/>
  <c r="L18" i="49"/>
  <c r="M18" i="49"/>
  <c r="G19" i="49"/>
  <c r="H19" i="49"/>
  <c r="H20" i="49" s="1"/>
  <c r="I19" i="49"/>
  <c r="J19" i="49"/>
  <c r="K19" i="49"/>
  <c r="L19" i="49"/>
  <c r="L20" i="49" s="1"/>
  <c r="M19" i="49"/>
  <c r="G22" i="49"/>
  <c r="H22" i="49"/>
  <c r="I22" i="49"/>
  <c r="J22" i="49"/>
  <c r="K22" i="49"/>
  <c r="L22" i="49"/>
  <c r="M22" i="49"/>
  <c r="G24" i="49"/>
  <c r="H24" i="49"/>
  <c r="I24" i="49"/>
  <c r="J24" i="49"/>
  <c r="K24" i="49"/>
  <c r="L24" i="49"/>
  <c r="M24" i="49"/>
  <c r="G26" i="49"/>
  <c r="I26" i="49"/>
  <c r="J26" i="49"/>
  <c r="K26" i="49"/>
  <c r="L26" i="49"/>
  <c r="M26" i="49"/>
  <c r="G28" i="49"/>
  <c r="H28" i="49"/>
  <c r="I28" i="49"/>
  <c r="J28" i="49"/>
  <c r="K28" i="49"/>
  <c r="L28" i="49"/>
  <c r="M28" i="49"/>
  <c r="G30" i="49"/>
  <c r="H30" i="49"/>
  <c r="I30" i="49"/>
  <c r="J30" i="49"/>
  <c r="K30" i="49"/>
  <c r="L30" i="49"/>
  <c r="M30" i="49"/>
  <c r="G32" i="49"/>
  <c r="H32" i="49"/>
  <c r="I32" i="49"/>
  <c r="J32" i="49"/>
  <c r="K32" i="49"/>
  <c r="L32" i="49"/>
  <c r="M32" i="49"/>
  <c r="G34" i="49"/>
  <c r="H34" i="49"/>
  <c r="I34" i="49"/>
  <c r="J34" i="49"/>
  <c r="K34" i="49"/>
  <c r="L34" i="49"/>
  <c r="M34" i="49"/>
  <c r="G36" i="49"/>
  <c r="H36" i="49"/>
  <c r="I36" i="49"/>
  <c r="J36" i="49"/>
  <c r="K36" i="49"/>
  <c r="L36" i="49"/>
  <c r="M36" i="49"/>
  <c r="G38" i="49"/>
  <c r="H38" i="49"/>
  <c r="I38" i="49"/>
  <c r="J38" i="49"/>
  <c r="K38" i="49"/>
  <c r="L38" i="49"/>
  <c r="M38" i="49"/>
  <c r="G40" i="49"/>
  <c r="H40" i="49"/>
  <c r="I40" i="49"/>
  <c r="J40" i="49"/>
  <c r="K40" i="49"/>
  <c r="L40" i="49"/>
  <c r="M40" i="49"/>
  <c r="G44" i="49"/>
  <c r="H44" i="49"/>
  <c r="I44" i="49"/>
  <c r="J44" i="49"/>
  <c r="K44" i="49"/>
  <c r="L44" i="49"/>
  <c r="M44" i="49"/>
  <c r="G46" i="49"/>
  <c r="H46" i="49"/>
  <c r="I46" i="49"/>
  <c r="J46" i="49"/>
  <c r="K46" i="49"/>
  <c r="L46" i="49"/>
  <c r="M46" i="49"/>
  <c r="G48" i="49"/>
  <c r="H48" i="49"/>
  <c r="I48" i="49"/>
  <c r="J48" i="49"/>
  <c r="K48" i="49"/>
  <c r="L48" i="49"/>
  <c r="M48" i="49"/>
  <c r="G50" i="49"/>
  <c r="H50" i="49"/>
  <c r="I50" i="49"/>
  <c r="J50" i="49"/>
  <c r="K50" i="49"/>
  <c r="L50" i="49"/>
  <c r="M50" i="49"/>
  <c r="G52" i="49"/>
  <c r="H52" i="49"/>
  <c r="I52" i="49"/>
  <c r="J52" i="49"/>
  <c r="K52" i="49"/>
  <c r="L52" i="49"/>
  <c r="M52" i="49"/>
  <c r="G54" i="49"/>
  <c r="H54" i="49"/>
  <c r="I54" i="49"/>
  <c r="J54" i="49"/>
  <c r="K54" i="49"/>
  <c r="L54" i="49"/>
  <c r="M54" i="49"/>
  <c r="G56" i="49"/>
  <c r="H56" i="49"/>
  <c r="I56" i="49"/>
  <c r="J56" i="49"/>
  <c r="K56" i="49"/>
  <c r="L56" i="49"/>
  <c r="M56" i="49"/>
  <c r="G58" i="49"/>
  <c r="H58" i="49"/>
  <c r="I58" i="49"/>
  <c r="J58" i="49"/>
  <c r="K58" i="49"/>
  <c r="L58" i="49"/>
  <c r="M58" i="49"/>
  <c r="G60" i="49"/>
  <c r="H60" i="49"/>
  <c r="I60" i="49"/>
  <c r="J60" i="49"/>
  <c r="K60" i="49"/>
  <c r="L60" i="49"/>
  <c r="M60" i="49"/>
  <c r="G62" i="49"/>
  <c r="H62" i="49"/>
  <c r="I62" i="49"/>
  <c r="J62" i="49"/>
  <c r="K62" i="49"/>
  <c r="L62" i="49"/>
  <c r="M62" i="49"/>
  <c r="G64" i="49"/>
  <c r="H64" i="49"/>
  <c r="I64" i="49"/>
  <c r="J64" i="49"/>
  <c r="K64" i="49"/>
  <c r="L64" i="49"/>
  <c r="M64" i="49"/>
  <c r="G66" i="49"/>
  <c r="H66" i="49"/>
  <c r="I66" i="49"/>
  <c r="J66" i="49"/>
  <c r="K66" i="49"/>
  <c r="L66" i="49"/>
  <c r="M66" i="49"/>
  <c r="G68" i="49"/>
  <c r="H68" i="49"/>
  <c r="I68" i="49"/>
  <c r="J68" i="49"/>
  <c r="K68" i="49"/>
  <c r="L68" i="49"/>
  <c r="M68" i="49"/>
  <c r="G69" i="49"/>
  <c r="G70" i="49" s="1"/>
  <c r="H69" i="49"/>
  <c r="H70" i="49" s="1"/>
  <c r="I69" i="49"/>
  <c r="I70" i="49" s="1"/>
  <c r="J69" i="49"/>
  <c r="J70" i="49" s="1"/>
  <c r="K69" i="49"/>
  <c r="K70" i="49" s="1"/>
  <c r="L69" i="49"/>
  <c r="L70" i="49" s="1"/>
  <c r="M69" i="49"/>
  <c r="M70" i="49" s="1"/>
  <c r="G72" i="49"/>
  <c r="H72" i="49"/>
  <c r="I72" i="49"/>
  <c r="J72" i="49"/>
  <c r="K72" i="49"/>
  <c r="L72" i="49"/>
  <c r="M72" i="49"/>
  <c r="G74" i="49"/>
  <c r="H74" i="49"/>
  <c r="I74" i="49"/>
  <c r="J74" i="49"/>
  <c r="K74" i="49"/>
  <c r="L74" i="49"/>
  <c r="M74" i="49"/>
  <c r="G76" i="49"/>
  <c r="H76" i="49"/>
  <c r="I76" i="49"/>
  <c r="J76" i="49"/>
  <c r="K76" i="49"/>
  <c r="L76" i="49"/>
  <c r="M76" i="49"/>
  <c r="G78" i="49"/>
  <c r="H78" i="49"/>
  <c r="I78" i="49"/>
  <c r="J78" i="49"/>
  <c r="K78" i="49"/>
  <c r="L78" i="49"/>
  <c r="M78" i="49"/>
  <c r="G80" i="49"/>
  <c r="H80" i="49"/>
  <c r="I80" i="49"/>
  <c r="J80" i="49"/>
  <c r="K80" i="49"/>
  <c r="L80" i="49"/>
  <c r="M80" i="49"/>
  <c r="G82" i="49"/>
  <c r="H82" i="49"/>
  <c r="I82" i="49"/>
  <c r="J82" i="49"/>
  <c r="K82" i="49"/>
  <c r="L82" i="49"/>
  <c r="M82" i="49"/>
  <c r="G84" i="49"/>
  <c r="H84" i="49"/>
  <c r="I84" i="49"/>
  <c r="J84" i="49"/>
  <c r="K84" i="49"/>
  <c r="L84" i="49"/>
  <c r="M84" i="49"/>
  <c r="G86" i="49"/>
  <c r="H86" i="49"/>
  <c r="I86" i="49"/>
  <c r="J86" i="49"/>
  <c r="K86" i="49"/>
  <c r="L86" i="49"/>
  <c r="M86" i="49"/>
  <c r="G88" i="49"/>
  <c r="H88" i="49"/>
  <c r="I88" i="49"/>
  <c r="J88" i="49"/>
  <c r="K88" i="49"/>
  <c r="L88" i="49"/>
  <c r="M88" i="49"/>
  <c r="G90" i="49"/>
  <c r="H90" i="49"/>
  <c r="I90" i="49"/>
  <c r="J90" i="49"/>
  <c r="K90" i="49"/>
  <c r="L90" i="49"/>
  <c r="M90" i="49"/>
  <c r="G92" i="49"/>
  <c r="H92" i="49"/>
  <c r="I92" i="49"/>
  <c r="J92" i="49"/>
  <c r="K92" i="49"/>
  <c r="L92" i="49"/>
  <c r="M92" i="49"/>
  <c r="G94" i="49"/>
  <c r="H94" i="49"/>
  <c r="I94" i="49"/>
  <c r="J94" i="49"/>
  <c r="K94" i="49"/>
  <c r="L94" i="49"/>
  <c r="M94" i="49"/>
  <c r="G96" i="49"/>
  <c r="H96" i="49"/>
  <c r="I96" i="49"/>
  <c r="J96" i="49"/>
  <c r="K96" i="49"/>
  <c r="L96" i="49"/>
  <c r="M96" i="49"/>
  <c r="G98" i="49"/>
  <c r="H98" i="49"/>
  <c r="I98" i="49"/>
  <c r="J98" i="49"/>
  <c r="K98" i="49"/>
  <c r="L98" i="49"/>
  <c r="M98" i="49"/>
  <c r="G100" i="49"/>
  <c r="H100" i="49"/>
  <c r="I100" i="49"/>
  <c r="J100" i="49"/>
  <c r="K100" i="49"/>
  <c r="L100" i="49"/>
  <c r="M100" i="49"/>
  <c r="G7" i="48"/>
  <c r="H7" i="48"/>
  <c r="I7" i="48"/>
  <c r="J7" i="48"/>
  <c r="K7" i="48"/>
  <c r="K8" i="48" s="1"/>
  <c r="L7" i="48"/>
  <c r="L8" i="48" s="1"/>
  <c r="M7" i="48"/>
  <c r="G10" i="48"/>
  <c r="H10" i="48"/>
  <c r="I10" i="48"/>
  <c r="J10" i="48"/>
  <c r="K10" i="48"/>
  <c r="L10" i="48"/>
  <c r="M10" i="48"/>
  <c r="G12" i="48"/>
  <c r="H12" i="48"/>
  <c r="I12" i="48"/>
  <c r="J12" i="48"/>
  <c r="K12" i="48"/>
  <c r="L12" i="48"/>
  <c r="M12" i="48"/>
  <c r="G14" i="48"/>
  <c r="H14" i="48"/>
  <c r="I14" i="48"/>
  <c r="J14" i="48"/>
  <c r="K14" i="48"/>
  <c r="L14" i="48"/>
  <c r="M14" i="48"/>
  <c r="G16" i="48"/>
  <c r="H16" i="48"/>
  <c r="I16" i="48"/>
  <c r="J16" i="48"/>
  <c r="K16" i="48"/>
  <c r="L16" i="48"/>
  <c r="M16" i="48"/>
  <c r="G18" i="48"/>
  <c r="H18" i="48"/>
  <c r="I18" i="48"/>
  <c r="J18" i="48"/>
  <c r="K18" i="48"/>
  <c r="L18" i="48"/>
  <c r="M18" i="48"/>
  <c r="G19" i="48"/>
  <c r="H19" i="48"/>
  <c r="I19" i="48"/>
  <c r="J19" i="48"/>
  <c r="K19" i="48"/>
  <c r="L19" i="48"/>
  <c r="M19" i="48"/>
  <c r="G22" i="48"/>
  <c r="H22" i="48"/>
  <c r="I22" i="48"/>
  <c r="J22" i="48"/>
  <c r="K22" i="48"/>
  <c r="L22" i="48"/>
  <c r="M22" i="48"/>
  <c r="G24" i="48"/>
  <c r="H24" i="48"/>
  <c r="I24" i="48"/>
  <c r="J24" i="48"/>
  <c r="K24" i="48"/>
  <c r="L24" i="48"/>
  <c r="M24" i="48"/>
  <c r="G26" i="48"/>
  <c r="I26" i="48"/>
  <c r="J26" i="48"/>
  <c r="K26" i="48"/>
  <c r="L26" i="48"/>
  <c r="M26" i="48"/>
  <c r="G28" i="48"/>
  <c r="H28" i="48"/>
  <c r="I28" i="48"/>
  <c r="J28" i="48"/>
  <c r="K28" i="48"/>
  <c r="L28" i="48"/>
  <c r="M28" i="48"/>
  <c r="G30" i="48"/>
  <c r="H30" i="48"/>
  <c r="I30" i="48"/>
  <c r="J30" i="48"/>
  <c r="K30" i="48"/>
  <c r="L30" i="48"/>
  <c r="M30" i="48"/>
  <c r="G32" i="48"/>
  <c r="H32" i="48"/>
  <c r="I32" i="48"/>
  <c r="J32" i="48"/>
  <c r="K32" i="48"/>
  <c r="L32" i="48"/>
  <c r="M32" i="48"/>
  <c r="G34" i="48"/>
  <c r="H34" i="48"/>
  <c r="I34" i="48"/>
  <c r="J34" i="48"/>
  <c r="K34" i="48"/>
  <c r="L34" i="48"/>
  <c r="M34" i="48"/>
  <c r="G36" i="48"/>
  <c r="H36" i="48"/>
  <c r="I36" i="48"/>
  <c r="J36" i="48"/>
  <c r="K36" i="48"/>
  <c r="L36" i="48"/>
  <c r="M36" i="48"/>
  <c r="G38" i="48"/>
  <c r="H38" i="48"/>
  <c r="I38" i="48"/>
  <c r="J38" i="48"/>
  <c r="K38" i="48"/>
  <c r="L38" i="48"/>
  <c r="M38" i="48"/>
  <c r="G40" i="48"/>
  <c r="H40" i="48"/>
  <c r="I40" i="48"/>
  <c r="J40" i="48"/>
  <c r="K40" i="48"/>
  <c r="L40" i="48"/>
  <c r="M40" i="48"/>
  <c r="G44" i="48"/>
  <c r="H44" i="48"/>
  <c r="I44" i="48"/>
  <c r="J44" i="48"/>
  <c r="K44" i="48"/>
  <c r="L44" i="48"/>
  <c r="M44" i="48"/>
  <c r="G46" i="48"/>
  <c r="H46" i="48"/>
  <c r="I46" i="48"/>
  <c r="J46" i="48"/>
  <c r="K46" i="48"/>
  <c r="L46" i="48"/>
  <c r="M46" i="48"/>
  <c r="G48" i="48"/>
  <c r="H48" i="48"/>
  <c r="I48" i="48"/>
  <c r="J48" i="48"/>
  <c r="K48" i="48"/>
  <c r="L48" i="48"/>
  <c r="M48" i="48"/>
  <c r="G50" i="48"/>
  <c r="H50" i="48"/>
  <c r="I50" i="48"/>
  <c r="J50" i="48"/>
  <c r="K50" i="48"/>
  <c r="L50" i="48"/>
  <c r="M50" i="48"/>
  <c r="G52" i="48"/>
  <c r="H52" i="48"/>
  <c r="I52" i="48"/>
  <c r="J52" i="48"/>
  <c r="K52" i="48"/>
  <c r="L52" i="48"/>
  <c r="M52" i="48"/>
  <c r="G54" i="48"/>
  <c r="H54" i="48"/>
  <c r="I54" i="48"/>
  <c r="J54" i="48"/>
  <c r="K54" i="48"/>
  <c r="L54" i="48"/>
  <c r="M54" i="48"/>
  <c r="G56" i="48"/>
  <c r="H56" i="48"/>
  <c r="I56" i="48"/>
  <c r="J56" i="48"/>
  <c r="K56" i="48"/>
  <c r="L56" i="48"/>
  <c r="M56" i="48"/>
  <c r="G58" i="48"/>
  <c r="H58" i="48"/>
  <c r="I58" i="48"/>
  <c r="J58" i="48"/>
  <c r="K58" i="48"/>
  <c r="L58" i="48"/>
  <c r="M58" i="48"/>
  <c r="G60" i="48"/>
  <c r="H60" i="48"/>
  <c r="I60" i="48"/>
  <c r="J60" i="48"/>
  <c r="K60" i="48"/>
  <c r="L60" i="48"/>
  <c r="M60" i="48"/>
  <c r="G62" i="48"/>
  <c r="H62" i="48"/>
  <c r="I62" i="48"/>
  <c r="J62" i="48"/>
  <c r="K62" i="48"/>
  <c r="L62" i="48"/>
  <c r="M62" i="48"/>
  <c r="G64" i="48"/>
  <c r="H64" i="48"/>
  <c r="I64" i="48"/>
  <c r="J64" i="48"/>
  <c r="K64" i="48"/>
  <c r="L64" i="48"/>
  <c r="M64" i="48"/>
  <c r="G66" i="48"/>
  <c r="H66" i="48"/>
  <c r="I66" i="48"/>
  <c r="J66" i="48"/>
  <c r="K66" i="48"/>
  <c r="L66" i="48"/>
  <c r="M66" i="48"/>
  <c r="G68" i="48"/>
  <c r="H68" i="48"/>
  <c r="I68" i="48"/>
  <c r="J68" i="48"/>
  <c r="K68" i="48"/>
  <c r="L68" i="48"/>
  <c r="M68" i="48"/>
  <c r="G69" i="48"/>
  <c r="G70" i="48" s="1"/>
  <c r="H69" i="48"/>
  <c r="H70" i="48" s="1"/>
  <c r="I69" i="48"/>
  <c r="I70" i="48" s="1"/>
  <c r="J69" i="48"/>
  <c r="J70" i="48" s="1"/>
  <c r="K69" i="48"/>
  <c r="K70" i="48" s="1"/>
  <c r="L69" i="48"/>
  <c r="L70" i="48" s="1"/>
  <c r="M69" i="48"/>
  <c r="M70" i="48" s="1"/>
  <c r="G72" i="48"/>
  <c r="H72" i="48"/>
  <c r="I72" i="48"/>
  <c r="J72" i="48"/>
  <c r="K72" i="48"/>
  <c r="L72" i="48"/>
  <c r="M72" i="48"/>
  <c r="G74" i="48"/>
  <c r="H74" i="48"/>
  <c r="I74" i="48"/>
  <c r="J74" i="48"/>
  <c r="K74" i="48"/>
  <c r="L74" i="48"/>
  <c r="M74" i="48"/>
  <c r="G76" i="48"/>
  <c r="H76" i="48"/>
  <c r="I76" i="48"/>
  <c r="J76" i="48"/>
  <c r="K76" i="48"/>
  <c r="L76" i="48"/>
  <c r="M76" i="48"/>
  <c r="G78" i="48"/>
  <c r="H78" i="48"/>
  <c r="I78" i="48"/>
  <c r="J78" i="48"/>
  <c r="K78" i="48"/>
  <c r="L78" i="48"/>
  <c r="M78" i="48"/>
  <c r="G80" i="48"/>
  <c r="H80" i="48"/>
  <c r="I80" i="48"/>
  <c r="J80" i="48"/>
  <c r="K80" i="48"/>
  <c r="L80" i="48"/>
  <c r="M80" i="48"/>
  <c r="G82" i="48"/>
  <c r="H82" i="48"/>
  <c r="I82" i="48"/>
  <c r="J82" i="48"/>
  <c r="K82" i="48"/>
  <c r="L82" i="48"/>
  <c r="M82" i="48"/>
  <c r="G84" i="48"/>
  <c r="H84" i="48"/>
  <c r="I84" i="48"/>
  <c r="J84" i="48"/>
  <c r="K84" i="48"/>
  <c r="L84" i="48"/>
  <c r="M84" i="48"/>
  <c r="G86" i="48"/>
  <c r="H86" i="48"/>
  <c r="I86" i="48"/>
  <c r="J86" i="48"/>
  <c r="K86" i="48"/>
  <c r="L86" i="48"/>
  <c r="M86" i="48"/>
  <c r="G88" i="48"/>
  <c r="H88" i="48"/>
  <c r="I88" i="48"/>
  <c r="J88" i="48"/>
  <c r="K88" i="48"/>
  <c r="L88" i="48"/>
  <c r="M88" i="48"/>
  <c r="G90" i="48"/>
  <c r="H90" i="48"/>
  <c r="I90" i="48"/>
  <c r="J90" i="48"/>
  <c r="K90" i="48"/>
  <c r="L90" i="48"/>
  <c r="M90" i="48"/>
  <c r="G92" i="48"/>
  <c r="H92" i="48"/>
  <c r="I92" i="48"/>
  <c r="J92" i="48"/>
  <c r="K92" i="48"/>
  <c r="L92" i="48"/>
  <c r="M92" i="48"/>
  <c r="G94" i="48"/>
  <c r="H94" i="48"/>
  <c r="I94" i="48"/>
  <c r="J94" i="48"/>
  <c r="K94" i="48"/>
  <c r="L94" i="48"/>
  <c r="M94" i="48"/>
  <c r="G96" i="48"/>
  <c r="H96" i="48"/>
  <c r="I96" i="48"/>
  <c r="J96" i="48"/>
  <c r="K96" i="48"/>
  <c r="L96" i="48"/>
  <c r="M96" i="48"/>
  <c r="G98" i="48"/>
  <c r="H98" i="48"/>
  <c r="I98" i="48"/>
  <c r="J98" i="48"/>
  <c r="K98" i="48"/>
  <c r="L98" i="48"/>
  <c r="M98" i="48"/>
  <c r="G100" i="48"/>
  <c r="H100" i="48"/>
  <c r="I100" i="48"/>
  <c r="J100" i="48"/>
  <c r="K100" i="48"/>
  <c r="L100" i="48"/>
  <c r="M100" i="48"/>
  <c r="G7" i="47"/>
  <c r="H7" i="47"/>
  <c r="I7" i="47"/>
  <c r="J7" i="47"/>
  <c r="J8" i="47" s="1"/>
  <c r="K7" i="47"/>
  <c r="K8" i="47" s="1"/>
  <c r="L7" i="47"/>
  <c r="M7" i="47"/>
  <c r="N7" i="47"/>
  <c r="O7" i="47"/>
  <c r="G10" i="47"/>
  <c r="H10" i="47"/>
  <c r="I10" i="47"/>
  <c r="J10" i="47"/>
  <c r="K10" i="47"/>
  <c r="L10" i="47"/>
  <c r="M10" i="47"/>
  <c r="N10" i="47"/>
  <c r="O10" i="47"/>
  <c r="G12" i="47"/>
  <c r="H12" i="47"/>
  <c r="I12" i="47"/>
  <c r="J12" i="47"/>
  <c r="K12" i="47"/>
  <c r="L12" i="47"/>
  <c r="M12" i="47"/>
  <c r="N12" i="47"/>
  <c r="O12" i="47"/>
  <c r="G14" i="47"/>
  <c r="H14" i="47"/>
  <c r="I14" i="47"/>
  <c r="J14" i="47"/>
  <c r="K14" i="47"/>
  <c r="L14" i="47"/>
  <c r="M14" i="47"/>
  <c r="N14" i="47"/>
  <c r="O14" i="47"/>
  <c r="G16" i="47"/>
  <c r="H16" i="47"/>
  <c r="I16" i="47"/>
  <c r="J16" i="47"/>
  <c r="K16" i="47"/>
  <c r="L16" i="47"/>
  <c r="M16" i="47"/>
  <c r="N16" i="47"/>
  <c r="O16" i="47"/>
  <c r="G18" i="47"/>
  <c r="H18" i="47"/>
  <c r="I18" i="47"/>
  <c r="J18" i="47"/>
  <c r="K18" i="47"/>
  <c r="L18" i="47"/>
  <c r="M18" i="47"/>
  <c r="N18" i="47"/>
  <c r="O18" i="47"/>
  <c r="G19" i="47"/>
  <c r="H19" i="47"/>
  <c r="I19" i="47"/>
  <c r="J19" i="47"/>
  <c r="K19" i="47"/>
  <c r="L19" i="47"/>
  <c r="M19" i="47"/>
  <c r="N19" i="47"/>
  <c r="O19" i="47"/>
  <c r="L20" i="47"/>
  <c r="G22" i="47"/>
  <c r="H22" i="47"/>
  <c r="I22" i="47"/>
  <c r="J22" i="47"/>
  <c r="K22" i="47"/>
  <c r="L22" i="47"/>
  <c r="M22" i="47"/>
  <c r="N22" i="47"/>
  <c r="O22" i="47"/>
  <c r="G24" i="47"/>
  <c r="H24" i="47"/>
  <c r="I24" i="47"/>
  <c r="J24" i="47"/>
  <c r="K24" i="47"/>
  <c r="L24" i="47"/>
  <c r="M24" i="47"/>
  <c r="N24" i="47"/>
  <c r="O24" i="47"/>
  <c r="G26" i="47"/>
  <c r="I26" i="47"/>
  <c r="J26" i="47"/>
  <c r="K26" i="47"/>
  <c r="L26" i="47"/>
  <c r="M26" i="47"/>
  <c r="N26" i="47"/>
  <c r="O26" i="47"/>
  <c r="G28" i="47"/>
  <c r="H28" i="47"/>
  <c r="I28" i="47"/>
  <c r="J28" i="47"/>
  <c r="K28" i="47"/>
  <c r="L28" i="47"/>
  <c r="M28" i="47"/>
  <c r="N28" i="47"/>
  <c r="O28" i="47"/>
  <c r="G30" i="47"/>
  <c r="H30" i="47"/>
  <c r="I30" i="47"/>
  <c r="J30" i="47"/>
  <c r="K30" i="47"/>
  <c r="L30" i="47"/>
  <c r="M30" i="47"/>
  <c r="N30" i="47"/>
  <c r="O30" i="47"/>
  <c r="G32" i="47"/>
  <c r="H32" i="47"/>
  <c r="I32" i="47"/>
  <c r="J32" i="47"/>
  <c r="K32" i="47"/>
  <c r="L32" i="47"/>
  <c r="M32" i="47"/>
  <c r="N32" i="47"/>
  <c r="O32" i="47"/>
  <c r="G34" i="47"/>
  <c r="H34" i="47"/>
  <c r="I34" i="47"/>
  <c r="J34" i="47"/>
  <c r="K34" i="47"/>
  <c r="L34" i="47"/>
  <c r="M34" i="47"/>
  <c r="N34" i="47"/>
  <c r="O34" i="47"/>
  <c r="G36" i="47"/>
  <c r="H36" i="47"/>
  <c r="I36" i="47"/>
  <c r="J36" i="47"/>
  <c r="K36" i="47"/>
  <c r="L36" i="47"/>
  <c r="M36" i="47"/>
  <c r="N36" i="47"/>
  <c r="O36" i="47"/>
  <c r="G38" i="47"/>
  <c r="H38" i="47"/>
  <c r="I38" i="47"/>
  <c r="J38" i="47"/>
  <c r="K38" i="47"/>
  <c r="L38" i="47"/>
  <c r="M38" i="47"/>
  <c r="N38" i="47"/>
  <c r="O38" i="47"/>
  <c r="G40" i="47"/>
  <c r="H40" i="47"/>
  <c r="I40" i="47"/>
  <c r="J40" i="47"/>
  <c r="K40" i="47"/>
  <c r="L40" i="47"/>
  <c r="M40" i="47"/>
  <c r="N40" i="47"/>
  <c r="O40" i="47"/>
  <c r="G44" i="47"/>
  <c r="H44" i="47"/>
  <c r="I44" i="47"/>
  <c r="J44" i="47"/>
  <c r="K44" i="47"/>
  <c r="L44" i="47"/>
  <c r="M44" i="47"/>
  <c r="N44" i="47"/>
  <c r="O44" i="47"/>
  <c r="G46" i="47"/>
  <c r="H46" i="47"/>
  <c r="I46" i="47"/>
  <c r="J46" i="47"/>
  <c r="K46" i="47"/>
  <c r="L46" i="47"/>
  <c r="M46" i="47"/>
  <c r="N46" i="47"/>
  <c r="O46" i="47"/>
  <c r="G48" i="47"/>
  <c r="H48" i="47"/>
  <c r="I48" i="47"/>
  <c r="J48" i="47"/>
  <c r="K48" i="47"/>
  <c r="L48" i="47"/>
  <c r="M48" i="47"/>
  <c r="N48" i="47"/>
  <c r="O48" i="47"/>
  <c r="G50" i="47"/>
  <c r="H50" i="47"/>
  <c r="I50" i="47"/>
  <c r="J50" i="47"/>
  <c r="K50" i="47"/>
  <c r="L50" i="47"/>
  <c r="M50" i="47"/>
  <c r="N50" i="47"/>
  <c r="O50" i="47"/>
  <c r="G52" i="47"/>
  <c r="H52" i="47"/>
  <c r="I52" i="47"/>
  <c r="J52" i="47"/>
  <c r="K52" i="47"/>
  <c r="L52" i="47"/>
  <c r="M52" i="47"/>
  <c r="N52" i="47"/>
  <c r="O52" i="47"/>
  <c r="G54" i="47"/>
  <c r="H54" i="47"/>
  <c r="I54" i="47"/>
  <c r="J54" i="47"/>
  <c r="K54" i="47"/>
  <c r="L54" i="47"/>
  <c r="M54" i="47"/>
  <c r="N54" i="47"/>
  <c r="O54" i="47"/>
  <c r="G56" i="47"/>
  <c r="H56" i="47"/>
  <c r="I56" i="47"/>
  <c r="J56" i="47"/>
  <c r="K56" i="47"/>
  <c r="L56" i="47"/>
  <c r="M56" i="47"/>
  <c r="N56" i="47"/>
  <c r="O56" i="47"/>
  <c r="G58" i="47"/>
  <c r="H58" i="47"/>
  <c r="I58" i="47"/>
  <c r="J58" i="47"/>
  <c r="K58" i="47"/>
  <c r="L58" i="47"/>
  <c r="M58" i="47"/>
  <c r="N58" i="47"/>
  <c r="O58" i="47"/>
  <c r="G60" i="47"/>
  <c r="H60" i="47"/>
  <c r="I60" i="47"/>
  <c r="J60" i="47"/>
  <c r="K60" i="47"/>
  <c r="L60" i="47"/>
  <c r="M60" i="47"/>
  <c r="N60" i="47"/>
  <c r="O60" i="47"/>
  <c r="G62" i="47"/>
  <c r="H62" i="47"/>
  <c r="I62" i="47"/>
  <c r="J62" i="47"/>
  <c r="K62" i="47"/>
  <c r="L62" i="47"/>
  <c r="M62" i="47"/>
  <c r="N62" i="47"/>
  <c r="O62" i="47"/>
  <c r="G64" i="47"/>
  <c r="H64" i="47"/>
  <c r="I64" i="47"/>
  <c r="J64" i="47"/>
  <c r="K64" i="47"/>
  <c r="L64" i="47"/>
  <c r="M64" i="47"/>
  <c r="N64" i="47"/>
  <c r="O64" i="47"/>
  <c r="G66" i="47"/>
  <c r="H66" i="47"/>
  <c r="I66" i="47"/>
  <c r="J66" i="47"/>
  <c r="K66" i="47"/>
  <c r="L66" i="47"/>
  <c r="M66" i="47"/>
  <c r="N66" i="47"/>
  <c r="O66" i="47"/>
  <c r="G68" i="47"/>
  <c r="H68" i="47"/>
  <c r="I68" i="47"/>
  <c r="J68" i="47"/>
  <c r="K68" i="47"/>
  <c r="L68" i="47"/>
  <c r="M68" i="47"/>
  <c r="N68" i="47"/>
  <c r="O68" i="47"/>
  <c r="G69" i="47"/>
  <c r="G70" i="47" s="1"/>
  <c r="H69" i="47"/>
  <c r="I69" i="47"/>
  <c r="J69" i="47"/>
  <c r="K69" i="47"/>
  <c r="K70" i="47" s="1"/>
  <c r="L69" i="47"/>
  <c r="L70" i="47" s="1"/>
  <c r="M69" i="47"/>
  <c r="M70" i="47" s="1"/>
  <c r="N69" i="47"/>
  <c r="N70" i="47" s="1"/>
  <c r="O69" i="47"/>
  <c r="O70" i="47" s="1"/>
  <c r="H70" i="47"/>
  <c r="I70" i="47"/>
  <c r="J70" i="47"/>
  <c r="G72" i="47"/>
  <c r="H72" i="47"/>
  <c r="I72" i="47"/>
  <c r="J72" i="47"/>
  <c r="K72" i="47"/>
  <c r="L72" i="47"/>
  <c r="M72" i="47"/>
  <c r="N72" i="47"/>
  <c r="O72" i="47"/>
  <c r="G74" i="47"/>
  <c r="H74" i="47"/>
  <c r="I74" i="47"/>
  <c r="J74" i="47"/>
  <c r="K74" i="47"/>
  <c r="L74" i="47"/>
  <c r="M74" i="47"/>
  <c r="N74" i="47"/>
  <c r="O74" i="47"/>
  <c r="G76" i="47"/>
  <c r="H76" i="47"/>
  <c r="I76" i="47"/>
  <c r="J76" i="47"/>
  <c r="K76" i="47"/>
  <c r="L76" i="47"/>
  <c r="M76" i="47"/>
  <c r="N76" i="47"/>
  <c r="O76" i="47"/>
  <c r="G78" i="47"/>
  <c r="H78" i="47"/>
  <c r="I78" i="47"/>
  <c r="J78" i="47"/>
  <c r="K78" i="47"/>
  <c r="L78" i="47"/>
  <c r="M78" i="47"/>
  <c r="N78" i="47"/>
  <c r="O78" i="47"/>
  <c r="G80" i="47"/>
  <c r="H80" i="47"/>
  <c r="I80" i="47"/>
  <c r="J80" i="47"/>
  <c r="K80" i="47"/>
  <c r="L80" i="47"/>
  <c r="M80" i="47"/>
  <c r="N80" i="47"/>
  <c r="O80" i="47"/>
  <c r="G82" i="47"/>
  <c r="H82" i="47"/>
  <c r="I82" i="47"/>
  <c r="J82" i="47"/>
  <c r="K82" i="47"/>
  <c r="L82" i="47"/>
  <c r="M82" i="47"/>
  <c r="N82" i="47"/>
  <c r="O82" i="47"/>
  <c r="G84" i="47"/>
  <c r="H84" i="47"/>
  <c r="I84" i="47"/>
  <c r="J84" i="47"/>
  <c r="K84" i="47"/>
  <c r="L84" i="47"/>
  <c r="M84" i="47"/>
  <c r="N84" i="47"/>
  <c r="O84" i="47"/>
  <c r="G86" i="47"/>
  <c r="H86" i="47"/>
  <c r="I86" i="47"/>
  <c r="J86" i="47"/>
  <c r="K86" i="47"/>
  <c r="L86" i="47"/>
  <c r="M86" i="47"/>
  <c r="N86" i="47"/>
  <c r="O86" i="47"/>
  <c r="G88" i="47"/>
  <c r="H88" i="47"/>
  <c r="I88" i="47"/>
  <c r="J88" i="47"/>
  <c r="K88" i="47"/>
  <c r="L88" i="47"/>
  <c r="M88" i="47"/>
  <c r="N88" i="47"/>
  <c r="O88" i="47"/>
  <c r="G90" i="47"/>
  <c r="H90" i="47"/>
  <c r="I90" i="47"/>
  <c r="J90" i="47"/>
  <c r="K90" i="47"/>
  <c r="L90" i="47"/>
  <c r="M90" i="47"/>
  <c r="N90" i="47"/>
  <c r="O90" i="47"/>
  <c r="G92" i="47"/>
  <c r="H92" i="47"/>
  <c r="I92" i="47"/>
  <c r="J92" i="47"/>
  <c r="K92" i="47"/>
  <c r="L92" i="47"/>
  <c r="M92" i="47"/>
  <c r="N92" i="47"/>
  <c r="O92" i="47"/>
  <c r="G94" i="47"/>
  <c r="H94" i="47"/>
  <c r="I94" i="47"/>
  <c r="J94" i="47"/>
  <c r="K94" i="47"/>
  <c r="L94" i="47"/>
  <c r="M94" i="47"/>
  <c r="N94" i="47"/>
  <c r="O94" i="47"/>
  <c r="G96" i="47"/>
  <c r="H96" i="47"/>
  <c r="I96" i="47"/>
  <c r="J96" i="47"/>
  <c r="K96" i="47"/>
  <c r="L96" i="47"/>
  <c r="M96" i="47"/>
  <c r="N96" i="47"/>
  <c r="O96" i="47"/>
  <c r="G98" i="47"/>
  <c r="H98" i="47"/>
  <c r="I98" i="47"/>
  <c r="J98" i="47"/>
  <c r="K98" i="47"/>
  <c r="L98" i="47"/>
  <c r="M98" i="47"/>
  <c r="N98" i="47"/>
  <c r="O98" i="47"/>
  <c r="G100" i="47"/>
  <c r="H100" i="47"/>
  <c r="I100" i="47"/>
  <c r="J100" i="47"/>
  <c r="K100" i="47"/>
  <c r="L100" i="47"/>
  <c r="M100" i="47"/>
  <c r="N100" i="47"/>
  <c r="O100" i="47"/>
  <c r="H7" i="46"/>
  <c r="I7" i="46"/>
  <c r="J7" i="46"/>
  <c r="K7" i="46"/>
  <c r="L7" i="46"/>
  <c r="M7" i="46"/>
  <c r="N7" i="46"/>
  <c r="G8" i="46"/>
  <c r="H8" i="46"/>
  <c r="I8" i="46"/>
  <c r="J8" i="46"/>
  <c r="K8" i="46"/>
  <c r="L8" i="46"/>
  <c r="M8" i="46"/>
  <c r="N8" i="46"/>
  <c r="G10" i="46"/>
  <c r="H10" i="46"/>
  <c r="I10" i="46"/>
  <c r="J10" i="46"/>
  <c r="K10" i="46"/>
  <c r="L10" i="46"/>
  <c r="M10" i="46"/>
  <c r="N10" i="46"/>
  <c r="G12" i="46"/>
  <c r="H12" i="46"/>
  <c r="I12" i="46"/>
  <c r="J12" i="46"/>
  <c r="K12" i="46"/>
  <c r="L12" i="46"/>
  <c r="M12" i="46"/>
  <c r="N12" i="46"/>
  <c r="G14" i="46"/>
  <c r="H14" i="46"/>
  <c r="I14" i="46"/>
  <c r="J14" i="46"/>
  <c r="K14" i="46"/>
  <c r="L14" i="46"/>
  <c r="M14" i="46"/>
  <c r="N14" i="46"/>
  <c r="G16" i="46"/>
  <c r="H16" i="46"/>
  <c r="I16" i="46"/>
  <c r="J16" i="46"/>
  <c r="K16" i="46"/>
  <c r="L16" i="46"/>
  <c r="M16" i="46"/>
  <c r="N16" i="46"/>
  <c r="G18" i="46"/>
  <c r="H18" i="46"/>
  <c r="I18" i="46"/>
  <c r="J18" i="46"/>
  <c r="K18" i="46"/>
  <c r="L18" i="46"/>
  <c r="M18" i="46"/>
  <c r="N18" i="46"/>
  <c r="G19" i="46"/>
  <c r="J19" i="46"/>
  <c r="J20" i="46" s="1"/>
  <c r="K19" i="46"/>
  <c r="L19" i="46"/>
  <c r="M19" i="46"/>
  <c r="N19" i="46"/>
  <c r="H20" i="46"/>
  <c r="I20" i="46"/>
  <c r="G22" i="46"/>
  <c r="H22" i="46"/>
  <c r="I22" i="46"/>
  <c r="J22" i="46"/>
  <c r="K22" i="46"/>
  <c r="L22" i="46"/>
  <c r="M22" i="46"/>
  <c r="N22" i="46"/>
  <c r="G24" i="46"/>
  <c r="H24" i="46"/>
  <c r="I24" i="46"/>
  <c r="J24" i="46"/>
  <c r="K24" i="46"/>
  <c r="L24" i="46"/>
  <c r="M24" i="46"/>
  <c r="N24" i="46"/>
  <c r="G26" i="46"/>
  <c r="J26" i="46"/>
  <c r="K26" i="46"/>
  <c r="L26" i="46"/>
  <c r="M26" i="46"/>
  <c r="N26" i="46"/>
  <c r="G28" i="46"/>
  <c r="H28" i="46"/>
  <c r="I28" i="46"/>
  <c r="J28" i="46"/>
  <c r="K28" i="46"/>
  <c r="L28" i="46"/>
  <c r="M28" i="46"/>
  <c r="N28" i="46"/>
  <c r="G30" i="46"/>
  <c r="H30" i="46"/>
  <c r="I30" i="46"/>
  <c r="J30" i="46"/>
  <c r="K30" i="46"/>
  <c r="L30" i="46"/>
  <c r="M30" i="46"/>
  <c r="N30" i="46"/>
  <c r="G32" i="46"/>
  <c r="H32" i="46"/>
  <c r="I32" i="46"/>
  <c r="J32" i="46"/>
  <c r="K32" i="46"/>
  <c r="L32" i="46"/>
  <c r="M32" i="46"/>
  <c r="N32" i="46"/>
  <c r="G34" i="46"/>
  <c r="H34" i="46"/>
  <c r="I34" i="46"/>
  <c r="J34" i="46"/>
  <c r="K34" i="46"/>
  <c r="L34" i="46"/>
  <c r="M34" i="46"/>
  <c r="N34" i="46"/>
  <c r="G36" i="46"/>
  <c r="H36" i="46"/>
  <c r="I36" i="46"/>
  <c r="J36" i="46"/>
  <c r="K36" i="46"/>
  <c r="L36" i="46"/>
  <c r="M36" i="46"/>
  <c r="N36" i="46"/>
  <c r="G38" i="46"/>
  <c r="H38" i="46"/>
  <c r="I38" i="46"/>
  <c r="J38" i="46"/>
  <c r="K38" i="46"/>
  <c r="L38" i="46"/>
  <c r="M38" i="46"/>
  <c r="N38" i="46"/>
  <c r="G40" i="46"/>
  <c r="H40" i="46"/>
  <c r="I40" i="46"/>
  <c r="J40" i="46"/>
  <c r="K40" i="46"/>
  <c r="L40" i="46"/>
  <c r="M40" i="46"/>
  <c r="N40" i="46"/>
  <c r="G44" i="46"/>
  <c r="H44" i="46"/>
  <c r="I44" i="46"/>
  <c r="J44" i="46"/>
  <c r="K44" i="46"/>
  <c r="L44" i="46"/>
  <c r="M44" i="46"/>
  <c r="N44" i="46"/>
  <c r="G46" i="46"/>
  <c r="H46" i="46"/>
  <c r="I46" i="46"/>
  <c r="J46" i="46"/>
  <c r="K46" i="46"/>
  <c r="L46" i="46"/>
  <c r="M46" i="46"/>
  <c r="N46" i="46"/>
  <c r="G48" i="46"/>
  <c r="H48" i="46"/>
  <c r="I48" i="46"/>
  <c r="J48" i="46"/>
  <c r="K48" i="46"/>
  <c r="L48" i="46"/>
  <c r="M48" i="46"/>
  <c r="N48" i="46"/>
  <c r="G50" i="46"/>
  <c r="H50" i="46"/>
  <c r="I50" i="46"/>
  <c r="J50" i="46"/>
  <c r="K50" i="46"/>
  <c r="L50" i="46"/>
  <c r="M50" i="46"/>
  <c r="N50" i="46"/>
  <c r="G52" i="46"/>
  <c r="H52" i="46"/>
  <c r="I52" i="46"/>
  <c r="J52" i="46"/>
  <c r="K52" i="46"/>
  <c r="L52" i="46"/>
  <c r="M52" i="46"/>
  <c r="N52" i="46"/>
  <c r="G54" i="46"/>
  <c r="H54" i="46"/>
  <c r="I54" i="46"/>
  <c r="J54" i="46"/>
  <c r="K54" i="46"/>
  <c r="L54" i="46"/>
  <c r="M54" i="46"/>
  <c r="N54" i="46"/>
  <c r="G56" i="46"/>
  <c r="H56" i="46"/>
  <c r="I56" i="46"/>
  <c r="J56" i="46"/>
  <c r="K56" i="46"/>
  <c r="L56" i="46"/>
  <c r="M56" i="46"/>
  <c r="N56" i="46"/>
  <c r="G58" i="46"/>
  <c r="H58" i="46"/>
  <c r="I58" i="46"/>
  <c r="J58" i="46"/>
  <c r="K58" i="46"/>
  <c r="L58" i="46"/>
  <c r="M58" i="46"/>
  <c r="N58" i="46"/>
  <c r="G60" i="46"/>
  <c r="H60" i="46"/>
  <c r="I60" i="46"/>
  <c r="J60" i="46"/>
  <c r="K60" i="46"/>
  <c r="L60" i="46"/>
  <c r="M60" i="46"/>
  <c r="N60" i="46"/>
  <c r="G62" i="46"/>
  <c r="H62" i="46"/>
  <c r="I62" i="46"/>
  <c r="J62" i="46"/>
  <c r="K62" i="46"/>
  <c r="L62" i="46"/>
  <c r="M62" i="46"/>
  <c r="N62" i="46"/>
  <c r="G64" i="46"/>
  <c r="H64" i="46"/>
  <c r="I64" i="46"/>
  <c r="J64" i="46"/>
  <c r="K64" i="46"/>
  <c r="L64" i="46"/>
  <c r="M64" i="46"/>
  <c r="N64" i="46"/>
  <c r="G66" i="46"/>
  <c r="H66" i="46"/>
  <c r="I66" i="46"/>
  <c r="J66" i="46"/>
  <c r="K66" i="46"/>
  <c r="L66" i="46"/>
  <c r="M66" i="46"/>
  <c r="N66" i="46"/>
  <c r="G68" i="46"/>
  <c r="H68" i="46"/>
  <c r="I68" i="46"/>
  <c r="J68" i="46"/>
  <c r="K68" i="46"/>
  <c r="L68" i="46"/>
  <c r="M68" i="46"/>
  <c r="N68" i="46"/>
  <c r="G70" i="46"/>
  <c r="H70" i="46"/>
  <c r="I70" i="46"/>
  <c r="J70" i="46"/>
  <c r="K70" i="46"/>
  <c r="L70" i="46"/>
  <c r="M70" i="46"/>
  <c r="N70" i="46"/>
  <c r="G72" i="46"/>
  <c r="H72" i="46"/>
  <c r="I72" i="46"/>
  <c r="J72" i="46"/>
  <c r="K72" i="46"/>
  <c r="L72" i="46"/>
  <c r="M72" i="46"/>
  <c r="N72" i="46"/>
  <c r="G74" i="46"/>
  <c r="H74" i="46"/>
  <c r="I74" i="46"/>
  <c r="J74" i="46"/>
  <c r="K74" i="46"/>
  <c r="L74" i="46"/>
  <c r="M74" i="46"/>
  <c r="N74" i="46"/>
  <c r="G76" i="46"/>
  <c r="H76" i="46"/>
  <c r="I76" i="46"/>
  <c r="J76" i="46"/>
  <c r="K76" i="46"/>
  <c r="L76" i="46"/>
  <c r="M76" i="46"/>
  <c r="N76" i="46"/>
  <c r="G78" i="46"/>
  <c r="H78" i="46"/>
  <c r="I78" i="46"/>
  <c r="J78" i="46"/>
  <c r="K78" i="46"/>
  <c r="L78" i="46"/>
  <c r="M78" i="46"/>
  <c r="N78" i="46"/>
  <c r="G80" i="46"/>
  <c r="H80" i="46"/>
  <c r="I80" i="46"/>
  <c r="J80" i="46"/>
  <c r="K80" i="46"/>
  <c r="L80" i="46"/>
  <c r="M80" i="46"/>
  <c r="N80" i="46"/>
  <c r="G82" i="46"/>
  <c r="H82" i="46"/>
  <c r="I82" i="46"/>
  <c r="J82" i="46"/>
  <c r="K82" i="46"/>
  <c r="L82" i="46"/>
  <c r="M82" i="46"/>
  <c r="N82" i="46"/>
  <c r="G84" i="46"/>
  <c r="H84" i="46"/>
  <c r="I84" i="46"/>
  <c r="J84" i="46"/>
  <c r="K84" i="46"/>
  <c r="L84" i="46"/>
  <c r="M84" i="46"/>
  <c r="N84" i="46"/>
  <c r="G86" i="46"/>
  <c r="H86" i="46"/>
  <c r="I86" i="46"/>
  <c r="J86" i="46"/>
  <c r="K86" i="46"/>
  <c r="L86" i="46"/>
  <c r="M86" i="46"/>
  <c r="N86" i="46"/>
  <c r="G88" i="46"/>
  <c r="H88" i="46"/>
  <c r="I88" i="46"/>
  <c r="J88" i="46"/>
  <c r="K88" i="46"/>
  <c r="L88" i="46"/>
  <c r="M88" i="46"/>
  <c r="N88" i="46"/>
  <c r="G90" i="46"/>
  <c r="H90" i="46"/>
  <c r="I90" i="46"/>
  <c r="J90" i="46"/>
  <c r="K90" i="46"/>
  <c r="L90" i="46"/>
  <c r="M90" i="46"/>
  <c r="N90" i="46"/>
  <c r="G92" i="46"/>
  <c r="H92" i="46"/>
  <c r="I92" i="46"/>
  <c r="J92" i="46"/>
  <c r="K92" i="46"/>
  <c r="L92" i="46"/>
  <c r="M92" i="46"/>
  <c r="N92" i="46"/>
  <c r="G94" i="46"/>
  <c r="H94" i="46"/>
  <c r="I94" i="46"/>
  <c r="J94" i="46"/>
  <c r="K94" i="46"/>
  <c r="L94" i="46"/>
  <c r="M94" i="46"/>
  <c r="N94" i="46"/>
  <c r="G96" i="46"/>
  <c r="H96" i="46"/>
  <c r="I96" i="46"/>
  <c r="J96" i="46"/>
  <c r="K96" i="46"/>
  <c r="L96" i="46"/>
  <c r="M96" i="46"/>
  <c r="N96" i="46"/>
  <c r="G98" i="46"/>
  <c r="H98" i="46"/>
  <c r="I98" i="46"/>
  <c r="J98" i="46"/>
  <c r="K98" i="46"/>
  <c r="L98" i="46"/>
  <c r="M98" i="46"/>
  <c r="N98" i="46"/>
  <c r="G100" i="46"/>
  <c r="H100" i="46"/>
  <c r="I100" i="46"/>
  <c r="J100" i="46"/>
  <c r="K100" i="46"/>
  <c r="L100" i="46"/>
  <c r="M100" i="46"/>
  <c r="N100" i="46"/>
  <c r="G7" i="45"/>
  <c r="I7" i="45"/>
  <c r="K7" i="45"/>
  <c r="M7" i="45"/>
  <c r="O7" i="45"/>
  <c r="Q7" i="45"/>
  <c r="F8" i="45"/>
  <c r="L8" i="45" s="1"/>
  <c r="P8" i="45"/>
  <c r="F9" i="45"/>
  <c r="P9" i="45"/>
  <c r="F10" i="45"/>
  <c r="P10" i="45" s="1"/>
  <c r="F11" i="45"/>
  <c r="P11" i="45"/>
  <c r="F12" i="45"/>
  <c r="P12" i="45"/>
  <c r="G13" i="45"/>
  <c r="I13" i="45"/>
  <c r="K13" i="45"/>
  <c r="M13" i="45"/>
  <c r="O13" i="45"/>
  <c r="Q13" i="45"/>
  <c r="F14" i="45"/>
  <c r="L14" i="45" s="1"/>
  <c r="P14" i="45"/>
  <c r="F15" i="45"/>
  <c r="N15" i="45" s="1"/>
  <c r="H15" i="45"/>
  <c r="J15" i="45"/>
  <c r="L15" i="45"/>
  <c r="P15" i="45"/>
  <c r="R15" i="45"/>
  <c r="F16" i="45"/>
  <c r="L16" i="45" s="1"/>
  <c r="P16" i="45"/>
  <c r="F17" i="45"/>
  <c r="L17" i="45" s="1"/>
  <c r="J17" i="45"/>
  <c r="P17" i="45"/>
  <c r="R17" i="45"/>
  <c r="F18" i="45"/>
  <c r="L18" i="45" s="1"/>
  <c r="P18" i="45"/>
  <c r="R18" i="45"/>
  <c r="F19" i="45"/>
  <c r="R19" i="45" s="1"/>
  <c r="H19" i="45"/>
  <c r="J19" i="45"/>
  <c r="L19" i="45"/>
  <c r="P19" i="45"/>
  <c r="F20" i="45"/>
  <c r="P20" i="45"/>
  <c r="R20" i="45"/>
  <c r="F21" i="45"/>
  <c r="R21" i="45" s="1"/>
  <c r="J21" i="45"/>
  <c r="P21" i="45"/>
  <c r="F22" i="45"/>
  <c r="R22" i="45" s="1"/>
  <c r="H22" i="45"/>
  <c r="J22" i="45"/>
  <c r="N22" i="45"/>
  <c r="P22" i="45"/>
  <c r="F23" i="45"/>
  <c r="L23" i="45" s="1"/>
  <c r="P23" i="45"/>
  <c r="R23" i="45"/>
  <c r="F25" i="45"/>
  <c r="J25" i="45" s="1"/>
  <c r="H25" i="45"/>
  <c r="L25" i="45"/>
  <c r="P25" i="45"/>
  <c r="R25" i="45"/>
  <c r="F26" i="45"/>
  <c r="N26" i="45" s="1"/>
  <c r="J26" i="45"/>
  <c r="P26" i="45"/>
  <c r="R26" i="45"/>
  <c r="F27" i="45"/>
  <c r="L27" i="45" s="1"/>
  <c r="H27" i="45"/>
  <c r="P27" i="45"/>
  <c r="R27" i="45"/>
  <c r="F28" i="45"/>
  <c r="H28" i="45" s="1"/>
  <c r="L28" i="45"/>
  <c r="P28" i="45"/>
  <c r="R28" i="45"/>
  <c r="F29" i="45"/>
  <c r="H29" i="45" s="1"/>
  <c r="P29" i="45"/>
  <c r="F30" i="45"/>
  <c r="L30" i="45" s="1"/>
  <c r="J30" i="45"/>
  <c r="P30" i="45"/>
  <c r="F31" i="45"/>
  <c r="L31" i="45" s="1"/>
  <c r="P31" i="45"/>
  <c r="F32" i="45"/>
  <c r="L32" i="45" s="1"/>
  <c r="P32" i="45"/>
  <c r="R32" i="45"/>
  <c r="F33" i="45"/>
  <c r="P33" i="45"/>
  <c r="R33" i="45"/>
  <c r="F34" i="45"/>
  <c r="L34" i="45" s="1"/>
  <c r="P34" i="45"/>
  <c r="F35" i="45"/>
  <c r="J35" i="45" s="1"/>
  <c r="H35" i="45"/>
  <c r="N35" i="45"/>
  <c r="P35" i="45"/>
  <c r="R35" i="45"/>
  <c r="F36" i="45"/>
  <c r="L36" i="45" s="1"/>
  <c r="N36" i="45"/>
  <c r="P36" i="45"/>
  <c r="F37" i="45"/>
  <c r="H37" i="45" s="1"/>
  <c r="J37" i="45"/>
  <c r="L37" i="45"/>
  <c r="N37" i="45"/>
  <c r="P37" i="45"/>
  <c r="R37" i="45"/>
  <c r="G38" i="45"/>
  <c r="I38" i="45"/>
  <c r="K38" i="45"/>
  <c r="M38" i="45"/>
  <c r="O38" i="45"/>
  <c r="Q38" i="45"/>
  <c r="F39" i="45"/>
  <c r="L39" i="45" s="1"/>
  <c r="H39" i="45"/>
  <c r="J39" i="45"/>
  <c r="P39" i="45"/>
  <c r="R39" i="45"/>
  <c r="F40" i="45"/>
  <c r="L40" i="45" s="1"/>
  <c r="P40" i="45"/>
  <c r="F41" i="45"/>
  <c r="L41" i="45" s="1"/>
  <c r="H41" i="45"/>
  <c r="J41" i="45"/>
  <c r="P41" i="45"/>
  <c r="R41" i="45"/>
  <c r="F42" i="45"/>
  <c r="J42" i="45" s="1"/>
  <c r="P42" i="45"/>
  <c r="R42" i="45"/>
  <c r="F43" i="45"/>
  <c r="P43" i="45"/>
  <c r="F44" i="45"/>
  <c r="P44" i="45"/>
  <c r="F45" i="45"/>
  <c r="H45" i="45"/>
  <c r="P45" i="45"/>
  <c r="R45" i="45"/>
  <c r="F46" i="45"/>
  <c r="L46" i="45"/>
  <c r="P46" i="45"/>
  <c r="R46" i="45"/>
  <c r="F47" i="45"/>
  <c r="P47" i="45"/>
  <c r="R47" i="45"/>
  <c r="F48" i="45"/>
  <c r="J48" i="45"/>
  <c r="P48" i="45"/>
  <c r="F49" i="45"/>
  <c r="H49" i="45"/>
  <c r="P49" i="45"/>
  <c r="R49" i="45"/>
  <c r="F50" i="45"/>
  <c r="P50" i="45"/>
  <c r="R50" i="45"/>
  <c r="F51" i="45"/>
  <c r="H51" i="45" s="1"/>
  <c r="P51" i="45"/>
  <c r="F52" i="45"/>
  <c r="L52" i="45" s="1"/>
  <c r="H52" i="45"/>
  <c r="P52" i="45"/>
  <c r="F53" i="45"/>
  <c r="J53" i="45" s="1"/>
  <c r="P53" i="45"/>
  <c r="F7" i="41"/>
  <c r="G7" i="41"/>
  <c r="H7" i="41"/>
  <c r="I7" i="41"/>
  <c r="J7" i="41"/>
  <c r="K7" i="41"/>
  <c r="L7" i="41"/>
  <c r="M7" i="41"/>
  <c r="F8" i="41"/>
  <c r="H8" i="41"/>
  <c r="F10" i="41"/>
  <c r="G10" i="41"/>
  <c r="H10" i="41"/>
  <c r="I10" i="41"/>
  <c r="J10" i="41"/>
  <c r="K10" i="41"/>
  <c r="L10" i="41"/>
  <c r="M10" i="41"/>
  <c r="F12" i="41"/>
  <c r="G12" i="41"/>
  <c r="H12" i="41"/>
  <c r="I12" i="41"/>
  <c r="J12" i="41"/>
  <c r="K12" i="41"/>
  <c r="L12" i="41"/>
  <c r="M12" i="41"/>
  <c r="F14" i="41"/>
  <c r="G14" i="41"/>
  <c r="H14" i="41"/>
  <c r="I14" i="41"/>
  <c r="J14" i="41"/>
  <c r="K14" i="41"/>
  <c r="L14" i="41"/>
  <c r="M14" i="41"/>
  <c r="F16" i="41"/>
  <c r="G16" i="41"/>
  <c r="H16" i="41"/>
  <c r="I16" i="41"/>
  <c r="J16" i="41"/>
  <c r="K16" i="41"/>
  <c r="L16" i="41"/>
  <c r="M16" i="41"/>
  <c r="F18" i="41"/>
  <c r="G18" i="41"/>
  <c r="H18" i="41"/>
  <c r="I18" i="41"/>
  <c r="J18" i="41"/>
  <c r="K18" i="41"/>
  <c r="L18" i="41"/>
  <c r="M18" i="41"/>
  <c r="F19" i="41"/>
  <c r="G19" i="41"/>
  <c r="H19" i="41"/>
  <c r="I19" i="41"/>
  <c r="J19" i="41"/>
  <c r="K19" i="41"/>
  <c r="L19" i="41"/>
  <c r="M19" i="41"/>
  <c r="F20" i="41"/>
  <c r="H20" i="41"/>
  <c r="J20" i="41"/>
  <c r="F22" i="41"/>
  <c r="G22" i="41"/>
  <c r="H22" i="41"/>
  <c r="I22" i="41"/>
  <c r="J22" i="41"/>
  <c r="K22" i="41"/>
  <c r="L22" i="41"/>
  <c r="M22" i="41"/>
  <c r="F24" i="41"/>
  <c r="G24" i="41"/>
  <c r="J24" i="41"/>
  <c r="K24" i="41"/>
  <c r="L24" i="41"/>
  <c r="M24" i="41"/>
  <c r="F26" i="41"/>
  <c r="G26" i="41"/>
  <c r="I26" i="41"/>
  <c r="J26" i="41"/>
  <c r="K26" i="41"/>
  <c r="L26" i="41"/>
  <c r="M26" i="41"/>
  <c r="F28" i="41"/>
  <c r="G28" i="41"/>
  <c r="H28" i="41"/>
  <c r="I28" i="41"/>
  <c r="J28" i="41"/>
  <c r="K28" i="41"/>
  <c r="L28" i="41"/>
  <c r="M28" i="41"/>
  <c r="F30" i="41"/>
  <c r="G30" i="41"/>
  <c r="H30" i="41"/>
  <c r="I30" i="41"/>
  <c r="J30" i="41"/>
  <c r="K30" i="41"/>
  <c r="L30" i="41"/>
  <c r="M30" i="41"/>
  <c r="F32" i="41"/>
  <c r="G32" i="41"/>
  <c r="H32" i="41"/>
  <c r="I32" i="41"/>
  <c r="J32" i="41"/>
  <c r="K32" i="41"/>
  <c r="L32" i="41"/>
  <c r="M32" i="41"/>
  <c r="F34" i="41"/>
  <c r="G34" i="41"/>
  <c r="H34" i="41"/>
  <c r="I34" i="41"/>
  <c r="J34" i="41"/>
  <c r="K34" i="41"/>
  <c r="L34" i="41"/>
  <c r="M34" i="41"/>
  <c r="F36" i="41"/>
  <c r="G36" i="41"/>
  <c r="H36" i="41"/>
  <c r="I36" i="41"/>
  <c r="J36" i="41"/>
  <c r="K36" i="41"/>
  <c r="L36" i="41"/>
  <c r="M36" i="41"/>
  <c r="F38" i="41"/>
  <c r="G38" i="41"/>
  <c r="H38" i="41"/>
  <c r="I38" i="41"/>
  <c r="J38" i="41"/>
  <c r="K38" i="41"/>
  <c r="L38" i="41"/>
  <c r="M38" i="41"/>
  <c r="F40" i="41"/>
  <c r="G40" i="41"/>
  <c r="H40" i="41"/>
  <c r="I40" i="41"/>
  <c r="J40" i="41"/>
  <c r="K40" i="41"/>
  <c r="L40" i="41"/>
  <c r="M40" i="41"/>
  <c r="F44" i="41"/>
  <c r="G44" i="41"/>
  <c r="H44" i="41"/>
  <c r="I44" i="41"/>
  <c r="J44" i="41"/>
  <c r="K44" i="41"/>
  <c r="L44" i="41"/>
  <c r="M44" i="41"/>
  <c r="F46" i="41"/>
  <c r="G46" i="41"/>
  <c r="H46" i="41"/>
  <c r="I46" i="41"/>
  <c r="J46" i="41"/>
  <c r="K46" i="41"/>
  <c r="L46" i="41"/>
  <c r="M46" i="41"/>
  <c r="F48" i="41"/>
  <c r="G48" i="41"/>
  <c r="H48" i="41"/>
  <c r="I48" i="41"/>
  <c r="J48" i="41"/>
  <c r="K48" i="41"/>
  <c r="L48" i="41"/>
  <c r="M48" i="41"/>
  <c r="F50" i="41"/>
  <c r="G50" i="41"/>
  <c r="H50" i="41"/>
  <c r="I50" i="41"/>
  <c r="J50" i="41"/>
  <c r="K50" i="41"/>
  <c r="L50" i="41"/>
  <c r="M50" i="41"/>
  <c r="F52" i="41"/>
  <c r="G52" i="41"/>
  <c r="H52" i="41"/>
  <c r="I52" i="41"/>
  <c r="J52" i="41"/>
  <c r="K52" i="41"/>
  <c r="L52" i="41"/>
  <c r="M52" i="41"/>
  <c r="F54" i="41"/>
  <c r="G54" i="41"/>
  <c r="H54" i="41"/>
  <c r="I54" i="41"/>
  <c r="J54" i="41"/>
  <c r="K54" i="41"/>
  <c r="L54" i="41"/>
  <c r="M54" i="41"/>
  <c r="F56" i="41"/>
  <c r="G56" i="41"/>
  <c r="H56" i="41"/>
  <c r="I56" i="41"/>
  <c r="J56" i="41"/>
  <c r="K56" i="41"/>
  <c r="L56" i="41"/>
  <c r="M56" i="41"/>
  <c r="F58" i="41"/>
  <c r="G58" i="41"/>
  <c r="H58" i="41"/>
  <c r="I58" i="41"/>
  <c r="J58" i="41"/>
  <c r="K58" i="41"/>
  <c r="L58" i="41"/>
  <c r="M58" i="41"/>
  <c r="F60" i="41"/>
  <c r="G60" i="41"/>
  <c r="H60" i="41"/>
  <c r="I60" i="41"/>
  <c r="J60" i="41"/>
  <c r="K60" i="41"/>
  <c r="L60" i="41"/>
  <c r="M60" i="41"/>
  <c r="F62" i="41"/>
  <c r="G62" i="41"/>
  <c r="H62" i="41"/>
  <c r="I62" i="41"/>
  <c r="J62" i="41"/>
  <c r="K62" i="41"/>
  <c r="L62" i="41"/>
  <c r="M62" i="41"/>
  <c r="F64" i="41"/>
  <c r="G64" i="41"/>
  <c r="H64" i="41"/>
  <c r="I64" i="41"/>
  <c r="J64" i="41"/>
  <c r="K64" i="41"/>
  <c r="L64" i="41"/>
  <c r="M64" i="41"/>
  <c r="F66" i="41"/>
  <c r="G66" i="41"/>
  <c r="H66" i="41"/>
  <c r="I66" i="41"/>
  <c r="J66" i="41"/>
  <c r="K66" i="41"/>
  <c r="L66" i="41"/>
  <c r="M66" i="41"/>
  <c r="F68" i="41"/>
  <c r="G68" i="41"/>
  <c r="H68" i="41"/>
  <c r="I68" i="41"/>
  <c r="J68" i="41"/>
  <c r="K68" i="41"/>
  <c r="L68" i="41"/>
  <c r="M68" i="41"/>
  <c r="F69" i="41"/>
  <c r="G69" i="41"/>
  <c r="H69" i="41"/>
  <c r="I69" i="41"/>
  <c r="J69" i="41"/>
  <c r="J70" i="41" s="1"/>
  <c r="K69" i="41"/>
  <c r="L69" i="41"/>
  <c r="M69" i="41"/>
  <c r="F70" i="41"/>
  <c r="F72" i="41"/>
  <c r="G72" i="41"/>
  <c r="H72" i="41"/>
  <c r="I72" i="41"/>
  <c r="J72" i="41"/>
  <c r="K72" i="41"/>
  <c r="L72" i="41"/>
  <c r="M72" i="41"/>
  <c r="F74" i="41"/>
  <c r="G74" i="41"/>
  <c r="H74" i="41"/>
  <c r="I74" i="41"/>
  <c r="J74" i="41"/>
  <c r="K74" i="41"/>
  <c r="L74" i="41"/>
  <c r="M74" i="41"/>
  <c r="F76" i="41"/>
  <c r="G76" i="41"/>
  <c r="H76" i="41"/>
  <c r="I76" i="41"/>
  <c r="J76" i="41"/>
  <c r="K76" i="41"/>
  <c r="L76" i="41"/>
  <c r="M76" i="41"/>
  <c r="F78" i="41"/>
  <c r="G78" i="41"/>
  <c r="H78" i="41"/>
  <c r="I78" i="41"/>
  <c r="J78" i="41"/>
  <c r="K78" i="41"/>
  <c r="L78" i="41"/>
  <c r="M78" i="41"/>
  <c r="F80" i="41"/>
  <c r="G80" i="41"/>
  <c r="H80" i="41"/>
  <c r="I80" i="41"/>
  <c r="J80" i="41"/>
  <c r="K80" i="41"/>
  <c r="L80" i="41"/>
  <c r="M80" i="41"/>
  <c r="F82" i="41"/>
  <c r="G82" i="41"/>
  <c r="H82" i="41"/>
  <c r="I82" i="41"/>
  <c r="J82" i="41"/>
  <c r="K82" i="41"/>
  <c r="L82" i="41"/>
  <c r="M82" i="41"/>
  <c r="F84" i="41"/>
  <c r="G84" i="41"/>
  <c r="H84" i="41"/>
  <c r="I84" i="41"/>
  <c r="J84" i="41"/>
  <c r="K84" i="41"/>
  <c r="L84" i="41"/>
  <c r="M84" i="41"/>
  <c r="F86" i="41"/>
  <c r="G86" i="41"/>
  <c r="H86" i="41"/>
  <c r="I86" i="41"/>
  <c r="J86" i="41"/>
  <c r="K86" i="41"/>
  <c r="L86" i="41"/>
  <c r="M86" i="41"/>
  <c r="F88" i="41"/>
  <c r="G88" i="41"/>
  <c r="H88" i="41"/>
  <c r="I88" i="41"/>
  <c r="J88" i="41"/>
  <c r="K88" i="41"/>
  <c r="L88" i="41"/>
  <c r="M88" i="41"/>
  <c r="F90" i="41"/>
  <c r="G90" i="41"/>
  <c r="H90" i="41"/>
  <c r="I90" i="41"/>
  <c r="J90" i="41"/>
  <c r="K90" i="41"/>
  <c r="L90" i="41"/>
  <c r="M90" i="41"/>
  <c r="F92" i="41"/>
  <c r="G92" i="41"/>
  <c r="H92" i="41"/>
  <c r="I92" i="41"/>
  <c r="J92" i="41"/>
  <c r="K92" i="41"/>
  <c r="L92" i="41"/>
  <c r="M92" i="41"/>
  <c r="F94" i="41"/>
  <c r="G94" i="41"/>
  <c r="H94" i="41"/>
  <c r="I94" i="41"/>
  <c r="J94" i="41"/>
  <c r="K94" i="41"/>
  <c r="L94" i="41"/>
  <c r="M94" i="41"/>
  <c r="F96" i="41"/>
  <c r="G96" i="41"/>
  <c r="H96" i="41"/>
  <c r="I96" i="41"/>
  <c r="J96" i="41"/>
  <c r="K96" i="41"/>
  <c r="L96" i="41"/>
  <c r="M96" i="41"/>
  <c r="F98" i="41"/>
  <c r="G98" i="41"/>
  <c r="H98" i="41"/>
  <c r="I98" i="41"/>
  <c r="J98" i="41"/>
  <c r="K98" i="41"/>
  <c r="L98" i="41"/>
  <c r="M98" i="41"/>
  <c r="F100" i="41"/>
  <c r="G100" i="41"/>
  <c r="H100" i="41"/>
  <c r="I100" i="41"/>
  <c r="J100" i="41"/>
  <c r="K100" i="41"/>
  <c r="L100" i="41"/>
  <c r="M100" i="41"/>
  <c r="G6" i="40"/>
  <c r="H6" i="40"/>
  <c r="I6" i="40"/>
  <c r="J6" i="40"/>
  <c r="K6" i="40"/>
  <c r="L6" i="40"/>
  <c r="M6" i="40"/>
  <c r="N6" i="40"/>
  <c r="O6" i="40"/>
  <c r="P6" i="40"/>
  <c r="Q6" i="40"/>
  <c r="F8" i="40"/>
  <c r="P9" i="40" s="1"/>
  <c r="H9" i="40"/>
  <c r="I9" i="40"/>
  <c r="J9" i="40"/>
  <c r="K9" i="40"/>
  <c r="L9" i="40"/>
  <c r="M9" i="40"/>
  <c r="N9" i="40"/>
  <c r="O9" i="40"/>
  <c r="F10" i="40"/>
  <c r="Q11" i="40" s="1"/>
  <c r="H11" i="40"/>
  <c r="I11" i="40"/>
  <c r="J11" i="40"/>
  <c r="K11" i="40"/>
  <c r="L11" i="40"/>
  <c r="M11" i="40"/>
  <c r="N11" i="40"/>
  <c r="O11" i="40"/>
  <c r="F12" i="40"/>
  <c r="G13" i="40" s="1"/>
  <c r="H13" i="40"/>
  <c r="I13" i="40"/>
  <c r="J13" i="40"/>
  <c r="K13" i="40"/>
  <c r="L13" i="40"/>
  <c r="M13" i="40"/>
  <c r="N13" i="40"/>
  <c r="O13" i="40"/>
  <c r="F14" i="40"/>
  <c r="G15" i="40" s="1"/>
  <c r="H15" i="40"/>
  <c r="I15" i="40"/>
  <c r="J15" i="40"/>
  <c r="K15" i="40"/>
  <c r="L15" i="40"/>
  <c r="M15" i="40"/>
  <c r="N15" i="40"/>
  <c r="O15" i="40"/>
  <c r="F16" i="40"/>
  <c r="P17" i="40" s="1"/>
  <c r="H17" i="40"/>
  <c r="I17" i="40"/>
  <c r="J17" i="40"/>
  <c r="K17" i="40"/>
  <c r="L17" i="40"/>
  <c r="M17" i="40"/>
  <c r="N17" i="40"/>
  <c r="O17" i="40"/>
  <c r="G18" i="40"/>
  <c r="H18" i="40"/>
  <c r="I18" i="40"/>
  <c r="J18" i="40"/>
  <c r="K18" i="40"/>
  <c r="L18" i="40"/>
  <c r="M18" i="40"/>
  <c r="N18" i="40"/>
  <c r="O18" i="40"/>
  <c r="P18" i="40"/>
  <c r="Q18" i="40"/>
  <c r="F20" i="40"/>
  <c r="G21" i="40" s="1"/>
  <c r="H21" i="40"/>
  <c r="I21" i="40"/>
  <c r="J21" i="40"/>
  <c r="K21" i="40"/>
  <c r="L21" i="40"/>
  <c r="M21" i="40"/>
  <c r="N21" i="40"/>
  <c r="O21" i="40"/>
  <c r="F22" i="40"/>
  <c r="G23" i="40" s="1"/>
  <c r="H23" i="40"/>
  <c r="I23" i="40"/>
  <c r="J23" i="40"/>
  <c r="K23" i="40"/>
  <c r="L23" i="40"/>
  <c r="M23" i="40"/>
  <c r="N23" i="40"/>
  <c r="O23" i="40"/>
  <c r="Q23" i="40"/>
  <c r="F24" i="40"/>
  <c r="G25" i="40" s="1"/>
  <c r="H25" i="40"/>
  <c r="I25" i="40"/>
  <c r="J25" i="40"/>
  <c r="K25" i="40"/>
  <c r="L25" i="40"/>
  <c r="M25" i="40"/>
  <c r="N25" i="40"/>
  <c r="O25" i="40"/>
  <c r="F26" i="40"/>
  <c r="G27" i="40" s="1"/>
  <c r="H27" i="40"/>
  <c r="I27" i="40"/>
  <c r="J27" i="40"/>
  <c r="K27" i="40"/>
  <c r="L27" i="40"/>
  <c r="M27" i="40"/>
  <c r="N27" i="40"/>
  <c r="O27" i="40"/>
  <c r="F28" i="40"/>
  <c r="G29" i="40" s="1"/>
  <c r="H29" i="40"/>
  <c r="I29" i="40"/>
  <c r="J29" i="40"/>
  <c r="K29" i="40"/>
  <c r="L29" i="40"/>
  <c r="M29" i="40"/>
  <c r="N29" i="40"/>
  <c r="O29" i="40"/>
  <c r="F30" i="40"/>
  <c r="G31" i="40" s="1"/>
  <c r="H31" i="40"/>
  <c r="I31" i="40"/>
  <c r="J31" i="40"/>
  <c r="K31" i="40"/>
  <c r="L31" i="40"/>
  <c r="M31" i="40"/>
  <c r="N31" i="40"/>
  <c r="O31" i="40"/>
  <c r="P31" i="40"/>
  <c r="Q31" i="40"/>
  <c r="F32" i="40"/>
  <c r="G33" i="40" s="1"/>
  <c r="H33" i="40"/>
  <c r="I33" i="40"/>
  <c r="J33" i="40"/>
  <c r="K33" i="40"/>
  <c r="L33" i="40"/>
  <c r="M33" i="40"/>
  <c r="N33" i="40"/>
  <c r="O33" i="40"/>
  <c r="P33" i="40"/>
  <c r="F34" i="40"/>
  <c r="G35" i="40" s="1"/>
  <c r="H35" i="40"/>
  <c r="I35" i="40"/>
  <c r="J35" i="40"/>
  <c r="K35" i="40"/>
  <c r="L35" i="40"/>
  <c r="M35" i="40"/>
  <c r="N35" i="40"/>
  <c r="O35" i="40"/>
  <c r="F36" i="40"/>
  <c r="G37" i="40" s="1"/>
  <c r="H37" i="40"/>
  <c r="I37" i="40"/>
  <c r="J37" i="40"/>
  <c r="K37" i="40"/>
  <c r="L37" i="40"/>
  <c r="M37" i="40"/>
  <c r="N37" i="40"/>
  <c r="O37" i="40"/>
  <c r="P37" i="40"/>
  <c r="Q37" i="40"/>
  <c r="F38" i="40"/>
  <c r="G39" i="40" s="1"/>
  <c r="H39" i="40"/>
  <c r="I39" i="40"/>
  <c r="J39" i="40"/>
  <c r="K39" i="40"/>
  <c r="L39" i="40"/>
  <c r="M39" i="40"/>
  <c r="N39" i="40"/>
  <c r="O39" i="40"/>
  <c r="P39" i="40"/>
  <c r="Q39" i="40"/>
  <c r="F42" i="40"/>
  <c r="H43" i="40"/>
  <c r="I43" i="40"/>
  <c r="J43" i="40"/>
  <c r="K43" i="40"/>
  <c r="L43" i="40"/>
  <c r="M43" i="40"/>
  <c r="N43" i="40"/>
  <c r="O43" i="40"/>
  <c r="P43" i="40"/>
  <c r="F44" i="40"/>
  <c r="H45" i="40"/>
  <c r="I45" i="40"/>
  <c r="J45" i="40"/>
  <c r="K45" i="40"/>
  <c r="L45" i="40"/>
  <c r="M45" i="40"/>
  <c r="N45" i="40"/>
  <c r="O45" i="40"/>
  <c r="F46" i="40"/>
  <c r="G47" i="40" s="1"/>
  <c r="H47" i="40"/>
  <c r="I47" i="40"/>
  <c r="J47" i="40"/>
  <c r="K47" i="40"/>
  <c r="L47" i="40"/>
  <c r="M47" i="40"/>
  <c r="N47" i="40"/>
  <c r="O47" i="40"/>
  <c r="P47" i="40"/>
  <c r="Q47" i="40"/>
  <c r="F48" i="40"/>
  <c r="G49" i="40" s="1"/>
  <c r="H49" i="40"/>
  <c r="I49" i="40"/>
  <c r="J49" i="40"/>
  <c r="K49" i="40"/>
  <c r="L49" i="40"/>
  <c r="M49" i="40"/>
  <c r="N49" i="40"/>
  <c r="O49" i="40"/>
  <c r="Q49" i="40"/>
  <c r="F50" i="40"/>
  <c r="G51" i="40" s="1"/>
  <c r="H51" i="40"/>
  <c r="I51" i="40"/>
  <c r="J51" i="40"/>
  <c r="K51" i="40"/>
  <c r="L51" i="40"/>
  <c r="M51" i="40"/>
  <c r="N51" i="40"/>
  <c r="O51" i="40"/>
  <c r="P51" i="40"/>
  <c r="F52" i="40"/>
  <c r="G53" i="40" s="1"/>
  <c r="H53" i="40"/>
  <c r="I53" i="40"/>
  <c r="J53" i="40"/>
  <c r="K53" i="40"/>
  <c r="L53" i="40"/>
  <c r="M53" i="40"/>
  <c r="N53" i="40"/>
  <c r="O53" i="40"/>
  <c r="P53" i="40"/>
  <c r="Q53" i="40"/>
  <c r="F54" i="40"/>
  <c r="G55" i="40" s="1"/>
  <c r="H55" i="40"/>
  <c r="I55" i="40"/>
  <c r="J55" i="40"/>
  <c r="K55" i="40"/>
  <c r="L55" i="40"/>
  <c r="M55" i="40"/>
  <c r="N55" i="40"/>
  <c r="O55" i="40"/>
  <c r="F56" i="40"/>
  <c r="G57" i="40" s="1"/>
  <c r="H57" i="40"/>
  <c r="I57" i="40"/>
  <c r="J57" i="40"/>
  <c r="K57" i="40"/>
  <c r="L57" i="40"/>
  <c r="M57" i="40"/>
  <c r="N57" i="40"/>
  <c r="O57" i="40"/>
  <c r="P57" i="40"/>
  <c r="Q57" i="40"/>
  <c r="F58" i="40"/>
  <c r="G59" i="40" s="1"/>
  <c r="H59" i="40"/>
  <c r="I59" i="40"/>
  <c r="J59" i="40"/>
  <c r="K59" i="40"/>
  <c r="L59" i="40"/>
  <c r="M59" i="40"/>
  <c r="N59" i="40"/>
  <c r="O59" i="40"/>
  <c r="Q59" i="40"/>
  <c r="F60" i="40"/>
  <c r="H61" i="40"/>
  <c r="I61" i="40"/>
  <c r="J61" i="40"/>
  <c r="K61" i="40"/>
  <c r="L61" i="40"/>
  <c r="M61" i="40"/>
  <c r="N61" i="40"/>
  <c r="O61" i="40"/>
  <c r="Q61" i="40"/>
  <c r="F62" i="40"/>
  <c r="G63" i="40" s="1"/>
  <c r="H63" i="40"/>
  <c r="I63" i="40"/>
  <c r="J63" i="40"/>
  <c r="K63" i="40"/>
  <c r="L63" i="40"/>
  <c r="M63" i="40"/>
  <c r="N63" i="40"/>
  <c r="O63" i="40"/>
  <c r="F64" i="40"/>
  <c r="G65" i="40" s="1"/>
  <c r="H65" i="40"/>
  <c r="I65" i="40"/>
  <c r="J65" i="40"/>
  <c r="K65" i="40"/>
  <c r="L65" i="40"/>
  <c r="M65" i="40"/>
  <c r="N65" i="40"/>
  <c r="O65" i="40"/>
  <c r="F66" i="40"/>
  <c r="G67" i="40" s="1"/>
  <c r="H67" i="40"/>
  <c r="I67" i="40"/>
  <c r="J67" i="40"/>
  <c r="K67" i="40"/>
  <c r="L67" i="40"/>
  <c r="M67" i="40"/>
  <c r="N67" i="40"/>
  <c r="O67" i="40"/>
  <c r="P67" i="40"/>
  <c r="H68" i="40"/>
  <c r="H69" i="40" s="1"/>
  <c r="I68" i="40"/>
  <c r="J68" i="40"/>
  <c r="K68" i="40"/>
  <c r="L68" i="40"/>
  <c r="L69" i="40" s="1"/>
  <c r="M68" i="40"/>
  <c r="N68" i="40"/>
  <c r="N69" i="40" s="1"/>
  <c r="O68" i="40"/>
  <c r="P68" i="40"/>
  <c r="Q68" i="40"/>
  <c r="J69" i="40"/>
  <c r="F70" i="40"/>
  <c r="P71" i="40" s="1"/>
  <c r="H71" i="40"/>
  <c r="I71" i="40"/>
  <c r="J71" i="40"/>
  <c r="K71" i="40"/>
  <c r="L71" i="40"/>
  <c r="M71" i="40"/>
  <c r="N71" i="40"/>
  <c r="O71" i="40"/>
  <c r="F72" i="40"/>
  <c r="H73" i="40"/>
  <c r="I73" i="40"/>
  <c r="J73" i="40"/>
  <c r="K73" i="40"/>
  <c r="L73" i="40"/>
  <c r="M73" i="40"/>
  <c r="N73" i="40"/>
  <c r="O73" i="40"/>
  <c r="F74" i="40"/>
  <c r="G75" i="40" s="1"/>
  <c r="H75" i="40"/>
  <c r="I75" i="40"/>
  <c r="J75" i="40"/>
  <c r="K75" i="40"/>
  <c r="L75" i="40"/>
  <c r="M75" i="40"/>
  <c r="N75" i="40"/>
  <c r="O75" i="40"/>
  <c r="F76" i="40"/>
  <c r="G77" i="40" s="1"/>
  <c r="H77" i="40"/>
  <c r="I77" i="40"/>
  <c r="J77" i="40"/>
  <c r="K77" i="40"/>
  <c r="L77" i="40"/>
  <c r="M77" i="40"/>
  <c r="N77" i="40"/>
  <c r="O77" i="40"/>
  <c r="Q77" i="40"/>
  <c r="F78" i="40"/>
  <c r="H79" i="40"/>
  <c r="I79" i="40"/>
  <c r="J79" i="40"/>
  <c r="K79" i="40"/>
  <c r="L79" i="40"/>
  <c r="M79" i="40"/>
  <c r="N79" i="40"/>
  <c r="O79" i="40"/>
  <c r="F80" i="40"/>
  <c r="G81" i="40" s="1"/>
  <c r="H81" i="40"/>
  <c r="I81" i="40"/>
  <c r="J81" i="40"/>
  <c r="K81" i="40"/>
  <c r="L81" i="40"/>
  <c r="M81" i="40"/>
  <c r="N81" i="40"/>
  <c r="O81" i="40"/>
  <c r="F82" i="40"/>
  <c r="G83" i="40" s="1"/>
  <c r="H83" i="40"/>
  <c r="I83" i="40"/>
  <c r="J83" i="40"/>
  <c r="K83" i="40"/>
  <c r="L83" i="40"/>
  <c r="M83" i="40"/>
  <c r="N83" i="40"/>
  <c r="O83" i="40"/>
  <c r="F84" i="40"/>
  <c r="P85" i="40" s="1"/>
  <c r="H85" i="40"/>
  <c r="I85" i="40"/>
  <c r="J85" i="40"/>
  <c r="K85" i="40"/>
  <c r="L85" i="40"/>
  <c r="M85" i="40"/>
  <c r="N85" i="40"/>
  <c r="O85" i="40"/>
  <c r="Q85" i="40"/>
  <c r="F86" i="40"/>
  <c r="G87" i="40" s="1"/>
  <c r="H87" i="40"/>
  <c r="I87" i="40"/>
  <c r="J87" i="40"/>
  <c r="K87" i="40"/>
  <c r="L87" i="40"/>
  <c r="M87" i="40"/>
  <c r="N87" i="40"/>
  <c r="O87" i="40"/>
  <c r="F88" i="40"/>
  <c r="G89" i="40" s="1"/>
  <c r="H89" i="40"/>
  <c r="I89" i="40"/>
  <c r="J89" i="40"/>
  <c r="K89" i="40"/>
  <c r="L89" i="40"/>
  <c r="M89" i="40"/>
  <c r="N89" i="40"/>
  <c r="O89" i="40"/>
  <c r="F90" i="40"/>
  <c r="G91" i="40" s="1"/>
  <c r="H91" i="40"/>
  <c r="I91" i="40"/>
  <c r="J91" i="40"/>
  <c r="K91" i="40"/>
  <c r="L91" i="40"/>
  <c r="M91" i="40"/>
  <c r="N91" i="40"/>
  <c r="O91" i="40"/>
  <c r="F92" i="40"/>
  <c r="G93" i="40" s="1"/>
  <c r="H93" i="40"/>
  <c r="I93" i="40"/>
  <c r="J93" i="40"/>
  <c r="K93" i="40"/>
  <c r="L93" i="40"/>
  <c r="M93" i="40"/>
  <c r="N93" i="40"/>
  <c r="O93" i="40"/>
  <c r="P93" i="40"/>
  <c r="F94" i="40"/>
  <c r="Q95" i="40" s="1"/>
  <c r="H95" i="40"/>
  <c r="I95" i="40"/>
  <c r="J95" i="40"/>
  <c r="K95" i="40"/>
  <c r="L95" i="40"/>
  <c r="M95" i="40"/>
  <c r="N95" i="40"/>
  <c r="O95" i="40"/>
  <c r="F96" i="40"/>
  <c r="P97" i="40" s="1"/>
  <c r="H97" i="40"/>
  <c r="I97" i="40"/>
  <c r="J97" i="40"/>
  <c r="K97" i="40"/>
  <c r="L97" i="40"/>
  <c r="M97" i="40"/>
  <c r="N97" i="40"/>
  <c r="O97" i="40"/>
  <c r="F98" i="40"/>
  <c r="G99" i="40" s="1"/>
  <c r="H99" i="40"/>
  <c r="I99" i="40"/>
  <c r="J99" i="40"/>
  <c r="K99" i="40"/>
  <c r="L99" i="40"/>
  <c r="M99" i="40"/>
  <c r="N99" i="40"/>
  <c r="O99" i="40"/>
  <c r="G7" i="38"/>
  <c r="I7" i="38"/>
  <c r="K7" i="38"/>
  <c r="M7" i="38"/>
  <c r="O7" i="38"/>
  <c r="J8" i="38"/>
  <c r="H8" i="38"/>
  <c r="N8" i="38"/>
  <c r="P8" i="38"/>
  <c r="H9" i="38"/>
  <c r="N9" i="38"/>
  <c r="H10" i="38"/>
  <c r="N10" i="38"/>
  <c r="L11" i="38"/>
  <c r="J11" i="38"/>
  <c r="P11" i="38"/>
  <c r="H12" i="38"/>
  <c r="J12" i="38"/>
  <c r="L12" i="38"/>
  <c r="N12" i="38"/>
  <c r="P12" i="38"/>
  <c r="G13" i="38"/>
  <c r="I13" i="38"/>
  <c r="K13" i="38"/>
  <c r="M13" i="38"/>
  <c r="O13" i="38"/>
  <c r="L14" i="38"/>
  <c r="J14" i="38"/>
  <c r="P14" i="38"/>
  <c r="H15" i="38"/>
  <c r="J15" i="38"/>
  <c r="L15" i="38"/>
  <c r="P15" i="38"/>
  <c r="L16" i="38"/>
  <c r="H16" i="38"/>
  <c r="J16" i="38"/>
  <c r="N16" i="38"/>
  <c r="P16" i="38"/>
  <c r="H17" i="38"/>
  <c r="J17" i="38"/>
  <c r="L17" i="38"/>
  <c r="N17" i="38"/>
  <c r="P17" i="38"/>
  <c r="H18" i="38"/>
  <c r="J18" i="38"/>
  <c r="L18" i="38"/>
  <c r="N18" i="38"/>
  <c r="P18" i="38"/>
  <c r="H19" i="38"/>
  <c r="J19" i="38"/>
  <c r="L19" i="38"/>
  <c r="N19" i="38"/>
  <c r="P19" i="38"/>
  <c r="H20" i="38"/>
  <c r="J20" i="38"/>
  <c r="L20" i="38"/>
  <c r="N20" i="38"/>
  <c r="P20" i="38"/>
  <c r="H21" i="38"/>
  <c r="J21" i="38"/>
  <c r="L21" i="38"/>
  <c r="P21" i="38"/>
  <c r="H22" i="38"/>
  <c r="J22" i="38"/>
  <c r="L22" i="38"/>
  <c r="N22" i="38"/>
  <c r="P22" i="38"/>
  <c r="L23" i="38"/>
  <c r="N23" i="38"/>
  <c r="P23" i="38"/>
  <c r="H25" i="38"/>
  <c r="J25" i="38"/>
  <c r="L25" i="38"/>
  <c r="N25" i="38"/>
  <c r="P25" i="38"/>
  <c r="L26" i="38"/>
  <c r="N26" i="38"/>
  <c r="P26" i="38"/>
  <c r="H27" i="38"/>
  <c r="J27" i="38"/>
  <c r="L27" i="38"/>
  <c r="N27" i="38"/>
  <c r="P27" i="38"/>
  <c r="H28" i="38"/>
  <c r="J28" i="38"/>
  <c r="L28" i="38"/>
  <c r="N28" i="38"/>
  <c r="P28" i="38"/>
  <c r="H29" i="38"/>
  <c r="J29" i="38"/>
  <c r="L29" i="38"/>
  <c r="N29" i="38"/>
  <c r="P29" i="38"/>
  <c r="H30" i="38"/>
  <c r="J30" i="38"/>
  <c r="L30" i="38"/>
  <c r="N30" i="38"/>
  <c r="P30" i="38"/>
  <c r="L31" i="38"/>
  <c r="P31" i="38"/>
  <c r="L32" i="38"/>
  <c r="H32" i="38"/>
  <c r="J32" i="38"/>
  <c r="N32" i="38"/>
  <c r="P32" i="38"/>
  <c r="H33" i="38"/>
  <c r="J33" i="38"/>
  <c r="P33" i="38"/>
  <c r="H34" i="38"/>
  <c r="J34" i="38"/>
  <c r="L34" i="38"/>
  <c r="N34" i="38"/>
  <c r="P34" i="38"/>
  <c r="H35" i="38"/>
  <c r="J35" i="38"/>
  <c r="P35" i="38"/>
  <c r="L36" i="38"/>
  <c r="H36" i="38"/>
  <c r="J36" i="38"/>
  <c r="P36" i="38"/>
  <c r="H37" i="38"/>
  <c r="J37" i="38"/>
  <c r="L37" i="38"/>
  <c r="P37" i="38"/>
  <c r="G38" i="38"/>
  <c r="I38" i="38"/>
  <c r="K38" i="38"/>
  <c r="M38" i="38"/>
  <c r="O38" i="38"/>
  <c r="H39" i="38"/>
  <c r="J39" i="38"/>
  <c r="L39" i="38"/>
  <c r="N39" i="38"/>
  <c r="P39" i="38"/>
  <c r="L40" i="38"/>
  <c r="J40" i="38"/>
  <c r="H41" i="38"/>
  <c r="J41" i="38"/>
  <c r="L41" i="38"/>
  <c r="N41" i="38"/>
  <c r="P41" i="38"/>
  <c r="L42" i="38"/>
  <c r="H42" i="38"/>
  <c r="J42" i="38"/>
  <c r="P42" i="38"/>
  <c r="H43" i="38"/>
  <c r="N43" i="38"/>
  <c r="P43" i="38"/>
  <c r="H44" i="38"/>
  <c r="N44" i="38"/>
  <c r="H45" i="38"/>
  <c r="J45" i="38"/>
  <c r="L45" i="38"/>
  <c r="N45" i="38"/>
  <c r="P45" i="38"/>
  <c r="L46" i="38"/>
  <c r="J46" i="38"/>
  <c r="P46" i="38"/>
  <c r="J47" i="38"/>
  <c r="H47" i="38"/>
  <c r="N47" i="38"/>
  <c r="P47" i="38"/>
  <c r="J48" i="38"/>
  <c r="H48" i="38"/>
  <c r="L48" i="38"/>
  <c r="H49" i="38"/>
  <c r="J49" i="38"/>
  <c r="L49" i="38"/>
  <c r="N49" i="38"/>
  <c r="P49" i="38"/>
  <c r="H50" i="38"/>
  <c r="N50" i="38"/>
  <c r="P50" i="38"/>
  <c r="L51" i="38"/>
  <c r="H51" i="38"/>
  <c r="J51" i="38"/>
  <c r="N51" i="38"/>
  <c r="P51" i="38"/>
  <c r="N52" i="38"/>
  <c r="H53" i="38"/>
  <c r="J53" i="38"/>
  <c r="L53" i="38"/>
  <c r="N53" i="38"/>
  <c r="P53" i="38"/>
  <c r="G7" i="37"/>
  <c r="I7" i="37"/>
  <c r="K7" i="37"/>
  <c r="M7" i="37"/>
  <c r="F8" i="37"/>
  <c r="L8" i="37" s="1"/>
  <c r="F9" i="37"/>
  <c r="J9" i="37" s="1"/>
  <c r="N9" i="37"/>
  <c r="F10" i="37"/>
  <c r="L10" i="37" s="1"/>
  <c r="F11" i="37"/>
  <c r="H11" i="37" s="1"/>
  <c r="F12" i="37"/>
  <c r="G13" i="37"/>
  <c r="I13" i="37"/>
  <c r="K13" i="37"/>
  <c r="M13" i="37"/>
  <c r="F14" i="37"/>
  <c r="L14" i="37" s="1"/>
  <c r="F15" i="37"/>
  <c r="H15" i="37" s="1"/>
  <c r="L15" i="37"/>
  <c r="N15" i="37"/>
  <c r="F16" i="37"/>
  <c r="L16" i="37"/>
  <c r="N16" i="37"/>
  <c r="F17" i="37"/>
  <c r="H17" i="37" s="1"/>
  <c r="J17" i="37"/>
  <c r="L17" i="37"/>
  <c r="N17" i="37"/>
  <c r="F18" i="37"/>
  <c r="L18" i="37" s="1"/>
  <c r="J18" i="37"/>
  <c r="N18" i="37"/>
  <c r="F19" i="37"/>
  <c r="L19" i="37" s="1"/>
  <c r="J19" i="37"/>
  <c r="N19" i="37"/>
  <c r="F20" i="37"/>
  <c r="L20" i="37" s="1"/>
  <c r="N20" i="37"/>
  <c r="F21" i="37"/>
  <c r="H21" i="37" s="1"/>
  <c r="J21" i="37"/>
  <c r="L21" i="37"/>
  <c r="N21" i="37"/>
  <c r="F22" i="37"/>
  <c r="H22" i="37"/>
  <c r="J22" i="37"/>
  <c r="L22" i="37"/>
  <c r="N22" i="37"/>
  <c r="F23" i="37"/>
  <c r="J23" i="37" s="1"/>
  <c r="N23" i="37"/>
  <c r="F25" i="37"/>
  <c r="H25" i="37" s="1"/>
  <c r="J25" i="37"/>
  <c r="L25" i="37"/>
  <c r="N25" i="37"/>
  <c r="F26" i="37"/>
  <c r="J26" i="37"/>
  <c r="N26" i="37"/>
  <c r="F27" i="37"/>
  <c r="H27" i="37" s="1"/>
  <c r="J27" i="37"/>
  <c r="L27" i="37"/>
  <c r="N27" i="37"/>
  <c r="F28" i="37"/>
  <c r="L28" i="37" s="1"/>
  <c r="N28" i="37"/>
  <c r="F29" i="37"/>
  <c r="L29" i="37" s="1"/>
  <c r="J29" i="37"/>
  <c r="N29" i="37"/>
  <c r="F30" i="37"/>
  <c r="N30" i="37"/>
  <c r="F31" i="37"/>
  <c r="H31" i="37" s="1"/>
  <c r="N31" i="37"/>
  <c r="F32" i="37"/>
  <c r="L32" i="37" s="1"/>
  <c r="N32" i="37"/>
  <c r="F33" i="37"/>
  <c r="L33" i="37"/>
  <c r="N33" i="37"/>
  <c r="F34" i="37"/>
  <c r="J34" i="37"/>
  <c r="N34" i="37"/>
  <c r="F35" i="37"/>
  <c r="J35" i="37"/>
  <c r="N35" i="37"/>
  <c r="F36" i="37"/>
  <c r="H36" i="37" s="1"/>
  <c r="L36" i="37"/>
  <c r="N36" i="37"/>
  <c r="F37" i="37"/>
  <c r="H37" i="37" s="1"/>
  <c r="J37" i="37"/>
  <c r="N37" i="37"/>
  <c r="G38" i="37"/>
  <c r="I38" i="37"/>
  <c r="K38" i="37"/>
  <c r="M38" i="37"/>
  <c r="F39" i="37"/>
  <c r="L39" i="37" s="1"/>
  <c r="H39" i="37"/>
  <c r="J39" i="37"/>
  <c r="N39" i="37"/>
  <c r="F40" i="37"/>
  <c r="N40" i="37" s="1"/>
  <c r="L40" i="37"/>
  <c r="F41" i="37"/>
  <c r="N41" i="37"/>
  <c r="F42" i="37"/>
  <c r="H42" i="37" s="1"/>
  <c r="J42" i="37"/>
  <c r="L42" i="37"/>
  <c r="N42" i="37"/>
  <c r="F43" i="37"/>
  <c r="J43" i="37" s="1"/>
  <c r="F44" i="37"/>
  <c r="L44" i="37" s="1"/>
  <c r="F45" i="37"/>
  <c r="J45" i="37" s="1"/>
  <c r="L45" i="37"/>
  <c r="N45" i="37"/>
  <c r="F46" i="37"/>
  <c r="L46" i="37" s="1"/>
  <c r="N46" i="37"/>
  <c r="F47" i="37"/>
  <c r="H47" i="37" s="1"/>
  <c r="F48" i="37"/>
  <c r="N48" i="37" s="1"/>
  <c r="F49" i="37"/>
  <c r="L49" i="37" s="1"/>
  <c r="N49" i="37"/>
  <c r="F50" i="37"/>
  <c r="J50" i="37" s="1"/>
  <c r="L50" i="37"/>
  <c r="N50" i="37"/>
  <c r="F51" i="37"/>
  <c r="H51" i="37" s="1"/>
  <c r="F52" i="37"/>
  <c r="H52" i="37" s="1"/>
  <c r="J52" i="37"/>
  <c r="L52" i="37"/>
  <c r="F53" i="37"/>
  <c r="J53" i="37" s="1"/>
  <c r="G7" i="36"/>
  <c r="H7" i="36"/>
  <c r="I7" i="36"/>
  <c r="F9" i="36"/>
  <c r="F10" i="36"/>
  <c r="G10" i="36"/>
  <c r="F11" i="36"/>
  <c r="G12" i="36"/>
  <c r="F13" i="36"/>
  <c r="H14" i="36" s="1"/>
  <c r="F15" i="36"/>
  <c r="H16" i="36"/>
  <c r="I16" i="36"/>
  <c r="F17" i="36"/>
  <c r="G19" i="36"/>
  <c r="H19" i="36"/>
  <c r="I19" i="36"/>
  <c r="F21" i="36"/>
  <c r="H22" i="36" s="1"/>
  <c r="G22" i="36"/>
  <c r="I22" i="36"/>
  <c r="F23" i="36"/>
  <c r="F24" i="36" s="1"/>
  <c r="G24" i="36"/>
  <c r="H24" i="36"/>
  <c r="I24" i="36"/>
  <c r="F25" i="36"/>
  <c r="F26" i="36" s="1"/>
  <c r="G26" i="36"/>
  <c r="I26" i="36"/>
  <c r="F27" i="36"/>
  <c r="F28" i="36" s="1"/>
  <c r="G28" i="36"/>
  <c r="H28" i="36"/>
  <c r="I28" i="36"/>
  <c r="F29" i="36"/>
  <c r="F30" i="36" s="1"/>
  <c r="G30" i="36"/>
  <c r="H30" i="36"/>
  <c r="I30" i="36"/>
  <c r="F31" i="36"/>
  <c r="F32" i="36" s="1"/>
  <c r="G32" i="36"/>
  <c r="H32" i="36"/>
  <c r="I32" i="36"/>
  <c r="F33" i="36"/>
  <c r="F34" i="36" s="1"/>
  <c r="G34" i="36"/>
  <c r="H34" i="36"/>
  <c r="I34" i="36"/>
  <c r="F35" i="36"/>
  <c r="F36" i="36" s="1"/>
  <c r="G36" i="36"/>
  <c r="H36" i="36"/>
  <c r="I36" i="36"/>
  <c r="F37" i="36"/>
  <c r="F38" i="36" s="1"/>
  <c r="G38" i="36"/>
  <c r="H38" i="36"/>
  <c r="I38" i="36"/>
  <c r="F39" i="36"/>
  <c r="F40" i="36" s="1"/>
  <c r="G40" i="36"/>
  <c r="I40" i="36"/>
  <c r="F43" i="36"/>
  <c r="F44" i="36" s="1"/>
  <c r="G44" i="36"/>
  <c r="H44" i="36"/>
  <c r="I44" i="36"/>
  <c r="F45" i="36"/>
  <c r="F46" i="36" s="1"/>
  <c r="G46" i="36"/>
  <c r="H46" i="36"/>
  <c r="I46" i="36"/>
  <c r="F47" i="36"/>
  <c r="F48" i="36" s="1"/>
  <c r="G48" i="36"/>
  <c r="H48" i="36"/>
  <c r="I48" i="36"/>
  <c r="F49" i="36"/>
  <c r="F50" i="36" s="1"/>
  <c r="G50" i="36"/>
  <c r="H50" i="36"/>
  <c r="I50" i="36"/>
  <c r="F51" i="36"/>
  <c r="H52" i="36" s="1"/>
  <c r="F52" i="36"/>
  <c r="G52" i="36"/>
  <c r="I52" i="36"/>
  <c r="F53" i="36"/>
  <c r="F54" i="36"/>
  <c r="G54" i="36"/>
  <c r="H54" i="36"/>
  <c r="I54" i="36"/>
  <c r="F55" i="36"/>
  <c r="F56" i="36" s="1"/>
  <c r="G56" i="36"/>
  <c r="F57" i="36"/>
  <c r="F58" i="36" s="1"/>
  <c r="G58" i="36"/>
  <c r="H58" i="36"/>
  <c r="I58" i="36"/>
  <c r="F59" i="36"/>
  <c r="H60" i="36" s="1"/>
  <c r="I60" i="36"/>
  <c r="F61" i="36"/>
  <c r="F62" i="36" s="1"/>
  <c r="G62" i="36"/>
  <c r="H62" i="36"/>
  <c r="I62" i="36"/>
  <c r="F63" i="36"/>
  <c r="F64" i="36" s="1"/>
  <c r="G64" i="36"/>
  <c r="H64" i="36"/>
  <c r="I64" i="36"/>
  <c r="F65" i="36"/>
  <c r="H66" i="36" s="1"/>
  <c r="G66" i="36"/>
  <c r="I66" i="36"/>
  <c r="F67" i="36"/>
  <c r="F68" i="36" s="1"/>
  <c r="G68" i="36"/>
  <c r="H68" i="36"/>
  <c r="I68" i="36"/>
  <c r="G69" i="36"/>
  <c r="H69" i="36"/>
  <c r="I69" i="36"/>
  <c r="F71" i="36"/>
  <c r="F72" i="36" s="1"/>
  <c r="G72" i="36"/>
  <c r="H72" i="36"/>
  <c r="I72" i="36"/>
  <c r="F73" i="36"/>
  <c r="F74" i="36" s="1"/>
  <c r="G74" i="36"/>
  <c r="H74" i="36"/>
  <c r="I74" i="36"/>
  <c r="F75" i="36"/>
  <c r="F76" i="36" s="1"/>
  <c r="G76" i="36"/>
  <c r="H76" i="36"/>
  <c r="I76" i="36"/>
  <c r="F77" i="36"/>
  <c r="H78" i="36" s="1"/>
  <c r="G78" i="36"/>
  <c r="I78" i="36"/>
  <c r="F79" i="36"/>
  <c r="F80" i="36" s="1"/>
  <c r="G80" i="36"/>
  <c r="H80" i="36"/>
  <c r="I80" i="36"/>
  <c r="F81" i="36"/>
  <c r="F82" i="36" s="1"/>
  <c r="F83" i="36"/>
  <c r="F84" i="36" s="1"/>
  <c r="G84" i="36"/>
  <c r="H84" i="36"/>
  <c r="I84" i="36"/>
  <c r="F85" i="36"/>
  <c r="H86" i="36" s="1"/>
  <c r="G86" i="36"/>
  <c r="I86" i="36"/>
  <c r="F87" i="36"/>
  <c r="H88" i="36"/>
  <c r="I88" i="36"/>
  <c r="F89" i="36"/>
  <c r="F90" i="36" s="1"/>
  <c r="G90" i="36"/>
  <c r="H90" i="36"/>
  <c r="I90" i="36"/>
  <c r="F91" i="36"/>
  <c r="F92" i="36" s="1"/>
  <c r="G92" i="36"/>
  <c r="H92" i="36"/>
  <c r="I92" i="36"/>
  <c r="F93" i="36"/>
  <c r="H94" i="36" s="1"/>
  <c r="G94" i="36"/>
  <c r="I94" i="36"/>
  <c r="F95" i="36"/>
  <c r="F96" i="36" s="1"/>
  <c r="F97" i="36"/>
  <c r="F98" i="36" s="1"/>
  <c r="G98" i="36"/>
  <c r="H98" i="36"/>
  <c r="I98" i="36"/>
  <c r="F99" i="36"/>
  <c r="H100" i="36" s="1"/>
  <c r="G100" i="36"/>
  <c r="I100" i="36"/>
  <c r="G7" i="35"/>
  <c r="H7" i="35"/>
  <c r="I7" i="35"/>
  <c r="K7" i="35"/>
  <c r="L7" i="35"/>
  <c r="M7" i="35"/>
  <c r="O7" i="35"/>
  <c r="P7" i="35"/>
  <c r="Q7" i="35"/>
  <c r="F9" i="35"/>
  <c r="I10" i="35" s="1"/>
  <c r="J9" i="35"/>
  <c r="J10" i="35" s="1"/>
  <c r="N9" i="35"/>
  <c r="Q10" i="35" s="1"/>
  <c r="H10" i="35"/>
  <c r="M10" i="35"/>
  <c r="N10" i="35"/>
  <c r="F11" i="35"/>
  <c r="F12" i="35" s="1"/>
  <c r="J11" i="35"/>
  <c r="K12" i="35" s="1"/>
  <c r="N11" i="35"/>
  <c r="P12" i="35" s="1"/>
  <c r="G12" i="35"/>
  <c r="L12" i="35"/>
  <c r="M12" i="35"/>
  <c r="F13" i="35"/>
  <c r="G14" i="35" s="1"/>
  <c r="J13" i="35"/>
  <c r="N13" i="35"/>
  <c r="N14" i="35" s="1"/>
  <c r="H14" i="35"/>
  <c r="K14" i="35"/>
  <c r="L14" i="35"/>
  <c r="F15" i="35"/>
  <c r="F16" i="35" s="1"/>
  <c r="J15" i="35"/>
  <c r="N15" i="35"/>
  <c r="P16" i="35" s="1"/>
  <c r="G16" i="35"/>
  <c r="H16" i="35"/>
  <c r="L16" i="35"/>
  <c r="M16" i="35"/>
  <c r="F17" i="35"/>
  <c r="H18" i="35" s="1"/>
  <c r="J17" i="35"/>
  <c r="K18" i="35" s="1"/>
  <c r="N17" i="35"/>
  <c r="N18" i="35" s="1"/>
  <c r="M18" i="35"/>
  <c r="G19" i="35"/>
  <c r="H19" i="35"/>
  <c r="I19" i="35"/>
  <c r="K19" i="35"/>
  <c r="L19" i="35"/>
  <c r="M19" i="35"/>
  <c r="O19" i="35"/>
  <c r="P19" i="35"/>
  <c r="Q19" i="35"/>
  <c r="F21" i="35"/>
  <c r="G22" i="35" s="1"/>
  <c r="J21" i="35"/>
  <c r="J22" i="35" s="1"/>
  <c r="N21" i="35"/>
  <c r="P22" i="35" s="1"/>
  <c r="M22" i="35"/>
  <c r="F23" i="35"/>
  <c r="F24" i="35" s="1"/>
  <c r="J23" i="35"/>
  <c r="J24" i="35" s="1"/>
  <c r="N23" i="35"/>
  <c r="N24" i="35" s="1"/>
  <c r="G24" i="35"/>
  <c r="H24" i="35"/>
  <c r="I24" i="35"/>
  <c r="K24" i="35"/>
  <c r="L24" i="35"/>
  <c r="M24" i="35"/>
  <c r="O24" i="35"/>
  <c r="P24" i="35"/>
  <c r="F25" i="35"/>
  <c r="G26" i="35" s="1"/>
  <c r="J25" i="35"/>
  <c r="J26" i="35" s="1"/>
  <c r="N25" i="35"/>
  <c r="P26" i="35" s="1"/>
  <c r="I26" i="35"/>
  <c r="K26" i="35"/>
  <c r="M26" i="35"/>
  <c r="F27" i="35"/>
  <c r="H28" i="35" s="1"/>
  <c r="J27" i="35"/>
  <c r="N27" i="35"/>
  <c r="P28" i="35" s="1"/>
  <c r="G28" i="35"/>
  <c r="I28" i="35"/>
  <c r="J28" i="35"/>
  <c r="K28" i="35"/>
  <c r="L28" i="35"/>
  <c r="M28" i="35"/>
  <c r="N28" i="35"/>
  <c r="O28" i="35"/>
  <c r="Q28" i="35"/>
  <c r="F29" i="35"/>
  <c r="G30" i="35" s="1"/>
  <c r="J29" i="35"/>
  <c r="L30" i="35" s="1"/>
  <c r="N29" i="35"/>
  <c r="I30" i="35"/>
  <c r="K30" i="35"/>
  <c r="M30" i="35"/>
  <c r="O30" i="35"/>
  <c r="F31" i="35"/>
  <c r="F32" i="35" s="1"/>
  <c r="J31" i="35"/>
  <c r="J32" i="35" s="1"/>
  <c r="N31" i="35"/>
  <c r="N32" i="35" s="1"/>
  <c r="G32" i="35"/>
  <c r="H32" i="35"/>
  <c r="I32" i="35"/>
  <c r="K32" i="35"/>
  <c r="L32" i="35"/>
  <c r="M32" i="35"/>
  <c r="O32" i="35"/>
  <c r="P32" i="35"/>
  <c r="Q32" i="35"/>
  <c r="F33" i="35"/>
  <c r="F34" i="35" s="1"/>
  <c r="J33" i="35"/>
  <c r="J34" i="35" s="1"/>
  <c r="N33" i="35"/>
  <c r="I34" i="35"/>
  <c r="K34" i="35"/>
  <c r="L34" i="35"/>
  <c r="M34" i="35"/>
  <c r="O34" i="35"/>
  <c r="P34" i="35"/>
  <c r="F35" i="35"/>
  <c r="F36" i="35" s="1"/>
  <c r="J35" i="35"/>
  <c r="N35" i="35"/>
  <c r="G36" i="35"/>
  <c r="H36" i="35"/>
  <c r="I36" i="35"/>
  <c r="L36" i="35"/>
  <c r="M36" i="35"/>
  <c r="N36" i="35"/>
  <c r="F37" i="35"/>
  <c r="F38" i="35" s="1"/>
  <c r="J37" i="35"/>
  <c r="J38" i="35" s="1"/>
  <c r="N37" i="35"/>
  <c r="P38" i="35" s="1"/>
  <c r="G38" i="35"/>
  <c r="H38" i="35"/>
  <c r="I38" i="35"/>
  <c r="K38" i="35"/>
  <c r="L38" i="35"/>
  <c r="M38" i="35"/>
  <c r="N38" i="35"/>
  <c r="O38" i="35"/>
  <c r="Q38" i="35"/>
  <c r="F39" i="35"/>
  <c r="J39" i="35"/>
  <c r="L40" i="35" s="1"/>
  <c r="N39" i="35"/>
  <c r="N40" i="35" s="1"/>
  <c r="G40" i="35"/>
  <c r="H40" i="35"/>
  <c r="K40" i="35"/>
  <c r="O40" i="35"/>
  <c r="Q40" i="35"/>
  <c r="F43" i="35"/>
  <c r="F44" i="35" s="1"/>
  <c r="J43" i="35"/>
  <c r="J44" i="35" s="1"/>
  <c r="N43" i="35"/>
  <c r="N44" i="35" s="1"/>
  <c r="H44" i="35"/>
  <c r="I44" i="35"/>
  <c r="K44" i="35"/>
  <c r="L44" i="35"/>
  <c r="M44" i="35"/>
  <c r="P44" i="35"/>
  <c r="Q44" i="35"/>
  <c r="F45" i="35"/>
  <c r="G46" i="35" s="1"/>
  <c r="J45" i="35"/>
  <c r="J46" i="35" s="1"/>
  <c r="N45" i="35"/>
  <c r="P46" i="35" s="1"/>
  <c r="I46" i="35"/>
  <c r="K46" i="35"/>
  <c r="L46" i="35"/>
  <c r="M46" i="35"/>
  <c r="O46" i="35"/>
  <c r="Q46" i="35"/>
  <c r="F47" i="35"/>
  <c r="F48" i="35" s="1"/>
  <c r="J47" i="35"/>
  <c r="J48" i="35" s="1"/>
  <c r="N47" i="35"/>
  <c r="N48" i="35" s="1"/>
  <c r="G48" i="35"/>
  <c r="H48" i="35"/>
  <c r="I48" i="35"/>
  <c r="K48" i="35"/>
  <c r="L48" i="35"/>
  <c r="M48" i="35"/>
  <c r="O48" i="35"/>
  <c r="P48" i="35"/>
  <c r="Q48" i="35"/>
  <c r="F49" i="35"/>
  <c r="F50" i="35" s="1"/>
  <c r="J49" i="35"/>
  <c r="J50" i="35" s="1"/>
  <c r="N49" i="35"/>
  <c r="N50" i="35" s="1"/>
  <c r="H50" i="35"/>
  <c r="I50" i="35"/>
  <c r="K50" i="35"/>
  <c r="L50" i="35"/>
  <c r="M50" i="35"/>
  <c r="O50" i="35"/>
  <c r="P50" i="35"/>
  <c r="Q50" i="35"/>
  <c r="F51" i="35"/>
  <c r="F52" i="35" s="1"/>
  <c r="J51" i="35"/>
  <c r="J52" i="35" s="1"/>
  <c r="N51" i="35"/>
  <c r="P52" i="35" s="1"/>
  <c r="I52" i="35"/>
  <c r="K52" i="35"/>
  <c r="L52" i="35"/>
  <c r="M52" i="35"/>
  <c r="O52" i="35"/>
  <c r="F53" i="35"/>
  <c r="J53" i="35"/>
  <c r="N53" i="35"/>
  <c r="P54" i="35" s="1"/>
  <c r="G54" i="35"/>
  <c r="I54" i="35"/>
  <c r="J54" i="35"/>
  <c r="K54" i="35"/>
  <c r="L54" i="35"/>
  <c r="M54" i="35"/>
  <c r="O54" i="35"/>
  <c r="Q54" i="35"/>
  <c r="F55" i="35"/>
  <c r="F56" i="35" s="1"/>
  <c r="J55" i="35"/>
  <c r="J56" i="35" s="1"/>
  <c r="N55" i="35"/>
  <c r="Q56" i="35" s="1"/>
  <c r="G56" i="35"/>
  <c r="H56" i="35"/>
  <c r="I56" i="35"/>
  <c r="K56" i="35"/>
  <c r="L56" i="35"/>
  <c r="M56" i="35"/>
  <c r="O56" i="35"/>
  <c r="P56" i="35"/>
  <c r="F57" i="35"/>
  <c r="F58" i="35" s="1"/>
  <c r="J57" i="35"/>
  <c r="N57" i="35"/>
  <c r="Q58" i="35" s="1"/>
  <c r="I58" i="35"/>
  <c r="L58" i="35"/>
  <c r="M58" i="35"/>
  <c r="O58" i="35"/>
  <c r="F59" i="35"/>
  <c r="H60" i="35" s="1"/>
  <c r="J59" i="35"/>
  <c r="J60" i="35" s="1"/>
  <c r="N59" i="35"/>
  <c r="K60" i="35"/>
  <c r="L60" i="35"/>
  <c r="M60" i="35"/>
  <c r="N60" i="35"/>
  <c r="Q60" i="35"/>
  <c r="F61" i="35"/>
  <c r="J61" i="35"/>
  <c r="J62" i="35" s="1"/>
  <c r="N61" i="35"/>
  <c r="P62" i="35" s="1"/>
  <c r="I62" i="35"/>
  <c r="K62" i="35"/>
  <c r="L62" i="35"/>
  <c r="M62" i="35"/>
  <c r="N62" i="35"/>
  <c r="F63" i="35"/>
  <c r="J63" i="35"/>
  <c r="J64" i="35" s="1"/>
  <c r="N63" i="35"/>
  <c r="N64" i="35" s="1"/>
  <c r="I64" i="35"/>
  <c r="K64" i="35"/>
  <c r="L64" i="35"/>
  <c r="M64" i="35"/>
  <c r="Q64" i="35"/>
  <c r="F65" i="35"/>
  <c r="J65" i="35"/>
  <c r="J66" i="35" s="1"/>
  <c r="N65" i="35"/>
  <c r="N66" i="35" s="1"/>
  <c r="K66" i="35"/>
  <c r="L66" i="35"/>
  <c r="M66" i="35"/>
  <c r="F67" i="35"/>
  <c r="F68" i="35" s="1"/>
  <c r="J67" i="35"/>
  <c r="J68" i="35" s="1"/>
  <c r="N67" i="35"/>
  <c r="N68" i="35" s="1"/>
  <c r="G68" i="35"/>
  <c r="H68" i="35"/>
  <c r="I68" i="35"/>
  <c r="K68" i="35"/>
  <c r="L68" i="35"/>
  <c r="M68" i="35"/>
  <c r="O68" i="35"/>
  <c r="P68" i="35"/>
  <c r="G69" i="35"/>
  <c r="H69" i="35"/>
  <c r="I69" i="35"/>
  <c r="K69" i="35"/>
  <c r="L69" i="35"/>
  <c r="M69" i="35"/>
  <c r="O69" i="35"/>
  <c r="P69" i="35"/>
  <c r="Q69" i="35"/>
  <c r="F71" i="35"/>
  <c r="F72" i="35" s="1"/>
  <c r="J71" i="35"/>
  <c r="J72" i="35" s="1"/>
  <c r="N71" i="35"/>
  <c r="N72" i="35" s="1"/>
  <c r="G72" i="35"/>
  <c r="H72" i="35"/>
  <c r="I72" i="35"/>
  <c r="K72" i="35"/>
  <c r="L72" i="35"/>
  <c r="M72" i="35"/>
  <c r="O72" i="35"/>
  <c r="P72" i="35"/>
  <c r="Q72" i="35"/>
  <c r="F73" i="35"/>
  <c r="F74" i="35" s="1"/>
  <c r="J73" i="35"/>
  <c r="J74" i="35" s="1"/>
  <c r="N73" i="35"/>
  <c r="Q74" i="35" s="1"/>
  <c r="K74" i="35"/>
  <c r="L74" i="35"/>
  <c r="M74" i="35"/>
  <c r="O74" i="35"/>
  <c r="P74" i="35"/>
  <c r="F75" i="35"/>
  <c r="J75" i="35"/>
  <c r="J76" i="35" s="1"/>
  <c r="N75" i="35"/>
  <c r="Q76" i="35" s="1"/>
  <c r="H76" i="35"/>
  <c r="K76" i="35"/>
  <c r="L76" i="35"/>
  <c r="M76" i="35"/>
  <c r="F77" i="35"/>
  <c r="H78" i="35" s="1"/>
  <c r="J77" i="35"/>
  <c r="L78" i="35" s="1"/>
  <c r="N77" i="35"/>
  <c r="G78" i="35"/>
  <c r="I78" i="35"/>
  <c r="J78" i="35"/>
  <c r="K78" i="35"/>
  <c r="M78" i="35"/>
  <c r="F79" i="35"/>
  <c r="H80" i="35" s="1"/>
  <c r="J79" i="35"/>
  <c r="L80" i="35" s="1"/>
  <c r="N79" i="35"/>
  <c r="P80" i="35" s="1"/>
  <c r="I80" i="35"/>
  <c r="F81" i="35"/>
  <c r="J81" i="35"/>
  <c r="N81" i="35"/>
  <c r="F83" i="35"/>
  <c r="F84" i="35" s="1"/>
  <c r="J83" i="35"/>
  <c r="N83" i="35"/>
  <c r="Q84" i="35" s="1"/>
  <c r="G84" i="35"/>
  <c r="H84" i="35"/>
  <c r="I84" i="35"/>
  <c r="L84" i="35"/>
  <c r="M84" i="35"/>
  <c r="F85" i="35"/>
  <c r="F86" i="35" s="1"/>
  <c r="J85" i="35"/>
  <c r="J86" i="35" s="1"/>
  <c r="N85" i="35"/>
  <c r="N86" i="35" s="1"/>
  <c r="G86" i="35"/>
  <c r="H86" i="35"/>
  <c r="I86" i="35"/>
  <c r="L86" i="35"/>
  <c r="M86" i="35"/>
  <c r="O86" i="35"/>
  <c r="Q86" i="35"/>
  <c r="F87" i="35"/>
  <c r="J87" i="35"/>
  <c r="K88" i="35" s="1"/>
  <c r="N87" i="35"/>
  <c r="P88" i="35" s="1"/>
  <c r="L88" i="35"/>
  <c r="M88" i="35"/>
  <c r="F89" i="35"/>
  <c r="J89" i="35"/>
  <c r="N89" i="35"/>
  <c r="Q90" i="35" s="1"/>
  <c r="L90" i="35"/>
  <c r="F91" i="35"/>
  <c r="F92" i="35" s="1"/>
  <c r="J91" i="35"/>
  <c r="L92" i="35" s="1"/>
  <c r="N91" i="35"/>
  <c r="N92" i="35" s="1"/>
  <c r="H92" i="35"/>
  <c r="I92" i="35"/>
  <c r="K92" i="35"/>
  <c r="O92" i="35"/>
  <c r="F93" i="35"/>
  <c r="H94" i="35" s="1"/>
  <c r="J93" i="35"/>
  <c r="K94" i="35" s="1"/>
  <c r="N93" i="35"/>
  <c r="Q94" i="35" s="1"/>
  <c r="L94" i="35"/>
  <c r="M94" i="35"/>
  <c r="N94" i="35"/>
  <c r="F95" i="35"/>
  <c r="J95" i="35"/>
  <c r="K96" i="35" s="1"/>
  <c r="N95" i="35"/>
  <c r="P96" i="35" s="1"/>
  <c r="L96" i="35"/>
  <c r="M96" i="35"/>
  <c r="N96" i="35"/>
  <c r="F97" i="35"/>
  <c r="G98" i="35" s="1"/>
  <c r="J97" i="35"/>
  <c r="J98" i="35" s="1"/>
  <c r="N97" i="35"/>
  <c r="Q98" i="35" s="1"/>
  <c r="K98" i="35"/>
  <c r="P98" i="35"/>
  <c r="F99" i="35"/>
  <c r="F100" i="35" s="1"/>
  <c r="J99" i="35"/>
  <c r="J100" i="35" s="1"/>
  <c r="N99" i="35"/>
  <c r="N100" i="35" s="1"/>
  <c r="H100" i="35"/>
  <c r="I100" i="35"/>
  <c r="K100" i="35"/>
  <c r="L100" i="35"/>
  <c r="M100" i="35"/>
  <c r="G7" i="34"/>
  <c r="H7" i="34"/>
  <c r="I7" i="34"/>
  <c r="K7" i="34"/>
  <c r="L7" i="34"/>
  <c r="M7" i="34"/>
  <c r="P7" i="34"/>
  <c r="I10" i="34"/>
  <c r="J9" i="34"/>
  <c r="N10" i="34"/>
  <c r="Q10" i="34"/>
  <c r="F11" i="34"/>
  <c r="J11" i="34"/>
  <c r="J12" i="34" s="1"/>
  <c r="N11" i="34"/>
  <c r="Q12" i="34" s="1"/>
  <c r="K12" i="34"/>
  <c r="L12" i="34"/>
  <c r="M12" i="34"/>
  <c r="F13" i="34"/>
  <c r="H14" i="34" s="1"/>
  <c r="J13" i="34"/>
  <c r="N13" i="34"/>
  <c r="F15" i="34"/>
  <c r="H16" i="34" s="1"/>
  <c r="J15" i="34"/>
  <c r="L16" i="34" s="1"/>
  <c r="N15" i="34"/>
  <c r="F17" i="34"/>
  <c r="I18" i="34" s="1"/>
  <c r="J17" i="34"/>
  <c r="K18" i="34" s="1"/>
  <c r="N17" i="34"/>
  <c r="Q18" i="34" s="1"/>
  <c r="H18" i="34"/>
  <c r="G19" i="34"/>
  <c r="H19" i="34"/>
  <c r="I19" i="34"/>
  <c r="K19" i="34"/>
  <c r="L19" i="34"/>
  <c r="M19" i="34"/>
  <c r="F21" i="34"/>
  <c r="F22" i="34" s="1"/>
  <c r="J21" i="34"/>
  <c r="M22" i="34" s="1"/>
  <c r="N21" i="34"/>
  <c r="O22" i="34"/>
  <c r="F23" i="34"/>
  <c r="J23" i="34"/>
  <c r="N23" i="34"/>
  <c r="G24" i="34"/>
  <c r="H24" i="34"/>
  <c r="K24" i="34"/>
  <c r="L24" i="34"/>
  <c r="O24" i="34"/>
  <c r="P24" i="34"/>
  <c r="Q24" i="34"/>
  <c r="F25" i="34"/>
  <c r="J25" i="34"/>
  <c r="L26" i="34" s="1"/>
  <c r="N25" i="34"/>
  <c r="G26" i="34"/>
  <c r="I26" i="34"/>
  <c r="M26" i="34"/>
  <c r="O26" i="34"/>
  <c r="P26" i="34"/>
  <c r="Q26" i="34"/>
  <c r="F27" i="34"/>
  <c r="F28" i="34" s="1"/>
  <c r="J27" i="34"/>
  <c r="J28" i="34" s="1"/>
  <c r="N27" i="34"/>
  <c r="G28" i="34"/>
  <c r="I28" i="34"/>
  <c r="K28" i="34"/>
  <c r="M28" i="34"/>
  <c r="O28" i="34"/>
  <c r="P28" i="34"/>
  <c r="Q28" i="34"/>
  <c r="F29" i="34"/>
  <c r="H30" i="34" s="1"/>
  <c r="J29" i="34"/>
  <c r="K30" i="34" s="1"/>
  <c r="N29" i="34"/>
  <c r="I30" i="34"/>
  <c r="M30" i="34"/>
  <c r="O30" i="34"/>
  <c r="P30" i="34"/>
  <c r="Q30" i="34"/>
  <c r="F31" i="34"/>
  <c r="F32" i="34" s="1"/>
  <c r="J31" i="34"/>
  <c r="J32" i="34" s="1"/>
  <c r="N31" i="34"/>
  <c r="G32" i="34"/>
  <c r="H32" i="34"/>
  <c r="I32" i="34"/>
  <c r="K32" i="34"/>
  <c r="M32" i="34"/>
  <c r="O32" i="34"/>
  <c r="P32" i="34"/>
  <c r="Q32" i="34"/>
  <c r="F33" i="34"/>
  <c r="F34" i="34" s="1"/>
  <c r="J33" i="34"/>
  <c r="L34" i="34" s="1"/>
  <c r="N33" i="34"/>
  <c r="G34" i="34"/>
  <c r="H34" i="34"/>
  <c r="I34" i="34"/>
  <c r="M34" i="34"/>
  <c r="O34" i="34"/>
  <c r="P34" i="34"/>
  <c r="Q34" i="34"/>
  <c r="F35" i="34"/>
  <c r="F36" i="34" s="1"/>
  <c r="J35" i="34"/>
  <c r="N35" i="34"/>
  <c r="Q36" i="34"/>
  <c r="F37" i="34"/>
  <c r="F38" i="34" s="1"/>
  <c r="J37" i="34"/>
  <c r="J38" i="34" s="1"/>
  <c r="N37" i="34"/>
  <c r="G38" i="34"/>
  <c r="I38" i="34"/>
  <c r="K38" i="34"/>
  <c r="L38" i="34"/>
  <c r="M38" i="34"/>
  <c r="O38" i="34"/>
  <c r="P38" i="34"/>
  <c r="Q38" i="34"/>
  <c r="F39" i="34"/>
  <c r="J39" i="34"/>
  <c r="K40" i="34" s="1"/>
  <c r="N39" i="34"/>
  <c r="O40" i="34"/>
  <c r="Q40" i="34"/>
  <c r="F43" i="34"/>
  <c r="F44" i="34" s="1"/>
  <c r="J43" i="34"/>
  <c r="K44" i="34" s="1"/>
  <c r="N43" i="34"/>
  <c r="G44" i="34"/>
  <c r="H44" i="34"/>
  <c r="I44" i="34"/>
  <c r="M44" i="34"/>
  <c r="O44" i="34"/>
  <c r="P44" i="34"/>
  <c r="Q44" i="34"/>
  <c r="F45" i="34"/>
  <c r="H46" i="34" s="1"/>
  <c r="J45" i="34"/>
  <c r="K46" i="34" s="1"/>
  <c r="N45" i="34"/>
  <c r="G46" i="34"/>
  <c r="I46" i="34"/>
  <c r="M46" i="34"/>
  <c r="N46" i="34"/>
  <c r="O46" i="34"/>
  <c r="P46" i="34"/>
  <c r="Q46" i="34"/>
  <c r="F47" i="34"/>
  <c r="J47" i="34"/>
  <c r="M48" i="34" s="1"/>
  <c r="N47" i="34"/>
  <c r="G48" i="34"/>
  <c r="H48" i="34"/>
  <c r="K48" i="34"/>
  <c r="O48" i="34"/>
  <c r="P48" i="34"/>
  <c r="Q48" i="34"/>
  <c r="F49" i="34"/>
  <c r="F50" i="34" s="1"/>
  <c r="J49" i="34"/>
  <c r="N49" i="34"/>
  <c r="I50" i="34"/>
  <c r="K50" i="34"/>
  <c r="M50" i="34"/>
  <c r="P50" i="34"/>
  <c r="Q50" i="34"/>
  <c r="F51" i="34"/>
  <c r="H52" i="34" s="1"/>
  <c r="J51" i="34"/>
  <c r="K52" i="34" s="1"/>
  <c r="N51" i="34"/>
  <c r="P52" i="34" s="1"/>
  <c r="G52" i="34"/>
  <c r="M52" i="34"/>
  <c r="N52" i="34"/>
  <c r="O52" i="34"/>
  <c r="Q52" i="34"/>
  <c r="F53" i="34"/>
  <c r="H54" i="34" s="1"/>
  <c r="J53" i="34"/>
  <c r="L54" i="34" s="1"/>
  <c r="N53" i="34"/>
  <c r="G54" i="34"/>
  <c r="I54" i="34"/>
  <c r="M54" i="34"/>
  <c r="O54" i="34"/>
  <c r="Q54" i="34"/>
  <c r="F55" i="34"/>
  <c r="J55" i="34"/>
  <c r="K56" i="34" s="1"/>
  <c r="N55" i="34"/>
  <c r="O56" i="34"/>
  <c r="P56" i="34"/>
  <c r="Q56" i="34"/>
  <c r="F57" i="34"/>
  <c r="F58" i="34" s="1"/>
  <c r="J57" i="34"/>
  <c r="L58" i="34" s="1"/>
  <c r="N57" i="34"/>
  <c r="O58" i="34"/>
  <c r="Q58" i="34"/>
  <c r="F59" i="34"/>
  <c r="H60" i="34" s="1"/>
  <c r="J59" i="34"/>
  <c r="K60" i="34" s="1"/>
  <c r="N59" i="34"/>
  <c r="N60" i="34" s="1"/>
  <c r="F61" i="34"/>
  <c r="J61" i="34"/>
  <c r="L62" i="34" s="1"/>
  <c r="N61" i="34"/>
  <c r="F62" i="34"/>
  <c r="G62" i="34"/>
  <c r="M62" i="34"/>
  <c r="O62" i="34"/>
  <c r="P62" i="34"/>
  <c r="Q62" i="34"/>
  <c r="F63" i="34"/>
  <c r="H64" i="34" s="1"/>
  <c r="J63" i="34"/>
  <c r="N63" i="34"/>
  <c r="P64" i="34"/>
  <c r="F65" i="34"/>
  <c r="I66" i="34" s="1"/>
  <c r="J65" i="34"/>
  <c r="K66" i="34" s="1"/>
  <c r="N65" i="34"/>
  <c r="O66" i="34"/>
  <c r="F67" i="34"/>
  <c r="H68" i="34" s="1"/>
  <c r="J67" i="34"/>
  <c r="K68" i="34" s="1"/>
  <c r="N67" i="34"/>
  <c r="I68" i="34"/>
  <c r="L68" i="34"/>
  <c r="M68" i="34"/>
  <c r="F71" i="34"/>
  <c r="H72" i="34" s="1"/>
  <c r="J71" i="34"/>
  <c r="L72" i="34" s="1"/>
  <c r="N71" i="34"/>
  <c r="G72" i="34"/>
  <c r="I72" i="34"/>
  <c r="K72" i="34"/>
  <c r="M72" i="34"/>
  <c r="Q72" i="34"/>
  <c r="F73" i="34"/>
  <c r="J73" i="34"/>
  <c r="N73" i="34"/>
  <c r="O74" i="34"/>
  <c r="Q74" i="34"/>
  <c r="F75" i="34"/>
  <c r="F76" i="34" s="1"/>
  <c r="J75" i="34"/>
  <c r="N75" i="34"/>
  <c r="G76" i="34"/>
  <c r="H76" i="34"/>
  <c r="L76" i="34"/>
  <c r="O76" i="34"/>
  <c r="P76" i="34"/>
  <c r="Q76" i="34"/>
  <c r="F77" i="34"/>
  <c r="H78" i="34" s="1"/>
  <c r="J77" i="34"/>
  <c r="K78" i="34" s="1"/>
  <c r="N77" i="34"/>
  <c r="I78" i="34"/>
  <c r="J78" i="34"/>
  <c r="L78" i="34"/>
  <c r="Q78" i="34"/>
  <c r="F79" i="34"/>
  <c r="G80" i="34" s="1"/>
  <c r="J79" i="34"/>
  <c r="J80" i="34" s="1"/>
  <c r="N79" i="34"/>
  <c r="O80" i="34"/>
  <c r="F81" i="34"/>
  <c r="J81" i="34"/>
  <c r="N81" i="34"/>
  <c r="Q82" i="34" s="1"/>
  <c r="F83" i="34"/>
  <c r="F84" i="34" s="1"/>
  <c r="J83" i="34"/>
  <c r="L84" i="34" s="1"/>
  <c r="N83" i="34"/>
  <c r="H84" i="34"/>
  <c r="I84" i="34"/>
  <c r="Q84" i="34"/>
  <c r="F85" i="34"/>
  <c r="J85" i="34"/>
  <c r="K86" i="34" s="1"/>
  <c r="N85" i="34"/>
  <c r="G86" i="34"/>
  <c r="H86" i="34"/>
  <c r="M86" i="34"/>
  <c r="P86" i="34"/>
  <c r="F87" i="34"/>
  <c r="F88" i="34" s="1"/>
  <c r="J87" i="34"/>
  <c r="M88" i="34" s="1"/>
  <c r="N87" i="34"/>
  <c r="Q88" i="34" s="1"/>
  <c r="K88" i="34"/>
  <c r="L88" i="34"/>
  <c r="F89" i="34"/>
  <c r="G90" i="34" s="1"/>
  <c r="J89" i="34"/>
  <c r="K90" i="34" s="1"/>
  <c r="N89" i="34"/>
  <c r="O90" i="34"/>
  <c r="Q90" i="34"/>
  <c r="F91" i="34"/>
  <c r="F92" i="34" s="1"/>
  <c r="J91" i="34"/>
  <c r="N91" i="34"/>
  <c r="H92" i="34"/>
  <c r="O92" i="34"/>
  <c r="Q92" i="34"/>
  <c r="F93" i="34"/>
  <c r="J93" i="34"/>
  <c r="K94" i="34" s="1"/>
  <c r="N93" i="34"/>
  <c r="F94" i="34"/>
  <c r="G94" i="34"/>
  <c r="H94" i="34"/>
  <c r="I94" i="34"/>
  <c r="M94" i="34"/>
  <c r="Q94" i="34"/>
  <c r="F95" i="34"/>
  <c r="J95" i="34"/>
  <c r="K96" i="34" s="1"/>
  <c r="N95" i="34"/>
  <c r="N96" i="34" s="1"/>
  <c r="Q96" i="34"/>
  <c r="F97" i="34"/>
  <c r="H98" i="34" s="1"/>
  <c r="J97" i="34"/>
  <c r="N97" i="34"/>
  <c r="Q98" i="34" s="1"/>
  <c r="O98" i="34"/>
  <c r="F100" i="34"/>
  <c r="J99" i="34"/>
  <c r="L100" i="34" s="1"/>
  <c r="N99" i="34"/>
  <c r="G100" i="34"/>
  <c r="H100" i="34"/>
  <c r="I100" i="34"/>
  <c r="O100" i="34"/>
  <c r="G7" i="33"/>
  <c r="H7" i="33"/>
  <c r="I7" i="33"/>
  <c r="J7" i="33"/>
  <c r="K7" i="33"/>
  <c r="L7" i="33"/>
  <c r="M7" i="33"/>
  <c r="N7" i="33"/>
  <c r="O7" i="33"/>
  <c r="P7" i="33"/>
  <c r="Q7" i="33"/>
  <c r="R7" i="33"/>
  <c r="Q10" i="33"/>
  <c r="G12" i="33"/>
  <c r="H12" i="33"/>
  <c r="J12" i="33"/>
  <c r="N12" i="33"/>
  <c r="P12" i="33"/>
  <c r="R12" i="33"/>
  <c r="J14" i="33"/>
  <c r="M14" i="33"/>
  <c r="N14" i="33"/>
  <c r="P14" i="33"/>
  <c r="R14" i="33"/>
  <c r="G16" i="33"/>
  <c r="I16" i="33"/>
  <c r="J16" i="33"/>
  <c r="M16" i="33"/>
  <c r="N16" i="33"/>
  <c r="O16" i="33"/>
  <c r="P16" i="33"/>
  <c r="R16" i="33"/>
  <c r="N18" i="33"/>
  <c r="I18" i="33"/>
  <c r="M18" i="33"/>
  <c r="P18" i="33"/>
  <c r="Q18" i="33"/>
  <c r="R18" i="33"/>
  <c r="G19" i="33"/>
  <c r="H19" i="33"/>
  <c r="I19" i="33"/>
  <c r="J19" i="33"/>
  <c r="K19" i="33"/>
  <c r="L19" i="33"/>
  <c r="M19" i="33"/>
  <c r="N19" i="33"/>
  <c r="O19" i="33"/>
  <c r="P19" i="33"/>
  <c r="Q19" i="33"/>
  <c r="R19" i="33"/>
  <c r="I22" i="33"/>
  <c r="H22" i="33"/>
  <c r="J22" i="33"/>
  <c r="L22" i="33"/>
  <c r="M22" i="33"/>
  <c r="N22" i="33"/>
  <c r="P22" i="33"/>
  <c r="Q22" i="33"/>
  <c r="R22" i="33"/>
  <c r="L24" i="33"/>
  <c r="H24" i="33"/>
  <c r="I24" i="33"/>
  <c r="J24" i="33"/>
  <c r="M24" i="33"/>
  <c r="N24" i="33"/>
  <c r="O24" i="33"/>
  <c r="P24" i="33"/>
  <c r="R24" i="33"/>
  <c r="M26" i="33"/>
  <c r="I26" i="33"/>
  <c r="J26" i="33"/>
  <c r="N26" i="33"/>
  <c r="O26" i="33"/>
  <c r="P26" i="33"/>
  <c r="G28" i="33"/>
  <c r="H28" i="33"/>
  <c r="I28" i="33"/>
  <c r="J28" i="33"/>
  <c r="K28" i="33"/>
  <c r="L28" i="33"/>
  <c r="M28" i="33"/>
  <c r="N28" i="33"/>
  <c r="O28" i="33"/>
  <c r="P28" i="33"/>
  <c r="Q28" i="33"/>
  <c r="R28" i="33"/>
  <c r="K30" i="33"/>
  <c r="H30" i="33"/>
  <c r="I30" i="33"/>
  <c r="J30" i="33"/>
  <c r="L30" i="33"/>
  <c r="M30" i="33"/>
  <c r="N30" i="33"/>
  <c r="O30" i="33"/>
  <c r="P30" i="33"/>
  <c r="Q32" i="33"/>
  <c r="G32" i="33"/>
  <c r="H32" i="33"/>
  <c r="I32" i="33"/>
  <c r="J32" i="33"/>
  <c r="K32" i="33"/>
  <c r="L32" i="33"/>
  <c r="M32" i="33"/>
  <c r="N32" i="33"/>
  <c r="O32" i="33"/>
  <c r="P32" i="33"/>
  <c r="R32" i="33"/>
  <c r="H34" i="33"/>
  <c r="I34" i="33"/>
  <c r="J34" i="33"/>
  <c r="M34" i="33"/>
  <c r="N34" i="33"/>
  <c r="O34" i="33"/>
  <c r="P34" i="33"/>
  <c r="Q34" i="33"/>
  <c r="H36" i="33"/>
  <c r="G36" i="33"/>
  <c r="I36" i="33"/>
  <c r="J36" i="33"/>
  <c r="K36" i="33"/>
  <c r="L36" i="33"/>
  <c r="M36" i="33"/>
  <c r="N36" i="33"/>
  <c r="O36" i="33"/>
  <c r="P36" i="33"/>
  <c r="R36" i="33"/>
  <c r="K38" i="33"/>
  <c r="G38" i="33"/>
  <c r="H38" i="33"/>
  <c r="I38" i="33"/>
  <c r="J38" i="33"/>
  <c r="L38" i="33"/>
  <c r="M38" i="33"/>
  <c r="N38" i="33"/>
  <c r="O38" i="33"/>
  <c r="P38" i="33"/>
  <c r="Q38" i="33"/>
  <c r="R38" i="33"/>
  <c r="Q40" i="33"/>
  <c r="H40" i="33"/>
  <c r="I40" i="33"/>
  <c r="J40" i="33"/>
  <c r="L40" i="33"/>
  <c r="M40" i="33"/>
  <c r="N40" i="33"/>
  <c r="O40" i="33"/>
  <c r="P40" i="33"/>
  <c r="R40" i="33"/>
  <c r="G44" i="33"/>
  <c r="H44" i="33"/>
  <c r="I44" i="33"/>
  <c r="J44" i="33"/>
  <c r="L44" i="33"/>
  <c r="M44" i="33"/>
  <c r="N44" i="33"/>
  <c r="O44" i="33"/>
  <c r="P44" i="33"/>
  <c r="Q44" i="33"/>
  <c r="R44" i="33"/>
  <c r="K46" i="33"/>
  <c r="G46" i="33"/>
  <c r="H46" i="33"/>
  <c r="I46" i="33"/>
  <c r="J46" i="33"/>
  <c r="L46" i="33"/>
  <c r="M46" i="33"/>
  <c r="N46" i="33"/>
  <c r="O46" i="33"/>
  <c r="P46" i="33"/>
  <c r="Q46" i="33"/>
  <c r="K48" i="33"/>
  <c r="G48" i="33"/>
  <c r="H48" i="33"/>
  <c r="I48" i="33"/>
  <c r="J48" i="33"/>
  <c r="L48" i="33"/>
  <c r="M48" i="33"/>
  <c r="N48" i="33"/>
  <c r="O48" i="33"/>
  <c r="P48" i="33"/>
  <c r="Q48" i="33"/>
  <c r="R48" i="33"/>
  <c r="K50" i="33"/>
  <c r="G50" i="33"/>
  <c r="H50" i="33"/>
  <c r="I50" i="33"/>
  <c r="J50" i="33"/>
  <c r="L50" i="33"/>
  <c r="M50" i="33"/>
  <c r="O50" i="33"/>
  <c r="P50" i="33"/>
  <c r="L52" i="33"/>
  <c r="G52" i="33"/>
  <c r="H52" i="33"/>
  <c r="I52" i="33"/>
  <c r="J52" i="33"/>
  <c r="K52" i="33"/>
  <c r="M52" i="33"/>
  <c r="N52" i="33"/>
  <c r="O52" i="33"/>
  <c r="P52" i="33"/>
  <c r="Q54" i="33"/>
  <c r="H54" i="33"/>
  <c r="I54" i="33"/>
  <c r="J54" i="33"/>
  <c r="M54" i="33"/>
  <c r="N54" i="33"/>
  <c r="O54" i="33"/>
  <c r="P54" i="33"/>
  <c r="L56" i="33"/>
  <c r="G56" i="33"/>
  <c r="H56" i="33"/>
  <c r="I56" i="33"/>
  <c r="K56" i="33"/>
  <c r="M56" i="33"/>
  <c r="N56" i="33"/>
  <c r="O56" i="33"/>
  <c r="P56" i="33"/>
  <c r="R56" i="33"/>
  <c r="H58" i="33"/>
  <c r="I58" i="33"/>
  <c r="J58" i="33"/>
  <c r="M58" i="33"/>
  <c r="N58" i="33"/>
  <c r="P58" i="33"/>
  <c r="Q60" i="33"/>
  <c r="G60" i="33"/>
  <c r="H60" i="33"/>
  <c r="I60" i="33"/>
  <c r="J60" i="33"/>
  <c r="K60" i="33"/>
  <c r="L60" i="33"/>
  <c r="M60" i="33"/>
  <c r="N60" i="33"/>
  <c r="O60" i="33"/>
  <c r="P60" i="33"/>
  <c r="G62" i="33"/>
  <c r="H62" i="33"/>
  <c r="I62" i="33"/>
  <c r="J62" i="33"/>
  <c r="M62" i="33"/>
  <c r="N62" i="33"/>
  <c r="O62" i="33"/>
  <c r="P62" i="33"/>
  <c r="Q62" i="33"/>
  <c r="G64" i="33"/>
  <c r="H64" i="33"/>
  <c r="I64" i="33"/>
  <c r="J64" i="33"/>
  <c r="K64" i="33"/>
  <c r="L64" i="33"/>
  <c r="M64" i="33"/>
  <c r="N64" i="33"/>
  <c r="O64" i="33"/>
  <c r="P64" i="33"/>
  <c r="Q64" i="33"/>
  <c r="R64" i="33"/>
  <c r="O66" i="33"/>
  <c r="G66" i="33"/>
  <c r="H66" i="33"/>
  <c r="I66" i="33"/>
  <c r="J66" i="33"/>
  <c r="M66" i="33"/>
  <c r="N66" i="33"/>
  <c r="P66" i="33"/>
  <c r="Q66" i="33"/>
  <c r="K68" i="33"/>
  <c r="G68" i="33"/>
  <c r="H68" i="33"/>
  <c r="I68" i="33"/>
  <c r="J68" i="33"/>
  <c r="L68" i="33"/>
  <c r="M68" i="33"/>
  <c r="N68" i="33"/>
  <c r="O68" i="33"/>
  <c r="P68" i="33"/>
  <c r="G69" i="33"/>
  <c r="H69" i="33"/>
  <c r="I69" i="33"/>
  <c r="J69" i="33"/>
  <c r="K69" i="33"/>
  <c r="L69" i="33"/>
  <c r="M69" i="33"/>
  <c r="N69" i="33"/>
  <c r="O69" i="33"/>
  <c r="P69" i="33"/>
  <c r="Q69" i="33"/>
  <c r="R69" i="33"/>
  <c r="Q72" i="33"/>
  <c r="G72" i="33"/>
  <c r="H72" i="33"/>
  <c r="I72" i="33"/>
  <c r="J72" i="33"/>
  <c r="K72" i="33"/>
  <c r="L72" i="33"/>
  <c r="M72" i="33"/>
  <c r="N72" i="33"/>
  <c r="O72" i="33"/>
  <c r="P72" i="33"/>
  <c r="R72" i="33"/>
  <c r="Q74" i="33"/>
  <c r="H74" i="33"/>
  <c r="J74" i="33"/>
  <c r="M74" i="33"/>
  <c r="N74" i="33"/>
  <c r="P74" i="33"/>
  <c r="G76" i="33"/>
  <c r="H76" i="33"/>
  <c r="I76" i="33"/>
  <c r="J76" i="33"/>
  <c r="M76" i="33"/>
  <c r="N76" i="33"/>
  <c r="O76" i="33"/>
  <c r="P76" i="33"/>
  <c r="R76" i="33"/>
  <c r="H78" i="33"/>
  <c r="I78" i="33"/>
  <c r="J78" i="33"/>
  <c r="M78" i="33"/>
  <c r="N78" i="33"/>
  <c r="O78" i="33"/>
  <c r="P78" i="33"/>
  <c r="Q78" i="33"/>
  <c r="I80" i="33"/>
  <c r="G80" i="33"/>
  <c r="H80" i="33"/>
  <c r="J80" i="33"/>
  <c r="K80" i="33"/>
  <c r="L80" i="33"/>
  <c r="M80" i="33"/>
  <c r="N80" i="33"/>
  <c r="O80" i="33"/>
  <c r="P80" i="33"/>
  <c r="R80" i="33"/>
  <c r="M82" i="33"/>
  <c r="J82" i="33"/>
  <c r="Q82" i="33"/>
  <c r="Q84" i="33"/>
  <c r="I84" i="33"/>
  <c r="J84" i="33"/>
  <c r="L84" i="33"/>
  <c r="M84" i="33"/>
  <c r="N84" i="33"/>
  <c r="O84" i="33"/>
  <c r="P84" i="33"/>
  <c r="G86" i="33"/>
  <c r="H86" i="33"/>
  <c r="I86" i="33"/>
  <c r="J86" i="33"/>
  <c r="M86" i="33"/>
  <c r="N86" i="33"/>
  <c r="P86" i="33"/>
  <c r="Q86" i="33"/>
  <c r="G88" i="33"/>
  <c r="H88" i="33"/>
  <c r="I88" i="33"/>
  <c r="J88" i="33"/>
  <c r="K88" i="33"/>
  <c r="L88" i="33"/>
  <c r="M88" i="33"/>
  <c r="N88" i="33"/>
  <c r="O88" i="33"/>
  <c r="P88" i="33"/>
  <c r="Q88" i="33"/>
  <c r="R88" i="33"/>
  <c r="M90" i="33"/>
  <c r="H90" i="33"/>
  <c r="N90" i="33"/>
  <c r="P90" i="33"/>
  <c r="Q90" i="33"/>
  <c r="Q92" i="33"/>
  <c r="H92" i="33"/>
  <c r="I92" i="33"/>
  <c r="J92" i="33"/>
  <c r="K92" i="33"/>
  <c r="L92" i="33"/>
  <c r="M92" i="33"/>
  <c r="N92" i="33"/>
  <c r="O92" i="33"/>
  <c r="P92" i="33"/>
  <c r="R92" i="33"/>
  <c r="Q94" i="33"/>
  <c r="H94" i="33"/>
  <c r="I94" i="33"/>
  <c r="J94" i="33"/>
  <c r="M94" i="33"/>
  <c r="N94" i="33"/>
  <c r="L96" i="33"/>
  <c r="G96" i="33"/>
  <c r="N96" i="33"/>
  <c r="O96" i="33"/>
  <c r="H98" i="33"/>
  <c r="I98" i="33"/>
  <c r="J98" i="33"/>
  <c r="M98" i="33"/>
  <c r="N98" i="33"/>
  <c r="O98" i="33"/>
  <c r="P98" i="33"/>
  <c r="Q98" i="33"/>
  <c r="G100" i="33"/>
  <c r="H100" i="33"/>
  <c r="I100" i="33"/>
  <c r="J100" i="33"/>
  <c r="K100" i="33"/>
  <c r="L100" i="33"/>
  <c r="M100" i="33"/>
  <c r="N100" i="33"/>
  <c r="O100" i="33"/>
  <c r="P100" i="33"/>
  <c r="Q100" i="33"/>
  <c r="R100" i="33"/>
  <c r="G7" i="32"/>
  <c r="H7" i="32"/>
  <c r="I7" i="32"/>
  <c r="J7" i="32"/>
  <c r="K7" i="32"/>
  <c r="L7" i="32"/>
  <c r="M7" i="32"/>
  <c r="N7" i="32"/>
  <c r="O7" i="32"/>
  <c r="P7" i="32"/>
  <c r="Q7" i="32"/>
  <c r="R7" i="32"/>
  <c r="P10" i="32"/>
  <c r="R10" i="32"/>
  <c r="M12" i="32"/>
  <c r="N12" i="32"/>
  <c r="R12" i="32"/>
  <c r="L14" i="32"/>
  <c r="G14" i="32"/>
  <c r="I14" i="32"/>
  <c r="J14" i="32"/>
  <c r="K14" i="32"/>
  <c r="M14" i="32"/>
  <c r="N14" i="32"/>
  <c r="O14" i="32"/>
  <c r="Q14" i="32"/>
  <c r="R14" i="32"/>
  <c r="I16" i="32"/>
  <c r="G18" i="32"/>
  <c r="H18" i="32"/>
  <c r="J18" i="32"/>
  <c r="L18" i="32"/>
  <c r="N18" i="32"/>
  <c r="P18" i="32"/>
  <c r="R18" i="32"/>
  <c r="G19" i="32"/>
  <c r="H19" i="32"/>
  <c r="I19" i="32"/>
  <c r="J19" i="32"/>
  <c r="K19" i="32"/>
  <c r="L19" i="32"/>
  <c r="M19" i="32"/>
  <c r="N19" i="32"/>
  <c r="O19" i="32"/>
  <c r="P19" i="32"/>
  <c r="Q19" i="32"/>
  <c r="R19" i="32"/>
  <c r="G22" i="32"/>
  <c r="H22" i="32"/>
  <c r="I22" i="32"/>
  <c r="J22" i="32"/>
  <c r="K22" i="32"/>
  <c r="L22" i="32"/>
  <c r="M22" i="32"/>
  <c r="N22" i="32"/>
  <c r="O22" i="32"/>
  <c r="P22" i="32"/>
  <c r="Q22" i="32"/>
  <c r="R22" i="32"/>
  <c r="L24" i="32"/>
  <c r="G24" i="32"/>
  <c r="H24" i="32"/>
  <c r="I24" i="32"/>
  <c r="J24" i="32"/>
  <c r="M24" i="32"/>
  <c r="N24" i="32"/>
  <c r="O24" i="32"/>
  <c r="P24" i="32"/>
  <c r="R24" i="32"/>
  <c r="J26" i="32"/>
  <c r="I26" i="32"/>
  <c r="K26" i="32"/>
  <c r="M26" i="32"/>
  <c r="N26" i="32"/>
  <c r="O26" i="32"/>
  <c r="P26" i="32"/>
  <c r="Q26" i="32"/>
  <c r="K28" i="32"/>
  <c r="H28" i="32"/>
  <c r="J28" i="32"/>
  <c r="L28" i="32"/>
  <c r="M28" i="32"/>
  <c r="N28" i="32"/>
  <c r="O28" i="32"/>
  <c r="P28" i="32"/>
  <c r="R28" i="32"/>
  <c r="L30" i="32"/>
  <c r="G30" i="32"/>
  <c r="H30" i="32"/>
  <c r="J30" i="32"/>
  <c r="M30" i="32"/>
  <c r="N30" i="32"/>
  <c r="O30" i="32"/>
  <c r="R30" i="32"/>
  <c r="K32" i="32"/>
  <c r="G32" i="32"/>
  <c r="H32" i="32"/>
  <c r="I32" i="32"/>
  <c r="J32" i="32"/>
  <c r="L32" i="32"/>
  <c r="M32" i="32"/>
  <c r="N32" i="32"/>
  <c r="O32" i="32"/>
  <c r="P32" i="32"/>
  <c r="R32" i="32"/>
  <c r="Q34" i="32"/>
  <c r="H34" i="32"/>
  <c r="J34" i="32"/>
  <c r="L34" i="32"/>
  <c r="M34" i="32"/>
  <c r="N34" i="32"/>
  <c r="O34" i="32"/>
  <c r="P34" i="32"/>
  <c r="R34" i="32"/>
  <c r="G36" i="32"/>
  <c r="H36" i="32"/>
  <c r="I36" i="32"/>
  <c r="J36" i="32"/>
  <c r="L36" i="32"/>
  <c r="M36" i="32"/>
  <c r="N36" i="32"/>
  <c r="P36" i="32"/>
  <c r="Q36" i="32"/>
  <c r="R36" i="32"/>
  <c r="L38" i="32"/>
  <c r="G38" i="32"/>
  <c r="H38" i="32"/>
  <c r="I38" i="32"/>
  <c r="J38" i="32"/>
  <c r="M38" i="32"/>
  <c r="N38" i="32"/>
  <c r="O38" i="32"/>
  <c r="P38" i="32"/>
  <c r="R38" i="32"/>
  <c r="R40" i="32"/>
  <c r="I40" i="32"/>
  <c r="J40" i="32"/>
  <c r="M40" i="32"/>
  <c r="O40" i="32"/>
  <c r="K44" i="32"/>
  <c r="G44" i="32"/>
  <c r="H44" i="32"/>
  <c r="I44" i="32"/>
  <c r="J44" i="32"/>
  <c r="L44" i="32"/>
  <c r="M44" i="32"/>
  <c r="N44" i="32"/>
  <c r="O44" i="32"/>
  <c r="P44" i="32"/>
  <c r="I46" i="32"/>
  <c r="H46" i="32"/>
  <c r="J46" i="32"/>
  <c r="L46" i="32"/>
  <c r="M46" i="32"/>
  <c r="N46" i="32"/>
  <c r="O46" i="32"/>
  <c r="P46" i="32"/>
  <c r="R46" i="32"/>
  <c r="G48" i="32"/>
  <c r="H48" i="32"/>
  <c r="I48" i="32"/>
  <c r="J48" i="32"/>
  <c r="M48" i="32"/>
  <c r="N48" i="32"/>
  <c r="O48" i="32"/>
  <c r="P48" i="32"/>
  <c r="R48" i="32"/>
  <c r="I50" i="32"/>
  <c r="G50" i="32"/>
  <c r="H50" i="32"/>
  <c r="J50" i="32"/>
  <c r="L50" i="32"/>
  <c r="M50" i="32"/>
  <c r="N50" i="32"/>
  <c r="O50" i="32"/>
  <c r="P50" i="32"/>
  <c r="R50" i="32"/>
  <c r="J52" i="32"/>
  <c r="H52" i="32"/>
  <c r="M52" i="32"/>
  <c r="N52" i="32"/>
  <c r="O52" i="32"/>
  <c r="P52" i="32"/>
  <c r="Q52" i="32"/>
  <c r="G54" i="32"/>
  <c r="H54" i="32"/>
  <c r="I54" i="32"/>
  <c r="J54" i="32"/>
  <c r="L54" i="32"/>
  <c r="M54" i="32"/>
  <c r="N54" i="32"/>
  <c r="O54" i="32"/>
  <c r="P54" i="32"/>
  <c r="R54" i="32"/>
  <c r="I56" i="32"/>
  <c r="J56" i="32"/>
  <c r="M56" i="32"/>
  <c r="N56" i="32"/>
  <c r="O56" i="32"/>
  <c r="P56" i="32"/>
  <c r="Q56" i="32"/>
  <c r="R56" i="32"/>
  <c r="I58" i="32"/>
  <c r="H58" i="32"/>
  <c r="M58" i="32"/>
  <c r="N58" i="32"/>
  <c r="P58" i="32"/>
  <c r="R58" i="32"/>
  <c r="J60" i="32"/>
  <c r="N60" i="32"/>
  <c r="O60" i="32"/>
  <c r="P60" i="32"/>
  <c r="G62" i="32"/>
  <c r="H62" i="32"/>
  <c r="L62" i="32"/>
  <c r="M62" i="32"/>
  <c r="N62" i="32"/>
  <c r="O62" i="32"/>
  <c r="P62" i="32"/>
  <c r="R62" i="32"/>
  <c r="L64" i="32"/>
  <c r="H64" i="32"/>
  <c r="M64" i="32"/>
  <c r="N64" i="32"/>
  <c r="O64" i="32"/>
  <c r="G66" i="32"/>
  <c r="H66" i="32"/>
  <c r="J66" i="32"/>
  <c r="M66" i="32"/>
  <c r="N66" i="32"/>
  <c r="O66" i="32"/>
  <c r="P66" i="32"/>
  <c r="R66" i="32"/>
  <c r="J68" i="32"/>
  <c r="G68" i="32"/>
  <c r="I68" i="32"/>
  <c r="L68" i="32"/>
  <c r="M68" i="32"/>
  <c r="N68" i="32"/>
  <c r="O68" i="32"/>
  <c r="P68" i="32"/>
  <c r="R68" i="32"/>
  <c r="G69" i="32"/>
  <c r="H69" i="32"/>
  <c r="I69" i="32"/>
  <c r="J69" i="32"/>
  <c r="K69" i="32"/>
  <c r="L69" i="32"/>
  <c r="M69" i="32"/>
  <c r="N69" i="32"/>
  <c r="O69" i="32"/>
  <c r="P69" i="32"/>
  <c r="Q69" i="32"/>
  <c r="R69" i="32"/>
  <c r="G72" i="32"/>
  <c r="H72" i="32"/>
  <c r="I72" i="32"/>
  <c r="J72" i="32"/>
  <c r="M72" i="32"/>
  <c r="N72" i="32"/>
  <c r="O72" i="32"/>
  <c r="P72" i="32"/>
  <c r="H74" i="32"/>
  <c r="K74" i="32"/>
  <c r="M74" i="32"/>
  <c r="N74" i="32"/>
  <c r="O74" i="32"/>
  <c r="P74" i="32"/>
  <c r="G76" i="32"/>
  <c r="H76" i="32"/>
  <c r="I76" i="32"/>
  <c r="M76" i="32"/>
  <c r="N76" i="32"/>
  <c r="O76" i="32"/>
  <c r="P76" i="32"/>
  <c r="G78" i="32"/>
  <c r="H78" i="32"/>
  <c r="I78" i="32"/>
  <c r="J78" i="32"/>
  <c r="M78" i="32"/>
  <c r="N78" i="32"/>
  <c r="O78" i="32"/>
  <c r="R78" i="32"/>
  <c r="N80" i="32"/>
  <c r="Q80" i="32"/>
  <c r="R80" i="32"/>
  <c r="G82" i="32"/>
  <c r="N82" i="32"/>
  <c r="J84" i="32"/>
  <c r="H84" i="32"/>
  <c r="L84" i="32"/>
  <c r="N84" i="32"/>
  <c r="R84" i="32"/>
  <c r="Q86" i="32"/>
  <c r="H86" i="32"/>
  <c r="I86" i="32"/>
  <c r="J86" i="32"/>
  <c r="L86" i="32"/>
  <c r="M86" i="32"/>
  <c r="N86" i="32"/>
  <c r="P86" i="32"/>
  <c r="R86" i="32"/>
  <c r="J88" i="32"/>
  <c r="I88" i="32"/>
  <c r="M88" i="32"/>
  <c r="N88" i="32"/>
  <c r="O88" i="32"/>
  <c r="P88" i="32"/>
  <c r="Q88" i="32"/>
  <c r="R88" i="32"/>
  <c r="G90" i="32"/>
  <c r="H90" i="32"/>
  <c r="J90" i="32"/>
  <c r="N90" i="32"/>
  <c r="O90" i="32"/>
  <c r="P90" i="32"/>
  <c r="J92" i="32"/>
  <c r="H92" i="32"/>
  <c r="I92" i="32"/>
  <c r="M92" i="32"/>
  <c r="N92" i="32"/>
  <c r="P92" i="32"/>
  <c r="R92" i="32"/>
  <c r="I94" i="32"/>
  <c r="H94" i="32"/>
  <c r="J94" i="32"/>
  <c r="N94" i="32"/>
  <c r="R94" i="32"/>
  <c r="J96" i="32"/>
  <c r="M98" i="32"/>
  <c r="H98" i="32"/>
  <c r="I98" i="32"/>
  <c r="J98" i="32"/>
  <c r="N98" i="32"/>
  <c r="R98" i="32"/>
  <c r="J100" i="32"/>
  <c r="I100" i="32"/>
  <c r="M100" i="32"/>
  <c r="N100" i="32"/>
  <c r="O100" i="32"/>
  <c r="P100" i="32"/>
  <c r="Q100" i="32"/>
  <c r="R100" i="32"/>
  <c r="G7" i="31"/>
  <c r="H7" i="31"/>
  <c r="I7" i="31"/>
  <c r="J7" i="31"/>
  <c r="K7" i="31"/>
  <c r="L7" i="31"/>
  <c r="M7" i="31"/>
  <c r="N7" i="31"/>
  <c r="O7" i="31"/>
  <c r="P7" i="31"/>
  <c r="Q7" i="31"/>
  <c r="R7" i="31"/>
  <c r="Q10" i="31"/>
  <c r="R10" i="31"/>
  <c r="G12" i="31"/>
  <c r="J12" i="31"/>
  <c r="N12" i="31"/>
  <c r="R12" i="31"/>
  <c r="I14" i="31"/>
  <c r="M14" i="31"/>
  <c r="Q14" i="31"/>
  <c r="I16" i="31"/>
  <c r="G16" i="31"/>
  <c r="H16" i="31"/>
  <c r="J16" i="31"/>
  <c r="K16" i="31"/>
  <c r="L16" i="31"/>
  <c r="N16" i="31"/>
  <c r="O16" i="31"/>
  <c r="P16" i="31"/>
  <c r="R16" i="31"/>
  <c r="N18" i="31"/>
  <c r="G19" i="31"/>
  <c r="H19" i="31"/>
  <c r="I19" i="31"/>
  <c r="J19" i="31"/>
  <c r="K19" i="31"/>
  <c r="L19" i="31"/>
  <c r="M19" i="31"/>
  <c r="N19" i="31"/>
  <c r="O19" i="31"/>
  <c r="P19" i="31"/>
  <c r="Q19" i="31"/>
  <c r="R19" i="31"/>
  <c r="I22" i="31"/>
  <c r="N22" i="31"/>
  <c r="P22" i="31"/>
  <c r="R22" i="31"/>
  <c r="G24" i="31"/>
  <c r="H24" i="31"/>
  <c r="I24" i="31"/>
  <c r="J24" i="31"/>
  <c r="L24" i="31"/>
  <c r="M24" i="31"/>
  <c r="N24" i="31"/>
  <c r="O24" i="31"/>
  <c r="P24" i="31"/>
  <c r="Q24" i="31"/>
  <c r="R24" i="31"/>
  <c r="H26" i="31"/>
  <c r="M26" i="31"/>
  <c r="N26" i="31"/>
  <c r="O26" i="31"/>
  <c r="P26" i="31"/>
  <c r="G28" i="31"/>
  <c r="H28" i="31"/>
  <c r="I28" i="31"/>
  <c r="J28" i="31"/>
  <c r="K28" i="31"/>
  <c r="L28" i="31"/>
  <c r="M28" i="31"/>
  <c r="N28" i="31"/>
  <c r="O28" i="31"/>
  <c r="P28" i="31"/>
  <c r="Q28" i="31"/>
  <c r="R28" i="31"/>
  <c r="J30" i="31"/>
  <c r="H30" i="31"/>
  <c r="L30" i="31"/>
  <c r="M30" i="31"/>
  <c r="N30" i="31"/>
  <c r="O30" i="31"/>
  <c r="P30" i="31"/>
  <c r="R30" i="31"/>
  <c r="J32" i="31"/>
  <c r="G32" i="31"/>
  <c r="H32" i="31"/>
  <c r="I32" i="31"/>
  <c r="K32" i="31"/>
  <c r="L32" i="31"/>
  <c r="M32" i="31"/>
  <c r="N32" i="31"/>
  <c r="O32" i="31"/>
  <c r="P32" i="31"/>
  <c r="R32" i="31"/>
  <c r="R34" i="31"/>
  <c r="H34" i="31"/>
  <c r="J34" i="31"/>
  <c r="M34" i="31"/>
  <c r="N34" i="31"/>
  <c r="O34" i="31"/>
  <c r="P34" i="31"/>
  <c r="I36" i="31"/>
  <c r="G36" i="31"/>
  <c r="H36" i="31"/>
  <c r="J36" i="31"/>
  <c r="K36" i="31"/>
  <c r="L36" i="31"/>
  <c r="M36" i="31"/>
  <c r="N36" i="31"/>
  <c r="O36" i="31"/>
  <c r="P36" i="31"/>
  <c r="Q36" i="31"/>
  <c r="R36" i="31"/>
  <c r="G38" i="31"/>
  <c r="H38" i="31"/>
  <c r="I38" i="31"/>
  <c r="J38" i="31"/>
  <c r="K38" i="31"/>
  <c r="L38" i="31"/>
  <c r="M38" i="31"/>
  <c r="N38" i="31"/>
  <c r="O38" i="31"/>
  <c r="P38" i="31"/>
  <c r="Q38" i="31"/>
  <c r="R38" i="31"/>
  <c r="G40" i="31"/>
  <c r="H40" i="31"/>
  <c r="J40" i="31"/>
  <c r="L40" i="31"/>
  <c r="M40" i="31"/>
  <c r="O40" i="31"/>
  <c r="P40" i="31"/>
  <c r="R40" i="31"/>
  <c r="G44" i="31"/>
  <c r="H44" i="31"/>
  <c r="I44" i="31"/>
  <c r="J44" i="31"/>
  <c r="K44" i="31"/>
  <c r="L44" i="31"/>
  <c r="M44" i="31"/>
  <c r="N44" i="31"/>
  <c r="O44" i="31"/>
  <c r="P44" i="31"/>
  <c r="Q44" i="31"/>
  <c r="R44" i="31"/>
  <c r="J46" i="31"/>
  <c r="H46" i="31"/>
  <c r="L46" i="31"/>
  <c r="M46" i="31"/>
  <c r="N46" i="31"/>
  <c r="O46" i="31"/>
  <c r="P46" i="31"/>
  <c r="R46" i="31"/>
  <c r="G48" i="31"/>
  <c r="H48" i="31"/>
  <c r="I48" i="31"/>
  <c r="J48" i="31"/>
  <c r="K48" i="31"/>
  <c r="L48" i="31"/>
  <c r="M48" i="31"/>
  <c r="N48" i="31"/>
  <c r="O48" i="31"/>
  <c r="P48" i="31"/>
  <c r="Q48" i="31"/>
  <c r="R48" i="31"/>
  <c r="I50" i="31"/>
  <c r="H50" i="31"/>
  <c r="M50" i="31"/>
  <c r="N50" i="31"/>
  <c r="O50" i="31"/>
  <c r="Q50" i="31"/>
  <c r="I52" i="31"/>
  <c r="H52" i="31"/>
  <c r="J52" i="31"/>
  <c r="K52" i="31"/>
  <c r="M52" i="31"/>
  <c r="N52" i="31"/>
  <c r="O52" i="31"/>
  <c r="Q52" i="31"/>
  <c r="G54" i="31"/>
  <c r="H54" i="31"/>
  <c r="L54" i="31"/>
  <c r="M54" i="31"/>
  <c r="N54" i="31"/>
  <c r="O54" i="31"/>
  <c r="P54" i="31"/>
  <c r="R54" i="31"/>
  <c r="I56" i="31"/>
  <c r="H56" i="31"/>
  <c r="J56" i="31"/>
  <c r="L56" i="31"/>
  <c r="M56" i="31"/>
  <c r="N56" i="31"/>
  <c r="O56" i="31"/>
  <c r="P56" i="31"/>
  <c r="R56" i="31"/>
  <c r="K58" i="31"/>
  <c r="J58" i="31"/>
  <c r="M58" i="31"/>
  <c r="N58" i="31"/>
  <c r="O58" i="31"/>
  <c r="I60" i="31"/>
  <c r="H60" i="31"/>
  <c r="J60" i="31"/>
  <c r="L60" i="31"/>
  <c r="M60" i="31"/>
  <c r="N60" i="31"/>
  <c r="O60" i="31"/>
  <c r="P60" i="31"/>
  <c r="R60" i="31"/>
  <c r="L62" i="31"/>
  <c r="H62" i="31"/>
  <c r="M62" i="31"/>
  <c r="N62" i="31"/>
  <c r="O62" i="31"/>
  <c r="P62" i="31"/>
  <c r="R62" i="31"/>
  <c r="I64" i="31"/>
  <c r="G64" i="31"/>
  <c r="H64" i="31"/>
  <c r="J64" i="31"/>
  <c r="K64" i="31"/>
  <c r="L64" i="31"/>
  <c r="M64" i="31"/>
  <c r="N64" i="31"/>
  <c r="O64" i="31"/>
  <c r="P64" i="31"/>
  <c r="Q64" i="31"/>
  <c r="R64" i="31"/>
  <c r="I66" i="31"/>
  <c r="H66" i="31"/>
  <c r="N66" i="31"/>
  <c r="O66" i="31"/>
  <c r="P68" i="31"/>
  <c r="G68" i="31"/>
  <c r="H68" i="31"/>
  <c r="I68" i="31"/>
  <c r="J68" i="31"/>
  <c r="K68" i="31"/>
  <c r="L68" i="31"/>
  <c r="M68" i="31"/>
  <c r="N68" i="31"/>
  <c r="O68" i="31"/>
  <c r="Q68" i="31"/>
  <c r="R68" i="31"/>
  <c r="G69" i="31"/>
  <c r="H69" i="31"/>
  <c r="I69" i="31"/>
  <c r="J69" i="31"/>
  <c r="K69" i="31"/>
  <c r="L69" i="31"/>
  <c r="M69" i="31"/>
  <c r="N69" i="31"/>
  <c r="O69" i="31"/>
  <c r="P69" i="31"/>
  <c r="Q69" i="31"/>
  <c r="R69" i="31"/>
  <c r="L72" i="31"/>
  <c r="H72" i="31"/>
  <c r="J72" i="31"/>
  <c r="N72" i="31"/>
  <c r="O72" i="31"/>
  <c r="P72" i="31"/>
  <c r="L74" i="31"/>
  <c r="H74" i="31"/>
  <c r="P74" i="31"/>
  <c r="G76" i="31"/>
  <c r="H76" i="31"/>
  <c r="J76" i="31"/>
  <c r="K76" i="31"/>
  <c r="L76" i="31"/>
  <c r="N76" i="31"/>
  <c r="O76" i="31"/>
  <c r="P76" i="31"/>
  <c r="R76" i="31"/>
  <c r="I78" i="31"/>
  <c r="H78" i="31"/>
  <c r="J78" i="31"/>
  <c r="L78" i="31"/>
  <c r="M78" i="31"/>
  <c r="N78" i="31"/>
  <c r="O78" i="31"/>
  <c r="P78" i="31"/>
  <c r="Q78" i="31"/>
  <c r="G80" i="31"/>
  <c r="L80" i="31"/>
  <c r="M80" i="31"/>
  <c r="N80" i="31"/>
  <c r="P80" i="31"/>
  <c r="Q80" i="31"/>
  <c r="Q82" i="31"/>
  <c r="P82" i="31"/>
  <c r="I84" i="31"/>
  <c r="H84" i="31"/>
  <c r="J84" i="31"/>
  <c r="L84" i="31"/>
  <c r="M84" i="31"/>
  <c r="N84" i="31"/>
  <c r="O84" i="31"/>
  <c r="P84" i="31"/>
  <c r="R84" i="31"/>
  <c r="I86" i="31"/>
  <c r="H86" i="31"/>
  <c r="J86" i="31"/>
  <c r="L86" i="31"/>
  <c r="M86" i="31"/>
  <c r="N86" i="31"/>
  <c r="O86" i="31"/>
  <c r="R86" i="31"/>
  <c r="G88" i="31"/>
  <c r="L88" i="31"/>
  <c r="M88" i="31"/>
  <c r="N88" i="31"/>
  <c r="O88" i="31"/>
  <c r="R88" i="31"/>
  <c r="J90" i="31"/>
  <c r="H90" i="31"/>
  <c r="L90" i="31"/>
  <c r="M90" i="31"/>
  <c r="N90" i="31"/>
  <c r="P90" i="31"/>
  <c r="Q90" i="31"/>
  <c r="R90" i="31"/>
  <c r="I92" i="31"/>
  <c r="H92" i="31"/>
  <c r="J92" i="31"/>
  <c r="L92" i="31"/>
  <c r="M92" i="31"/>
  <c r="N92" i="31"/>
  <c r="O92" i="31"/>
  <c r="P92" i="31"/>
  <c r="R92" i="31"/>
  <c r="J94" i="31"/>
  <c r="H94" i="31"/>
  <c r="N94" i="31"/>
  <c r="M96" i="31"/>
  <c r="H96" i="31"/>
  <c r="L98" i="31"/>
  <c r="H98" i="31"/>
  <c r="K98" i="31"/>
  <c r="N98" i="31"/>
  <c r="O98" i="31"/>
  <c r="P100" i="31"/>
  <c r="H100" i="31"/>
  <c r="M100" i="31"/>
  <c r="O100" i="31"/>
  <c r="H7" i="30"/>
  <c r="I7" i="30"/>
  <c r="J7" i="30"/>
  <c r="K7" i="30"/>
  <c r="L7" i="30"/>
  <c r="M7" i="30"/>
  <c r="N7" i="30"/>
  <c r="O7" i="30"/>
  <c r="G7" i="29"/>
  <c r="I7" i="29"/>
  <c r="J7" i="29"/>
  <c r="K7" i="29"/>
  <c r="L7" i="29"/>
  <c r="F9" i="29"/>
  <c r="H9" i="29"/>
  <c r="I10" i="29" s="1"/>
  <c r="F11" i="29"/>
  <c r="G12" i="29" s="1"/>
  <c r="H11" i="29"/>
  <c r="K12" i="29"/>
  <c r="L12" i="29"/>
  <c r="F13" i="29"/>
  <c r="G14" i="29" s="1"/>
  <c r="H13" i="29"/>
  <c r="F15" i="29"/>
  <c r="L16" i="29" s="1"/>
  <c r="H15" i="29"/>
  <c r="F17" i="29"/>
  <c r="G18" i="29" s="1"/>
  <c r="H17" i="29"/>
  <c r="G19" i="29"/>
  <c r="I19" i="29"/>
  <c r="J19" i="29"/>
  <c r="K19" i="29"/>
  <c r="L19" i="29"/>
  <c r="F21" i="29"/>
  <c r="H21" i="29"/>
  <c r="L22" i="29"/>
  <c r="F23" i="29"/>
  <c r="K24" i="29" s="1"/>
  <c r="H23" i="29"/>
  <c r="M23" i="29" s="1"/>
  <c r="G24" i="29"/>
  <c r="I24" i="29"/>
  <c r="J24" i="29"/>
  <c r="L24" i="29"/>
  <c r="F25" i="29"/>
  <c r="K26" i="29" s="1"/>
  <c r="H25" i="29"/>
  <c r="I26" i="29"/>
  <c r="F27" i="29"/>
  <c r="K28" i="29" s="1"/>
  <c r="H27" i="29"/>
  <c r="M27" i="29" s="1"/>
  <c r="G28" i="29"/>
  <c r="I28" i="29"/>
  <c r="J28" i="29"/>
  <c r="L28" i="29"/>
  <c r="F29" i="29"/>
  <c r="H29" i="29"/>
  <c r="I30" i="29" s="1"/>
  <c r="L30" i="29"/>
  <c r="F31" i="29"/>
  <c r="K32" i="29" s="1"/>
  <c r="H31" i="29"/>
  <c r="M31" i="29" s="1"/>
  <c r="J32" i="29"/>
  <c r="L32" i="29"/>
  <c r="F33" i="29"/>
  <c r="G34" i="29" s="1"/>
  <c r="H33" i="29"/>
  <c r="I34" i="29" s="1"/>
  <c r="L34" i="29"/>
  <c r="F35" i="29"/>
  <c r="L36" i="29" s="1"/>
  <c r="H35" i="29"/>
  <c r="F37" i="29"/>
  <c r="H37" i="29"/>
  <c r="M37" i="29" s="1"/>
  <c r="G38" i="29"/>
  <c r="I38" i="29"/>
  <c r="J38" i="29"/>
  <c r="K38" i="29"/>
  <c r="L38" i="29"/>
  <c r="F39" i="29"/>
  <c r="K40" i="29" s="1"/>
  <c r="H39" i="29"/>
  <c r="L40" i="29"/>
  <c r="F43" i="29"/>
  <c r="K44" i="29" s="1"/>
  <c r="H43" i="29"/>
  <c r="M43" i="29" s="1"/>
  <c r="G44" i="29"/>
  <c r="I44" i="29"/>
  <c r="J44" i="29"/>
  <c r="L44" i="29"/>
  <c r="F45" i="29"/>
  <c r="H45" i="29"/>
  <c r="L46" i="29"/>
  <c r="F47" i="29"/>
  <c r="K48" i="29" s="1"/>
  <c r="H47" i="29"/>
  <c r="M47" i="29" s="1"/>
  <c r="G48" i="29"/>
  <c r="I48" i="29"/>
  <c r="J48" i="29"/>
  <c r="L48" i="29"/>
  <c r="F49" i="29"/>
  <c r="K50" i="29" s="1"/>
  <c r="H49" i="29"/>
  <c r="G50" i="29"/>
  <c r="L50" i="29"/>
  <c r="F51" i="29"/>
  <c r="K52" i="29" s="1"/>
  <c r="H51" i="29"/>
  <c r="L52" i="29"/>
  <c r="F53" i="29"/>
  <c r="H53" i="29"/>
  <c r="L54" i="29"/>
  <c r="F55" i="29"/>
  <c r="K56" i="29" s="1"/>
  <c r="H55" i="29"/>
  <c r="F57" i="29"/>
  <c r="G58" i="29" s="1"/>
  <c r="H57" i="29"/>
  <c r="L58" i="29"/>
  <c r="F59" i="29"/>
  <c r="L60" i="29" s="1"/>
  <c r="H59" i="29"/>
  <c r="J60" i="29" s="1"/>
  <c r="F61" i="29"/>
  <c r="G62" i="29" s="1"/>
  <c r="H61" i="29"/>
  <c r="M61" i="29" s="1"/>
  <c r="I62" i="29"/>
  <c r="L62" i="29"/>
  <c r="F63" i="29"/>
  <c r="K64" i="29" s="1"/>
  <c r="H63" i="29"/>
  <c r="J64" i="29" s="1"/>
  <c r="L64" i="29"/>
  <c r="F65" i="29"/>
  <c r="K66" i="29" s="1"/>
  <c r="H65" i="29"/>
  <c r="L66" i="29"/>
  <c r="F67" i="29"/>
  <c r="H67" i="29"/>
  <c r="M67" i="29" s="1"/>
  <c r="I68" i="29"/>
  <c r="J68" i="29"/>
  <c r="L68" i="29"/>
  <c r="K69" i="29"/>
  <c r="L69" i="29"/>
  <c r="F71" i="29"/>
  <c r="K72" i="29" s="1"/>
  <c r="H71" i="29"/>
  <c r="G72" i="29"/>
  <c r="I72" i="29"/>
  <c r="J72" i="29"/>
  <c r="L72" i="29"/>
  <c r="F73" i="29"/>
  <c r="G74" i="29" s="1"/>
  <c r="H73" i="29"/>
  <c r="F75" i="29"/>
  <c r="H75" i="29"/>
  <c r="I76" i="29" s="1"/>
  <c r="F77" i="29"/>
  <c r="K78" i="29" s="1"/>
  <c r="H77" i="29"/>
  <c r="J78" i="29" s="1"/>
  <c r="G78" i="29"/>
  <c r="L78" i="29"/>
  <c r="F79" i="29"/>
  <c r="G80" i="29" s="1"/>
  <c r="H79" i="29"/>
  <c r="J80" i="29" s="1"/>
  <c r="L80" i="29"/>
  <c r="F81" i="29"/>
  <c r="H81" i="29"/>
  <c r="F83" i="29"/>
  <c r="H83" i="29"/>
  <c r="L84" i="29"/>
  <c r="F85" i="29"/>
  <c r="H85" i="29"/>
  <c r="M85" i="29" s="1"/>
  <c r="G86" i="29"/>
  <c r="I86" i="29"/>
  <c r="H86" i="29" s="1"/>
  <c r="J86" i="29"/>
  <c r="K86" i="29"/>
  <c r="L86" i="29"/>
  <c r="F87" i="29"/>
  <c r="G88" i="29" s="1"/>
  <c r="H87" i="29"/>
  <c r="M87" i="29" s="1"/>
  <c r="I88" i="29"/>
  <c r="J88" i="29"/>
  <c r="L88" i="29"/>
  <c r="F89" i="29"/>
  <c r="G90" i="29" s="1"/>
  <c r="H89" i="29"/>
  <c r="I90" i="29"/>
  <c r="L90" i="29"/>
  <c r="F91" i="29"/>
  <c r="H91" i="29"/>
  <c r="M91" i="29" s="1"/>
  <c r="L92" i="29"/>
  <c r="F93" i="29"/>
  <c r="H93" i="29"/>
  <c r="I94" i="29" s="1"/>
  <c r="G94" i="29"/>
  <c r="K94" i="29"/>
  <c r="L94" i="29"/>
  <c r="F95" i="29"/>
  <c r="G96" i="29" s="1"/>
  <c r="H95" i="29"/>
  <c r="J96" i="29" s="1"/>
  <c r="F97" i="29"/>
  <c r="G98" i="29" s="1"/>
  <c r="H97" i="29"/>
  <c r="I98" i="29"/>
  <c r="F99" i="29"/>
  <c r="H99" i="29"/>
  <c r="M99" i="29" s="1"/>
  <c r="I100" i="29"/>
  <c r="G7" i="28"/>
  <c r="H7" i="28"/>
  <c r="I7" i="28"/>
  <c r="J7" i="28"/>
  <c r="K7" i="28"/>
  <c r="L7" i="28"/>
  <c r="M7" i="28"/>
  <c r="N7" i="28"/>
  <c r="O7" i="28"/>
  <c r="P7" i="28"/>
  <c r="Q7" i="28"/>
  <c r="R7" i="28"/>
  <c r="F9" i="28"/>
  <c r="R10" i="28"/>
  <c r="F11" i="28"/>
  <c r="G12" i="28"/>
  <c r="K12" i="28"/>
  <c r="P12" i="28"/>
  <c r="F13" i="28"/>
  <c r="K14" i="28"/>
  <c r="F15" i="28"/>
  <c r="H16" i="28" s="1"/>
  <c r="G16" i="28"/>
  <c r="I16" i="28"/>
  <c r="K16" i="28"/>
  <c r="M16" i="28"/>
  <c r="N16" i="28"/>
  <c r="R16" i="28"/>
  <c r="F17" i="28"/>
  <c r="G18" i="28" s="1"/>
  <c r="K18" i="28"/>
  <c r="G19" i="28"/>
  <c r="H19" i="28"/>
  <c r="I19" i="28"/>
  <c r="J19" i="28"/>
  <c r="K19" i="28"/>
  <c r="L19" i="28"/>
  <c r="M19" i="28"/>
  <c r="N19" i="28"/>
  <c r="O19" i="28"/>
  <c r="P19" i="28"/>
  <c r="Q19" i="28"/>
  <c r="R19" i="28"/>
  <c r="G20" i="28"/>
  <c r="F21" i="28"/>
  <c r="O22" i="28" s="1"/>
  <c r="G22" i="28"/>
  <c r="K22" i="28"/>
  <c r="Q22" i="28"/>
  <c r="F23" i="28"/>
  <c r="G24" i="28"/>
  <c r="I24" i="28"/>
  <c r="J24" i="28"/>
  <c r="K24" i="28"/>
  <c r="L24" i="28"/>
  <c r="N24" i="28"/>
  <c r="O24" i="28"/>
  <c r="P24" i="28"/>
  <c r="Q24" i="28"/>
  <c r="F25" i="28"/>
  <c r="G26" i="28"/>
  <c r="I26" i="28"/>
  <c r="K26" i="28"/>
  <c r="L26" i="28"/>
  <c r="F27" i="28"/>
  <c r="H28" i="28" s="1"/>
  <c r="G28" i="28"/>
  <c r="I28" i="28"/>
  <c r="J28" i="28"/>
  <c r="K28" i="28"/>
  <c r="L28" i="28"/>
  <c r="N28" i="28"/>
  <c r="O28" i="28"/>
  <c r="P28" i="28"/>
  <c r="Q28" i="28"/>
  <c r="F29" i="28"/>
  <c r="G30" i="28"/>
  <c r="I30" i="28"/>
  <c r="J30" i="28"/>
  <c r="K30" i="28"/>
  <c r="L30" i="28"/>
  <c r="N30" i="28"/>
  <c r="P30" i="28"/>
  <c r="Q30" i="28"/>
  <c r="F31" i="28"/>
  <c r="M32" i="28" s="1"/>
  <c r="G32" i="28"/>
  <c r="I32" i="28"/>
  <c r="J32" i="28"/>
  <c r="K32" i="28"/>
  <c r="L32" i="28"/>
  <c r="N32" i="28"/>
  <c r="O32" i="28"/>
  <c r="P32" i="28"/>
  <c r="Q32" i="28"/>
  <c r="F33" i="28"/>
  <c r="H34" i="28" s="1"/>
  <c r="G34" i="28"/>
  <c r="I34" i="28"/>
  <c r="K34" i="28"/>
  <c r="L34" i="28"/>
  <c r="O34" i="28"/>
  <c r="P34" i="28"/>
  <c r="Q34" i="28"/>
  <c r="F35" i="28"/>
  <c r="G36" i="28"/>
  <c r="I36" i="28"/>
  <c r="K36" i="28"/>
  <c r="L36" i="28"/>
  <c r="P36" i="28"/>
  <c r="F37" i="28"/>
  <c r="G38" i="28"/>
  <c r="H38" i="28"/>
  <c r="I38" i="28"/>
  <c r="J38" i="28"/>
  <c r="K38" i="28"/>
  <c r="L38" i="28"/>
  <c r="M38" i="28"/>
  <c r="N38" i="28"/>
  <c r="O38" i="28"/>
  <c r="P38" i="28"/>
  <c r="Q38" i="28"/>
  <c r="R38" i="28"/>
  <c r="F39" i="28"/>
  <c r="M40" i="28" s="1"/>
  <c r="G40" i="28"/>
  <c r="I40" i="28"/>
  <c r="J40" i="28"/>
  <c r="K40" i="28"/>
  <c r="L40" i="28"/>
  <c r="P40" i="28"/>
  <c r="Q40" i="28"/>
  <c r="F43" i="28"/>
  <c r="G44" i="28"/>
  <c r="I44" i="28"/>
  <c r="J44" i="28"/>
  <c r="K44" i="28"/>
  <c r="L44" i="28"/>
  <c r="O44" i="28"/>
  <c r="P44" i="28"/>
  <c r="Q44" i="28"/>
  <c r="F45" i="28"/>
  <c r="O46" i="28" s="1"/>
  <c r="G46" i="28"/>
  <c r="J46" i="28"/>
  <c r="K46" i="28"/>
  <c r="L46" i="28"/>
  <c r="M46" i="28"/>
  <c r="P46" i="28"/>
  <c r="Q46" i="28"/>
  <c r="R46" i="28"/>
  <c r="F47" i="28"/>
  <c r="G48" i="28"/>
  <c r="I48" i="28"/>
  <c r="J48" i="28"/>
  <c r="K48" i="28"/>
  <c r="L48" i="28"/>
  <c r="N48" i="28"/>
  <c r="O48" i="28"/>
  <c r="P48" i="28"/>
  <c r="Q48" i="28"/>
  <c r="F49" i="28"/>
  <c r="H50" i="28" s="1"/>
  <c r="G50" i="28"/>
  <c r="I50" i="28"/>
  <c r="K50" i="28"/>
  <c r="L50" i="28"/>
  <c r="O50" i="28"/>
  <c r="F51" i="28"/>
  <c r="M52" i="28" s="1"/>
  <c r="G52" i="28"/>
  <c r="I52" i="28"/>
  <c r="J52" i="28"/>
  <c r="K52" i="28"/>
  <c r="L52" i="28"/>
  <c r="N52" i="28"/>
  <c r="O52" i="28"/>
  <c r="P52" i="28"/>
  <c r="Q52" i="28"/>
  <c r="F53" i="28"/>
  <c r="O54" i="28" s="1"/>
  <c r="G54" i="28"/>
  <c r="I54" i="28"/>
  <c r="J54" i="28"/>
  <c r="K54" i="28"/>
  <c r="P54" i="28"/>
  <c r="Q54" i="28"/>
  <c r="R54" i="28"/>
  <c r="F55" i="28"/>
  <c r="H56" i="28" s="1"/>
  <c r="G56" i="28"/>
  <c r="I56" i="28"/>
  <c r="K56" i="28"/>
  <c r="L56" i="28"/>
  <c r="O56" i="28"/>
  <c r="P56" i="28"/>
  <c r="Q56" i="28"/>
  <c r="F57" i="28"/>
  <c r="O58" i="28" s="1"/>
  <c r="G58" i="28"/>
  <c r="I58" i="28"/>
  <c r="K58" i="28"/>
  <c r="N58" i="28"/>
  <c r="Q58" i="28"/>
  <c r="F59" i="28"/>
  <c r="M60" i="28" s="1"/>
  <c r="G60" i="28"/>
  <c r="I60" i="28"/>
  <c r="J60" i="28"/>
  <c r="K60" i="28"/>
  <c r="N60" i="28"/>
  <c r="F61" i="28"/>
  <c r="H62" i="28" s="1"/>
  <c r="G62" i="28"/>
  <c r="I62" i="28"/>
  <c r="J62" i="28"/>
  <c r="K62" i="28"/>
  <c r="L62" i="28"/>
  <c r="N62" i="28"/>
  <c r="P62" i="28"/>
  <c r="Q62" i="28"/>
  <c r="F63" i="28"/>
  <c r="H64" i="28" s="1"/>
  <c r="G64" i="28"/>
  <c r="I64" i="28"/>
  <c r="J64" i="28"/>
  <c r="K64" i="28"/>
  <c r="M64" i="28"/>
  <c r="N64" i="28"/>
  <c r="O64" i="28"/>
  <c r="P64" i="28"/>
  <c r="Q64" i="28"/>
  <c r="F65" i="28"/>
  <c r="H66" i="28" s="1"/>
  <c r="G66" i="28"/>
  <c r="J66" i="28"/>
  <c r="K66" i="28"/>
  <c r="L66" i="28"/>
  <c r="P66" i="28"/>
  <c r="Q66" i="28"/>
  <c r="R66" i="28"/>
  <c r="F67" i="28"/>
  <c r="M68" i="28" s="1"/>
  <c r="G68" i="28"/>
  <c r="I68" i="28"/>
  <c r="J68" i="28"/>
  <c r="K68" i="28"/>
  <c r="L68" i="28"/>
  <c r="N68" i="28"/>
  <c r="O68" i="28"/>
  <c r="P68" i="28"/>
  <c r="Q68" i="28"/>
  <c r="R68" i="28"/>
  <c r="G69" i="28"/>
  <c r="H69" i="28"/>
  <c r="I69" i="28"/>
  <c r="J69" i="28"/>
  <c r="K69" i="28"/>
  <c r="L69" i="28"/>
  <c r="M69" i="28"/>
  <c r="N69" i="28"/>
  <c r="O69" i="28"/>
  <c r="P69" i="28"/>
  <c r="Q69" i="28"/>
  <c r="R69" i="28"/>
  <c r="F71" i="28"/>
  <c r="M72" i="28" s="1"/>
  <c r="G72" i="28"/>
  <c r="I72" i="28"/>
  <c r="K72" i="28"/>
  <c r="L72" i="28"/>
  <c r="N72" i="28"/>
  <c r="O72" i="28"/>
  <c r="P72" i="28"/>
  <c r="Q72" i="28"/>
  <c r="R72" i="28"/>
  <c r="F73" i="28"/>
  <c r="O74" i="28" s="1"/>
  <c r="J74" i="28"/>
  <c r="M74" i="28"/>
  <c r="Q74" i="28"/>
  <c r="R74" i="28"/>
  <c r="F75" i="28"/>
  <c r="O76" i="28" s="1"/>
  <c r="G76" i="28"/>
  <c r="I76" i="28"/>
  <c r="J76" i="28"/>
  <c r="K76" i="28"/>
  <c r="L76" i="28"/>
  <c r="P76" i="28"/>
  <c r="Q76" i="28"/>
  <c r="F77" i="28"/>
  <c r="H78" i="28" s="1"/>
  <c r="G78" i="28"/>
  <c r="J78" i="28"/>
  <c r="K78" i="28"/>
  <c r="L78" i="28"/>
  <c r="O78" i="28"/>
  <c r="Q78" i="28"/>
  <c r="R78" i="28"/>
  <c r="F79" i="28"/>
  <c r="O80" i="28" s="1"/>
  <c r="G80" i="28"/>
  <c r="K80" i="28"/>
  <c r="P80" i="28"/>
  <c r="Q80" i="28"/>
  <c r="F81" i="28"/>
  <c r="F83" i="28"/>
  <c r="I84" i="28" s="1"/>
  <c r="G84" i="28"/>
  <c r="J84" i="28"/>
  <c r="K84" i="28"/>
  <c r="L84" i="28"/>
  <c r="N84" i="28"/>
  <c r="P84" i="28"/>
  <c r="F85" i="28"/>
  <c r="H86" i="28" s="1"/>
  <c r="G86" i="28"/>
  <c r="I86" i="28"/>
  <c r="J86" i="28"/>
  <c r="K86" i="28"/>
  <c r="L86" i="28"/>
  <c r="N86" i="28"/>
  <c r="O86" i="28"/>
  <c r="P86" i="28"/>
  <c r="Q86" i="28"/>
  <c r="F87" i="28"/>
  <c r="M88" i="28" s="1"/>
  <c r="G88" i="28"/>
  <c r="I88" i="28"/>
  <c r="K88" i="28"/>
  <c r="P88" i="28"/>
  <c r="Q88" i="28"/>
  <c r="F89" i="28"/>
  <c r="G90" i="28" s="1"/>
  <c r="J90" i="28"/>
  <c r="L90" i="28"/>
  <c r="O90" i="28"/>
  <c r="P90" i="28"/>
  <c r="Q90" i="28"/>
  <c r="F91" i="28"/>
  <c r="M92" i="28" s="1"/>
  <c r="G92" i="28"/>
  <c r="I92" i="28"/>
  <c r="J92" i="28"/>
  <c r="K92" i="28"/>
  <c r="L92" i="28"/>
  <c r="N92" i="28"/>
  <c r="O92" i="28"/>
  <c r="P92" i="28"/>
  <c r="Q92" i="28"/>
  <c r="F93" i="28"/>
  <c r="O94" i="28" s="1"/>
  <c r="G94" i="28"/>
  <c r="I94" i="28"/>
  <c r="K94" i="28"/>
  <c r="L94" i="28"/>
  <c r="N94" i="28"/>
  <c r="Q94" i="28"/>
  <c r="R94" i="28"/>
  <c r="F95" i="28"/>
  <c r="M96" i="28" s="1"/>
  <c r="G96" i="28"/>
  <c r="I96" i="28"/>
  <c r="J96" i="28"/>
  <c r="K96" i="28"/>
  <c r="L96" i="28"/>
  <c r="N96" i="28"/>
  <c r="O96" i="28"/>
  <c r="P96" i="28"/>
  <c r="F97" i="28"/>
  <c r="G98" i="28"/>
  <c r="I98" i="28"/>
  <c r="K98" i="28"/>
  <c r="L98" i="28"/>
  <c r="P98" i="28"/>
  <c r="Q98" i="28"/>
  <c r="F99" i="28"/>
  <c r="G100" i="28"/>
  <c r="I100" i="28"/>
  <c r="K100" i="28"/>
  <c r="L100" i="28"/>
  <c r="P100" i="28"/>
  <c r="Q100" i="28"/>
  <c r="G7" i="27"/>
  <c r="H7" i="27"/>
  <c r="I7" i="27"/>
  <c r="J7" i="27"/>
  <c r="K7" i="27"/>
  <c r="L7" i="27"/>
  <c r="M7" i="27"/>
  <c r="G10" i="27"/>
  <c r="H10" i="27"/>
  <c r="I10" i="27"/>
  <c r="J10" i="27"/>
  <c r="K10" i="27"/>
  <c r="F11" i="27"/>
  <c r="M12" i="27" s="1"/>
  <c r="H12" i="27"/>
  <c r="I12" i="27"/>
  <c r="J12" i="27"/>
  <c r="K12" i="27"/>
  <c r="F13" i="27"/>
  <c r="M14" i="27" s="1"/>
  <c r="H14" i="27"/>
  <c r="I14" i="27"/>
  <c r="J14" i="27"/>
  <c r="K14" i="27"/>
  <c r="F15" i="27"/>
  <c r="H16" i="27"/>
  <c r="I16" i="27"/>
  <c r="J16" i="27"/>
  <c r="K16" i="27"/>
  <c r="F17" i="27"/>
  <c r="G18" i="27" s="1"/>
  <c r="H18" i="27"/>
  <c r="I18" i="27"/>
  <c r="J18" i="27"/>
  <c r="K18" i="27"/>
  <c r="G19" i="27"/>
  <c r="H19" i="27"/>
  <c r="I19" i="27"/>
  <c r="J19" i="27"/>
  <c r="K19" i="27"/>
  <c r="L19" i="27"/>
  <c r="M19" i="27"/>
  <c r="F21" i="27"/>
  <c r="H22" i="27"/>
  <c r="I22" i="27"/>
  <c r="J22" i="27"/>
  <c r="K22" i="27"/>
  <c r="M22" i="27"/>
  <c r="F23" i="27"/>
  <c r="L24" i="27" s="1"/>
  <c r="G24" i="27"/>
  <c r="H24" i="27"/>
  <c r="I24" i="27"/>
  <c r="J24" i="27"/>
  <c r="K24" i="27"/>
  <c r="M24" i="27"/>
  <c r="F25" i="27"/>
  <c r="L26" i="27" s="1"/>
  <c r="I26" i="27"/>
  <c r="J26" i="27"/>
  <c r="K26" i="27"/>
  <c r="M26" i="27"/>
  <c r="F27" i="27"/>
  <c r="G28" i="27" s="1"/>
  <c r="H28" i="27"/>
  <c r="I28" i="27"/>
  <c r="J28" i="27"/>
  <c r="K28" i="27"/>
  <c r="L28" i="27"/>
  <c r="M28" i="27"/>
  <c r="F29" i="27"/>
  <c r="H30" i="27"/>
  <c r="I30" i="27"/>
  <c r="J30" i="27"/>
  <c r="K30" i="27"/>
  <c r="M30" i="27"/>
  <c r="F31" i="27"/>
  <c r="L32" i="27" s="1"/>
  <c r="G32" i="27"/>
  <c r="H32" i="27"/>
  <c r="I32" i="27"/>
  <c r="J32" i="27"/>
  <c r="K32" i="27"/>
  <c r="M32" i="27"/>
  <c r="F33" i="27"/>
  <c r="L34" i="27" s="1"/>
  <c r="H34" i="27"/>
  <c r="I34" i="27"/>
  <c r="J34" i="27"/>
  <c r="K34" i="27"/>
  <c r="F35" i="27"/>
  <c r="G36" i="27" s="1"/>
  <c r="H36" i="27"/>
  <c r="I36" i="27"/>
  <c r="J36" i="27"/>
  <c r="K36" i="27"/>
  <c r="F37" i="27"/>
  <c r="G38" i="27"/>
  <c r="H38" i="27"/>
  <c r="I38" i="27"/>
  <c r="J38" i="27"/>
  <c r="K38" i="27"/>
  <c r="L38" i="27"/>
  <c r="M38" i="27"/>
  <c r="F39" i="27"/>
  <c r="H40" i="27"/>
  <c r="I40" i="27"/>
  <c r="J40" i="27"/>
  <c r="K40" i="27"/>
  <c r="M40" i="27"/>
  <c r="F43" i="27"/>
  <c r="L44" i="27" s="1"/>
  <c r="G44" i="27"/>
  <c r="H44" i="27"/>
  <c r="I44" i="27"/>
  <c r="J44" i="27"/>
  <c r="K44" i="27"/>
  <c r="M44" i="27"/>
  <c r="F45" i="27"/>
  <c r="H46" i="27"/>
  <c r="I46" i="27"/>
  <c r="J46" i="27"/>
  <c r="K46" i="27"/>
  <c r="M46" i="27"/>
  <c r="F47" i="27"/>
  <c r="L48" i="27" s="1"/>
  <c r="G48" i="27"/>
  <c r="H48" i="27"/>
  <c r="I48" i="27"/>
  <c r="J48" i="27"/>
  <c r="K48" i="27"/>
  <c r="M48" i="27"/>
  <c r="F49" i="27"/>
  <c r="L50" i="27" s="1"/>
  <c r="G50" i="27"/>
  <c r="H50" i="27"/>
  <c r="I50" i="27"/>
  <c r="J50" i="27"/>
  <c r="K50" i="27"/>
  <c r="M50" i="27"/>
  <c r="F51" i="27"/>
  <c r="G52" i="27" s="1"/>
  <c r="H52" i="27"/>
  <c r="I52" i="27"/>
  <c r="J52" i="27"/>
  <c r="K52" i="27"/>
  <c r="F53" i="27"/>
  <c r="G54" i="27" s="1"/>
  <c r="H54" i="27"/>
  <c r="I54" i="27"/>
  <c r="J54" i="27"/>
  <c r="K54" i="27"/>
  <c r="L54" i="27"/>
  <c r="M54" i="27"/>
  <c r="F55" i="27"/>
  <c r="G56" i="27" s="1"/>
  <c r="H56" i="27"/>
  <c r="I56" i="27"/>
  <c r="J56" i="27"/>
  <c r="K56" i="27"/>
  <c r="L56" i="27"/>
  <c r="F57" i="27"/>
  <c r="L58" i="27" s="1"/>
  <c r="H58" i="27"/>
  <c r="I58" i="27"/>
  <c r="J58" i="27"/>
  <c r="K58" i="27"/>
  <c r="M58" i="27"/>
  <c r="F59" i="27"/>
  <c r="G60" i="27" s="1"/>
  <c r="H60" i="27"/>
  <c r="I60" i="27"/>
  <c r="J60" i="27"/>
  <c r="K60" i="27"/>
  <c r="M60" i="27"/>
  <c r="F61" i="27"/>
  <c r="H62" i="27"/>
  <c r="I62" i="27"/>
  <c r="J62" i="27"/>
  <c r="K62" i="27"/>
  <c r="M62" i="27"/>
  <c r="F63" i="27"/>
  <c r="G64" i="27" s="1"/>
  <c r="H64" i="27"/>
  <c r="I64" i="27"/>
  <c r="J64" i="27"/>
  <c r="K64" i="27"/>
  <c r="M64" i="27"/>
  <c r="F65" i="27"/>
  <c r="L66" i="27" s="1"/>
  <c r="H66" i="27"/>
  <c r="I66" i="27"/>
  <c r="J66" i="27"/>
  <c r="K66" i="27"/>
  <c r="M66" i="27"/>
  <c r="F67" i="27"/>
  <c r="G68" i="27" s="1"/>
  <c r="H68" i="27"/>
  <c r="I68" i="27"/>
  <c r="J68" i="27"/>
  <c r="K68" i="27"/>
  <c r="M68" i="27"/>
  <c r="G69" i="27"/>
  <c r="H69" i="27"/>
  <c r="I69" i="27"/>
  <c r="J69" i="27"/>
  <c r="K69" i="27"/>
  <c r="K70" i="27" s="1"/>
  <c r="L69" i="27"/>
  <c r="M69" i="27"/>
  <c r="F71" i="27"/>
  <c r="G72" i="27" s="1"/>
  <c r="H72" i="27"/>
  <c r="I72" i="27"/>
  <c r="J72" i="27"/>
  <c r="K72" i="27"/>
  <c r="M72" i="27"/>
  <c r="F73" i="27"/>
  <c r="G74" i="27" s="1"/>
  <c r="H74" i="27"/>
  <c r="I74" i="27"/>
  <c r="J74" i="27"/>
  <c r="K74" i="27"/>
  <c r="F75" i="27"/>
  <c r="L76" i="27" s="1"/>
  <c r="H76" i="27"/>
  <c r="I76" i="27"/>
  <c r="J76" i="27"/>
  <c r="K76" i="27"/>
  <c r="M76" i="27"/>
  <c r="F77" i="27"/>
  <c r="G78" i="27" s="1"/>
  <c r="H78" i="27"/>
  <c r="I78" i="27"/>
  <c r="J78" i="27"/>
  <c r="K78" i="27"/>
  <c r="F79" i="27"/>
  <c r="M80" i="27" s="1"/>
  <c r="H80" i="27"/>
  <c r="I80" i="27"/>
  <c r="J80" i="27"/>
  <c r="K80" i="27"/>
  <c r="F81" i="27"/>
  <c r="L82" i="27" s="1"/>
  <c r="H82" i="27"/>
  <c r="I82" i="27"/>
  <c r="J82" i="27"/>
  <c r="K82" i="27"/>
  <c r="F83" i="27"/>
  <c r="L84" i="27" s="1"/>
  <c r="H84" i="27"/>
  <c r="I84" i="27"/>
  <c r="J84" i="27"/>
  <c r="K84" i="27"/>
  <c r="M84" i="27"/>
  <c r="F85" i="27"/>
  <c r="G86" i="27" s="1"/>
  <c r="H86" i="27"/>
  <c r="I86" i="27"/>
  <c r="J86" i="27"/>
  <c r="K86" i="27"/>
  <c r="M86" i="27"/>
  <c r="F87" i="27"/>
  <c r="H88" i="27"/>
  <c r="I88" i="27"/>
  <c r="J88" i="27"/>
  <c r="K88" i="27"/>
  <c r="M88" i="27"/>
  <c r="F89" i="27"/>
  <c r="M90" i="27" s="1"/>
  <c r="G90" i="27"/>
  <c r="H90" i="27"/>
  <c r="I90" i="27"/>
  <c r="J90" i="27"/>
  <c r="K90" i="27"/>
  <c r="F91" i="27"/>
  <c r="L92" i="27" s="1"/>
  <c r="H92" i="27"/>
  <c r="I92" i="27"/>
  <c r="J92" i="27"/>
  <c r="K92" i="27"/>
  <c r="M92" i="27"/>
  <c r="F93" i="27"/>
  <c r="G94" i="27" s="1"/>
  <c r="H94" i="27"/>
  <c r="I94" i="27"/>
  <c r="J94" i="27"/>
  <c r="K94" i="27"/>
  <c r="M94" i="27"/>
  <c r="F95" i="27"/>
  <c r="M96" i="27" s="1"/>
  <c r="H96" i="27"/>
  <c r="I96" i="27"/>
  <c r="J96" i="27"/>
  <c r="K96" i="27"/>
  <c r="F97" i="27"/>
  <c r="M98" i="27" s="1"/>
  <c r="H98" i="27"/>
  <c r="I98" i="27"/>
  <c r="J98" i="27"/>
  <c r="K98" i="27"/>
  <c r="F99" i="27"/>
  <c r="H100" i="27"/>
  <c r="I100" i="27"/>
  <c r="J100" i="27"/>
  <c r="K100" i="27"/>
  <c r="G7" i="26"/>
  <c r="I7" i="26"/>
  <c r="K7" i="26"/>
  <c r="M7" i="26"/>
  <c r="F8" i="26"/>
  <c r="F9" i="26"/>
  <c r="J9" i="26" s="1"/>
  <c r="N9" i="26"/>
  <c r="F10" i="26"/>
  <c r="L10" i="26" s="1"/>
  <c r="J10" i="26"/>
  <c r="F11" i="26"/>
  <c r="J11" i="26" s="1"/>
  <c r="N11" i="26"/>
  <c r="F12" i="26"/>
  <c r="N12" i="26"/>
  <c r="G13" i="26"/>
  <c r="I13" i="26"/>
  <c r="K13" i="26"/>
  <c r="M13" i="26"/>
  <c r="F14" i="26"/>
  <c r="L14" i="26" s="1"/>
  <c r="N14" i="26"/>
  <c r="F15" i="26"/>
  <c r="L15" i="26" s="1"/>
  <c r="N15" i="26"/>
  <c r="F16" i="26"/>
  <c r="N16" i="26"/>
  <c r="F17" i="26"/>
  <c r="H17" i="26" s="1"/>
  <c r="J17" i="26"/>
  <c r="N17" i="26"/>
  <c r="F18" i="26"/>
  <c r="L18" i="26" s="1"/>
  <c r="J18" i="26"/>
  <c r="N18" i="26"/>
  <c r="F19" i="26"/>
  <c r="L19" i="26" s="1"/>
  <c r="J19" i="26"/>
  <c r="N19" i="26"/>
  <c r="F20" i="26"/>
  <c r="L20" i="26" s="1"/>
  <c r="F21" i="26"/>
  <c r="L21" i="26" s="1"/>
  <c r="J21" i="26"/>
  <c r="N21" i="26"/>
  <c r="F22" i="26"/>
  <c r="J22" i="26" s="1"/>
  <c r="H22" i="26"/>
  <c r="L22" i="26"/>
  <c r="N22" i="26"/>
  <c r="F23" i="26"/>
  <c r="L23" i="26" s="1"/>
  <c r="N23" i="26"/>
  <c r="F25" i="26"/>
  <c r="H25" i="26" s="1"/>
  <c r="J25" i="26"/>
  <c r="L25" i="26"/>
  <c r="N25" i="26"/>
  <c r="F26" i="26"/>
  <c r="J26" i="26"/>
  <c r="N26" i="26"/>
  <c r="F27" i="26"/>
  <c r="L27" i="26" s="1"/>
  <c r="J27" i="26"/>
  <c r="N27" i="26"/>
  <c r="F28" i="26"/>
  <c r="L28" i="26" s="1"/>
  <c r="N28" i="26"/>
  <c r="F29" i="26"/>
  <c r="L29" i="26" s="1"/>
  <c r="N29" i="26"/>
  <c r="F30" i="26"/>
  <c r="L30" i="26" s="1"/>
  <c r="J30" i="26"/>
  <c r="N30" i="26"/>
  <c r="F31" i="26"/>
  <c r="J31" i="26" s="1"/>
  <c r="N31" i="26"/>
  <c r="F32" i="26"/>
  <c r="L32" i="26"/>
  <c r="N32" i="26"/>
  <c r="F33" i="26"/>
  <c r="H33" i="26" s="1"/>
  <c r="N33" i="26"/>
  <c r="F34" i="26"/>
  <c r="L34" i="26" s="1"/>
  <c r="N34" i="26"/>
  <c r="F35" i="26"/>
  <c r="J35" i="26" s="1"/>
  <c r="N35" i="26"/>
  <c r="F36" i="26"/>
  <c r="L36" i="26"/>
  <c r="N36" i="26"/>
  <c r="F37" i="26"/>
  <c r="H37" i="26" s="1"/>
  <c r="J37" i="26"/>
  <c r="N37" i="26"/>
  <c r="G38" i="26"/>
  <c r="I38" i="26"/>
  <c r="K38" i="26"/>
  <c r="M38" i="26"/>
  <c r="F39" i="26"/>
  <c r="J39" i="26" s="1"/>
  <c r="N39" i="26"/>
  <c r="F40" i="26"/>
  <c r="N40" i="26" s="1"/>
  <c r="F41" i="26"/>
  <c r="L41" i="26" s="1"/>
  <c r="J41" i="26"/>
  <c r="N41" i="26"/>
  <c r="F42" i="26"/>
  <c r="H42" i="26" s="1"/>
  <c r="J42" i="26"/>
  <c r="L42" i="26"/>
  <c r="N42" i="26"/>
  <c r="F43" i="26"/>
  <c r="J43" i="26" s="1"/>
  <c r="F44" i="26"/>
  <c r="N44" i="26" s="1"/>
  <c r="F45" i="26"/>
  <c r="H45" i="26" s="1"/>
  <c r="N45" i="26"/>
  <c r="F46" i="26"/>
  <c r="L46" i="26" s="1"/>
  <c r="N46" i="26"/>
  <c r="F47" i="26"/>
  <c r="L47" i="26" s="1"/>
  <c r="J47" i="26"/>
  <c r="N47" i="26"/>
  <c r="F48" i="26"/>
  <c r="N48" i="26" s="1"/>
  <c r="F49" i="26"/>
  <c r="J49" i="26" s="1"/>
  <c r="N49" i="26"/>
  <c r="F50" i="26"/>
  <c r="L50" i="26" s="1"/>
  <c r="N50" i="26"/>
  <c r="F51" i="26"/>
  <c r="N51" i="26"/>
  <c r="F52" i="26"/>
  <c r="H52" i="26" s="1"/>
  <c r="J52" i="26"/>
  <c r="F53" i="26"/>
  <c r="L53" i="26" s="1"/>
  <c r="N53" i="26"/>
  <c r="N8" i="25"/>
  <c r="J8" i="25"/>
  <c r="M8" i="25"/>
  <c r="F9" i="25"/>
  <c r="G9" i="25"/>
  <c r="N9" i="25" s="1"/>
  <c r="J9" i="25"/>
  <c r="M9" i="25"/>
  <c r="F10" i="25"/>
  <c r="G10" i="25"/>
  <c r="N10" i="25" s="1"/>
  <c r="J10" i="25"/>
  <c r="M10" i="25"/>
  <c r="F11" i="25"/>
  <c r="N11" i="25"/>
  <c r="J11" i="25"/>
  <c r="M11" i="25"/>
  <c r="F12" i="25"/>
  <c r="G12" i="25"/>
  <c r="N12" i="25" s="1"/>
  <c r="J12" i="25"/>
  <c r="M12" i="25"/>
  <c r="F14" i="25"/>
  <c r="G14" i="25"/>
  <c r="N14" i="25" s="1"/>
  <c r="J14" i="25"/>
  <c r="M14" i="25"/>
  <c r="F15" i="25"/>
  <c r="G15" i="25"/>
  <c r="N15" i="25" s="1"/>
  <c r="J15" i="25"/>
  <c r="M15" i="25"/>
  <c r="F16" i="25"/>
  <c r="G16" i="25"/>
  <c r="N16" i="25" s="1"/>
  <c r="J16" i="25"/>
  <c r="M16" i="25"/>
  <c r="O16" i="25"/>
  <c r="F17" i="25"/>
  <c r="G17" i="25"/>
  <c r="N17" i="25" s="1"/>
  <c r="J17" i="25"/>
  <c r="M17" i="25"/>
  <c r="O17" i="25"/>
  <c r="F18" i="25"/>
  <c r="G18" i="25"/>
  <c r="N18" i="25" s="1"/>
  <c r="J18" i="25"/>
  <c r="M18" i="25"/>
  <c r="O18" i="25"/>
  <c r="F19" i="25"/>
  <c r="G19" i="25"/>
  <c r="N19" i="25" s="1"/>
  <c r="J19" i="25"/>
  <c r="M19" i="25"/>
  <c r="O19" i="25"/>
  <c r="F20" i="25"/>
  <c r="G20" i="25"/>
  <c r="N20" i="25" s="1"/>
  <c r="J20" i="25"/>
  <c r="M20" i="25"/>
  <c r="O20" i="25"/>
  <c r="F21" i="25"/>
  <c r="G21" i="25"/>
  <c r="N21" i="25" s="1"/>
  <c r="J21" i="25"/>
  <c r="M21" i="25"/>
  <c r="F22" i="25"/>
  <c r="G22" i="25"/>
  <c r="J22" i="25"/>
  <c r="M22" i="25"/>
  <c r="N22" i="25"/>
  <c r="O22" i="25"/>
  <c r="F23" i="25"/>
  <c r="G23" i="25"/>
  <c r="N23" i="25" s="1"/>
  <c r="J23" i="25"/>
  <c r="M23" i="25"/>
  <c r="F25" i="25"/>
  <c r="G25" i="25"/>
  <c r="N25" i="25" s="1"/>
  <c r="J25" i="25"/>
  <c r="M25" i="25"/>
  <c r="F26" i="25"/>
  <c r="G26" i="25"/>
  <c r="N26" i="25" s="1"/>
  <c r="J26" i="25"/>
  <c r="M26" i="25"/>
  <c r="F27" i="25"/>
  <c r="G27" i="25"/>
  <c r="N27" i="25" s="1"/>
  <c r="J27" i="25"/>
  <c r="M27" i="25"/>
  <c r="O27" i="25"/>
  <c r="F28" i="25"/>
  <c r="G28" i="25"/>
  <c r="N28" i="25" s="1"/>
  <c r="J28" i="25"/>
  <c r="M28" i="25"/>
  <c r="O28" i="25"/>
  <c r="F29" i="25"/>
  <c r="G29" i="25"/>
  <c r="N29" i="25" s="1"/>
  <c r="J29" i="25"/>
  <c r="M29" i="25"/>
  <c r="O29" i="25"/>
  <c r="F30" i="25"/>
  <c r="G30" i="25"/>
  <c r="N30" i="25" s="1"/>
  <c r="J30" i="25"/>
  <c r="M30" i="25"/>
  <c r="O30" i="25"/>
  <c r="F31" i="25"/>
  <c r="G31" i="25"/>
  <c r="N31" i="25" s="1"/>
  <c r="J31" i="25"/>
  <c r="M31" i="25"/>
  <c r="F32" i="25"/>
  <c r="G32" i="25"/>
  <c r="N32" i="25" s="1"/>
  <c r="J32" i="25"/>
  <c r="M32" i="25"/>
  <c r="O32" i="25"/>
  <c r="F33" i="25"/>
  <c r="G33" i="25"/>
  <c r="N33" i="25" s="1"/>
  <c r="J33" i="25"/>
  <c r="M33" i="25"/>
  <c r="F34" i="25"/>
  <c r="G34" i="25"/>
  <c r="N34" i="25" s="1"/>
  <c r="J34" i="25"/>
  <c r="M34" i="25"/>
  <c r="F35" i="25"/>
  <c r="G35" i="25"/>
  <c r="N35" i="25" s="1"/>
  <c r="J35" i="25"/>
  <c r="M35" i="25"/>
  <c r="F36" i="25"/>
  <c r="G36" i="25"/>
  <c r="N36" i="25" s="1"/>
  <c r="J36" i="25"/>
  <c r="M36" i="25"/>
  <c r="O36" i="25"/>
  <c r="F37" i="25"/>
  <c r="G37" i="25"/>
  <c r="N37" i="25" s="1"/>
  <c r="J37" i="25"/>
  <c r="M37" i="25"/>
  <c r="O37" i="25"/>
  <c r="F38" i="25"/>
  <c r="N38" i="25"/>
  <c r="J38" i="25"/>
  <c r="M38" i="25"/>
  <c r="F39" i="25"/>
  <c r="G39" i="25"/>
  <c r="J39" i="25"/>
  <c r="M39" i="25"/>
  <c r="N39" i="25"/>
  <c r="O39" i="25"/>
  <c r="F40" i="25"/>
  <c r="G40" i="25"/>
  <c r="N40" i="25" s="1"/>
  <c r="J40" i="25"/>
  <c r="M40" i="25"/>
  <c r="F41" i="25"/>
  <c r="G41" i="25"/>
  <c r="N41" i="25" s="1"/>
  <c r="J41" i="25"/>
  <c r="M41" i="25"/>
  <c r="F42" i="25"/>
  <c r="G42" i="25"/>
  <c r="N42" i="25" s="1"/>
  <c r="J42" i="25"/>
  <c r="M42" i="25"/>
  <c r="O42" i="25"/>
  <c r="F43" i="25"/>
  <c r="G43" i="25"/>
  <c r="N43" i="25" s="1"/>
  <c r="J43" i="25"/>
  <c r="M43" i="25"/>
  <c r="F44" i="25"/>
  <c r="G44" i="25"/>
  <c r="N44" i="25" s="1"/>
  <c r="J44" i="25"/>
  <c r="M44" i="25"/>
  <c r="F45" i="25"/>
  <c r="G45" i="25"/>
  <c r="N45" i="25" s="1"/>
  <c r="J45" i="25"/>
  <c r="M45" i="25"/>
  <c r="F46" i="25"/>
  <c r="G46" i="25"/>
  <c r="N46" i="25" s="1"/>
  <c r="J46" i="25"/>
  <c r="M46" i="25"/>
  <c r="O46" i="25"/>
  <c r="F47" i="25"/>
  <c r="G47" i="25"/>
  <c r="N47" i="25" s="1"/>
  <c r="J47" i="25"/>
  <c r="M47" i="25"/>
  <c r="F48" i="25"/>
  <c r="G48" i="25"/>
  <c r="N48" i="25" s="1"/>
  <c r="J48" i="25"/>
  <c r="M48" i="25"/>
  <c r="O48" i="25"/>
  <c r="F49" i="25"/>
  <c r="G49" i="25"/>
  <c r="N49" i="25" s="1"/>
  <c r="J49" i="25"/>
  <c r="M49" i="25"/>
  <c r="F50" i="25"/>
  <c r="G50" i="25"/>
  <c r="N50" i="25" s="1"/>
  <c r="J50" i="25"/>
  <c r="M50" i="25"/>
  <c r="O50" i="25"/>
  <c r="F51" i="25"/>
  <c r="G51" i="25"/>
  <c r="N51" i="25" s="1"/>
  <c r="J51" i="25"/>
  <c r="M51" i="25"/>
  <c r="F52" i="25"/>
  <c r="G52" i="25"/>
  <c r="N52" i="25" s="1"/>
  <c r="J52" i="25"/>
  <c r="M52" i="25"/>
  <c r="F53" i="25"/>
  <c r="G53" i="25"/>
  <c r="N53" i="25" s="1"/>
  <c r="J53" i="25"/>
  <c r="M53" i="25"/>
  <c r="G7" i="23"/>
  <c r="I7" i="23"/>
  <c r="K7" i="23"/>
  <c r="L7" i="23" s="1"/>
  <c r="J8" i="23"/>
  <c r="L8" i="23"/>
  <c r="J9" i="23"/>
  <c r="L9" i="23"/>
  <c r="J10" i="23"/>
  <c r="L10" i="23"/>
  <c r="J11" i="23"/>
  <c r="L11" i="23"/>
  <c r="J12" i="23"/>
  <c r="L12" i="23"/>
  <c r="J13" i="23"/>
  <c r="K13" i="23"/>
  <c r="J14" i="23"/>
  <c r="L14" i="23"/>
  <c r="J15" i="23"/>
  <c r="L15" i="23"/>
  <c r="J16" i="23"/>
  <c r="L16" i="23"/>
  <c r="J17" i="23"/>
  <c r="L17" i="23"/>
  <c r="J18" i="23"/>
  <c r="L18" i="23"/>
  <c r="J19" i="23"/>
  <c r="L19" i="23"/>
  <c r="J20" i="23"/>
  <c r="L20" i="23"/>
  <c r="J21" i="23"/>
  <c r="L21" i="23"/>
  <c r="J22" i="23"/>
  <c r="L22" i="23"/>
  <c r="J23" i="23"/>
  <c r="L23" i="23"/>
  <c r="J25" i="23"/>
  <c r="L25" i="23"/>
  <c r="J26" i="23"/>
  <c r="L26" i="23"/>
  <c r="J27" i="23"/>
  <c r="L27" i="23"/>
  <c r="J28" i="23"/>
  <c r="L28" i="23"/>
  <c r="J29" i="23"/>
  <c r="L29" i="23"/>
  <c r="J30" i="23"/>
  <c r="L30" i="23"/>
  <c r="J31" i="23"/>
  <c r="L31" i="23"/>
  <c r="J32" i="23"/>
  <c r="L32" i="23"/>
  <c r="J33" i="23"/>
  <c r="L33" i="23"/>
  <c r="J34" i="23"/>
  <c r="L34" i="23"/>
  <c r="J35" i="23"/>
  <c r="L35" i="23"/>
  <c r="J36" i="23"/>
  <c r="L36" i="23"/>
  <c r="J37" i="23"/>
  <c r="L37" i="23"/>
  <c r="J38" i="23"/>
  <c r="L38" i="23"/>
  <c r="J39" i="23"/>
  <c r="L39" i="23"/>
  <c r="J40" i="23"/>
  <c r="L40" i="23"/>
  <c r="J41" i="23"/>
  <c r="L41" i="23"/>
  <c r="J42" i="23"/>
  <c r="L42" i="23"/>
  <c r="J43" i="23"/>
  <c r="L43" i="23"/>
  <c r="J44" i="23"/>
  <c r="L44" i="23"/>
  <c r="J45" i="23"/>
  <c r="L45" i="23"/>
  <c r="J46" i="23"/>
  <c r="L46" i="23"/>
  <c r="J47" i="23"/>
  <c r="L47" i="23"/>
  <c r="J48" i="23"/>
  <c r="L48" i="23"/>
  <c r="J49" i="23"/>
  <c r="L49" i="23"/>
  <c r="J50" i="23"/>
  <c r="L50" i="23"/>
  <c r="J51" i="23"/>
  <c r="L51" i="23"/>
  <c r="J52" i="23"/>
  <c r="L52" i="23"/>
  <c r="J53" i="23"/>
  <c r="L53" i="23"/>
  <c r="G7" i="22"/>
  <c r="I7" i="22"/>
  <c r="K7" i="22"/>
  <c r="F8" i="22"/>
  <c r="L8" i="22" s="1"/>
  <c r="F9" i="22"/>
  <c r="L9" i="22" s="1"/>
  <c r="F10" i="22"/>
  <c r="L10" i="22" s="1"/>
  <c r="H10" i="22"/>
  <c r="F11" i="22"/>
  <c r="L11" i="22" s="1"/>
  <c r="F12" i="22"/>
  <c r="J12" i="22" s="1"/>
  <c r="H12" i="22"/>
  <c r="G13" i="22"/>
  <c r="I13" i="22"/>
  <c r="K13" i="22"/>
  <c r="F14" i="22"/>
  <c r="L14" i="22" s="1"/>
  <c r="F15" i="22"/>
  <c r="L15" i="22" s="1"/>
  <c r="F16" i="22"/>
  <c r="L16" i="22" s="1"/>
  <c r="F17" i="22"/>
  <c r="H17" i="22" s="1"/>
  <c r="L17" i="22"/>
  <c r="F18" i="22"/>
  <c r="H18" i="22" s="1"/>
  <c r="J18" i="22"/>
  <c r="L18" i="22"/>
  <c r="F19" i="22"/>
  <c r="H19" i="22" s="1"/>
  <c r="L19" i="22"/>
  <c r="F20" i="22"/>
  <c r="H20" i="22" s="1"/>
  <c r="L20" i="22"/>
  <c r="F21" i="22"/>
  <c r="H21" i="22" s="1"/>
  <c r="J21" i="22"/>
  <c r="L21" i="22"/>
  <c r="F22" i="22"/>
  <c r="J22" i="22" s="1"/>
  <c r="H22" i="22"/>
  <c r="L22" i="22"/>
  <c r="F23" i="22"/>
  <c r="H23" i="22" s="1"/>
  <c r="L23" i="22"/>
  <c r="F25" i="22"/>
  <c r="H25" i="22" s="1"/>
  <c r="J25" i="22"/>
  <c r="L25" i="22"/>
  <c r="F26" i="22"/>
  <c r="H26" i="22" s="1"/>
  <c r="L26" i="22"/>
  <c r="F27" i="22"/>
  <c r="H27" i="22" s="1"/>
  <c r="J27" i="22"/>
  <c r="L27" i="22"/>
  <c r="F28" i="22"/>
  <c r="H28" i="22" s="1"/>
  <c r="L28" i="22"/>
  <c r="F29" i="22"/>
  <c r="H29" i="22" s="1"/>
  <c r="L29" i="22"/>
  <c r="F30" i="22"/>
  <c r="H30" i="22" s="1"/>
  <c r="L30" i="22"/>
  <c r="F31" i="22"/>
  <c r="H31" i="22" s="1"/>
  <c r="F32" i="22"/>
  <c r="H32" i="22" s="1"/>
  <c r="L32" i="22"/>
  <c r="F33" i="22"/>
  <c r="L33" i="22" s="1"/>
  <c r="F34" i="22"/>
  <c r="H34" i="22" s="1"/>
  <c r="L34" i="22"/>
  <c r="F35" i="22"/>
  <c r="H35" i="22" s="1"/>
  <c r="J35" i="22"/>
  <c r="L35" i="22"/>
  <c r="F36" i="22"/>
  <c r="H36" i="22" s="1"/>
  <c r="L36" i="22"/>
  <c r="F37" i="22"/>
  <c r="H37" i="22" s="1"/>
  <c r="L37" i="22"/>
  <c r="G38" i="22"/>
  <c r="I38" i="22"/>
  <c r="K38" i="22"/>
  <c r="F39" i="22"/>
  <c r="L39" i="22"/>
  <c r="F40" i="22"/>
  <c r="L40" i="22"/>
  <c r="F41" i="22"/>
  <c r="L41" i="22"/>
  <c r="F42" i="22"/>
  <c r="H42" i="22" s="1"/>
  <c r="J42" i="22"/>
  <c r="L42" i="22"/>
  <c r="F43" i="22"/>
  <c r="F44" i="22"/>
  <c r="F45" i="22"/>
  <c r="F46" i="22"/>
  <c r="L46" i="22"/>
  <c r="F47" i="22"/>
  <c r="L47" i="22"/>
  <c r="F48" i="22"/>
  <c r="L48" i="22"/>
  <c r="F49" i="22"/>
  <c r="L49" i="22"/>
  <c r="F50" i="22"/>
  <c r="L50" i="22"/>
  <c r="F51" i="22"/>
  <c r="F52" i="22"/>
  <c r="H52" i="22" s="1"/>
  <c r="F53" i="22"/>
  <c r="L53" i="22" s="1"/>
  <c r="G7" i="20"/>
  <c r="I7" i="20"/>
  <c r="K7" i="20"/>
  <c r="F8" i="20"/>
  <c r="L8" i="20" s="1"/>
  <c r="F9" i="20"/>
  <c r="L9" i="20" s="1"/>
  <c r="F10" i="20"/>
  <c r="L10" i="20" s="1"/>
  <c r="F11" i="20"/>
  <c r="L11" i="20" s="1"/>
  <c r="H11" i="20"/>
  <c r="F12" i="20"/>
  <c r="L12" i="20" s="1"/>
  <c r="G13" i="20"/>
  <c r="I13" i="20"/>
  <c r="K13" i="20"/>
  <c r="F14" i="20"/>
  <c r="L14" i="20" s="1"/>
  <c r="F15" i="20"/>
  <c r="J15" i="20" s="1"/>
  <c r="L15" i="20"/>
  <c r="F16" i="20"/>
  <c r="L16" i="20" s="1"/>
  <c r="F17" i="20"/>
  <c r="J17" i="20" s="1"/>
  <c r="H17" i="20"/>
  <c r="L17" i="20"/>
  <c r="F18" i="20"/>
  <c r="H18" i="20" s="1"/>
  <c r="L18" i="20"/>
  <c r="F19" i="20"/>
  <c r="H19" i="20" s="1"/>
  <c r="L19" i="20"/>
  <c r="F20" i="20"/>
  <c r="H20" i="20" s="1"/>
  <c r="L20" i="20"/>
  <c r="F21" i="20"/>
  <c r="H21" i="20" s="1"/>
  <c r="L21" i="20"/>
  <c r="F22" i="20"/>
  <c r="J22" i="20" s="1"/>
  <c r="H22" i="20"/>
  <c r="L22" i="20"/>
  <c r="F23" i="20"/>
  <c r="H23" i="20" s="1"/>
  <c r="F25" i="20"/>
  <c r="H25" i="20" s="1"/>
  <c r="L25" i="20"/>
  <c r="F26" i="20"/>
  <c r="F27" i="20"/>
  <c r="H27" i="20" s="1"/>
  <c r="L27" i="20"/>
  <c r="F28" i="20"/>
  <c r="H28" i="20" s="1"/>
  <c r="L28" i="20"/>
  <c r="F29" i="20"/>
  <c r="H29" i="20" s="1"/>
  <c r="L29" i="20"/>
  <c r="F30" i="20"/>
  <c r="H30" i="20" s="1"/>
  <c r="L30" i="20"/>
  <c r="F31" i="20"/>
  <c r="H31" i="20" s="1"/>
  <c r="L31" i="20"/>
  <c r="F32" i="20"/>
  <c r="H32" i="20" s="1"/>
  <c r="L32" i="20"/>
  <c r="F33" i="20"/>
  <c r="H33" i="20" s="1"/>
  <c r="L33" i="20"/>
  <c r="F34" i="20"/>
  <c r="H34" i="20" s="1"/>
  <c r="L34" i="20"/>
  <c r="F35" i="20"/>
  <c r="H35" i="20" s="1"/>
  <c r="L35" i="20"/>
  <c r="F36" i="20"/>
  <c r="H36" i="20" s="1"/>
  <c r="L36" i="20"/>
  <c r="F37" i="20"/>
  <c r="H37" i="20" s="1"/>
  <c r="L37" i="20"/>
  <c r="G38" i="20"/>
  <c r="I38" i="20"/>
  <c r="K38" i="20"/>
  <c r="F39" i="20"/>
  <c r="H39" i="20" s="1"/>
  <c r="J39" i="20"/>
  <c r="L39" i="20"/>
  <c r="F40" i="20"/>
  <c r="H40" i="20" s="1"/>
  <c r="F41" i="20"/>
  <c r="L41" i="20" s="1"/>
  <c r="F42" i="20"/>
  <c r="H42" i="20" s="1"/>
  <c r="J42" i="20"/>
  <c r="L42" i="20"/>
  <c r="F43" i="20"/>
  <c r="H43" i="20" s="1"/>
  <c r="L43" i="20"/>
  <c r="F44" i="20"/>
  <c r="H44" i="20" s="1"/>
  <c r="F45" i="20"/>
  <c r="L45" i="20"/>
  <c r="F46" i="20"/>
  <c r="H46" i="20" s="1"/>
  <c r="L46" i="20"/>
  <c r="F47" i="20"/>
  <c r="H47" i="20" s="1"/>
  <c r="L47" i="20"/>
  <c r="F48" i="20"/>
  <c r="H48" i="20" s="1"/>
  <c r="F49" i="20"/>
  <c r="L49" i="20"/>
  <c r="F50" i="20"/>
  <c r="H50" i="20" s="1"/>
  <c r="F51" i="20"/>
  <c r="H51" i="20" s="1"/>
  <c r="J51" i="20"/>
  <c r="F52" i="20"/>
  <c r="H52" i="20" s="1"/>
  <c r="F53" i="20"/>
  <c r="L53" i="20" s="1"/>
  <c r="H9" i="19"/>
  <c r="L8" i="19"/>
  <c r="I9" i="19"/>
  <c r="G11" i="19"/>
  <c r="H11" i="19"/>
  <c r="J11" i="19"/>
  <c r="L11" i="19"/>
  <c r="G13" i="19"/>
  <c r="H13" i="19"/>
  <c r="I13" i="19"/>
  <c r="K13" i="19"/>
  <c r="L13" i="19"/>
  <c r="G15" i="19"/>
  <c r="H15" i="19"/>
  <c r="I15" i="19"/>
  <c r="J15" i="19"/>
  <c r="K15" i="19"/>
  <c r="L15" i="19"/>
  <c r="G17" i="19"/>
  <c r="H17" i="19"/>
  <c r="I17" i="19"/>
  <c r="J17" i="19"/>
  <c r="K17" i="19"/>
  <c r="L17" i="19"/>
  <c r="G19" i="19"/>
  <c r="H19" i="19"/>
  <c r="I19" i="19"/>
  <c r="J19" i="19"/>
  <c r="K19" i="19"/>
  <c r="L19" i="19"/>
  <c r="I20" i="19"/>
  <c r="J20" i="19"/>
  <c r="K20" i="19"/>
  <c r="L20" i="19"/>
  <c r="G23" i="19"/>
  <c r="H23" i="19"/>
  <c r="I23" i="19"/>
  <c r="J23" i="19"/>
  <c r="K23" i="19"/>
  <c r="L23" i="19"/>
  <c r="G25" i="19"/>
  <c r="H25" i="19"/>
  <c r="I25" i="19"/>
  <c r="J25" i="19"/>
  <c r="K25" i="19"/>
  <c r="L25" i="19"/>
  <c r="G27" i="19"/>
  <c r="H27" i="19"/>
  <c r="I27" i="19"/>
  <c r="J27" i="19"/>
  <c r="K27" i="19"/>
  <c r="L27" i="19"/>
  <c r="G29" i="19"/>
  <c r="H29" i="19"/>
  <c r="I29" i="19"/>
  <c r="J29" i="19"/>
  <c r="K29" i="19"/>
  <c r="L29" i="19"/>
  <c r="G31" i="19"/>
  <c r="H31" i="19"/>
  <c r="I31" i="19"/>
  <c r="J31" i="19"/>
  <c r="K31" i="19"/>
  <c r="L31" i="19"/>
  <c r="G33" i="19"/>
  <c r="H33" i="19"/>
  <c r="I33" i="19"/>
  <c r="J33" i="19"/>
  <c r="K33" i="19"/>
  <c r="L33" i="19"/>
  <c r="G35" i="19"/>
  <c r="H35" i="19"/>
  <c r="I35" i="19"/>
  <c r="J35" i="19"/>
  <c r="K35" i="19"/>
  <c r="L35" i="19"/>
  <c r="G37" i="19"/>
  <c r="H37" i="19"/>
  <c r="I37" i="19"/>
  <c r="J37" i="19"/>
  <c r="K37" i="19"/>
  <c r="L37" i="19"/>
  <c r="G39" i="19"/>
  <c r="H39" i="19"/>
  <c r="I39" i="19"/>
  <c r="J39" i="19"/>
  <c r="K39" i="19"/>
  <c r="L39" i="19"/>
  <c r="G41" i="19"/>
  <c r="H41" i="19"/>
  <c r="I41" i="19"/>
  <c r="J41" i="19"/>
  <c r="K41" i="19"/>
  <c r="L41" i="19"/>
  <c r="G45" i="19"/>
  <c r="H45" i="19"/>
  <c r="I45" i="19"/>
  <c r="J45" i="19"/>
  <c r="K45" i="19"/>
  <c r="L45" i="19"/>
  <c r="G47" i="19"/>
  <c r="H47" i="19"/>
  <c r="I47" i="19"/>
  <c r="J47" i="19"/>
  <c r="K47" i="19"/>
  <c r="L47" i="19"/>
  <c r="G49" i="19"/>
  <c r="H49" i="19"/>
  <c r="I49" i="19"/>
  <c r="J49" i="19"/>
  <c r="K49" i="19"/>
  <c r="L49" i="19"/>
  <c r="G51" i="19"/>
  <c r="H51" i="19"/>
  <c r="I51" i="19"/>
  <c r="J51" i="19"/>
  <c r="K51" i="19"/>
  <c r="L51" i="19"/>
  <c r="G53" i="19"/>
  <c r="H53" i="19"/>
  <c r="I53" i="19"/>
  <c r="J53" i="19"/>
  <c r="K53" i="19"/>
  <c r="L53" i="19"/>
  <c r="G55" i="19"/>
  <c r="H55" i="19"/>
  <c r="I55" i="19"/>
  <c r="J55" i="19"/>
  <c r="K55" i="19"/>
  <c r="L55" i="19"/>
  <c r="G57" i="19"/>
  <c r="H57" i="19"/>
  <c r="I57" i="19"/>
  <c r="J57" i="19"/>
  <c r="K57" i="19"/>
  <c r="L57" i="19"/>
  <c r="G59" i="19"/>
  <c r="H59" i="19"/>
  <c r="I59" i="19"/>
  <c r="J59" i="19"/>
  <c r="K59" i="19"/>
  <c r="L59" i="19"/>
  <c r="G61" i="19"/>
  <c r="H61" i="19"/>
  <c r="I61" i="19"/>
  <c r="J61" i="19"/>
  <c r="K61" i="19"/>
  <c r="L61" i="19"/>
  <c r="G63" i="19"/>
  <c r="H63" i="19"/>
  <c r="I63" i="19"/>
  <c r="J63" i="19"/>
  <c r="K63" i="19"/>
  <c r="L63" i="19"/>
  <c r="G65" i="19"/>
  <c r="H65" i="19"/>
  <c r="I65" i="19"/>
  <c r="J65" i="19"/>
  <c r="K65" i="19"/>
  <c r="L65" i="19"/>
  <c r="G67" i="19"/>
  <c r="H67" i="19"/>
  <c r="I67" i="19"/>
  <c r="J67" i="19"/>
  <c r="K67" i="19"/>
  <c r="L67" i="19"/>
  <c r="G69" i="19"/>
  <c r="H69" i="19"/>
  <c r="I69" i="19"/>
  <c r="J69" i="19"/>
  <c r="K69" i="19"/>
  <c r="L69" i="19"/>
  <c r="G70" i="19"/>
  <c r="H70" i="19"/>
  <c r="J70" i="19"/>
  <c r="K70" i="19"/>
  <c r="L70" i="19"/>
  <c r="L71" i="19" s="1"/>
  <c r="G73" i="19"/>
  <c r="H73" i="19"/>
  <c r="I73" i="19"/>
  <c r="J73" i="19"/>
  <c r="K73" i="19"/>
  <c r="L73" i="19"/>
  <c r="G75" i="19"/>
  <c r="H75" i="19"/>
  <c r="I75" i="19"/>
  <c r="J75" i="19"/>
  <c r="K75" i="19"/>
  <c r="L75" i="19"/>
  <c r="G77" i="19"/>
  <c r="H77" i="19"/>
  <c r="I77" i="19"/>
  <c r="J77" i="19"/>
  <c r="K77" i="19"/>
  <c r="L77" i="19"/>
  <c r="G79" i="19"/>
  <c r="H79" i="19"/>
  <c r="I79" i="19"/>
  <c r="J79" i="19"/>
  <c r="K79" i="19"/>
  <c r="L79" i="19"/>
  <c r="G81" i="19"/>
  <c r="H81" i="19"/>
  <c r="I81" i="19"/>
  <c r="J81" i="19"/>
  <c r="K81" i="19"/>
  <c r="L81" i="19"/>
  <c r="G83" i="19"/>
  <c r="H83" i="19"/>
  <c r="I83" i="19"/>
  <c r="J83" i="19"/>
  <c r="K83" i="19"/>
  <c r="L83" i="19"/>
  <c r="G85" i="19"/>
  <c r="H85" i="19"/>
  <c r="I85" i="19"/>
  <c r="J85" i="19"/>
  <c r="K85" i="19"/>
  <c r="L85" i="19"/>
  <c r="G87" i="19"/>
  <c r="H87" i="19"/>
  <c r="I87" i="19"/>
  <c r="J87" i="19"/>
  <c r="K87" i="19"/>
  <c r="L87" i="19"/>
  <c r="G89" i="19"/>
  <c r="H89" i="19"/>
  <c r="I89" i="19"/>
  <c r="J89" i="19"/>
  <c r="K89" i="19"/>
  <c r="L89" i="19"/>
  <c r="G91" i="19"/>
  <c r="H91" i="19"/>
  <c r="I91" i="19"/>
  <c r="J91" i="19"/>
  <c r="K91" i="19"/>
  <c r="L91" i="19"/>
  <c r="G93" i="19"/>
  <c r="H93" i="19"/>
  <c r="I93" i="19"/>
  <c r="J93" i="19"/>
  <c r="K93" i="19"/>
  <c r="L93" i="19"/>
  <c r="G95" i="19"/>
  <c r="H95" i="19"/>
  <c r="I95" i="19"/>
  <c r="J95" i="19"/>
  <c r="K95" i="19"/>
  <c r="L95" i="19"/>
  <c r="G97" i="19"/>
  <c r="H97" i="19"/>
  <c r="I97" i="19"/>
  <c r="J97" i="19"/>
  <c r="K97" i="19"/>
  <c r="L97" i="19"/>
  <c r="G99" i="19"/>
  <c r="H99" i="19"/>
  <c r="I99" i="19"/>
  <c r="J99" i="19"/>
  <c r="K99" i="19"/>
  <c r="L99" i="19"/>
  <c r="G101" i="19"/>
  <c r="H101" i="19"/>
  <c r="I101" i="19"/>
  <c r="J101" i="19"/>
  <c r="K101" i="19"/>
  <c r="L101" i="19"/>
  <c r="G7" i="18"/>
  <c r="I7" i="18"/>
  <c r="K7" i="18"/>
  <c r="F8" i="18"/>
  <c r="J8" i="18" s="1"/>
  <c r="F9" i="18"/>
  <c r="H9" i="18" s="1"/>
  <c r="L9" i="18"/>
  <c r="F10" i="18"/>
  <c r="H10" i="18" s="1"/>
  <c r="F11" i="18"/>
  <c r="F12" i="18"/>
  <c r="J12" i="18" s="1"/>
  <c r="G13" i="18"/>
  <c r="I13" i="18"/>
  <c r="K13" i="18"/>
  <c r="F14" i="18"/>
  <c r="J14" i="18" s="1"/>
  <c r="H14" i="18"/>
  <c r="L14" i="18"/>
  <c r="F15" i="18"/>
  <c r="L15" i="18"/>
  <c r="F16" i="18"/>
  <c r="J16" i="18" s="1"/>
  <c r="L16" i="18"/>
  <c r="F17" i="18"/>
  <c r="J17" i="18" s="1"/>
  <c r="H17" i="18"/>
  <c r="L17" i="18"/>
  <c r="F18" i="18"/>
  <c r="J18" i="18" s="1"/>
  <c r="L18" i="18"/>
  <c r="F19" i="18"/>
  <c r="H19" i="18" s="1"/>
  <c r="J19" i="18"/>
  <c r="L19" i="18"/>
  <c r="F20" i="18"/>
  <c r="L20" i="18"/>
  <c r="F21" i="18"/>
  <c r="J21" i="18" s="1"/>
  <c r="L21" i="18"/>
  <c r="F22" i="18"/>
  <c r="J22" i="18" s="1"/>
  <c r="H22" i="18"/>
  <c r="L22" i="18"/>
  <c r="F23" i="18"/>
  <c r="J23" i="18" s="1"/>
  <c r="L23" i="18"/>
  <c r="F24" i="18"/>
  <c r="F25" i="18"/>
  <c r="J25" i="18" s="1"/>
  <c r="L25" i="18"/>
  <c r="F26" i="18"/>
  <c r="H26" i="18" s="1"/>
  <c r="L26" i="18"/>
  <c r="F27" i="18"/>
  <c r="J27" i="18" s="1"/>
  <c r="L27" i="18"/>
  <c r="F28" i="18"/>
  <c r="J28" i="18" s="1"/>
  <c r="L28" i="18"/>
  <c r="F29" i="18"/>
  <c r="J29" i="18" s="1"/>
  <c r="L29" i="18"/>
  <c r="F30" i="18"/>
  <c r="L30" i="18"/>
  <c r="F31" i="18"/>
  <c r="J31" i="18" s="1"/>
  <c r="L31" i="18"/>
  <c r="F32" i="18"/>
  <c r="J32" i="18" s="1"/>
  <c r="L32" i="18"/>
  <c r="F33" i="18"/>
  <c r="J33" i="18" s="1"/>
  <c r="H33" i="18"/>
  <c r="L33" i="18"/>
  <c r="F34" i="18"/>
  <c r="L34" i="18"/>
  <c r="F35" i="18"/>
  <c r="J35" i="18" s="1"/>
  <c r="L35" i="18"/>
  <c r="F36" i="18"/>
  <c r="J36" i="18" s="1"/>
  <c r="L36" i="18"/>
  <c r="F37" i="18"/>
  <c r="J37" i="18" s="1"/>
  <c r="L37" i="18"/>
  <c r="G38" i="18"/>
  <c r="I38" i="18"/>
  <c r="K38" i="18"/>
  <c r="F39" i="18"/>
  <c r="J39" i="18" s="1"/>
  <c r="H39" i="18"/>
  <c r="L39" i="18"/>
  <c r="F40" i="18"/>
  <c r="L40" i="18" s="1"/>
  <c r="F41" i="18"/>
  <c r="F42" i="18"/>
  <c r="J42" i="18" s="1"/>
  <c r="L42" i="18"/>
  <c r="F43" i="18"/>
  <c r="H43" i="18" s="1"/>
  <c r="F44" i="18"/>
  <c r="L44" i="18" s="1"/>
  <c r="H44" i="18"/>
  <c r="F45" i="18"/>
  <c r="H45" i="18" s="1"/>
  <c r="L45" i="18"/>
  <c r="F46" i="18"/>
  <c r="H46" i="18" s="1"/>
  <c r="J46" i="18"/>
  <c r="L46" i="18"/>
  <c r="F47" i="18"/>
  <c r="H47" i="18" s="1"/>
  <c r="L47" i="18"/>
  <c r="F48" i="18"/>
  <c r="L48" i="18" s="1"/>
  <c r="F49" i="18"/>
  <c r="L49" i="18"/>
  <c r="F50" i="18"/>
  <c r="L50" i="18"/>
  <c r="F51" i="18"/>
  <c r="L51" i="18"/>
  <c r="F52" i="18"/>
  <c r="L52" i="18"/>
  <c r="F53" i="18"/>
  <c r="L53" i="18"/>
  <c r="F8" i="17"/>
  <c r="L8" i="17" s="1"/>
  <c r="F9" i="17"/>
  <c r="J9" i="17" s="1"/>
  <c r="F10" i="17"/>
  <c r="J10" i="17" s="1"/>
  <c r="H10" i="17"/>
  <c r="N10" i="17"/>
  <c r="F11" i="17"/>
  <c r="L11" i="17" s="1"/>
  <c r="F12" i="17"/>
  <c r="L12" i="17" s="1"/>
  <c r="H12" i="17"/>
  <c r="P12" i="17"/>
  <c r="F14" i="17"/>
  <c r="J14" i="17" s="1"/>
  <c r="F15" i="17"/>
  <c r="H15" i="17" s="1"/>
  <c r="L15" i="17"/>
  <c r="N15" i="17"/>
  <c r="F16" i="17"/>
  <c r="H16" i="17" s="1"/>
  <c r="L16" i="17"/>
  <c r="F17" i="17"/>
  <c r="H17" i="17" s="1"/>
  <c r="J17" i="17"/>
  <c r="L17" i="17"/>
  <c r="N17" i="17"/>
  <c r="P17" i="17"/>
  <c r="F18" i="17"/>
  <c r="J18" i="17" s="1"/>
  <c r="L18" i="17"/>
  <c r="N18" i="17"/>
  <c r="P18" i="17"/>
  <c r="F19" i="17"/>
  <c r="H19" i="17" s="1"/>
  <c r="L19" i="17"/>
  <c r="N19" i="17"/>
  <c r="P19" i="17"/>
  <c r="F20" i="17"/>
  <c r="J20" i="17" s="1"/>
  <c r="L20" i="17"/>
  <c r="N20" i="17"/>
  <c r="P20" i="17"/>
  <c r="F21" i="17"/>
  <c r="J21" i="17" s="1"/>
  <c r="P21" i="17"/>
  <c r="F22" i="17"/>
  <c r="H22" i="17" s="1"/>
  <c r="J22" i="17"/>
  <c r="L22" i="17"/>
  <c r="N22" i="17"/>
  <c r="P22" i="17"/>
  <c r="F23" i="17"/>
  <c r="H23" i="17" s="1"/>
  <c r="J23" i="17"/>
  <c r="L23" i="17"/>
  <c r="N23" i="17"/>
  <c r="P23" i="17"/>
  <c r="F24" i="17"/>
  <c r="H24" i="17" s="1"/>
  <c r="F25" i="17"/>
  <c r="H25" i="17" s="1"/>
  <c r="L25" i="17"/>
  <c r="N25" i="17"/>
  <c r="P25" i="17"/>
  <c r="F26" i="17"/>
  <c r="H26" i="17" s="1"/>
  <c r="L26" i="17"/>
  <c r="N26" i="17"/>
  <c r="P26" i="17"/>
  <c r="F27" i="17"/>
  <c r="J27" i="17"/>
  <c r="L27" i="17"/>
  <c r="N27" i="17"/>
  <c r="F28" i="17"/>
  <c r="J28" i="17" s="1"/>
  <c r="L28" i="17"/>
  <c r="N28" i="17"/>
  <c r="P28" i="17"/>
  <c r="F29" i="17"/>
  <c r="H29" i="17" s="1"/>
  <c r="L29" i="17"/>
  <c r="N29" i="17"/>
  <c r="P29" i="17"/>
  <c r="F30" i="17"/>
  <c r="H30" i="17" s="1"/>
  <c r="L30" i="17"/>
  <c r="N30" i="17"/>
  <c r="P30" i="17"/>
  <c r="F31" i="17"/>
  <c r="H31" i="17" s="1"/>
  <c r="F32" i="17"/>
  <c r="L32" i="17" s="1"/>
  <c r="J32" i="17"/>
  <c r="N32" i="17"/>
  <c r="N33" i="17"/>
  <c r="F34" i="17"/>
  <c r="L34" i="17" s="1"/>
  <c r="P34" i="17"/>
  <c r="F35" i="17"/>
  <c r="H35" i="17" s="1"/>
  <c r="L35" i="17"/>
  <c r="F36" i="17"/>
  <c r="J36" i="17" s="1"/>
  <c r="N36" i="17"/>
  <c r="F37" i="17"/>
  <c r="H37" i="17" s="1"/>
  <c r="L37" i="17"/>
  <c r="P37" i="17"/>
  <c r="F39" i="17"/>
  <c r="N39" i="17" s="1"/>
  <c r="J39" i="17"/>
  <c r="L39" i="17"/>
  <c r="P39" i="17"/>
  <c r="F40" i="17"/>
  <c r="L40" i="17"/>
  <c r="F41" i="17"/>
  <c r="J41" i="17" s="1"/>
  <c r="L41" i="17"/>
  <c r="F42" i="17"/>
  <c r="J42" i="17" s="1"/>
  <c r="L42" i="17"/>
  <c r="N42" i="17"/>
  <c r="P42" i="17"/>
  <c r="F43" i="17"/>
  <c r="L43" i="17" s="1"/>
  <c r="N43" i="17"/>
  <c r="F44" i="17"/>
  <c r="J44" i="17" s="1"/>
  <c r="F45" i="17"/>
  <c r="H45" i="17" s="1"/>
  <c r="N45" i="17"/>
  <c r="F46" i="17"/>
  <c r="H46" i="17" s="1"/>
  <c r="F47" i="17"/>
  <c r="J47" i="17" s="1"/>
  <c r="L47" i="17"/>
  <c r="N47" i="17"/>
  <c r="P47" i="17"/>
  <c r="F48" i="17"/>
  <c r="P48" i="17" s="1"/>
  <c r="L48" i="17"/>
  <c r="F49" i="17"/>
  <c r="J49" i="17" s="1"/>
  <c r="L49" i="17"/>
  <c r="N49" i="17"/>
  <c r="F50" i="17"/>
  <c r="H50" i="17" s="1"/>
  <c r="F51" i="17"/>
  <c r="H51" i="17" s="1"/>
  <c r="F52" i="17"/>
  <c r="J52" i="17" s="1"/>
  <c r="F53" i="17"/>
  <c r="J53" i="17" s="1"/>
  <c r="G7" i="16"/>
  <c r="I7" i="16"/>
  <c r="K7" i="16"/>
  <c r="M7" i="16"/>
  <c r="F8" i="16"/>
  <c r="N8" i="16" s="1"/>
  <c r="F9" i="16"/>
  <c r="H9" i="16" s="1"/>
  <c r="F10" i="16"/>
  <c r="J10" i="16" s="1"/>
  <c r="F11" i="16"/>
  <c r="L11" i="16" s="1"/>
  <c r="J11" i="16"/>
  <c r="F12" i="16"/>
  <c r="H12" i="16" s="1"/>
  <c r="J12" i="16"/>
  <c r="L12" i="16"/>
  <c r="G13" i="16"/>
  <c r="I13" i="16"/>
  <c r="K13" i="16"/>
  <c r="M13" i="16"/>
  <c r="F14" i="16"/>
  <c r="L14" i="16" s="1"/>
  <c r="N14" i="16"/>
  <c r="F15" i="16"/>
  <c r="H15" i="16" s="1"/>
  <c r="L15" i="16"/>
  <c r="N15" i="16"/>
  <c r="F16" i="16"/>
  <c r="H16" i="16" s="1"/>
  <c r="L16" i="16"/>
  <c r="N16" i="16"/>
  <c r="F17" i="16"/>
  <c r="H17" i="16" s="1"/>
  <c r="J17" i="16"/>
  <c r="L17" i="16"/>
  <c r="N17" i="16"/>
  <c r="F18" i="16"/>
  <c r="L18" i="16" s="1"/>
  <c r="J18" i="16"/>
  <c r="N18" i="16"/>
  <c r="F19" i="16"/>
  <c r="L19" i="16" s="1"/>
  <c r="J19" i="16"/>
  <c r="N19" i="16"/>
  <c r="F20" i="16"/>
  <c r="L20" i="16" s="1"/>
  <c r="N20" i="16"/>
  <c r="F21" i="16"/>
  <c r="H21" i="16" s="1"/>
  <c r="J21" i="16"/>
  <c r="L21" i="16"/>
  <c r="N21" i="16"/>
  <c r="F22" i="16"/>
  <c r="H22" i="16" s="1"/>
  <c r="J22" i="16"/>
  <c r="L22" i="16"/>
  <c r="N22" i="16"/>
  <c r="F23" i="16"/>
  <c r="H23" i="16" s="1"/>
  <c r="L23" i="16"/>
  <c r="N23" i="16"/>
  <c r="F24" i="16"/>
  <c r="F25" i="16"/>
  <c r="H25" i="16" s="1"/>
  <c r="J25" i="16"/>
  <c r="L25" i="16"/>
  <c r="N25" i="16"/>
  <c r="F26" i="16"/>
  <c r="J26" i="16"/>
  <c r="F27" i="16"/>
  <c r="H27" i="16" s="1"/>
  <c r="J27" i="16"/>
  <c r="L27" i="16"/>
  <c r="N27" i="16"/>
  <c r="F28" i="16"/>
  <c r="H28" i="16" s="1"/>
  <c r="N28" i="16"/>
  <c r="F29" i="16"/>
  <c r="L29" i="16" s="1"/>
  <c r="N29" i="16"/>
  <c r="F30" i="16"/>
  <c r="J30" i="16" s="1"/>
  <c r="L30" i="16"/>
  <c r="N30" i="16"/>
  <c r="F31" i="16"/>
  <c r="L31" i="16" s="1"/>
  <c r="N31" i="16"/>
  <c r="F32" i="16"/>
  <c r="L32" i="16"/>
  <c r="N32" i="16"/>
  <c r="F33" i="16"/>
  <c r="H33" i="16" s="1"/>
  <c r="L33" i="16"/>
  <c r="N33" i="16"/>
  <c r="F34" i="16"/>
  <c r="L34" i="16" s="1"/>
  <c r="N34" i="16"/>
  <c r="F35" i="16"/>
  <c r="H35" i="16" s="1"/>
  <c r="J35" i="16"/>
  <c r="L35" i="16"/>
  <c r="N35" i="16"/>
  <c r="F36" i="16"/>
  <c r="H36" i="16" s="1"/>
  <c r="L36" i="16"/>
  <c r="N36" i="16"/>
  <c r="F37" i="16"/>
  <c r="H37" i="16" s="1"/>
  <c r="J37" i="16"/>
  <c r="L37" i="16"/>
  <c r="N37" i="16"/>
  <c r="G38" i="16"/>
  <c r="I38" i="16"/>
  <c r="K38" i="16"/>
  <c r="M38" i="16"/>
  <c r="F39" i="16"/>
  <c r="H39" i="16" s="1"/>
  <c r="J39" i="16"/>
  <c r="F40" i="16"/>
  <c r="H40" i="16" s="1"/>
  <c r="F41" i="16"/>
  <c r="J41" i="16" s="1"/>
  <c r="L41" i="16"/>
  <c r="N41" i="16"/>
  <c r="F42" i="16"/>
  <c r="H42" i="16" s="1"/>
  <c r="J42" i="16"/>
  <c r="L42" i="16"/>
  <c r="N42" i="16"/>
  <c r="F43" i="16"/>
  <c r="H43" i="16" s="1"/>
  <c r="L43" i="16"/>
  <c r="N43" i="16"/>
  <c r="F44" i="16"/>
  <c r="N44" i="16" s="1"/>
  <c r="F45" i="16"/>
  <c r="H45" i="16" s="1"/>
  <c r="J45" i="16"/>
  <c r="L45" i="16"/>
  <c r="N45" i="16"/>
  <c r="F46" i="16"/>
  <c r="L46" i="16" s="1"/>
  <c r="N46" i="16"/>
  <c r="F47" i="16"/>
  <c r="J47" i="16" s="1"/>
  <c r="N47" i="16"/>
  <c r="H48" i="16"/>
  <c r="F49" i="16"/>
  <c r="H49" i="16" s="1"/>
  <c r="F50" i="16"/>
  <c r="H50" i="16" s="1"/>
  <c r="J50" i="16"/>
  <c r="L50" i="16"/>
  <c r="N50" i="16"/>
  <c r="F51" i="16"/>
  <c r="N51" i="16" s="1"/>
  <c r="F52" i="16"/>
  <c r="H52" i="16" s="1"/>
  <c r="J52" i="16"/>
  <c r="L52" i="16"/>
  <c r="F53" i="16"/>
  <c r="L53" i="16" s="1"/>
  <c r="F9" i="15"/>
  <c r="F11" i="15"/>
  <c r="G12" i="15" s="1"/>
  <c r="F13" i="15"/>
  <c r="F15" i="15"/>
  <c r="H16" i="15" s="1"/>
  <c r="F17" i="15"/>
  <c r="G18" i="15" s="1"/>
  <c r="I20" i="15"/>
  <c r="F21" i="15"/>
  <c r="F23" i="15"/>
  <c r="K24" i="15" s="1"/>
  <c r="F25" i="15"/>
  <c r="F27" i="15"/>
  <c r="M28" i="15" s="1"/>
  <c r="F29" i="15"/>
  <c r="L30" i="15" s="1"/>
  <c r="F31" i="15"/>
  <c r="N32" i="15" s="1"/>
  <c r="F33" i="15"/>
  <c r="F35" i="15"/>
  <c r="F37" i="15"/>
  <c r="L38" i="15" s="1"/>
  <c r="F39" i="15"/>
  <c r="F41" i="15"/>
  <c r="F43" i="15"/>
  <c r="N44" i="15" s="1"/>
  <c r="F45" i="15"/>
  <c r="F47" i="15"/>
  <c r="F49" i="15"/>
  <c r="F51" i="15"/>
  <c r="F53" i="15"/>
  <c r="F55" i="15"/>
  <c r="H56" i="15" s="1"/>
  <c r="F57" i="15"/>
  <c r="J58" i="15" s="1"/>
  <c r="F59" i="15"/>
  <c r="F61" i="15"/>
  <c r="F63" i="15"/>
  <c r="F65" i="15"/>
  <c r="F67" i="15"/>
  <c r="I72" i="15"/>
  <c r="F73" i="15"/>
  <c r="F75" i="15"/>
  <c r="M76" i="15" s="1"/>
  <c r="F77" i="15"/>
  <c r="K78" i="15" s="1"/>
  <c r="F79" i="15"/>
  <c r="I80" i="15" s="1"/>
  <c r="F81" i="15"/>
  <c r="G82" i="15" s="1"/>
  <c r="F83" i="15"/>
  <c r="L84" i="15" s="1"/>
  <c r="F85" i="15"/>
  <c r="J86" i="15" s="1"/>
  <c r="F87" i="15"/>
  <c r="F91" i="15"/>
  <c r="G92" i="15" s="1"/>
  <c r="F93" i="15"/>
  <c r="F95" i="15"/>
  <c r="G96" i="15" s="1"/>
  <c r="F97" i="15"/>
  <c r="F99" i="15"/>
  <c r="G7" i="14"/>
  <c r="H7" i="14"/>
  <c r="I7" i="14"/>
  <c r="J7" i="14"/>
  <c r="K7" i="14"/>
  <c r="L7" i="14"/>
  <c r="M7" i="14"/>
  <c r="N7" i="14"/>
  <c r="F9" i="14"/>
  <c r="M10" i="14" s="1"/>
  <c r="F11" i="14"/>
  <c r="L12" i="14" s="1"/>
  <c r="H12" i="14"/>
  <c r="F13" i="14"/>
  <c r="L14" i="14" s="1"/>
  <c r="G14" i="14"/>
  <c r="F15" i="14"/>
  <c r="L16" i="14" s="1"/>
  <c r="G16" i="14"/>
  <c r="I16" i="14"/>
  <c r="J16" i="14"/>
  <c r="F17" i="14"/>
  <c r="M18" i="14" s="1"/>
  <c r="H18" i="14"/>
  <c r="G19" i="14"/>
  <c r="H19" i="14"/>
  <c r="I19" i="14"/>
  <c r="J19" i="14"/>
  <c r="K19" i="14"/>
  <c r="L19" i="14"/>
  <c r="M19" i="14"/>
  <c r="N19" i="14"/>
  <c r="F21" i="14"/>
  <c r="L22" i="14" s="1"/>
  <c r="I22" i="14"/>
  <c r="F23" i="14"/>
  <c r="L24" i="14" s="1"/>
  <c r="G24" i="14"/>
  <c r="H24" i="14"/>
  <c r="I24" i="14"/>
  <c r="J24" i="14"/>
  <c r="M24" i="14"/>
  <c r="F25" i="14"/>
  <c r="L26" i="14" s="1"/>
  <c r="G26" i="14"/>
  <c r="F27" i="14"/>
  <c r="J28" i="14" s="1"/>
  <c r="G28" i="14"/>
  <c r="H28" i="14"/>
  <c r="I28" i="14"/>
  <c r="K28" i="14"/>
  <c r="L28" i="14"/>
  <c r="N28" i="14"/>
  <c r="F29" i="14"/>
  <c r="L30" i="14" s="1"/>
  <c r="G30" i="14"/>
  <c r="H30" i="14"/>
  <c r="I30" i="14"/>
  <c r="K30" i="14"/>
  <c r="F31" i="14"/>
  <c r="G32" i="14"/>
  <c r="H32" i="14"/>
  <c r="I32" i="14"/>
  <c r="J32" i="14"/>
  <c r="K32" i="14"/>
  <c r="L32" i="14"/>
  <c r="M32" i="14"/>
  <c r="N32" i="14"/>
  <c r="F33" i="14"/>
  <c r="J34" i="14" s="1"/>
  <c r="G34" i="14"/>
  <c r="H34" i="14"/>
  <c r="I34" i="14"/>
  <c r="N34" i="14"/>
  <c r="F35" i="14"/>
  <c r="N36" i="14" s="1"/>
  <c r="G36" i="14"/>
  <c r="H36" i="14"/>
  <c r="I36" i="14"/>
  <c r="J36" i="14"/>
  <c r="K36" i="14"/>
  <c r="L36" i="14"/>
  <c r="F37" i="14"/>
  <c r="L38" i="14" s="1"/>
  <c r="G38" i="14"/>
  <c r="H38" i="14"/>
  <c r="I38" i="14"/>
  <c r="J38" i="14"/>
  <c r="K38" i="14"/>
  <c r="M38" i="14"/>
  <c r="N38" i="14"/>
  <c r="F39" i="14"/>
  <c r="L40" i="14" s="1"/>
  <c r="G40" i="14"/>
  <c r="H40" i="14"/>
  <c r="I40" i="14"/>
  <c r="J40" i="14"/>
  <c r="F41" i="14"/>
  <c r="F43" i="14"/>
  <c r="L44" i="14" s="1"/>
  <c r="G44" i="14"/>
  <c r="H44" i="14"/>
  <c r="I44" i="14"/>
  <c r="J44" i="14"/>
  <c r="K44" i="14"/>
  <c r="F45" i="14"/>
  <c r="L46" i="14" s="1"/>
  <c r="G46" i="14"/>
  <c r="H46" i="14"/>
  <c r="I46" i="14"/>
  <c r="M46" i="14"/>
  <c r="F47" i="14"/>
  <c r="L48" i="14" s="1"/>
  <c r="G48" i="14"/>
  <c r="H48" i="14"/>
  <c r="I48" i="14"/>
  <c r="J48" i="14"/>
  <c r="K48" i="14"/>
  <c r="F49" i="14"/>
  <c r="M50" i="14" s="1"/>
  <c r="G50" i="14"/>
  <c r="H50" i="14"/>
  <c r="I50" i="14"/>
  <c r="K50" i="14"/>
  <c r="N50" i="14"/>
  <c r="F51" i="14"/>
  <c r="L52" i="14" s="1"/>
  <c r="G52" i="14"/>
  <c r="H52" i="14"/>
  <c r="I52" i="14"/>
  <c r="F53" i="14"/>
  <c r="J54" i="14" s="1"/>
  <c r="G54" i="14"/>
  <c r="H54" i="14"/>
  <c r="I54" i="14"/>
  <c r="L54" i="14"/>
  <c r="F55" i="14"/>
  <c r="L56" i="14" s="1"/>
  <c r="G56" i="14"/>
  <c r="I56" i="14"/>
  <c r="J56" i="14"/>
  <c r="F57" i="14"/>
  <c r="N58" i="14" s="1"/>
  <c r="G58" i="14"/>
  <c r="H58" i="14"/>
  <c r="I58" i="14"/>
  <c r="K58" i="14"/>
  <c r="F59" i="14"/>
  <c r="L60" i="14" s="1"/>
  <c r="G60" i="14"/>
  <c r="H60" i="14"/>
  <c r="I60" i="14"/>
  <c r="J60" i="14"/>
  <c r="K60" i="14"/>
  <c r="F61" i="14"/>
  <c r="M62" i="14" s="1"/>
  <c r="G62" i="14"/>
  <c r="H62" i="14"/>
  <c r="I62" i="14"/>
  <c r="K62" i="14"/>
  <c r="F63" i="14"/>
  <c r="L64" i="14" s="1"/>
  <c r="G64" i="14"/>
  <c r="H64" i="14"/>
  <c r="I64" i="14"/>
  <c r="J64" i="14"/>
  <c r="K64" i="14"/>
  <c r="F65" i="14"/>
  <c r="N66" i="14" s="1"/>
  <c r="G66" i="14"/>
  <c r="H66" i="14"/>
  <c r="I66" i="14"/>
  <c r="J66" i="14"/>
  <c r="K66" i="14"/>
  <c r="F67" i="14"/>
  <c r="L68" i="14" s="1"/>
  <c r="G68" i="14"/>
  <c r="H68" i="14"/>
  <c r="I68" i="14"/>
  <c r="J68" i="14"/>
  <c r="K68" i="14"/>
  <c r="M68" i="14"/>
  <c r="I69" i="14"/>
  <c r="J69" i="14"/>
  <c r="K69" i="14"/>
  <c r="L69" i="14"/>
  <c r="M69" i="14"/>
  <c r="N69" i="14"/>
  <c r="F71" i="14"/>
  <c r="L72" i="14" s="1"/>
  <c r="G72" i="14"/>
  <c r="I72" i="14"/>
  <c r="K72" i="14"/>
  <c r="M72" i="14"/>
  <c r="F73" i="14"/>
  <c r="K74" i="14" s="1"/>
  <c r="G74" i="14"/>
  <c r="F75" i="14"/>
  <c r="L76" i="14" s="1"/>
  <c r="G76" i="14"/>
  <c r="H76" i="14"/>
  <c r="I76" i="14"/>
  <c r="J76" i="14"/>
  <c r="F77" i="14"/>
  <c r="N78" i="14" s="1"/>
  <c r="H78" i="14"/>
  <c r="J78" i="14"/>
  <c r="F79" i="14"/>
  <c r="L80" i="14" s="1"/>
  <c r="G80" i="14"/>
  <c r="H80" i="14"/>
  <c r="F81" i="14"/>
  <c r="G82" i="14" s="1"/>
  <c r="F83" i="14"/>
  <c r="L84" i="14" s="1"/>
  <c r="G84" i="14"/>
  <c r="H84" i="14"/>
  <c r="I84" i="14"/>
  <c r="J84" i="14"/>
  <c r="K84" i="14"/>
  <c r="F85" i="14"/>
  <c r="N86" i="14" s="1"/>
  <c r="G86" i="14"/>
  <c r="H86" i="14"/>
  <c r="I86" i="14"/>
  <c r="F87" i="14"/>
  <c r="L88" i="14" s="1"/>
  <c r="G88" i="14"/>
  <c r="H88" i="14"/>
  <c r="J88" i="14"/>
  <c r="F89" i="14"/>
  <c r="G90" i="14" s="1"/>
  <c r="F91" i="14"/>
  <c r="L92" i="14" s="1"/>
  <c r="H92" i="14"/>
  <c r="F93" i="14"/>
  <c r="K94" i="14" s="1"/>
  <c r="G94" i="14"/>
  <c r="H94" i="14"/>
  <c r="F95" i="14"/>
  <c r="G96" i="14" s="1"/>
  <c r="F97" i="14"/>
  <c r="L98" i="14" s="1"/>
  <c r="G98" i="14"/>
  <c r="H98" i="14"/>
  <c r="I98" i="14"/>
  <c r="F99" i="14"/>
  <c r="J100" i="14" s="1"/>
  <c r="I7" i="12"/>
  <c r="K7" i="12"/>
  <c r="H8" i="12"/>
  <c r="H7" i="10"/>
  <c r="N8" i="10"/>
  <c r="L8" i="10"/>
  <c r="F9" i="10"/>
  <c r="F10" i="10"/>
  <c r="F11" i="10"/>
  <c r="F12" i="10"/>
  <c r="F15" i="10"/>
  <c r="F16" i="10"/>
  <c r="F17" i="10"/>
  <c r="F18" i="10"/>
  <c r="F19" i="10"/>
  <c r="F20" i="10"/>
  <c r="F21" i="10"/>
  <c r="F22" i="10"/>
  <c r="F23" i="10"/>
  <c r="F25" i="10"/>
  <c r="F26" i="10"/>
  <c r="F27" i="10"/>
  <c r="F28" i="10"/>
  <c r="F29" i="10"/>
  <c r="F30" i="10"/>
  <c r="F31" i="10"/>
  <c r="F32" i="10"/>
  <c r="F33" i="10"/>
  <c r="F34" i="10"/>
  <c r="F35" i="10"/>
  <c r="F36" i="10"/>
  <c r="F37" i="10"/>
  <c r="F40" i="10"/>
  <c r="F41" i="10"/>
  <c r="F42" i="10"/>
  <c r="F43" i="10"/>
  <c r="F44" i="10"/>
  <c r="F45" i="10"/>
  <c r="F46" i="10"/>
  <c r="F47" i="10"/>
  <c r="F48" i="10"/>
  <c r="F49" i="10"/>
  <c r="F50" i="10"/>
  <c r="F51" i="10"/>
  <c r="F52" i="10"/>
  <c r="F53" i="10"/>
  <c r="G7" i="9"/>
  <c r="I7" i="9"/>
  <c r="K7" i="9"/>
  <c r="M7" i="9"/>
  <c r="H8" i="9"/>
  <c r="G13" i="9"/>
  <c r="I13" i="9"/>
  <c r="K13" i="9"/>
  <c r="M13" i="9"/>
  <c r="G38" i="9"/>
  <c r="I38" i="9"/>
  <c r="K38" i="9"/>
  <c r="M38" i="9"/>
  <c r="G7" i="7"/>
  <c r="I7" i="7"/>
  <c r="M7" i="7"/>
  <c r="O7" i="7"/>
  <c r="Q7" i="7"/>
  <c r="F8" i="7"/>
  <c r="L8" i="7" s="1"/>
  <c r="F9" i="7"/>
  <c r="K9" i="7"/>
  <c r="L9" i="7"/>
  <c r="F10" i="7"/>
  <c r="K10" i="7"/>
  <c r="N10" i="7"/>
  <c r="F11" i="7"/>
  <c r="K11" i="7"/>
  <c r="P11" i="7"/>
  <c r="R11" i="7"/>
  <c r="F12" i="7"/>
  <c r="K12" i="7"/>
  <c r="P12" i="7"/>
  <c r="G13" i="7"/>
  <c r="I13" i="7"/>
  <c r="M13" i="7"/>
  <c r="O13" i="7"/>
  <c r="Q13" i="7"/>
  <c r="F14" i="7"/>
  <c r="K14" i="7"/>
  <c r="N14" i="7"/>
  <c r="F15" i="7"/>
  <c r="K15" i="7"/>
  <c r="N15" i="7"/>
  <c r="P15" i="7"/>
  <c r="R15" i="7"/>
  <c r="F16" i="7"/>
  <c r="R16" i="7" s="1"/>
  <c r="K16" i="7"/>
  <c r="N16" i="7"/>
  <c r="P16" i="7"/>
  <c r="F17" i="7"/>
  <c r="H17" i="7"/>
  <c r="K17" i="7"/>
  <c r="N17" i="7"/>
  <c r="P17" i="7"/>
  <c r="R17" i="7"/>
  <c r="F18" i="7"/>
  <c r="K18" i="7"/>
  <c r="N18" i="7"/>
  <c r="P18" i="7"/>
  <c r="F19" i="7"/>
  <c r="H19" i="7"/>
  <c r="K19" i="7"/>
  <c r="N19" i="7"/>
  <c r="P19" i="7"/>
  <c r="R19" i="7"/>
  <c r="F20" i="7"/>
  <c r="K20" i="7"/>
  <c r="N20" i="7"/>
  <c r="F21" i="7"/>
  <c r="K21" i="7"/>
  <c r="N21" i="7"/>
  <c r="P21" i="7"/>
  <c r="R21" i="7"/>
  <c r="F22" i="7"/>
  <c r="H22" i="7"/>
  <c r="K22" i="7"/>
  <c r="N22" i="7"/>
  <c r="P22" i="7"/>
  <c r="R22" i="7"/>
  <c r="F23" i="7"/>
  <c r="H23" i="7" s="1"/>
  <c r="K23" i="7"/>
  <c r="N23" i="7"/>
  <c r="P23" i="7"/>
  <c r="R23" i="7"/>
  <c r="F24" i="7"/>
  <c r="F25" i="7"/>
  <c r="H25" i="7"/>
  <c r="K25" i="7"/>
  <c r="N25" i="7"/>
  <c r="P25" i="7"/>
  <c r="R25" i="7"/>
  <c r="F26" i="7"/>
  <c r="K26" i="7"/>
  <c r="N26" i="7"/>
  <c r="P26" i="7"/>
  <c r="R26" i="7"/>
  <c r="F27" i="7"/>
  <c r="K27" i="7"/>
  <c r="N27" i="7"/>
  <c r="P27" i="7"/>
  <c r="R27" i="7"/>
  <c r="F28" i="7"/>
  <c r="H28" i="7"/>
  <c r="K28" i="7"/>
  <c r="N28" i="7"/>
  <c r="P28" i="7"/>
  <c r="R28" i="7"/>
  <c r="F29" i="7"/>
  <c r="K29" i="7"/>
  <c r="N29" i="7"/>
  <c r="P29" i="7"/>
  <c r="F30" i="7"/>
  <c r="H30" i="7"/>
  <c r="K30" i="7"/>
  <c r="N30" i="7"/>
  <c r="F31" i="7"/>
  <c r="K31" i="7"/>
  <c r="N31" i="7"/>
  <c r="F32" i="7"/>
  <c r="K32" i="7"/>
  <c r="N32" i="7"/>
  <c r="R32" i="7"/>
  <c r="F33" i="7"/>
  <c r="H33" i="7" s="1"/>
  <c r="K33" i="7"/>
  <c r="N33" i="7"/>
  <c r="P33" i="7"/>
  <c r="R33" i="7"/>
  <c r="F34" i="7"/>
  <c r="K34" i="7"/>
  <c r="N34" i="7"/>
  <c r="R34" i="7"/>
  <c r="F35" i="7"/>
  <c r="H35" i="7" s="1"/>
  <c r="K35" i="7"/>
  <c r="N35" i="7"/>
  <c r="P35" i="7"/>
  <c r="R35" i="7"/>
  <c r="F36" i="7"/>
  <c r="K36" i="7"/>
  <c r="N36" i="7"/>
  <c r="P36" i="7"/>
  <c r="R36" i="7"/>
  <c r="F37" i="7"/>
  <c r="K37" i="7"/>
  <c r="N37" i="7"/>
  <c r="P37" i="7"/>
  <c r="R37" i="7"/>
  <c r="G38" i="7"/>
  <c r="I38" i="7"/>
  <c r="M38" i="7"/>
  <c r="O38" i="7"/>
  <c r="Q38" i="7"/>
  <c r="F39" i="7"/>
  <c r="K39" i="7"/>
  <c r="N39" i="7"/>
  <c r="P39" i="7"/>
  <c r="F40" i="7"/>
  <c r="K40" i="7"/>
  <c r="F41" i="7"/>
  <c r="K41" i="7"/>
  <c r="N41" i="7"/>
  <c r="R41" i="7"/>
  <c r="F42" i="7"/>
  <c r="K42" i="7"/>
  <c r="N42" i="7"/>
  <c r="P42" i="7"/>
  <c r="R42" i="7"/>
  <c r="F43" i="7"/>
  <c r="K43" i="7"/>
  <c r="F44" i="7"/>
  <c r="K44" i="7"/>
  <c r="F45" i="7"/>
  <c r="K45" i="7"/>
  <c r="N45" i="7"/>
  <c r="P45" i="7"/>
  <c r="R45" i="7"/>
  <c r="F46" i="7"/>
  <c r="K46" i="7"/>
  <c r="N46" i="7"/>
  <c r="P46" i="7"/>
  <c r="F47" i="7"/>
  <c r="K47" i="7"/>
  <c r="N47" i="7"/>
  <c r="P47" i="7"/>
  <c r="F48" i="7"/>
  <c r="K48" i="7"/>
  <c r="F49" i="7"/>
  <c r="P49" i="7" s="1"/>
  <c r="K49" i="7"/>
  <c r="N49" i="7"/>
  <c r="F50" i="7"/>
  <c r="K50" i="7"/>
  <c r="N50" i="7"/>
  <c r="P50" i="7"/>
  <c r="R50" i="7"/>
  <c r="F51" i="7"/>
  <c r="K51" i="7"/>
  <c r="R51" i="7"/>
  <c r="F52" i="7"/>
  <c r="K52" i="7"/>
  <c r="P52" i="7"/>
  <c r="R52" i="7"/>
  <c r="F53" i="7"/>
  <c r="K53" i="7"/>
  <c r="G7" i="6"/>
  <c r="I7" i="6"/>
  <c r="L11" i="6"/>
  <c r="G13" i="6"/>
  <c r="I13" i="6"/>
  <c r="H14" i="6"/>
  <c r="L14" i="6"/>
  <c r="H17" i="6"/>
  <c r="H18" i="6"/>
  <c r="H19" i="6"/>
  <c r="H20" i="6"/>
  <c r="H21" i="6"/>
  <c r="H22" i="6"/>
  <c r="H23" i="6"/>
  <c r="H25" i="6"/>
  <c r="H27" i="6"/>
  <c r="H28" i="6"/>
  <c r="H29" i="6"/>
  <c r="H31" i="6"/>
  <c r="H32" i="6"/>
  <c r="H33" i="6"/>
  <c r="H34" i="6"/>
  <c r="H35" i="6"/>
  <c r="H36" i="6"/>
  <c r="H37" i="6"/>
  <c r="I38" i="6"/>
  <c r="H40" i="6"/>
  <c r="H42" i="6"/>
  <c r="H43" i="6"/>
  <c r="H44" i="6"/>
  <c r="H46" i="6"/>
  <c r="H48" i="6"/>
  <c r="H50" i="6"/>
  <c r="H52" i="6"/>
  <c r="G7" i="5"/>
  <c r="I7" i="5"/>
  <c r="K7" i="5"/>
  <c r="M7" i="5"/>
  <c r="O7" i="5"/>
  <c r="F8" i="5"/>
  <c r="J8" i="5"/>
  <c r="L8" i="5"/>
  <c r="N8" i="5"/>
  <c r="P8" i="5"/>
  <c r="F9" i="5"/>
  <c r="H9" i="5" s="1"/>
  <c r="L9" i="5"/>
  <c r="N9" i="5"/>
  <c r="P9" i="5"/>
  <c r="F10" i="5"/>
  <c r="L10" i="5" s="1"/>
  <c r="N10" i="5"/>
  <c r="P10" i="5"/>
  <c r="F11" i="5"/>
  <c r="L11" i="5" s="1"/>
  <c r="P11" i="5"/>
  <c r="F12" i="5"/>
  <c r="G13" i="5"/>
  <c r="I13" i="5"/>
  <c r="K13" i="5"/>
  <c r="M13" i="5"/>
  <c r="O13" i="5"/>
  <c r="F14" i="5"/>
  <c r="J14" i="5" s="1"/>
  <c r="N14" i="5"/>
  <c r="P14" i="5"/>
  <c r="F15" i="5"/>
  <c r="H15" i="5" s="1"/>
  <c r="J15" i="5"/>
  <c r="L15" i="5"/>
  <c r="N15" i="5"/>
  <c r="P15" i="5"/>
  <c r="F16" i="5"/>
  <c r="J16" i="5" s="1"/>
  <c r="L16" i="5"/>
  <c r="N16" i="5"/>
  <c r="P16" i="5"/>
  <c r="F17" i="5"/>
  <c r="H17" i="5" s="1"/>
  <c r="J17" i="5"/>
  <c r="L17" i="5"/>
  <c r="N17" i="5"/>
  <c r="P17" i="5"/>
  <c r="F18" i="5"/>
  <c r="J18" i="5" s="1"/>
  <c r="L18" i="5"/>
  <c r="N18" i="5"/>
  <c r="P18" i="5"/>
  <c r="F19" i="5"/>
  <c r="J19" i="5" s="1"/>
  <c r="H19" i="5"/>
  <c r="L19" i="5"/>
  <c r="N19" i="5"/>
  <c r="P19" i="5"/>
  <c r="F20" i="5"/>
  <c r="J20" i="5" s="1"/>
  <c r="L20" i="5"/>
  <c r="N20" i="5"/>
  <c r="P20" i="5"/>
  <c r="F21" i="5"/>
  <c r="H21" i="5" s="1"/>
  <c r="N21" i="5"/>
  <c r="P21" i="5"/>
  <c r="F22" i="5"/>
  <c r="H22" i="5" s="1"/>
  <c r="J22" i="5"/>
  <c r="L22" i="5"/>
  <c r="N22" i="5"/>
  <c r="P22" i="5"/>
  <c r="F23" i="5"/>
  <c r="H23" i="5" s="1"/>
  <c r="N23" i="5"/>
  <c r="P23" i="5"/>
  <c r="F24" i="5"/>
  <c r="H24" i="5" s="1"/>
  <c r="F25" i="5"/>
  <c r="J25" i="5" s="1"/>
  <c r="L25" i="5"/>
  <c r="N25" i="5"/>
  <c r="P25" i="5"/>
  <c r="F26" i="5"/>
  <c r="L26" i="5" s="1"/>
  <c r="N26" i="5"/>
  <c r="P26" i="5"/>
  <c r="F27" i="5"/>
  <c r="H27" i="5" s="1"/>
  <c r="L27" i="5"/>
  <c r="N27" i="5"/>
  <c r="P27" i="5"/>
  <c r="F28" i="5"/>
  <c r="J28" i="5" s="1"/>
  <c r="L28" i="5"/>
  <c r="N28" i="5"/>
  <c r="P28" i="5"/>
  <c r="F29" i="5"/>
  <c r="J29" i="5" s="1"/>
  <c r="L29" i="5"/>
  <c r="N29" i="5"/>
  <c r="P29" i="5"/>
  <c r="F30" i="5"/>
  <c r="H30" i="5" s="1"/>
  <c r="J30" i="5"/>
  <c r="N30" i="5"/>
  <c r="P30" i="5"/>
  <c r="F31" i="5"/>
  <c r="L31" i="5"/>
  <c r="N31" i="5"/>
  <c r="P31" i="5"/>
  <c r="F32" i="5"/>
  <c r="H32" i="5" s="1"/>
  <c r="L32" i="5"/>
  <c r="N32" i="5"/>
  <c r="P32" i="5"/>
  <c r="F33" i="5"/>
  <c r="H33" i="5" s="1"/>
  <c r="N33" i="5"/>
  <c r="P33" i="5"/>
  <c r="F34" i="5"/>
  <c r="H34" i="5" s="1"/>
  <c r="N34" i="5"/>
  <c r="P34" i="5"/>
  <c r="F35" i="5"/>
  <c r="H35" i="5" s="1"/>
  <c r="N35" i="5"/>
  <c r="P35" i="5"/>
  <c r="F36" i="5"/>
  <c r="L36" i="5" s="1"/>
  <c r="N36" i="5"/>
  <c r="P36" i="5"/>
  <c r="F37" i="5"/>
  <c r="H37" i="5" s="1"/>
  <c r="N37" i="5"/>
  <c r="P37" i="5"/>
  <c r="G38" i="5"/>
  <c r="I38" i="5"/>
  <c r="K38" i="5"/>
  <c r="M38" i="5"/>
  <c r="O38" i="5"/>
  <c r="F39" i="5"/>
  <c r="H39" i="5" s="1"/>
  <c r="J39" i="5"/>
  <c r="L39" i="5"/>
  <c r="N39" i="5"/>
  <c r="P39" i="5"/>
  <c r="F40" i="5"/>
  <c r="H40" i="5" s="1"/>
  <c r="L40" i="5"/>
  <c r="N40" i="5"/>
  <c r="P40" i="5"/>
  <c r="F41" i="5"/>
  <c r="L41" i="5"/>
  <c r="N41" i="5"/>
  <c r="P41" i="5"/>
  <c r="F42" i="5"/>
  <c r="L42" i="5" s="1"/>
  <c r="J42" i="5"/>
  <c r="N42" i="5"/>
  <c r="P42" i="5"/>
  <c r="F43" i="5"/>
  <c r="L43" i="5"/>
  <c r="P43" i="5"/>
  <c r="F44" i="5"/>
  <c r="L44" i="5" s="1"/>
  <c r="N44" i="5"/>
  <c r="P44" i="5"/>
  <c r="F45" i="5"/>
  <c r="L45" i="5" s="1"/>
  <c r="P45" i="5"/>
  <c r="F46" i="5"/>
  <c r="H46" i="5" s="1"/>
  <c r="L46" i="5"/>
  <c r="N46" i="5"/>
  <c r="P46" i="5"/>
  <c r="F47" i="5"/>
  <c r="L47" i="5"/>
  <c r="N47" i="5"/>
  <c r="P47" i="5"/>
  <c r="F48" i="5"/>
  <c r="L48" i="5" s="1"/>
  <c r="J48" i="5"/>
  <c r="N48" i="5"/>
  <c r="P48" i="5"/>
  <c r="F49" i="5"/>
  <c r="L49" i="5"/>
  <c r="N49" i="5"/>
  <c r="P49" i="5"/>
  <c r="F50" i="5"/>
  <c r="L50" i="5" s="1"/>
  <c r="H50" i="5"/>
  <c r="N50" i="5"/>
  <c r="F51" i="5"/>
  <c r="F52" i="5"/>
  <c r="L52" i="5" s="1"/>
  <c r="N52" i="5"/>
  <c r="P52" i="5"/>
  <c r="F53" i="5"/>
  <c r="P53" i="5"/>
  <c r="G7" i="4"/>
  <c r="I7" i="4"/>
  <c r="K7" i="4"/>
  <c r="M7" i="4"/>
  <c r="O7" i="4"/>
  <c r="F8" i="4"/>
  <c r="H8" i="4" s="1"/>
  <c r="J8" i="4"/>
  <c r="L8" i="4"/>
  <c r="N8" i="4"/>
  <c r="P8" i="4"/>
  <c r="F9" i="4"/>
  <c r="H9" i="4" s="1"/>
  <c r="L9" i="4"/>
  <c r="N9" i="4"/>
  <c r="P9" i="4"/>
  <c r="F10" i="4"/>
  <c r="L10" i="4" s="1"/>
  <c r="N10" i="4"/>
  <c r="P10" i="4"/>
  <c r="F11" i="4"/>
  <c r="H11" i="4" s="1"/>
  <c r="P11" i="4"/>
  <c r="F12" i="4"/>
  <c r="H12" i="4" s="1"/>
  <c r="G13" i="4"/>
  <c r="I13" i="4"/>
  <c r="K13" i="4"/>
  <c r="M13" i="4"/>
  <c r="O13" i="4"/>
  <c r="F14" i="4"/>
  <c r="L14" i="4" s="1"/>
  <c r="N14" i="4"/>
  <c r="P14" i="4"/>
  <c r="F15" i="4"/>
  <c r="J15" i="4"/>
  <c r="N15" i="4"/>
  <c r="P15" i="4"/>
  <c r="F16" i="4"/>
  <c r="H16" i="4" s="1"/>
  <c r="L16" i="4"/>
  <c r="N16" i="4"/>
  <c r="P16" i="4"/>
  <c r="F17" i="4"/>
  <c r="H17" i="4" s="1"/>
  <c r="J17" i="4"/>
  <c r="L17" i="4"/>
  <c r="N17" i="4"/>
  <c r="P17" i="4"/>
  <c r="F18" i="4"/>
  <c r="L18" i="4" s="1"/>
  <c r="N18" i="4"/>
  <c r="P18" i="4"/>
  <c r="F19" i="4"/>
  <c r="H19" i="4" s="1"/>
  <c r="L19" i="4"/>
  <c r="N19" i="4"/>
  <c r="P19" i="4"/>
  <c r="F20" i="4"/>
  <c r="L20" i="4" s="1"/>
  <c r="N20" i="4"/>
  <c r="P20" i="4"/>
  <c r="F21" i="4"/>
  <c r="L21" i="4" s="1"/>
  <c r="P21" i="4"/>
  <c r="F22" i="4"/>
  <c r="H22" i="4"/>
  <c r="J22" i="4"/>
  <c r="L22" i="4"/>
  <c r="N22" i="4"/>
  <c r="P22" i="4"/>
  <c r="F23" i="4"/>
  <c r="L23" i="4" s="1"/>
  <c r="N23" i="4"/>
  <c r="P23" i="4"/>
  <c r="F24" i="4"/>
  <c r="H24" i="4" s="1"/>
  <c r="F25" i="4"/>
  <c r="L25" i="4" s="1"/>
  <c r="N25" i="4"/>
  <c r="P25" i="4"/>
  <c r="F26" i="4"/>
  <c r="J26" i="4"/>
  <c r="F27" i="4"/>
  <c r="J27" i="4"/>
  <c r="N27" i="4"/>
  <c r="P27" i="4"/>
  <c r="F28" i="4"/>
  <c r="L28" i="4" s="1"/>
  <c r="J28" i="4"/>
  <c r="P28" i="4"/>
  <c r="F29" i="4"/>
  <c r="L29" i="4" s="1"/>
  <c r="N29" i="4"/>
  <c r="P29" i="4"/>
  <c r="F30" i="4"/>
  <c r="L30" i="4" s="1"/>
  <c r="N30" i="4"/>
  <c r="F31" i="4"/>
  <c r="L31" i="4" s="1"/>
  <c r="N31" i="4"/>
  <c r="P31" i="4"/>
  <c r="F32" i="4"/>
  <c r="L32" i="4" s="1"/>
  <c r="N32" i="4"/>
  <c r="P32" i="4"/>
  <c r="F33" i="4"/>
  <c r="P33" i="4" s="1"/>
  <c r="F34" i="4"/>
  <c r="L34" i="4" s="1"/>
  <c r="H34" i="4"/>
  <c r="P34" i="4"/>
  <c r="F35" i="4"/>
  <c r="L35" i="4" s="1"/>
  <c r="N35" i="4"/>
  <c r="P35" i="4"/>
  <c r="F36" i="4"/>
  <c r="L36" i="4" s="1"/>
  <c r="F37" i="4"/>
  <c r="L37" i="4" s="1"/>
  <c r="J37" i="4"/>
  <c r="N37" i="4"/>
  <c r="G38" i="4"/>
  <c r="I38" i="4"/>
  <c r="K38" i="4"/>
  <c r="M38" i="4"/>
  <c r="O38" i="4"/>
  <c r="F39" i="4"/>
  <c r="H39" i="4" s="1"/>
  <c r="L39" i="4"/>
  <c r="N39" i="4"/>
  <c r="P39" i="4"/>
  <c r="F40" i="4"/>
  <c r="N40" i="4"/>
  <c r="P40" i="4"/>
  <c r="F41" i="4"/>
  <c r="J41" i="4" s="1"/>
  <c r="N41" i="4"/>
  <c r="P41" i="4"/>
  <c r="F42" i="4"/>
  <c r="H42" i="4" s="1"/>
  <c r="N42" i="4"/>
  <c r="P42" i="4"/>
  <c r="F43" i="4"/>
  <c r="J43" i="4" s="1"/>
  <c r="N43" i="4"/>
  <c r="P43" i="4"/>
  <c r="F44" i="4"/>
  <c r="N44" i="4"/>
  <c r="P44" i="4"/>
  <c r="F45" i="4"/>
  <c r="L45" i="4" s="1"/>
  <c r="J45" i="4"/>
  <c r="P45" i="4"/>
  <c r="F46" i="4"/>
  <c r="L46" i="4" s="1"/>
  <c r="J46" i="4"/>
  <c r="N46" i="4"/>
  <c r="P46" i="4"/>
  <c r="F47" i="4"/>
  <c r="H47" i="4" s="1"/>
  <c r="L47" i="4"/>
  <c r="N47" i="4"/>
  <c r="P47" i="4"/>
  <c r="F48" i="4"/>
  <c r="J48" i="4" s="1"/>
  <c r="L48" i="4"/>
  <c r="N48" i="4"/>
  <c r="P48" i="4"/>
  <c r="F49" i="4"/>
  <c r="H49" i="4" s="1"/>
  <c r="J49" i="4"/>
  <c r="L49" i="4"/>
  <c r="N49" i="4"/>
  <c r="P49" i="4"/>
  <c r="F50" i="4"/>
  <c r="F51" i="4"/>
  <c r="J51" i="4" s="1"/>
  <c r="H51" i="4"/>
  <c r="N51" i="4"/>
  <c r="P51" i="4"/>
  <c r="F52" i="4"/>
  <c r="N52" i="4" s="1"/>
  <c r="H52" i="4"/>
  <c r="P52" i="4"/>
  <c r="F53" i="4"/>
  <c r="J53" i="4" s="1"/>
  <c r="H53" i="4"/>
  <c r="L53" i="4"/>
  <c r="N53" i="4"/>
  <c r="P53" i="4"/>
  <c r="G7" i="3"/>
  <c r="I7" i="3"/>
  <c r="K7" i="3"/>
  <c r="M7" i="3"/>
  <c r="O7" i="3"/>
  <c r="F8" i="3"/>
  <c r="H8" i="3" s="1"/>
  <c r="J8" i="3"/>
  <c r="L8" i="3"/>
  <c r="N8" i="3"/>
  <c r="P8" i="3"/>
  <c r="F9" i="3"/>
  <c r="H9" i="3" s="1"/>
  <c r="L9" i="3"/>
  <c r="N9" i="3"/>
  <c r="P9" i="3"/>
  <c r="F10" i="3"/>
  <c r="L10" i="3" s="1"/>
  <c r="N10" i="3"/>
  <c r="P10" i="3"/>
  <c r="F11" i="3"/>
  <c r="P11" i="3"/>
  <c r="F12" i="3"/>
  <c r="L12" i="3" s="1"/>
  <c r="G13" i="3"/>
  <c r="I13" i="3"/>
  <c r="K13" i="3"/>
  <c r="M13" i="3"/>
  <c r="O13" i="3"/>
  <c r="F14" i="3"/>
  <c r="J14" i="3" s="1"/>
  <c r="P14" i="3"/>
  <c r="F15" i="3"/>
  <c r="H15" i="3" s="1"/>
  <c r="J15" i="3"/>
  <c r="N15" i="3"/>
  <c r="P15" i="3"/>
  <c r="F16" i="3"/>
  <c r="N16" i="3"/>
  <c r="P16" i="3"/>
  <c r="F17" i="3"/>
  <c r="H17" i="3" s="1"/>
  <c r="J17" i="3"/>
  <c r="L17" i="3"/>
  <c r="N17" i="3"/>
  <c r="P17" i="3"/>
  <c r="F18" i="3"/>
  <c r="J18" i="3" s="1"/>
  <c r="N18" i="3"/>
  <c r="P18" i="3"/>
  <c r="F19" i="3"/>
  <c r="L19" i="3" s="1"/>
  <c r="H19" i="3"/>
  <c r="J19" i="3"/>
  <c r="N19" i="3"/>
  <c r="P19" i="3"/>
  <c r="F20" i="3"/>
  <c r="J20" i="3" s="1"/>
  <c r="N20" i="3"/>
  <c r="P20" i="3"/>
  <c r="F21" i="3"/>
  <c r="H21" i="3" s="1"/>
  <c r="J21" i="3"/>
  <c r="L21" i="3"/>
  <c r="N21" i="3"/>
  <c r="F22" i="3"/>
  <c r="H22" i="3" s="1"/>
  <c r="J22" i="3"/>
  <c r="L22" i="3"/>
  <c r="N22" i="3"/>
  <c r="P22" i="3"/>
  <c r="F23" i="3"/>
  <c r="H23" i="3" s="1"/>
  <c r="N23" i="3"/>
  <c r="P23" i="3"/>
  <c r="F24" i="3"/>
  <c r="H24" i="3" s="1"/>
  <c r="F25" i="3"/>
  <c r="J25" i="3" s="1"/>
  <c r="H25" i="3"/>
  <c r="N25" i="3"/>
  <c r="P25" i="3"/>
  <c r="F26" i="3"/>
  <c r="H26" i="3" s="1"/>
  <c r="J26" i="3"/>
  <c r="P26" i="3"/>
  <c r="F27" i="3"/>
  <c r="L27" i="3" s="1"/>
  <c r="H27" i="3"/>
  <c r="N27" i="3"/>
  <c r="P27" i="3"/>
  <c r="F28" i="3"/>
  <c r="H28" i="3" s="1"/>
  <c r="J28" i="3"/>
  <c r="P28" i="3"/>
  <c r="F29" i="3"/>
  <c r="J29" i="3" s="1"/>
  <c r="N29" i="3"/>
  <c r="P29" i="3"/>
  <c r="F30" i="3"/>
  <c r="J30" i="3" s="1"/>
  <c r="H30" i="3"/>
  <c r="N30" i="3"/>
  <c r="F31" i="3"/>
  <c r="J31" i="3" s="1"/>
  <c r="P31" i="3"/>
  <c r="F32" i="3"/>
  <c r="H32" i="3" s="1"/>
  <c r="P32" i="3"/>
  <c r="F33" i="3"/>
  <c r="J33" i="3" s="1"/>
  <c r="F34" i="3"/>
  <c r="J34" i="3" s="1"/>
  <c r="P34" i="3"/>
  <c r="F35" i="3"/>
  <c r="J35" i="3" s="1"/>
  <c r="H35" i="3"/>
  <c r="P35" i="3"/>
  <c r="F36" i="3"/>
  <c r="J36" i="3" s="1"/>
  <c r="F37" i="3"/>
  <c r="N37" i="3" s="1"/>
  <c r="J37" i="3"/>
  <c r="G38" i="3"/>
  <c r="I38" i="3"/>
  <c r="K38" i="3"/>
  <c r="M38" i="3"/>
  <c r="O38" i="3"/>
  <c r="F39" i="3"/>
  <c r="H39" i="3" s="1"/>
  <c r="L39" i="3"/>
  <c r="N39" i="3"/>
  <c r="P39" i="3"/>
  <c r="F40" i="3"/>
  <c r="L40" i="3" s="1"/>
  <c r="N40" i="3"/>
  <c r="P40" i="3"/>
  <c r="F41" i="3"/>
  <c r="N41" i="3"/>
  <c r="P41" i="3"/>
  <c r="F42" i="3"/>
  <c r="L42" i="3" s="1"/>
  <c r="P42" i="3"/>
  <c r="F43" i="3"/>
  <c r="N43" i="3" s="1"/>
  <c r="F44" i="3"/>
  <c r="L44" i="3" s="1"/>
  <c r="H44" i="3"/>
  <c r="N44" i="3"/>
  <c r="P44" i="3"/>
  <c r="F45" i="3"/>
  <c r="L45" i="3"/>
  <c r="N45" i="3"/>
  <c r="F46" i="3"/>
  <c r="L46" i="3" s="1"/>
  <c r="N46" i="3"/>
  <c r="P46" i="3"/>
  <c r="F47" i="3"/>
  <c r="N47" i="3"/>
  <c r="P47" i="3"/>
  <c r="F48" i="3"/>
  <c r="L48" i="3" s="1"/>
  <c r="N48" i="3"/>
  <c r="P48" i="3"/>
  <c r="F49" i="3"/>
  <c r="N49" i="3"/>
  <c r="P49" i="3"/>
  <c r="F50" i="3"/>
  <c r="L50" i="3" s="1"/>
  <c r="F51" i="3"/>
  <c r="F52" i="3"/>
  <c r="L52" i="3" s="1"/>
  <c r="J52" i="3"/>
  <c r="N52" i="3"/>
  <c r="F53" i="3"/>
  <c r="P53" i="3" s="1"/>
  <c r="G7" i="2"/>
  <c r="I7" i="2"/>
  <c r="K7" i="2"/>
  <c r="M7" i="2"/>
  <c r="O7" i="2"/>
  <c r="Q7" i="2"/>
  <c r="S7" i="2"/>
  <c r="U7" i="2"/>
  <c r="F8" i="2"/>
  <c r="R8" i="2" s="1"/>
  <c r="J8" i="2"/>
  <c r="L8" i="2"/>
  <c r="N8" i="2"/>
  <c r="P8" i="2"/>
  <c r="F9" i="2"/>
  <c r="V9" i="2" s="1"/>
  <c r="H9" i="2"/>
  <c r="L9" i="2"/>
  <c r="N9" i="2"/>
  <c r="P9" i="2"/>
  <c r="F10" i="2"/>
  <c r="L10" i="2" s="1"/>
  <c r="H10" i="2"/>
  <c r="J10" i="2"/>
  <c r="N10" i="2"/>
  <c r="P10" i="2"/>
  <c r="F11" i="2"/>
  <c r="T11" i="2" s="1"/>
  <c r="H11" i="2"/>
  <c r="J11" i="2"/>
  <c r="L11" i="2"/>
  <c r="P11" i="2"/>
  <c r="F12" i="2"/>
  <c r="R12" i="2" s="1"/>
  <c r="H12" i="2"/>
  <c r="J12" i="2"/>
  <c r="L12" i="2"/>
  <c r="N12" i="2"/>
  <c r="G13" i="2"/>
  <c r="I13" i="2"/>
  <c r="K13" i="2"/>
  <c r="M13" i="2"/>
  <c r="O13" i="2"/>
  <c r="Q13" i="2"/>
  <c r="S13" i="2"/>
  <c r="U13" i="2"/>
  <c r="F14" i="2"/>
  <c r="J14" i="2" s="1"/>
  <c r="V14" i="2"/>
  <c r="F15" i="2"/>
  <c r="L15" i="2" s="1"/>
  <c r="J15" i="2"/>
  <c r="N15" i="2"/>
  <c r="V15" i="2"/>
  <c r="F16" i="2"/>
  <c r="J16" i="2" s="1"/>
  <c r="N16" i="2"/>
  <c r="P16" i="2"/>
  <c r="F17" i="2"/>
  <c r="L17" i="2" s="1"/>
  <c r="J17" i="2"/>
  <c r="N17" i="2"/>
  <c r="P17" i="2"/>
  <c r="R17" i="2"/>
  <c r="V17" i="2"/>
  <c r="F18" i="2"/>
  <c r="J18" i="2" s="1"/>
  <c r="V18" i="2"/>
  <c r="F19" i="2"/>
  <c r="T19" i="2" s="1"/>
  <c r="J19" i="2"/>
  <c r="P19" i="2"/>
  <c r="R19" i="2"/>
  <c r="V19" i="2"/>
  <c r="F20" i="2"/>
  <c r="L20" i="2" s="1"/>
  <c r="H20" i="2"/>
  <c r="J20" i="2"/>
  <c r="N20" i="2"/>
  <c r="P20" i="2"/>
  <c r="R20" i="2"/>
  <c r="F21" i="2"/>
  <c r="N21" i="2" s="1"/>
  <c r="H21" i="2"/>
  <c r="V21" i="2"/>
  <c r="F22" i="2"/>
  <c r="H22" i="2" s="1"/>
  <c r="J22" i="2"/>
  <c r="L22" i="2"/>
  <c r="N22" i="2"/>
  <c r="P22" i="2"/>
  <c r="R22" i="2"/>
  <c r="V22" i="2"/>
  <c r="F23" i="2"/>
  <c r="L23" i="2" s="1"/>
  <c r="P23" i="2"/>
  <c r="R23" i="2"/>
  <c r="V23" i="2"/>
  <c r="F24" i="2"/>
  <c r="F25" i="2"/>
  <c r="H25" i="2"/>
  <c r="N25" i="2"/>
  <c r="P25" i="2"/>
  <c r="V25" i="2"/>
  <c r="F26" i="2"/>
  <c r="V26" i="2"/>
  <c r="F27" i="2"/>
  <c r="L27" i="2" s="1"/>
  <c r="N27" i="2"/>
  <c r="P27" i="2"/>
  <c r="R27" i="2"/>
  <c r="V27" i="2"/>
  <c r="F28" i="2"/>
  <c r="R28" i="2" s="1"/>
  <c r="J28" i="2"/>
  <c r="L28" i="2"/>
  <c r="P28" i="2"/>
  <c r="F29" i="2"/>
  <c r="V29" i="2" s="1"/>
  <c r="F30" i="2"/>
  <c r="L30" i="2" s="1"/>
  <c r="H30" i="2"/>
  <c r="N30" i="2"/>
  <c r="V30" i="2"/>
  <c r="F31" i="2"/>
  <c r="L31" i="2" s="1"/>
  <c r="V31" i="2"/>
  <c r="F32" i="2"/>
  <c r="J32" i="2" s="1"/>
  <c r="V32" i="2"/>
  <c r="F33" i="2"/>
  <c r="N33" i="2" s="1"/>
  <c r="V33" i="2"/>
  <c r="F34" i="2"/>
  <c r="H34" i="2" s="1"/>
  <c r="N34" i="2"/>
  <c r="V34" i="2"/>
  <c r="F35" i="2"/>
  <c r="L35" i="2" s="1"/>
  <c r="H35" i="2"/>
  <c r="V35" i="2"/>
  <c r="F36" i="2"/>
  <c r="J36" i="2" s="1"/>
  <c r="V36" i="2"/>
  <c r="F37" i="2"/>
  <c r="L37" i="2" s="1"/>
  <c r="R37" i="2"/>
  <c r="V37" i="2"/>
  <c r="G38" i="2"/>
  <c r="I38" i="2"/>
  <c r="K38" i="2"/>
  <c r="M38" i="2"/>
  <c r="O38" i="2"/>
  <c r="Q38" i="2"/>
  <c r="S38" i="2"/>
  <c r="U38" i="2"/>
  <c r="F39" i="2"/>
  <c r="T39" i="2" s="1"/>
  <c r="L39" i="2"/>
  <c r="N39" i="2"/>
  <c r="F40" i="2"/>
  <c r="J40" i="2" s="1"/>
  <c r="F41" i="2"/>
  <c r="V41" i="2" s="1"/>
  <c r="N41" i="2"/>
  <c r="F42" i="2"/>
  <c r="L42" i="2" s="1"/>
  <c r="J42" i="2"/>
  <c r="V42" i="2"/>
  <c r="F43" i="2"/>
  <c r="L43" i="2" s="1"/>
  <c r="R43" i="2"/>
  <c r="V43" i="2"/>
  <c r="F44" i="2"/>
  <c r="J44" i="2" s="1"/>
  <c r="F45" i="2"/>
  <c r="N45" i="2" s="1"/>
  <c r="V45" i="2"/>
  <c r="F46" i="2"/>
  <c r="H46" i="2" s="1"/>
  <c r="N46" i="2"/>
  <c r="V46" i="2"/>
  <c r="F47" i="2"/>
  <c r="L47" i="2" s="1"/>
  <c r="N47" i="2"/>
  <c r="F48" i="2"/>
  <c r="J48" i="2" s="1"/>
  <c r="F49" i="2"/>
  <c r="P49" i="2" s="1"/>
  <c r="N49" i="2"/>
  <c r="V49" i="2"/>
  <c r="F50" i="2"/>
  <c r="J50" i="2" s="1"/>
  <c r="F51" i="2"/>
  <c r="L51" i="2" s="1"/>
  <c r="F52" i="2"/>
  <c r="R52" i="2" s="1"/>
  <c r="V52" i="2"/>
  <c r="F53" i="2"/>
  <c r="N53" i="2" s="1"/>
  <c r="R30" i="2" l="1"/>
  <c r="J30" i="2"/>
  <c r="H12" i="3"/>
  <c r="P50" i="5"/>
  <c r="H28" i="5"/>
  <c r="H25" i="5"/>
  <c r="H16" i="5"/>
  <c r="L45" i="17"/>
  <c r="P43" i="17"/>
  <c r="J40" i="18"/>
  <c r="J9" i="18"/>
  <c r="J21" i="20"/>
  <c r="H39" i="26"/>
  <c r="J15" i="37"/>
  <c r="N11" i="37"/>
  <c r="H12" i="53"/>
  <c r="L41" i="2"/>
  <c r="J37" i="2"/>
  <c r="H50" i="3"/>
  <c r="P36" i="4"/>
  <c r="H20" i="4"/>
  <c r="H18" i="4"/>
  <c r="J10" i="4"/>
  <c r="H52" i="5"/>
  <c r="H20" i="5"/>
  <c r="J11" i="5"/>
  <c r="L49" i="7"/>
  <c r="H51" i="16"/>
  <c r="J43" i="16"/>
  <c r="J46" i="17"/>
  <c r="J45" i="17"/>
  <c r="J37" i="17"/>
  <c r="J48" i="18"/>
  <c r="H40" i="18"/>
  <c r="H36" i="18"/>
  <c r="H29" i="18"/>
  <c r="L10" i="18"/>
  <c r="J48" i="20"/>
  <c r="J44" i="20"/>
  <c r="L40" i="20"/>
  <c r="J25" i="20"/>
  <c r="J20" i="22"/>
  <c r="J17" i="22"/>
  <c r="J14" i="22"/>
  <c r="J10" i="22"/>
  <c r="H8" i="22"/>
  <c r="H30" i="26"/>
  <c r="H21" i="26"/>
  <c r="H50" i="37"/>
  <c r="L48" i="37"/>
  <c r="H19" i="37"/>
  <c r="H18" i="37"/>
  <c r="N8" i="37"/>
  <c r="N41" i="45"/>
  <c r="N39" i="45"/>
  <c r="J51" i="53"/>
  <c r="N47" i="53"/>
  <c r="H16" i="53"/>
  <c r="H10" i="14"/>
  <c r="G98" i="27"/>
  <c r="M56" i="27"/>
  <c r="N78" i="28"/>
  <c r="N66" i="28"/>
  <c r="R32" i="28"/>
  <c r="F32" i="28" s="1"/>
  <c r="L98" i="29"/>
  <c r="J92" i="29"/>
  <c r="H24" i="29"/>
  <c r="H50" i="34"/>
  <c r="L22" i="34"/>
  <c r="G18" i="34"/>
  <c r="I16" i="34"/>
  <c r="Q52" i="35"/>
  <c r="O44" i="35"/>
  <c r="F78" i="36"/>
  <c r="M86" i="28"/>
  <c r="F86" i="28" s="1"/>
  <c r="H32" i="28"/>
  <c r="L14" i="29"/>
  <c r="J10" i="29"/>
  <c r="H10" i="29" s="1"/>
  <c r="M80" i="34"/>
  <c r="Q60" i="34"/>
  <c r="K22" i="34"/>
  <c r="O90" i="35"/>
  <c r="G18" i="14"/>
  <c r="F69" i="27"/>
  <c r="G58" i="27"/>
  <c r="R96" i="28"/>
  <c r="F96" i="28" s="1"/>
  <c r="H96" i="28"/>
  <c r="J94" i="28"/>
  <c r="R92" i="28"/>
  <c r="H68" i="28"/>
  <c r="F68" i="28" s="1"/>
  <c r="R64" i="28"/>
  <c r="R60" i="28"/>
  <c r="L54" i="28"/>
  <c r="M34" i="28"/>
  <c r="Q16" i="28"/>
  <c r="G52" i="29"/>
  <c r="M78" i="34"/>
  <c r="G78" i="34"/>
  <c r="J68" i="34"/>
  <c r="G60" i="34"/>
  <c r="J52" i="34"/>
  <c r="L98" i="35"/>
  <c r="J96" i="35"/>
  <c r="J94" i="35"/>
  <c r="N69" i="35"/>
  <c r="O70" i="35" s="1"/>
  <c r="O62" i="35"/>
  <c r="H52" i="35"/>
  <c r="G44" i="35"/>
  <c r="H34" i="35"/>
  <c r="F28" i="35"/>
  <c r="Q26" i="35"/>
  <c r="Q24" i="35"/>
  <c r="Q22" i="35"/>
  <c r="G18" i="35"/>
  <c r="J12" i="35"/>
  <c r="G10" i="35"/>
  <c r="H40" i="36"/>
  <c r="I14" i="36"/>
  <c r="P59" i="40"/>
  <c r="G70" i="41"/>
  <c r="I74" i="51"/>
  <c r="N50" i="52"/>
  <c r="K46" i="52"/>
  <c r="G18" i="52"/>
  <c r="F18" i="52" s="1"/>
  <c r="G40" i="27"/>
  <c r="L40" i="27"/>
  <c r="F40" i="27" s="1"/>
  <c r="H30" i="28"/>
  <c r="R30" i="28"/>
  <c r="J26" i="28"/>
  <c r="R26" i="28"/>
  <c r="H19" i="29"/>
  <c r="J20" i="29" s="1"/>
  <c r="H62" i="35"/>
  <c r="F62" i="35"/>
  <c r="K36" i="35"/>
  <c r="J36" i="35"/>
  <c r="P30" i="35"/>
  <c r="Q30" i="35"/>
  <c r="J33" i="45"/>
  <c r="H33" i="45"/>
  <c r="L12" i="45"/>
  <c r="H12" i="45"/>
  <c r="J46" i="55"/>
  <c r="H46" i="55"/>
  <c r="L46" i="55"/>
  <c r="P13" i="5"/>
  <c r="I88" i="14"/>
  <c r="L16" i="27"/>
  <c r="G16" i="27"/>
  <c r="H48" i="28"/>
  <c r="R48" i="28"/>
  <c r="H12" i="28"/>
  <c r="M12" i="28"/>
  <c r="Q12" i="28"/>
  <c r="I12" i="28"/>
  <c r="N12" i="28"/>
  <c r="R12" i="28"/>
  <c r="G54" i="29"/>
  <c r="K54" i="29"/>
  <c r="F54" i="29" s="1"/>
  <c r="M13" i="29"/>
  <c r="I14" i="29"/>
  <c r="J14" i="29"/>
  <c r="F69" i="32"/>
  <c r="G70" i="32" s="1"/>
  <c r="N34" i="35"/>
  <c r="Q34" i="35"/>
  <c r="F88" i="36"/>
  <c r="G88" i="36"/>
  <c r="H10" i="36"/>
  <c r="I10" i="36"/>
  <c r="J30" i="37"/>
  <c r="H30" i="37"/>
  <c r="L30" i="37"/>
  <c r="N45" i="45"/>
  <c r="L45" i="45"/>
  <c r="G20" i="46"/>
  <c r="M20" i="47"/>
  <c r="I8" i="47"/>
  <c r="G20" i="49"/>
  <c r="K8" i="49"/>
  <c r="G20" i="50"/>
  <c r="I8" i="50"/>
  <c r="H28" i="51"/>
  <c r="J28" i="51"/>
  <c r="H86" i="52"/>
  <c r="J86" i="52"/>
  <c r="N86" i="52"/>
  <c r="H82" i="52"/>
  <c r="J82" i="52"/>
  <c r="N82" i="52"/>
  <c r="K82" i="52"/>
  <c r="J78" i="52"/>
  <c r="F78" i="52" s="1"/>
  <c r="L12" i="52"/>
  <c r="H12" i="52"/>
  <c r="I12" i="52"/>
  <c r="J35" i="53"/>
  <c r="L35" i="53"/>
  <c r="J30" i="55"/>
  <c r="H30" i="55"/>
  <c r="J15" i="55"/>
  <c r="N15" i="55"/>
  <c r="J8" i="57"/>
  <c r="P30" i="3"/>
  <c r="N45" i="4"/>
  <c r="L43" i="4"/>
  <c r="J27" i="5"/>
  <c r="F7" i="9"/>
  <c r="N44" i="14"/>
  <c r="M28" i="14"/>
  <c r="I20" i="14"/>
  <c r="P50" i="17"/>
  <c r="N16" i="17"/>
  <c r="N12" i="17"/>
  <c r="L100" i="27"/>
  <c r="G100" i="27"/>
  <c r="H100" i="28"/>
  <c r="N100" i="28"/>
  <c r="R100" i="28"/>
  <c r="J100" i="28"/>
  <c r="O100" i="28"/>
  <c r="M36" i="28"/>
  <c r="Q36" i="28"/>
  <c r="H24" i="28"/>
  <c r="M24" i="28"/>
  <c r="R24" i="28"/>
  <c r="F24" i="28" s="1"/>
  <c r="L12" i="28"/>
  <c r="F69" i="31"/>
  <c r="F69" i="33"/>
  <c r="P70" i="33" s="1"/>
  <c r="F7" i="33"/>
  <c r="G88" i="34"/>
  <c r="F66" i="34"/>
  <c r="G66" i="34"/>
  <c r="K36" i="34"/>
  <c r="M36" i="34"/>
  <c r="G30" i="34"/>
  <c r="G22" i="34"/>
  <c r="F76" i="35"/>
  <c r="I76" i="35"/>
  <c r="F66" i="35"/>
  <c r="H66" i="35"/>
  <c r="F16" i="36"/>
  <c r="G16" i="36"/>
  <c r="F12" i="36"/>
  <c r="H12" i="36"/>
  <c r="H41" i="37"/>
  <c r="J41" i="37"/>
  <c r="G20" i="41"/>
  <c r="L48" i="45"/>
  <c r="N48" i="45"/>
  <c r="H43" i="45"/>
  <c r="N43" i="45"/>
  <c r="L9" i="45"/>
  <c r="H9" i="45"/>
  <c r="L20" i="46"/>
  <c r="H20" i="47"/>
  <c r="L8" i="47"/>
  <c r="H8" i="47"/>
  <c r="M20" i="48"/>
  <c r="I20" i="48"/>
  <c r="M8" i="48"/>
  <c r="I8" i="48"/>
  <c r="J20" i="49"/>
  <c r="J20" i="50"/>
  <c r="L8" i="50"/>
  <c r="H8" i="50"/>
  <c r="I82" i="51"/>
  <c r="H82" i="51"/>
  <c r="J68" i="51"/>
  <c r="I98" i="52"/>
  <c r="K92" i="52"/>
  <c r="K90" i="52"/>
  <c r="H10" i="52"/>
  <c r="G10" i="52"/>
  <c r="L10" i="52"/>
  <c r="I10" i="52"/>
  <c r="J40" i="53"/>
  <c r="J32" i="53"/>
  <c r="L32" i="53"/>
  <c r="H17" i="55"/>
  <c r="J17" i="55"/>
  <c r="M51" i="29"/>
  <c r="J52" i="29"/>
  <c r="L26" i="29"/>
  <c r="F26" i="29" s="1"/>
  <c r="G26" i="29"/>
  <c r="M17" i="29"/>
  <c r="J18" i="29"/>
  <c r="I86" i="34"/>
  <c r="F86" i="34"/>
  <c r="N82" i="35"/>
  <c r="Q82" i="35"/>
  <c r="P78" i="35"/>
  <c r="O78" i="35"/>
  <c r="L34" i="37"/>
  <c r="H34" i="37"/>
  <c r="G43" i="40"/>
  <c r="F43" i="40" s="1"/>
  <c r="Q43" i="40"/>
  <c r="H19" i="40"/>
  <c r="H7" i="40"/>
  <c r="I70" i="41"/>
  <c r="H70" i="41"/>
  <c r="L44" i="45"/>
  <c r="N44" i="45"/>
  <c r="H26" i="51"/>
  <c r="N26" i="51"/>
  <c r="K48" i="52"/>
  <c r="H34" i="52"/>
  <c r="I34" i="52"/>
  <c r="J34" i="52"/>
  <c r="N34" i="52"/>
  <c r="H22" i="52"/>
  <c r="G22" i="52"/>
  <c r="I22" i="52"/>
  <c r="L48" i="53"/>
  <c r="H48" i="53"/>
  <c r="V28" i="2"/>
  <c r="F38" i="9"/>
  <c r="L38" i="9" s="1"/>
  <c r="F13" i="9"/>
  <c r="L13" i="9" s="1"/>
  <c r="H13" i="9"/>
  <c r="H98" i="28"/>
  <c r="R98" i="28"/>
  <c r="O12" i="28"/>
  <c r="M55" i="29"/>
  <c r="I56" i="29"/>
  <c r="J56" i="29"/>
  <c r="H56" i="29" s="1"/>
  <c r="F16" i="34"/>
  <c r="G16" i="34"/>
  <c r="G62" i="35"/>
  <c r="L35" i="37"/>
  <c r="H35" i="37"/>
  <c r="G8" i="41"/>
  <c r="N20" i="45"/>
  <c r="L20" i="45"/>
  <c r="M20" i="46"/>
  <c r="I20" i="47"/>
  <c r="M8" i="47"/>
  <c r="J20" i="48"/>
  <c r="J8" i="48"/>
  <c r="K20" i="49"/>
  <c r="G8" i="49"/>
  <c r="K20" i="50"/>
  <c r="M8" i="50"/>
  <c r="J78" i="51"/>
  <c r="I78" i="51"/>
  <c r="N66" i="52"/>
  <c r="L27" i="55"/>
  <c r="J27" i="55"/>
  <c r="Q8" i="57"/>
  <c r="H31" i="2"/>
  <c r="V10" i="2"/>
  <c r="N53" i="3"/>
  <c r="H34" i="3"/>
  <c r="H43" i="4"/>
  <c r="H41" i="4"/>
  <c r="N12" i="4"/>
  <c r="J40" i="5"/>
  <c r="L14" i="5"/>
  <c r="L48" i="7"/>
  <c r="J8" i="7"/>
  <c r="K78" i="14"/>
  <c r="N24" i="14"/>
  <c r="H22" i="14"/>
  <c r="H53" i="16"/>
  <c r="J28" i="16"/>
  <c r="J23" i="16"/>
  <c r="J16" i="16"/>
  <c r="L52" i="17"/>
  <c r="L50" i="17"/>
  <c r="H20" i="17"/>
  <c r="J12" i="17"/>
  <c r="P10" i="17"/>
  <c r="L9" i="17"/>
  <c r="J47" i="18"/>
  <c r="L23" i="20"/>
  <c r="J12" i="20"/>
  <c r="H10" i="20"/>
  <c r="J15" i="22"/>
  <c r="H27" i="26"/>
  <c r="L17" i="26"/>
  <c r="H9" i="26"/>
  <c r="J70" i="27"/>
  <c r="K20" i="27"/>
  <c r="G82" i="28"/>
  <c r="Q82" i="28"/>
  <c r="M44" i="28"/>
  <c r="N44" i="28"/>
  <c r="R44" i="28"/>
  <c r="P26" i="28"/>
  <c r="O14" i="28"/>
  <c r="R14" i="28"/>
  <c r="G10" i="28"/>
  <c r="N10" i="28"/>
  <c r="Q10" i="28"/>
  <c r="G82" i="29"/>
  <c r="L82" i="29"/>
  <c r="F72" i="29"/>
  <c r="M71" i="29"/>
  <c r="H69" i="29"/>
  <c r="G46" i="29"/>
  <c r="F46" i="29" s="1"/>
  <c r="K46" i="29"/>
  <c r="F28" i="29"/>
  <c r="I18" i="29"/>
  <c r="L92" i="34"/>
  <c r="M92" i="34"/>
  <c r="L90" i="34"/>
  <c r="H66" i="34"/>
  <c r="H62" i="34"/>
  <c r="I62" i="34"/>
  <c r="G56" i="34"/>
  <c r="H56" i="34"/>
  <c r="F48" i="34"/>
  <c r="I48" i="34"/>
  <c r="K14" i="34"/>
  <c r="L14" i="34"/>
  <c r="P90" i="35"/>
  <c r="J90" i="35"/>
  <c r="K90" i="35"/>
  <c r="G76" i="35"/>
  <c r="I66" i="35"/>
  <c r="P36" i="35"/>
  <c r="O36" i="35"/>
  <c r="Q14" i="35"/>
  <c r="O12" i="35"/>
  <c r="O10" i="35"/>
  <c r="H18" i="36"/>
  <c r="F18" i="36"/>
  <c r="I18" i="36"/>
  <c r="H45" i="37"/>
  <c r="L43" i="37"/>
  <c r="H33" i="37"/>
  <c r="J33" i="37"/>
  <c r="J8" i="41"/>
  <c r="N50" i="45"/>
  <c r="L50" i="45"/>
  <c r="L49" i="45"/>
  <c r="J49" i="45"/>
  <c r="J44" i="45"/>
  <c r="L10" i="45"/>
  <c r="H96" i="51"/>
  <c r="I96" i="51"/>
  <c r="K96" i="51"/>
  <c r="I26" i="51"/>
  <c r="I58" i="52"/>
  <c r="K58" i="52"/>
  <c r="H36" i="52"/>
  <c r="I36" i="52"/>
  <c r="I32" i="52"/>
  <c r="F32" i="52" s="1"/>
  <c r="J32" i="52"/>
  <c r="N22" i="52"/>
  <c r="J22" i="52"/>
  <c r="H14" i="52"/>
  <c r="K14" i="52"/>
  <c r="J33" i="53"/>
  <c r="N33" i="53"/>
  <c r="L31" i="53"/>
  <c r="J31" i="53"/>
  <c r="N31" i="53"/>
  <c r="L26" i="53"/>
  <c r="H15" i="53"/>
  <c r="L11" i="53"/>
  <c r="N11" i="53"/>
  <c r="L41" i="55"/>
  <c r="J41" i="55"/>
  <c r="J39" i="55"/>
  <c r="L39" i="55"/>
  <c r="H23" i="55"/>
  <c r="L22" i="55"/>
  <c r="J22" i="55"/>
  <c r="J10" i="55"/>
  <c r="H10" i="55"/>
  <c r="L10" i="55"/>
  <c r="S20" i="57"/>
  <c r="L20" i="57"/>
  <c r="H20" i="57"/>
  <c r="L64" i="27"/>
  <c r="M34" i="27"/>
  <c r="K8" i="27"/>
  <c r="F7" i="27"/>
  <c r="F44" i="29"/>
  <c r="I36" i="29"/>
  <c r="M35" i="29"/>
  <c r="F7" i="32"/>
  <c r="F100" i="33"/>
  <c r="F48" i="33"/>
  <c r="F38" i="33"/>
  <c r="F60" i="36"/>
  <c r="J14" i="37"/>
  <c r="N7" i="40"/>
  <c r="J7" i="40"/>
  <c r="J29" i="45"/>
  <c r="K20" i="46"/>
  <c r="O20" i="47"/>
  <c r="K20" i="47"/>
  <c r="G20" i="47"/>
  <c r="O8" i="47"/>
  <c r="G8" i="47"/>
  <c r="L20" i="48"/>
  <c r="H20" i="48"/>
  <c r="H8" i="48"/>
  <c r="M20" i="49"/>
  <c r="I20" i="49"/>
  <c r="I8" i="49"/>
  <c r="M20" i="50"/>
  <c r="I20" i="50"/>
  <c r="K8" i="50"/>
  <c r="G8" i="50"/>
  <c r="K16" i="51"/>
  <c r="J41" i="53"/>
  <c r="H20" i="55"/>
  <c r="H19" i="55"/>
  <c r="P20" i="57"/>
  <c r="R20" i="57"/>
  <c r="K20" i="57"/>
  <c r="G20" i="57"/>
  <c r="R8" i="57"/>
  <c r="G8" i="57"/>
  <c r="P8" i="57"/>
  <c r="I8" i="57"/>
  <c r="Q96" i="28"/>
  <c r="R90" i="28"/>
  <c r="N90" i="28"/>
  <c r="R88" i="28"/>
  <c r="J88" i="28"/>
  <c r="R86" i="28"/>
  <c r="R84" i="28"/>
  <c r="J72" i="28"/>
  <c r="O16" i="28"/>
  <c r="J16" i="28"/>
  <c r="F19" i="31"/>
  <c r="F7" i="31"/>
  <c r="F19" i="32"/>
  <c r="F19" i="33"/>
  <c r="G68" i="34"/>
  <c r="M60" i="34"/>
  <c r="H58" i="34"/>
  <c r="F54" i="34"/>
  <c r="G50" i="34"/>
  <c r="G36" i="34"/>
  <c r="N88" i="35"/>
  <c r="G34" i="35"/>
  <c r="K20" i="41"/>
  <c r="K8" i="41"/>
  <c r="R52" i="45"/>
  <c r="N20" i="46"/>
  <c r="N20" i="47"/>
  <c r="J20" i="47"/>
  <c r="N8" i="47"/>
  <c r="K20" i="48"/>
  <c r="G20" i="48"/>
  <c r="G8" i="48"/>
  <c r="L8" i="49"/>
  <c r="H8" i="49"/>
  <c r="L20" i="50"/>
  <c r="H20" i="50"/>
  <c r="J8" i="50"/>
  <c r="N51" i="53"/>
  <c r="Q20" i="57"/>
  <c r="R39" i="7"/>
  <c r="L52" i="7"/>
  <c r="L46" i="7"/>
  <c r="L36" i="7"/>
  <c r="N52" i="7"/>
  <c r="L51" i="7"/>
  <c r="K38" i="7"/>
  <c r="L33" i="7"/>
  <c r="H20" i="7"/>
  <c r="P41" i="7"/>
  <c r="J32" i="7"/>
  <c r="P30" i="7"/>
  <c r="J21" i="7"/>
  <c r="H15" i="7"/>
  <c r="J11" i="7"/>
  <c r="R31" i="7"/>
  <c r="J23" i="7"/>
  <c r="R46" i="7"/>
  <c r="J28" i="7"/>
  <c r="L18" i="7"/>
  <c r="J17" i="7"/>
  <c r="H9" i="7"/>
  <c r="R8" i="7"/>
  <c r="R29" i="7"/>
  <c r="R12" i="7"/>
  <c r="N53" i="7"/>
  <c r="R44" i="7"/>
  <c r="J35" i="7"/>
  <c r="L34" i="7"/>
  <c r="P32" i="7"/>
  <c r="R20" i="7"/>
  <c r="R49" i="7"/>
  <c r="N43" i="7"/>
  <c r="L42" i="7"/>
  <c r="L41" i="7"/>
  <c r="J36" i="7"/>
  <c r="J33" i="7"/>
  <c r="J27" i="7"/>
  <c r="J24" i="7"/>
  <c r="L24" i="7"/>
  <c r="J22" i="7"/>
  <c r="J19" i="7"/>
  <c r="H18" i="7"/>
  <c r="J16" i="7"/>
  <c r="H14" i="7"/>
  <c r="H12" i="7"/>
  <c r="R10" i="7"/>
  <c r="P8" i="7"/>
  <c r="K7" i="7"/>
  <c r="N30" i="10"/>
  <c r="L30" i="10"/>
  <c r="L51" i="10"/>
  <c r="J51" i="10"/>
  <c r="N51" i="10"/>
  <c r="H51" i="10"/>
  <c r="L43" i="10"/>
  <c r="N43" i="10"/>
  <c r="H43" i="10"/>
  <c r="L33" i="10"/>
  <c r="L25" i="10"/>
  <c r="L20" i="10"/>
  <c r="N20" i="10"/>
  <c r="N10" i="10"/>
  <c r="L10" i="10"/>
  <c r="J10" i="10"/>
  <c r="N50" i="10"/>
  <c r="L50" i="10"/>
  <c r="L46" i="10"/>
  <c r="N42" i="10"/>
  <c r="L42" i="10"/>
  <c r="L36" i="10"/>
  <c r="N36" i="10"/>
  <c r="L32" i="10"/>
  <c r="N32" i="10"/>
  <c r="L28" i="10"/>
  <c r="L23" i="10"/>
  <c r="J23" i="10"/>
  <c r="L19" i="10"/>
  <c r="L15" i="10"/>
  <c r="J9" i="10"/>
  <c r="N9" i="10"/>
  <c r="H9" i="10"/>
  <c r="L9" i="10"/>
  <c r="L52" i="10"/>
  <c r="L48" i="10"/>
  <c r="J48" i="10"/>
  <c r="N48" i="10"/>
  <c r="H48" i="10"/>
  <c r="L44" i="10"/>
  <c r="J44" i="10"/>
  <c r="N44" i="10"/>
  <c r="H44" i="10"/>
  <c r="L40" i="10"/>
  <c r="J40" i="10"/>
  <c r="N40" i="10"/>
  <c r="H40" i="10"/>
  <c r="N34" i="10"/>
  <c r="L34" i="10"/>
  <c r="L26" i="10"/>
  <c r="L21" i="10"/>
  <c r="L17" i="10"/>
  <c r="L11" i="10"/>
  <c r="J11" i="10"/>
  <c r="N11" i="10"/>
  <c r="L47" i="10"/>
  <c r="N47" i="10"/>
  <c r="N37" i="10"/>
  <c r="L37" i="10"/>
  <c r="N29" i="10"/>
  <c r="L29" i="10"/>
  <c r="L16" i="10"/>
  <c r="N16" i="10"/>
  <c r="J53" i="10"/>
  <c r="N53" i="10"/>
  <c r="H53" i="10"/>
  <c r="L53" i="10"/>
  <c r="N49" i="10"/>
  <c r="H49" i="10"/>
  <c r="L49" i="10"/>
  <c r="L45" i="10"/>
  <c r="L41" i="10"/>
  <c r="L35" i="10"/>
  <c r="L31" i="10"/>
  <c r="J31" i="10"/>
  <c r="L27" i="10"/>
  <c r="L22" i="10"/>
  <c r="L18" i="10"/>
  <c r="L12" i="10"/>
  <c r="J12" i="10"/>
  <c r="N12" i="10"/>
  <c r="O26" i="25"/>
  <c r="O10" i="25"/>
  <c r="O25" i="25"/>
  <c r="H71" i="19"/>
  <c r="G71" i="19"/>
  <c r="P91" i="40"/>
  <c r="Q55" i="40"/>
  <c r="N56" i="34"/>
  <c r="P14" i="34"/>
  <c r="N44" i="34"/>
  <c r="Q14" i="34"/>
  <c r="N98" i="34"/>
  <c r="P90" i="34"/>
  <c r="O86" i="34"/>
  <c r="P80" i="34"/>
  <c r="P74" i="34"/>
  <c r="P72" i="34"/>
  <c r="O68" i="34"/>
  <c r="N62" i="34"/>
  <c r="P54" i="34"/>
  <c r="N50" i="34"/>
  <c r="N40" i="34"/>
  <c r="N24" i="34"/>
  <c r="P98" i="34"/>
  <c r="P96" i="34"/>
  <c r="N92" i="34"/>
  <c r="Q80" i="34"/>
  <c r="O78" i="34"/>
  <c r="N36" i="34"/>
  <c r="N28" i="34"/>
  <c r="P12" i="34"/>
  <c r="N94" i="34"/>
  <c r="P82" i="34"/>
  <c r="N76" i="34"/>
  <c r="N64" i="34"/>
  <c r="N48" i="34"/>
  <c r="N32" i="34"/>
  <c r="N26" i="34"/>
  <c r="O14" i="34"/>
  <c r="P88" i="34"/>
  <c r="N74" i="34"/>
  <c r="Q66" i="34"/>
  <c r="Q64" i="34"/>
  <c r="N54" i="34"/>
  <c r="N38" i="34"/>
  <c r="N34" i="34"/>
  <c r="N30" i="34"/>
  <c r="P22" i="34"/>
  <c r="N7" i="34"/>
  <c r="P8" i="34" s="1"/>
  <c r="N14" i="34"/>
  <c r="F28" i="31"/>
  <c r="F22" i="32"/>
  <c r="F68" i="31"/>
  <c r="F64" i="31"/>
  <c r="F36" i="31"/>
  <c r="F88" i="33"/>
  <c r="F72" i="33"/>
  <c r="F64" i="33"/>
  <c r="F28" i="33"/>
  <c r="F48" i="31"/>
  <c r="F44" i="31"/>
  <c r="F38" i="31"/>
  <c r="F32" i="33"/>
  <c r="L13" i="23"/>
  <c r="J7" i="23"/>
  <c r="H7" i="23"/>
  <c r="F7" i="12"/>
  <c r="J7" i="12" s="1"/>
  <c r="V53" i="2"/>
  <c r="V16" i="2"/>
  <c r="V11" i="2"/>
  <c r="T24" i="2"/>
  <c r="H24" i="2"/>
  <c r="P14" i="2"/>
  <c r="J43" i="55"/>
  <c r="H15" i="55"/>
  <c r="J14" i="55"/>
  <c r="J11" i="55"/>
  <c r="J26" i="55"/>
  <c r="H26" i="55"/>
  <c r="L14" i="55"/>
  <c r="H43" i="55"/>
  <c r="L39" i="53"/>
  <c r="L28" i="53"/>
  <c r="J44" i="53"/>
  <c r="J39" i="53"/>
  <c r="J28" i="53"/>
  <c r="L27" i="53"/>
  <c r="N23" i="53"/>
  <c r="N44" i="53"/>
  <c r="N48" i="53"/>
  <c r="H44" i="53"/>
  <c r="N41" i="53"/>
  <c r="H37" i="53"/>
  <c r="H21" i="53"/>
  <c r="J17" i="53"/>
  <c r="F7" i="53"/>
  <c r="J58" i="52"/>
  <c r="L100" i="52"/>
  <c r="N90" i="52"/>
  <c r="G90" i="52"/>
  <c r="N74" i="52"/>
  <c r="J74" i="52"/>
  <c r="N72" i="52"/>
  <c r="N68" i="52"/>
  <c r="I68" i="52"/>
  <c r="H64" i="52"/>
  <c r="H58" i="52"/>
  <c r="I48" i="52"/>
  <c r="F48" i="52" s="1"/>
  <c r="N46" i="52"/>
  <c r="J46" i="52"/>
  <c r="L30" i="52"/>
  <c r="M14" i="52"/>
  <c r="N58" i="52"/>
  <c r="I74" i="52"/>
  <c r="M68" i="52"/>
  <c r="K62" i="52"/>
  <c r="L58" i="52"/>
  <c r="H56" i="52"/>
  <c r="L14" i="52"/>
  <c r="K62" i="51"/>
  <c r="I48" i="51"/>
  <c r="F48" i="51" s="1"/>
  <c r="K100" i="51"/>
  <c r="K74" i="51"/>
  <c r="I68" i="51"/>
  <c r="G62" i="51"/>
  <c r="J56" i="51"/>
  <c r="J50" i="51"/>
  <c r="G40" i="51"/>
  <c r="I28" i="51"/>
  <c r="H34" i="51"/>
  <c r="K66" i="51"/>
  <c r="H10" i="51"/>
  <c r="R31" i="45"/>
  <c r="N18" i="45"/>
  <c r="N52" i="45"/>
  <c r="L35" i="45"/>
  <c r="N32" i="45"/>
  <c r="N30" i="45"/>
  <c r="L26" i="45"/>
  <c r="H26" i="45"/>
  <c r="J23" i="45"/>
  <c r="J18" i="45"/>
  <c r="R12" i="45"/>
  <c r="J52" i="45"/>
  <c r="H31" i="45"/>
  <c r="J28" i="45"/>
  <c r="J27" i="45"/>
  <c r="H23" i="45"/>
  <c r="L22" i="45"/>
  <c r="H18" i="45"/>
  <c r="J8" i="45"/>
  <c r="K70" i="41"/>
  <c r="Q33" i="40"/>
  <c r="F33" i="40" s="1"/>
  <c r="Q75" i="40"/>
  <c r="Q51" i="40"/>
  <c r="F51" i="40" s="1"/>
  <c r="P81" i="40"/>
  <c r="K69" i="40"/>
  <c r="Q35" i="40"/>
  <c r="P87" i="40"/>
  <c r="M69" i="40"/>
  <c r="I69" i="40"/>
  <c r="P65" i="40"/>
  <c r="P49" i="40"/>
  <c r="F49" i="40" s="1"/>
  <c r="P35" i="40"/>
  <c r="F38" i="38"/>
  <c r="F7" i="38"/>
  <c r="N7" i="38" s="1"/>
  <c r="N53" i="37"/>
  <c r="N52" i="37"/>
  <c r="L53" i="37"/>
  <c r="L9" i="37"/>
  <c r="H53" i="37"/>
  <c r="J49" i="37"/>
  <c r="N47" i="37"/>
  <c r="L37" i="37"/>
  <c r="L26" i="37"/>
  <c r="H26" i="37"/>
  <c r="J10" i="37"/>
  <c r="H9" i="37"/>
  <c r="N18" i="34"/>
  <c r="G18" i="36"/>
  <c r="F94" i="36"/>
  <c r="F22" i="36"/>
  <c r="G94" i="35"/>
  <c r="Q92" i="35"/>
  <c r="O80" i="35"/>
  <c r="N78" i="35"/>
  <c r="I74" i="35"/>
  <c r="P64" i="35"/>
  <c r="G52" i="35"/>
  <c r="G50" i="35"/>
  <c r="P40" i="35"/>
  <c r="J30" i="35"/>
  <c r="F18" i="35"/>
  <c r="L10" i="35"/>
  <c r="N90" i="35"/>
  <c r="K80" i="35"/>
  <c r="F69" i="35"/>
  <c r="F70" i="35" s="1"/>
  <c r="O64" i="35"/>
  <c r="G60" i="35"/>
  <c r="L22" i="35"/>
  <c r="I18" i="35"/>
  <c r="F10" i="35"/>
  <c r="P100" i="35"/>
  <c r="H98" i="35"/>
  <c r="O96" i="35"/>
  <c r="G92" i="35"/>
  <c r="J88" i="35"/>
  <c r="Q78" i="35"/>
  <c r="J69" i="35"/>
  <c r="L70" i="35" s="1"/>
  <c r="Q68" i="35"/>
  <c r="P66" i="35"/>
  <c r="Q62" i="35"/>
  <c r="H58" i="35"/>
  <c r="N52" i="35"/>
  <c r="F26" i="35"/>
  <c r="H26" i="35"/>
  <c r="K22" i="35"/>
  <c r="J46" i="34"/>
  <c r="G12" i="34"/>
  <c r="F7" i="34"/>
  <c r="G92" i="34"/>
  <c r="H90" i="34"/>
  <c r="N86" i="34"/>
  <c r="L80" i="34"/>
  <c r="F69" i="34"/>
  <c r="G70" i="34" s="1"/>
  <c r="F60" i="34"/>
  <c r="F52" i="34"/>
  <c r="J30" i="34"/>
  <c r="L96" i="34"/>
  <c r="O88" i="34"/>
  <c r="J88" i="34"/>
  <c r="G84" i="34"/>
  <c r="K80" i="34"/>
  <c r="N72" i="34"/>
  <c r="J69" i="34"/>
  <c r="Q68" i="34"/>
  <c r="O64" i="34"/>
  <c r="I60" i="34"/>
  <c r="I52" i="34"/>
  <c r="L36" i="34"/>
  <c r="F26" i="34"/>
  <c r="H26" i="34"/>
  <c r="J22" i="34"/>
  <c r="M18" i="34"/>
  <c r="F18" i="34"/>
  <c r="P10" i="34"/>
  <c r="O72" i="34"/>
  <c r="Q22" i="34"/>
  <c r="I92" i="34"/>
  <c r="Q86" i="34"/>
  <c r="J86" i="34"/>
  <c r="N78" i="34"/>
  <c r="F72" i="34"/>
  <c r="N68" i="34"/>
  <c r="L46" i="34"/>
  <c r="P40" i="34"/>
  <c r="L28" i="34"/>
  <c r="R74" i="33"/>
  <c r="Q16" i="33"/>
  <c r="Q12" i="33"/>
  <c r="I12" i="33"/>
  <c r="K96" i="33"/>
  <c r="G92" i="33"/>
  <c r="F92" i="33" s="1"/>
  <c r="H84" i="33"/>
  <c r="I74" i="33"/>
  <c r="R68" i="33"/>
  <c r="R60" i="33"/>
  <c r="F60" i="33" s="1"/>
  <c r="Q58" i="33"/>
  <c r="K44" i="33"/>
  <c r="F44" i="33" s="1"/>
  <c r="K40" i="33"/>
  <c r="G40" i="33"/>
  <c r="Q36" i="33"/>
  <c r="F36" i="33" s="1"/>
  <c r="K24" i="33"/>
  <c r="G24" i="33"/>
  <c r="L16" i="33"/>
  <c r="H16" i="33"/>
  <c r="Q14" i="33"/>
  <c r="L12" i="33"/>
  <c r="R84" i="33"/>
  <c r="L26" i="33"/>
  <c r="M12" i="33"/>
  <c r="R96" i="33"/>
  <c r="H96" i="33"/>
  <c r="J90" i="33"/>
  <c r="R86" i="33"/>
  <c r="K84" i="33"/>
  <c r="G84" i="33"/>
  <c r="Q68" i="33"/>
  <c r="R52" i="33"/>
  <c r="G30" i="33"/>
  <c r="K16" i="33"/>
  <c r="O12" i="33"/>
  <c r="K12" i="33"/>
  <c r="M84" i="32"/>
  <c r="R82" i="32"/>
  <c r="L82" i="32"/>
  <c r="Q78" i="32"/>
  <c r="J76" i="32"/>
  <c r="R74" i="32"/>
  <c r="J74" i="32"/>
  <c r="Q72" i="32"/>
  <c r="Q66" i="32"/>
  <c r="I66" i="32"/>
  <c r="R64" i="32"/>
  <c r="G58" i="32"/>
  <c r="K50" i="32"/>
  <c r="G46" i="32"/>
  <c r="L40" i="32"/>
  <c r="I30" i="32"/>
  <c r="G28" i="32"/>
  <c r="L26" i="32"/>
  <c r="G26" i="32"/>
  <c r="Q16" i="32"/>
  <c r="H14" i="32"/>
  <c r="M96" i="32"/>
  <c r="Q84" i="32"/>
  <c r="P82" i="32"/>
  <c r="J82" i="32"/>
  <c r="P78" i="32"/>
  <c r="L78" i="32"/>
  <c r="Q74" i="32"/>
  <c r="I74" i="32"/>
  <c r="L66" i="32"/>
  <c r="P64" i="32"/>
  <c r="Q38" i="32"/>
  <c r="Q30" i="32"/>
  <c r="N16" i="32"/>
  <c r="Q92" i="32"/>
  <c r="R90" i="32"/>
  <c r="L90" i="32"/>
  <c r="O84" i="32"/>
  <c r="O82" i="32"/>
  <c r="H82" i="32"/>
  <c r="K78" i="32"/>
  <c r="L74" i="32"/>
  <c r="G74" i="32"/>
  <c r="K66" i="32"/>
  <c r="J62" i="32"/>
  <c r="J58" i="32"/>
  <c r="I52" i="32"/>
  <c r="Q50" i="32"/>
  <c r="R44" i="32"/>
  <c r="K38" i="32"/>
  <c r="I34" i="32"/>
  <c r="P30" i="32"/>
  <c r="K30" i="32"/>
  <c r="R26" i="32"/>
  <c r="J16" i="32"/>
  <c r="Q98" i="31"/>
  <c r="J98" i="31"/>
  <c r="K92" i="31"/>
  <c r="G92" i="31"/>
  <c r="K84" i="31"/>
  <c r="G84" i="31"/>
  <c r="J82" i="31"/>
  <c r="J80" i="31"/>
  <c r="R78" i="31"/>
  <c r="Q76" i="31"/>
  <c r="M76" i="31"/>
  <c r="I76" i="31"/>
  <c r="I72" i="31"/>
  <c r="K60" i="31"/>
  <c r="G60" i="31"/>
  <c r="K56" i="31"/>
  <c r="G56" i="31"/>
  <c r="P52" i="31"/>
  <c r="L52" i="31"/>
  <c r="G52" i="31"/>
  <c r="P50" i="31"/>
  <c r="L50" i="31"/>
  <c r="G46" i="31"/>
  <c r="I26" i="31"/>
  <c r="I100" i="31"/>
  <c r="I80" i="31"/>
  <c r="J50" i="31"/>
  <c r="M22" i="31"/>
  <c r="G98" i="31"/>
  <c r="Q92" i="31"/>
  <c r="Q84" i="31"/>
  <c r="R80" i="31"/>
  <c r="H80" i="31"/>
  <c r="R72" i="31"/>
  <c r="K72" i="31"/>
  <c r="G72" i="31"/>
  <c r="Q60" i="31"/>
  <c r="Q58" i="31"/>
  <c r="Q56" i="31"/>
  <c r="R52" i="31"/>
  <c r="R50" i="31"/>
  <c r="N40" i="31"/>
  <c r="Q22" i="31"/>
  <c r="J22" i="31"/>
  <c r="Q16" i="31"/>
  <c r="M16" i="31"/>
  <c r="N14" i="31"/>
  <c r="M86" i="30"/>
  <c r="O86" i="30"/>
  <c r="K86" i="30"/>
  <c r="N86" i="30"/>
  <c r="J86" i="30"/>
  <c r="L86" i="30"/>
  <c r="O68" i="30"/>
  <c r="K68" i="30"/>
  <c r="M68" i="30"/>
  <c r="N68" i="30"/>
  <c r="L68" i="30"/>
  <c r="J68" i="30"/>
  <c r="O52" i="30"/>
  <c r="K52" i="30"/>
  <c r="M52" i="30"/>
  <c r="N52" i="30"/>
  <c r="L52" i="30"/>
  <c r="J52" i="30"/>
  <c r="O32" i="30"/>
  <c r="K32" i="30"/>
  <c r="M32" i="30"/>
  <c r="L32" i="30"/>
  <c r="J32" i="30"/>
  <c r="N32" i="30"/>
  <c r="O100" i="30"/>
  <c r="K100" i="30"/>
  <c r="M100" i="30"/>
  <c r="L100" i="30"/>
  <c r="N100" i="30"/>
  <c r="J100" i="30"/>
  <c r="O84" i="30"/>
  <c r="K84" i="30"/>
  <c r="M84" i="30"/>
  <c r="L84" i="30"/>
  <c r="N84" i="30"/>
  <c r="J84" i="30"/>
  <c r="M66" i="30"/>
  <c r="O66" i="30"/>
  <c r="K66" i="30"/>
  <c r="N66" i="30"/>
  <c r="L66" i="30"/>
  <c r="J66" i="30"/>
  <c r="M38" i="30"/>
  <c r="O38" i="30"/>
  <c r="K38" i="30"/>
  <c r="J38" i="30"/>
  <c r="N38" i="30"/>
  <c r="L38" i="30"/>
  <c r="M98" i="30"/>
  <c r="O98" i="30"/>
  <c r="N98" i="30"/>
  <c r="J98" i="30"/>
  <c r="L98" i="30"/>
  <c r="M90" i="30"/>
  <c r="O90" i="30"/>
  <c r="K90" i="30"/>
  <c r="N90" i="30"/>
  <c r="J90" i="30"/>
  <c r="L90" i="30"/>
  <c r="M82" i="30"/>
  <c r="O82" i="30"/>
  <c r="K82" i="30"/>
  <c r="N82" i="30"/>
  <c r="J82" i="30"/>
  <c r="L82" i="30"/>
  <c r="M74" i="30"/>
  <c r="O74" i="30"/>
  <c r="K74" i="30"/>
  <c r="N74" i="30"/>
  <c r="L74" i="30"/>
  <c r="J74" i="30"/>
  <c r="O64" i="30"/>
  <c r="K64" i="30"/>
  <c r="M64" i="30"/>
  <c r="L64" i="30"/>
  <c r="J64" i="30"/>
  <c r="N64" i="30"/>
  <c r="O56" i="30"/>
  <c r="K56" i="30"/>
  <c r="M56" i="30"/>
  <c r="L56" i="30"/>
  <c r="J56" i="30"/>
  <c r="N56" i="30"/>
  <c r="O48" i="30"/>
  <c r="K48" i="30"/>
  <c r="M48" i="30"/>
  <c r="L48" i="30"/>
  <c r="J48" i="30"/>
  <c r="N48" i="30"/>
  <c r="O36" i="30"/>
  <c r="K36" i="30"/>
  <c r="M36" i="30"/>
  <c r="N36" i="30"/>
  <c r="L36" i="30"/>
  <c r="J36" i="30"/>
  <c r="O28" i="30"/>
  <c r="K28" i="30"/>
  <c r="M28" i="30"/>
  <c r="N28" i="30"/>
  <c r="L28" i="30"/>
  <c r="J28" i="30"/>
  <c r="O18" i="30"/>
  <c r="K18" i="30"/>
  <c r="N18" i="30"/>
  <c r="M18" i="30"/>
  <c r="L18" i="30"/>
  <c r="J18" i="30"/>
  <c r="M94" i="30"/>
  <c r="O94" i="30"/>
  <c r="K94" i="30"/>
  <c r="N94" i="30"/>
  <c r="J94" i="30"/>
  <c r="L94" i="30"/>
  <c r="M78" i="30"/>
  <c r="O78" i="30"/>
  <c r="K78" i="30"/>
  <c r="N78" i="30"/>
  <c r="J78" i="30"/>
  <c r="L78" i="30"/>
  <c r="O60" i="30"/>
  <c r="K60" i="30"/>
  <c r="M60" i="30"/>
  <c r="N60" i="30"/>
  <c r="L60" i="30"/>
  <c r="J60" i="30"/>
  <c r="O44" i="30"/>
  <c r="K44" i="30"/>
  <c r="M44" i="30"/>
  <c r="N44" i="30"/>
  <c r="L44" i="30"/>
  <c r="J44" i="30"/>
  <c r="O24" i="30"/>
  <c r="K24" i="30"/>
  <c r="M24" i="30"/>
  <c r="L24" i="30"/>
  <c r="J24" i="30"/>
  <c r="N24" i="30"/>
  <c r="O14" i="30"/>
  <c r="K14" i="30"/>
  <c r="J14" i="30"/>
  <c r="N14" i="30"/>
  <c r="M14" i="30"/>
  <c r="L14" i="30"/>
  <c r="O92" i="30"/>
  <c r="K92" i="30"/>
  <c r="M92" i="30"/>
  <c r="L92" i="30"/>
  <c r="N92" i="30"/>
  <c r="J92" i="30"/>
  <c r="O76" i="30"/>
  <c r="K76" i="30"/>
  <c r="M76" i="30"/>
  <c r="N76" i="30"/>
  <c r="L76" i="30"/>
  <c r="J76" i="30"/>
  <c r="M58" i="30"/>
  <c r="O58" i="30"/>
  <c r="K58" i="30"/>
  <c r="N58" i="30"/>
  <c r="L58" i="30"/>
  <c r="J58" i="30"/>
  <c r="M50" i="30"/>
  <c r="O50" i="30"/>
  <c r="K50" i="30"/>
  <c r="N50" i="30"/>
  <c r="L50" i="30"/>
  <c r="J50" i="30"/>
  <c r="M30" i="30"/>
  <c r="O30" i="30"/>
  <c r="K30" i="30"/>
  <c r="J30" i="30"/>
  <c r="N30" i="30"/>
  <c r="L30" i="30"/>
  <c r="M22" i="30"/>
  <c r="O22" i="30"/>
  <c r="K22" i="30"/>
  <c r="J22" i="30"/>
  <c r="N22" i="30"/>
  <c r="L22" i="30"/>
  <c r="M12" i="30"/>
  <c r="L12" i="30"/>
  <c r="K12" i="30"/>
  <c r="O12" i="30"/>
  <c r="J12" i="30"/>
  <c r="N12" i="30"/>
  <c r="O96" i="30"/>
  <c r="K96" i="30"/>
  <c r="M96" i="30"/>
  <c r="L96" i="30"/>
  <c r="N96" i="30"/>
  <c r="J96" i="30"/>
  <c r="O88" i="30"/>
  <c r="K88" i="30"/>
  <c r="M88" i="30"/>
  <c r="L88" i="30"/>
  <c r="J88" i="30"/>
  <c r="N88" i="30"/>
  <c r="O80" i="30"/>
  <c r="K80" i="30"/>
  <c r="M80" i="30"/>
  <c r="L80" i="30"/>
  <c r="N80" i="30"/>
  <c r="J80" i="30"/>
  <c r="O72" i="30"/>
  <c r="K72" i="30"/>
  <c r="M72" i="30"/>
  <c r="L72" i="30"/>
  <c r="J72" i="30"/>
  <c r="N72" i="30"/>
  <c r="M62" i="30"/>
  <c r="O62" i="30"/>
  <c r="K62" i="30"/>
  <c r="J62" i="30"/>
  <c r="N62" i="30"/>
  <c r="L62" i="30"/>
  <c r="M54" i="30"/>
  <c r="O54" i="30"/>
  <c r="K54" i="30"/>
  <c r="J54" i="30"/>
  <c r="N54" i="30"/>
  <c r="L54" i="30"/>
  <c r="M46" i="30"/>
  <c r="O46" i="30"/>
  <c r="K46" i="30"/>
  <c r="J46" i="30"/>
  <c r="N46" i="30"/>
  <c r="L46" i="30"/>
  <c r="M34" i="30"/>
  <c r="O34" i="30"/>
  <c r="K34" i="30"/>
  <c r="N34" i="30"/>
  <c r="L34" i="30"/>
  <c r="J34" i="30"/>
  <c r="M26" i="30"/>
  <c r="O26" i="30"/>
  <c r="K26" i="30"/>
  <c r="N26" i="30"/>
  <c r="L26" i="30"/>
  <c r="J26" i="30"/>
  <c r="M16" i="30"/>
  <c r="O16" i="30"/>
  <c r="J16" i="30"/>
  <c r="N16" i="30"/>
  <c r="L16" i="30"/>
  <c r="K16" i="30"/>
  <c r="G10" i="30"/>
  <c r="H10" i="30"/>
  <c r="I10" i="30"/>
  <c r="G96" i="30"/>
  <c r="I96" i="30"/>
  <c r="H96" i="30"/>
  <c r="H94" i="30"/>
  <c r="G94" i="30"/>
  <c r="I94" i="30"/>
  <c r="I68" i="30"/>
  <c r="G68" i="30"/>
  <c r="H68" i="30"/>
  <c r="G56" i="30"/>
  <c r="I56" i="30"/>
  <c r="H56" i="30"/>
  <c r="G28" i="30"/>
  <c r="I28" i="30"/>
  <c r="H28" i="30"/>
  <c r="H14" i="30"/>
  <c r="G14" i="30"/>
  <c r="I14" i="30"/>
  <c r="H98" i="30"/>
  <c r="G98" i="30"/>
  <c r="I98" i="30"/>
  <c r="H90" i="30"/>
  <c r="G90" i="30"/>
  <c r="I90" i="30"/>
  <c r="G80" i="30"/>
  <c r="I80" i="30"/>
  <c r="H80" i="30"/>
  <c r="I78" i="30"/>
  <c r="H78" i="30"/>
  <c r="G78" i="30"/>
  <c r="I76" i="30"/>
  <c r="G76" i="30"/>
  <c r="H76" i="30"/>
  <c r="I60" i="30"/>
  <c r="G60" i="30"/>
  <c r="H60" i="30"/>
  <c r="G52" i="30"/>
  <c r="I52" i="30"/>
  <c r="H52" i="30"/>
  <c r="H50" i="30"/>
  <c r="I50" i="30"/>
  <c r="G50" i="30"/>
  <c r="I48" i="30"/>
  <c r="H48" i="30"/>
  <c r="G48" i="30"/>
  <c r="H46" i="30"/>
  <c r="G46" i="30"/>
  <c r="I46" i="30"/>
  <c r="I100" i="30"/>
  <c r="G100" i="30"/>
  <c r="H100" i="30"/>
  <c r="I92" i="30"/>
  <c r="G92" i="30"/>
  <c r="H92" i="30"/>
  <c r="I84" i="30"/>
  <c r="H84" i="30"/>
  <c r="G84" i="30"/>
  <c r="G72" i="30"/>
  <c r="I72" i="30"/>
  <c r="H72" i="30"/>
  <c r="H66" i="30"/>
  <c r="I66" i="30"/>
  <c r="G66" i="30"/>
  <c r="I64" i="30"/>
  <c r="H64" i="30"/>
  <c r="G64" i="30"/>
  <c r="H38" i="30"/>
  <c r="G38" i="30"/>
  <c r="I38" i="30"/>
  <c r="I34" i="30"/>
  <c r="H34" i="30"/>
  <c r="G34" i="30"/>
  <c r="G24" i="30"/>
  <c r="I24" i="30"/>
  <c r="H24" i="30"/>
  <c r="I18" i="30"/>
  <c r="H18" i="30"/>
  <c r="G18" i="30"/>
  <c r="G88" i="30"/>
  <c r="I88" i="30"/>
  <c r="H88" i="30"/>
  <c r="H86" i="30"/>
  <c r="G86" i="30"/>
  <c r="I86" i="30"/>
  <c r="H82" i="30"/>
  <c r="I82" i="30"/>
  <c r="G82" i="30"/>
  <c r="H74" i="30"/>
  <c r="G74" i="30"/>
  <c r="I74" i="30"/>
  <c r="H62" i="30"/>
  <c r="G62" i="30"/>
  <c r="I62" i="30"/>
  <c r="I58" i="30"/>
  <c r="H58" i="30"/>
  <c r="G58" i="30"/>
  <c r="H54" i="30"/>
  <c r="G54" i="30"/>
  <c r="I54" i="30"/>
  <c r="G44" i="30"/>
  <c r="I44" i="30"/>
  <c r="H44" i="30"/>
  <c r="I36" i="30"/>
  <c r="G36" i="30"/>
  <c r="H36" i="30"/>
  <c r="G32" i="30"/>
  <c r="I32" i="30"/>
  <c r="H32" i="30"/>
  <c r="H30" i="30"/>
  <c r="G30" i="30"/>
  <c r="I30" i="30"/>
  <c r="I26" i="30"/>
  <c r="H26" i="30"/>
  <c r="G26" i="30"/>
  <c r="H22" i="30"/>
  <c r="G22" i="30"/>
  <c r="I22" i="30"/>
  <c r="G16" i="30"/>
  <c r="I16" i="30"/>
  <c r="H16" i="30"/>
  <c r="G12" i="30"/>
  <c r="I12" i="30"/>
  <c r="H12" i="30"/>
  <c r="J100" i="29"/>
  <c r="H100" i="29" s="1"/>
  <c r="J90" i="29"/>
  <c r="H90" i="29" s="1"/>
  <c r="M89" i="29"/>
  <c r="J84" i="29"/>
  <c r="M83" i="29"/>
  <c r="I78" i="29"/>
  <c r="H78" i="29" s="1"/>
  <c r="M77" i="29"/>
  <c r="G66" i="29"/>
  <c r="F66" i="29" s="1"/>
  <c r="J62" i="29"/>
  <c r="K58" i="29"/>
  <c r="F58" i="29" s="1"/>
  <c r="F52" i="29"/>
  <c r="J50" i="29"/>
  <c r="M49" i="29"/>
  <c r="I40" i="29"/>
  <c r="M39" i="29"/>
  <c r="G32" i="29"/>
  <c r="F32" i="29" s="1"/>
  <c r="J22" i="29"/>
  <c r="M21" i="29"/>
  <c r="J16" i="29"/>
  <c r="M15" i="29"/>
  <c r="I96" i="29"/>
  <c r="H96" i="29" s="1"/>
  <c r="M95" i="29"/>
  <c r="L74" i="29"/>
  <c r="I66" i="29"/>
  <c r="M65" i="29"/>
  <c r="I64" i="29"/>
  <c r="H64" i="29" s="1"/>
  <c r="M63" i="29"/>
  <c r="H62" i="29"/>
  <c r="I60" i="29"/>
  <c r="M59" i="29"/>
  <c r="I58" i="29"/>
  <c r="M57" i="29"/>
  <c r="J54" i="29"/>
  <c r="M53" i="29"/>
  <c r="I52" i="29"/>
  <c r="H38" i="29"/>
  <c r="J36" i="29"/>
  <c r="K34" i="29"/>
  <c r="F34" i="29" s="1"/>
  <c r="J30" i="29"/>
  <c r="H30" i="29" s="1"/>
  <c r="M29" i="29"/>
  <c r="J98" i="29"/>
  <c r="H98" i="29" s="1"/>
  <c r="M97" i="29"/>
  <c r="J74" i="29"/>
  <c r="M73" i="29"/>
  <c r="J46" i="29"/>
  <c r="M45" i="29"/>
  <c r="J26" i="29"/>
  <c r="H26" i="29"/>
  <c r="M25" i="29"/>
  <c r="I12" i="29"/>
  <c r="M11" i="29"/>
  <c r="J94" i="29"/>
  <c r="H94" i="29" s="1"/>
  <c r="M93" i="29"/>
  <c r="I92" i="29"/>
  <c r="H92" i="29" s="1"/>
  <c r="I84" i="29"/>
  <c r="J82" i="29"/>
  <c r="M81" i="29"/>
  <c r="I80" i="29"/>
  <c r="H80" i="29" s="1"/>
  <c r="M79" i="29"/>
  <c r="J76" i="29"/>
  <c r="H76" i="29" s="1"/>
  <c r="M75" i="29"/>
  <c r="H68" i="29"/>
  <c r="F50" i="29"/>
  <c r="H48" i="29"/>
  <c r="J40" i="29"/>
  <c r="J34" i="29"/>
  <c r="H34" i="29" s="1"/>
  <c r="M33" i="29"/>
  <c r="I32" i="29"/>
  <c r="H32" i="29" s="1"/>
  <c r="H7" i="29"/>
  <c r="M9" i="29"/>
  <c r="N80" i="28"/>
  <c r="J36" i="28"/>
  <c r="J98" i="28"/>
  <c r="N88" i="28"/>
  <c r="R80" i="28"/>
  <c r="N76" i="28"/>
  <c r="G74" i="28"/>
  <c r="J56" i="28"/>
  <c r="O40" i="28"/>
  <c r="N36" i="28"/>
  <c r="R28" i="28"/>
  <c r="R18" i="28"/>
  <c r="J10" i="28"/>
  <c r="L22" i="28"/>
  <c r="N98" i="28"/>
  <c r="J80" i="28"/>
  <c r="R76" i="28"/>
  <c r="H76" i="28"/>
  <c r="R62" i="28"/>
  <c r="J58" i="28"/>
  <c r="R56" i="28"/>
  <c r="N56" i="28"/>
  <c r="R52" i="28"/>
  <c r="R40" i="28"/>
  <c r="N40" i="28"/>
  <c r="R36" i="28"/>
  <c r="J34" i="28"/>
  <c r="M28" i="28"/>
  <c r="Q26" i="28"/>
  <c r="R22" i="28"/>
  <c r="N18" i="28"/>
  <c r="J12" i="28"/>
  <c r="M80" i="28"/>
  <c r="I80" i="28"/>
  <c r="M100" i="28"/>
  <c r="O84" i="28"/>
  <c r="L80" i="28"/>
  <c r="H80" i="28"/>
  <c r="M78" i="28"/>
  <c r="I78" i="28"/>
  <c r="O66" i="28"/>
  <c r="M56" i="28"/>
  <c r="P50" i="28"/>
  <c r="M48" i="28"/>
  <c r="P22" i="28"/>
  <c r="I22" i="28"/>
  <c r="M10" i="28"/>
  <c r="M94" i="28"/>
  <c r="H92" i="28"/>
  <c r="F92" i="28" s="1"/>
  <c r="M90" i="28"/>
  <c r="H84" i="28"/>
  <c r="P78" i="28"/>
  <c r="K74" i="28"/>
  <c r="O62" i="28"/>
  <c r="H40" i="28"/>
  <c r="O30" i="28"/>
  <c r="O26" i="28"/>
  <c r="H26" i="28"/>
  <c r="M22" i="28"/>
  <c r="F7" i="28"/>
  <c r="I70" i="27"/>
  <c r="M100" i="27"/>
  <c r="L98" i="27"/>
  <c r="L74" i="27"/>
  <c r="H70" i="27"/>
  <c r="F64" i="27"/>
  <c r="G26" i="27"/>
  <c r="F26" i="27" s="1"/>
  <c r="F28" i="27"/>
  <c r="F19" i="27"/>
  <c r="G92" i="27"/>
  <c r="F92" i="27" s="1"/>
  <c r="M74" i="27"/>
  <c r="L72" i="27"/>
  <c r="F72" i="27" s="1"/>
  <c r="M36" i="27"/>
  <c r="M18" i="27"/>
  <c r="G14" i="27"/>
  <c r="H49" i="26"/>
  <c r="H46" i="26"/>
  <c r="L37" i="26"/>
  <c r="H35" i="26"/>
  <c r="H34" i="26"/>
  <c r="H23" i="26"/>
  <c r="N20" i="26"/>
  <c r="H15" i="26"/>
  <c r="L9" i="26"/>
  <c r="L26" i="26"/>
  <c r="H26" i="26"/>
  <c r="L49" i="26"/>
  <c r="J46" i="26"/>
  <c r="J45" i="26"/>
  <c r="L35" i="26"/>
  <c r="J34" i="26"/>
  <c r="L33" i="26"/>
  <c r="H14" i="26"/>
  <c r="O52" i="25"/>
  <c r="O35" i="25"/>
  <c r="O8" i="25"/>
  <c r="O14" i="25"/>
  <c r="O44" i="25"/>
  <c r="O12" i="25"/>
  <c r="L52" i="22"/>
  <c r="L31" i="22"/>
  <c r="L12" i="22"/>
  <c r="J9" i="22"/>
  <c r="J16" i="22"/>
  <c r="J11" i="22"/>
  <c r="L26" i="20"/>
  <c r="H26" i="20"/>
  <c r="J52" i="20"/>
  <c r="L50" i="20"/>
  <c r="L48" i="20"/>
  <c r="H15" i="20"/>
  <c r="J11" i="20"/>
  <c r="J10" i="20"/>
  <c r="H8" i="20"/>
  <c r="L52" i="20"/>
  <c r="J35" i="20"/>
  <c r="G8" i="19"/>
  <c r="I8" i="19"/>
  <c r="H8" i="19"/>
  <c r="K8" i="19"/>
  <c r="J8" i="19"/>
  <c r="K71" i="19"/>
  <c r="J45" i="18"/>
  <c r="H32" i="18"/>
  <c r="H27" i="18"/>
  <c r="H23" i="18"/>
  <c r="N51" i="17"/>
  <c r="H43" i="17"/>
  <c r="J26" i="17"/>
  <c r="J19" i="17"/>
  <c r="P15" i="17"/>
  <c r="P52" i="17"/>
  <c r="J15" i="17"/>
  <c r="L26" i="16"/>
  <c r="H26" i="16"/>
  <c r="N10" i="16"/>
  <c r="J49" i="16"/>
  <c r="J40" i="16"/>
  <c r="H34" i="16"/>
  <c r="J33" i="16"/>
  <c r="N12" i="16"/>
  <c r="H10" i="16"/>
  <c r="L10" i="16"/>
  <c r="M88" i="15"/>
  <c r="I88" i="15"/>
  <c r="J50" i="15"/>
  <c r="L50" i="15"/>
  <c r="J86" i="14"/>
  <c r="M58" i="14"/>
  <c r="L50" i="14"/>
  <c r="M19" i="40"/>
  <c r="N20" i="34"/>
  <c r="H20" i="27"/>
  <c r="K21" i="19"/>
  <c r="H24" i="18"/>
  <c r="J24" i="18"/>
  <c r="F13" i="18"/>
  <c r="J24" i="16"/>
  <c r="H24" i="16"/>
  <c r="N42" i="15"/>
  <c r="M42" i="15"/>
  <c r="L42" i="15"/>
  <c r="N42" i="14"/>
  <c r="M42" i="14"/>
  <c r="L42" i="14"/>
  <c r="J26" i="7"/>
  <c r="H26" i="7"/>
  <c r="R14" i="7"/>
  <c r="N11" i="7"/>
  <c r="L27" i="7"/>
  <c r="L17" i="7"/>
  <c r="H16" i="7"/>
  <c r="L39" i="7"/>
  <c r="N12" i="7"/>
  <c r="H11" i="7"/>
  <c r="F7" i="7"/>
  <c r="J7" i="7" s="1"/>
  <c r="J34" i="5"/>
  <c r="H29" i="5"/>
  <c r="J26" i="5"/>
  <c r="H26" i="5"/>
  <c r="H18" i="5"/>
  <c r="N11" i="5"/>
  <c r="J50" i="5"/>
  <c r="H14" i="5"/>
  <c r="L26" i="4"/>
  <c r="H26" i="4"/>
  <c r="H48" i="4"/>
  <c r="H45" i="4"/>
  <c r="P26" i="4"/>
  <c r="J20" i="4"/>
  <c r="H10" i="4"/>
  <c r="J47" i="4"/>
  <c r="J39" i="4"/>
  <c r="N26" i="4"/>
  <c r="H30" i="4"/>
  <c r="H28" i="4"/>
  <c r="H14" i="4"/>
  <c r="P52" i="3"/>
  <c r="H46" i="3"/>
  <c r="P37" i="3"/>
  <c r="P36" i="3"/>
  <c r="L34" i="3"/>
  <c r="H33" i="3"/>
  <c r="L32" i="3"/>
  <c r="N31" i="3"/>
  <c r="H29" i="3"/>
  <c r="L28" i="3"/>
  <c r="N26" i="3"/>
  <c r="J23" i="3"/>
  <c r="P21" i="3"/>
  <c r="L20" i="3"/>
  <c r="H14" i="3"/>
  <c r="N34" i="3"/>
  <c r="N32" i="3"/>
  <c r="N28" i="3"/>
  <c r="L23" i="3"/>
  <c r="N50" i="3"/>
  <c r="H48" i="3"/>
  <c r="J39" i="3"/>
  <c r="L37" i="3"/>
  <c r="H36" i="3"/>
  <c r="J32" i="3"/>
  <c r="L26" i="3"/>
  <c r="H18" i="3"/>
  <c r="L26" i="2"/>
  <c r="H26" i="2"/>
  <c r="R47" i="2"/>
  <c r="T34" i="2"/>
  <c r="P26" i="2"/>
  <c r="H50" i="2"/>
  <c r="P44" i="2"/>
  <c r="R34" i="2"/>
  <c r="J34" i="2"/>
  <c r="N26" i="2"/>
  <c r="N23" i="2"/>
  <c r="T22" i="2"/>
  <c r="J21" i="2"/>
  <c r="N19" i="2"/>
  <c r="P18" i="2"/>
  <c r="V12" i="2"/>
  <c r="F7" i="2"/>
  <c r="J7" i="2" s="1"/>
  <c r="V47" i="2"/>
  <c r="L34" i="2"/>
  <c r="H47" i="2"/>
  <c r="H36" i="2"/>
  <c r="P34" i="2"/>
  <c r="P31" i="2"/>
  <c r="J26" i="2"/>
  <c r="J23" i="2"/>
  <c r="R10" i="2"/>
  <c r="J8" i="12"/>
  <c r="N53" i="17"/>
  <c r="J43" i="17"/>
  <c r="H28" i="17"/>
  <c r="H47" i="17"/>
  <c r="L44" i="17"/>
  <c r="P41" i="17"/>
  <c r="H39" i="17"/>
  <c r="J31" i="17"/>
  <c r="H18" i="17"/>
  <c r="L51" i="17"/>
  <c r="N41" i="17"/>
  <c r="N37" i="17"/>
  <c r="P36" i="17"/>
  <c r="J51" i="17"/>
  <c r="P44" i="17"/>
  <c r="J16" i="17"/>
  <c r="P14" i="17"/>
  <c r="L10" i="17"/>
  <c r="P9" i="17"/>
  <c r="P8" i="17"/>
  <c r="P51" i="17"/>
  <c r="N44" i="17"/>
  <c r="H41" i="17"/>
  <c r="L36" i="17"/>
  <c r="J30" i="17"/>
  <c r="P16" i="17"/>
  <c r="N14" i="17"/>
  <c r="N9" i="17"/>
  <c r="H8" i="17"/>
  <c r="L19" i="40"/>
  <c r="F13" i="38"/>
  <c r="F19" i="35"/>
  <c r="H20" i="35" s="1"/>
  <c r="J19" i="35"/>
  <c r="N19" i="35"/>
  <c r="F19" i="34"/>
  <c r="F20" i="34" s="1"/>
  <c r="J19" i="34"/>
  <c r="K20" i="34" s="1"/>
  <c r="F19" i="29"/>
  <c r="J20" i="27"/>
  <c r="I20" i="27"/>
  <c r="Q93" i="40"/>
  <c r="F93" i="40" s="1"/>
  <c r="P63" i="40"/>
  <c r="P21" i="40"/>
  <c r="M20" i="41"/>
  <c r="I8" i="41"/>
  <c r="L20" i="41"/>
  <c r="I20" i="41"/>
  <c r="M8" i="41"/>
  <c r="F37" i="40"/>
  <c r="I19" i="40"/>
  <c r="F18" i="40"/>
  <c r="Q87" i="40"/>
  <c r="F87" i="40" s="1"/>
  <c r="O69" i="40"/>
  <c r="P55" i="40"/>
  <c r="Q67" i="40"/>
  <c r="F67" i="40" s="1"/>
  <c r="F53" i="40"/>
  <c r="Q99" i="40"/>
  <c r="Q89" i="40"/>
  <c r="Q65" i="40"/>
  <c r="P99" i="40"/>
  <c r="Q91" i="40"/>
  <c r="F91" i="40" s="1"/>
  <c r="P89" i="40"/>
  <c r="Q81" i="40"/>
  <c r="Q13" i="40"/>
  <c r="Q83" i="40"/>
  <c r="Q27" i="40"/>
  <c r="K19" i="40"/>
  <c r="Q15" i="40"/>
  <c r="P83" i="40"/>
  <c r="P77" i="40"/>
  <c r="F77" i="40" s="1"/>
  <c r="P75" i="40"/>
  <c r="F68" i="40"/>
  <c r="Q69" i="40" s="1"/>
  <c r="F59" i="40"/>
  <c r="F39" i="40"/>
  <c r="P27" i="40"/>
  <c r="P25" i="40"/>
  <c r="P23" i="40"/>
  <c r="F23" i="40" s="1"/>
  <c r="Q17" i="40"/>
  <c r="P15" i="40"/>
  <c r="P13" i="40"/>
  <c r="Q9" i="40"/>
  <c r="I7" i="40"/>
  <c r="Q25" i="40"/>
  <c r="O19" i="40"/>
  <c r="G85" i="40"/>
  <c r="F85" i="40" s="1"/>
  <c r="Q63" i="40"/>
  <c r="P29" i="40"/>
  <c r="G17" i="40"/>
  <c r="G9" i="40"/>
  <c r="O7" i="40"/>
  <c r="K7" i="40"/>
  <c r="F100" i="36"/>
  <c r="F86" i="36"/>
  <c r="G82" i="36"/>
  <c r="F66" i="36"/>
  <c r="G60" i="36"/>
  <c r="H56" i="36"/>
  <c r="I12" i="36"/>
  <c r="I82" i="36"/>
  <c r="F19" i="36"/>
  <c r="M90" i="35"/>
  <c r="O100" i="35"/>
  <c r="F94" i="35"/>
  <c r="P82" i="35"/>
  <c r="N80" i="35"/>
  <c r="F78" i="35"/>
  <c r="O66" i="35"/>
  <c r="F60" i="35"/>
  <c r="N46" i="35"/>
  <c r="P14" i="35"/>
  <c r="N12" i="35"/>
  <c r="N98" i="35"/>
  <c r="I94" i="35"/>
  <c r="P92" i="35"/>
  <c r="Q88" i="35"/>
  <c r="K86" i="35"/>
  <c r="O82" i="35"/>
  <c r="M80" i="35"/>
  <c r="N74" i="35"/>
  <c r="I60" i="35"/>
  <c r="N56" i="35"/>
  <c r="N54" i="35"/>
  <c r="N22" i="35"/>
  <c r="L18" i="35"/>
  <c r="I16" i="35"/>
  <c r="O14" i="35"/>
  <c r="O98" i="35"/>
  <c r="P86" i="35"/>
  <c r="J80" i="35"/>
  <c r="O22" i="35"/>
  <c r="Q100" i="35"/>
  <c r="G100" i="35"/>
  <c r="M98" i="35"/>
  <c r="Q96" i="35"/>
  <c r="O88" i="35"/>
  <c r="Q80" i="35"/>
  <c r="G80" i="35"/>
  <c r="H74" i="35"/>
  <c r="Q66" i="35"/>
  <c r="G66" i="35"/>
  <c r="G58" i="35"/>
  <c r="Q36" i="35"/>
  <c r="N30" i="35"/>
  <c r="L26" i="35"/>
  <c r="J18" i="35"/>
  <c r="Q12" i="35"/>
  <c r="F7" i="35"/>
  <c r="I20" i="34"/>
  <c r="N70" i="34"/>
  <c r="Q70" i="34"/>
  <c r="J96" i="34"/>
  <c r="J94" i="34"/>
  <c r="O82" i="34"/>
  <c r="P78" i="34"/>
  <c r="K62" i="34"/>
  <c r="J60" i="34"/>
  <c r="K54" i="34"/>
  <c r="O50" i="34"/>
  <c r="J44" i="34"/>
  <c r="I36" i="34"/>
  <c r="L30" i="34"/>
  <c r="J18" i="34"/>
  <c r="M16" i="34"/>
  <c r="N12" i="34"/>
  <c r="M96" i="34"/>
  <c r="N90" i="34"/>
  <c r="L86" i="34"/>
  <c r="N82" i="34"/>
  <c r="F78" i="34"/>
  <c r="I76" i="34"/>
  <c r="J72" i="34"/>
  <c r="P68" i="34"/>
  <c r="F68" i="34"/>
  <c r="J62" i="34"/>
  <c r="G58" i="34"/>
  <c r="J54" i="34"/>
  <c r="L52" i="34"/>
  <c r="H38" i="34"/>
  <c r="H36" i="34"/>
  <c r="H28" i="34"/>
  <c r="H10" i="34"/>
  <c r="O96" i="34"/>
  <c r="L94" i="34"/>
  <c r="N88" i="34"/>
  <c r="N80" i="34"/>
  <c r="L60" i="34"/>
  <c r="I58" i="34"/>
  <c r="L44" i="34"/>
  <c r="J36" i="34"/>
  <c r="L32" i="34"/>
  <c r="N22" i="34"/>
  <c r="L18" i="34"/>
  <c r="O12" i="34"/>
  <c r="F10" i="34"/>
  <c r="J96" i="33"/>
  <c r="P82" i="33"/>
  <c r="J56" i="33"/>
  <c r="Q96" i="33"/>
  <c r="M96" i="33"/>
  <c r="I96" i="33"/>
  <c r="R94" i="33"/>
  <c r="N82" i="33"/>
  <c r="L76" i="33"/>
  <c r="Q56" i="33"/>
  <c r="R54" i="33"/>
  <c r="Q52" i="33"/>
  <c r="R50" i="33"/>
  <c r="N50" i="33"/>
  <c r="R30" i="33"/>
  <c r="Q24" i="33"/>
  <c r="L58" i="33"/>
  <c r="L54" i="33"/>
  <c r="Q76" i="33"/>
  <c r="P96" i="33"/>
  <c r="R90" i="33"/>
  <c r="R82" i="33"/>
  <c r="Q80" i="33"/>
  <c r="F80" i="33" s="1"/>
  <c r="K76" i="33"/>
  <c r="R58" i="33"/>
  <c r="Q50" i="33"/>
  <c r="R46" i="33"/>
  <c r="F46" i="33" s="1"/>
  <c r="Q30" i="33"/>
  <c r="Q26" i="33"/>
  <c r="P98" i="32"/>
  <c r="L98" i="32"/>
  <c r="P94" i="32"/>
  <c r="L94" i="32"/>
  <c r="I80" i="32"/>
  <c r="L58" i="32"/>
  <c r="Q32" i="32"/>
  <c r="F32" i="32" s="1"/>
  <c r="O98" i="32"/>
  <c r="K98" i="32"/>
  <c r="G98" i="32"/>
  <c r="O94" i="32"/>
  <c r="K94" i="32"/>
  <c r="G94" i="32"/>
  <c r="Q90" i="32"/>
  <c r="M90" i="32"/>
  <c r="I90" i="32"/>
  <c r="F90" i="32" s="1"/>
  <c r="O86" i="32"/>
  <c r="K86" i="32"/>
  <c r="G86" i="32"/>
  <c r="Q82" i="32"/>
  <c r="M82" i="32"/>
  <c r="I82" i="32"/>
  <c r="H80" i="32"/>
  <c r="Q62" i="32"/>
  <c r="I62" i="32"/>
  <c r="O58" i="32"/>
  <c r="K58" i="32"/>
  <c r="Q54" i="32"/>
  <c r="R52" i="32"/>
  <c r="K46" i="32"/>
  <c r="K34" i="32"/>
  <c r="G34" i="32"/>
  <c r="Q18" i="32"/>
  <c r="M18" i="32"/>
  <c r="I18" i="32"/>
  <c r="R16" i="32"/>
  <c r="M16" i="32"/>
  <c r="Q98" i="32"/>
  <c r="Q94" i="32"/>
  <c r="M94" i="32"/>
  <c r="K90" i="32"/>
  <c r="K82" i="32"/>
  <c r="K62" i="32"/>
  <c r="Q58" i="32"/>
  <c r="K54" i="32"/>
  <c r="Q46" i="32"/>
  <c r="I28" i="32"/>
  <c r="O18" i="32"/>
  <c r="K18" i="32"/>
  <c r="O16" i="32"/>
  <c r="P14" i="32"/>
  <c r="Q10" i="32"/>
  <c r="F10" i="32" s="1"/>
  <c r="J88" i="31"/>
  <c r="I88" i="31"/>
  <c r="O74" i="31"/>
  <c r="Q40" i="31"/>
  <c r="Q12" i="31"/>
  <c r="I12" i="31"/>
  <c r="I98" i="31"/>
  <c r="P96" i="31"/>
  <c r="O94" i="31"/>
  <c r="P88" i="31"/>
  <c r="H88" i="31"/>
  <c r="O80" i="31"/>
  <c r="K80" i="31"/>
  <c r="N74" i="31"/>
  <c r="Q72" i="31"/>
  <c r="M72" i="31"/>
  <c r="J66" i="31"/>
  <c r="K54" i="31"/>
  <c r="I46" i="31"/>
  <c r="I34" i="31"/>
  <c r="Q32" i="31"/>
  <c r="F32" i="31" s="1"/>
  <c r="K24" i="31"/>
  <c r="F24" i="31" s="1"/>
  <c r="P12" i="31"/>
  <c r="L12" i="31"/>
  <c r="H12" i="31"/>
  <c r="L34" i="31"/>
  <c r="Q88" i="31"/>
  <c r="I40" i="31"/>
  <c r="M12" i="31"/>
  <c r="R98" i="31"/>
  <c r="M98" i="31"/>
  <c r="K88" i="31"/>
  <c r="R66" i="31"/>
  <c r="J54" i="31"/>
  <c r="K40" i="31"/>
  <c r="O12" i="31"/>
  <c r="K12" i="31"/>
  <c r="G64" i="29"/>
  <c r="F64" i="29" s="1"/>
  <c r="K62" i="29"/>
  <c r="F62" i="29" s="1"/>
  <c r="L56" i="29"/>
  <c r="G56" i="29"/>
  <c r="G40" i="29"/>
  <c r="F40" i="29" s="1"/>
  <c r="F86" i="29"/>
  <c r="H60" i="29"/>
  <c r="I50" i="29"/>
  <c r="I22" i="29"/>
  <c r="J12" i="29"/>
  <c r="H12" i="29" s="1"/>
  <c r="F78" i="29"/>
  <c r="F48" i="29"/>
  <c r="L96" i="29"/>
  <c r="F94" i="29"/>
  <c r="I74" i="29"/>
  <c r="F69" i="29"/>
  <c r="K70" i="29" s="1"/>
  <c r="J66" i="29"/>
  <c r="F12" i="29"/>
  <c r="L88" i="28"/>
  <c r="H88" i="28"/>
  <c r="M82" i="28"/>
  <c r="H72" i="28"/>
  <c r="F72" i="28" s="1"/>
  <c r="P60" i="28"/>
  <c r="L60" i="28"/>
  <c r="H60" i="28"/>
  <c r="H52" i="28"/>
  <c r="F52" i="28" s="1"/>
  <c r="Q50" i="28"/>
  <c r="M50" i="28"/>
  <c r="H44" i="28"/>
  <c r="H36" i="28"/>
  <c r="N14" i="28"/>
  <c r="I14" i="28"/>
  <c r="M98" i="28"/>
  <c r="O88" i="28"/>
  <c r="Q84" i="28"/>
  <c r="M84" i="28"/>
  <c r="R82" i="28"/>
  <c r="J82" i="28"/>
  <c r="M76" i="28"/>
  <c r="M66" i="28"/>
  <c r="I66" i="28"/>
  <c r="O60" i="28"/>
  <c r="F38" i="28"/>
  <c r="O36" i="28"/>
  <c r="M30" i="28"/>
  <c r="N26" i="28"/>
  <c r="N22" i="28"/>
  <c r="J22" i="28"/>
  <c r="F19" i="28"/>
  <c r="M18" i="28"/>
  <c r="M14" i="28"/>
  <c r="G14" i="28"/>
  <c r="F48" i="28"/>
  <c r="M26" i="28"/>
  <c r="O98" i="28"/>
  <c r="N82" i="28"/>
  <c r="N74" i="28"/>
  <c r="I74" i="28"/>
  <c r="L64" i="28"/>
  <c r="F64" i="28" s="1"/>
  <c r="M62" i="28"/>
  <c r="Q60" i="28"/>
  <c r="R58" i="28"/>
  <c r="N54" i="28"/>
  <c r="R50" i="28"/>
  <c r="N50" i="28"/>
  <c r="J50" i="28"/>
  <c r="N46" i="28"/>
  <c r="R34" i="28"/>
  <c r="N34" i="28"/>
  <c r="Q18" i="28"/>
  <c r="J18" i="28"/>
  <c r="P16" i="28"/>
  <c r="L16" i="28"/>
  <c r="Q14" i="28"/>
  <c r="J14" i="28"/>
  <c r="F100" i="27"/>
  <c r="F54" i="27"/>
  <c r="L90" i="27"/>
  <c r="F90" i="27" s="1"/>
  <c r="G84" i="27"/>
  <c r="F84" i="27" s="1"/>
  <c r="G82" i="27"/>
  <c r="F82" i="27" s="1"/>
  <c r="M78" i="27"/>
  <c r="F44" i="27"/>
  <c r="G34" i="27"/>
  <c r="F34" i="27" s="1"/>
  <c r="M16" i="27"/>
  <c r="F16" i="27" s="1"/>
  <c r="L14" i="27"/>
  <c r="M10" i="27"/>
  <c r="M82" i="27"/>
  <c r="F58" i="27"/>
  <c r="F56" i="27"/>
  <c r="F50" i="27"/>
  <c r="G76" i="27"/>
  <c r="F76" i="27" s="1"/>
  <c r="G66" i="27"/>
  <c r="F66" i="27" s="1"/>
  <c r="M52" i="27"/>
  <c r="O40" i="25"/>
  <c r="O53" i="25"/>
  <c r="O47" i="25"/>
  <c r="O33" i="25"/>
  <c r="O21" i="25"/>
  <c r="O34" i="25"/>
  <c r="O23" i="25"/>
  <c r="O38" i="25"/>
  <c r="O9" i="25"/>
  <c r="J71" i="19"/>
  <c r="J9" i="19"/>
  <c r="J50" i="55"/>
  <c r="J42" i="55"/>
  <c r="L36" i="55"/>
  <c r="J35" i="55"/>
  <c r="L32" i="55"/>
  <c r="J31" i="55"/>
  <c r="H50" i="55"/>
  <c r="H42" i="55"/>
  <c r="H36" i="55"/>
  <c r="H35" i="55"/>
  <c r="H32" i="55"/>
  <c r="H31" i="55"/>
  <c r="H28" i="55"/>
  <c r="J23" i="55"/>
  <c r="J20" i="55"/>
  <c r="L15" i="55"/>
  <c r="H11" i="55"/>
  <c r="F7" i="55"/>
  <c r="J7" i="55" s="1"/>
  <c r="N36" i="55"/>
  <c r="N11" i="55"/>
  <c r="N52" i="53"/>
  <c r="J48" i="53"/>
  <c r="L47" i="53"/>
  <c r="H43" i="53"/>
  <c r="H41" i="53"/>
  <c r="H40" i="53"/>
  <c r="L36" i="53"/>
  <c r="H31" i="53"/>
  <c r="H23" i="53"/>
  <c r="L21" i="53"/>
  <c r="J20" i="53"/>
  <c r="L19" i="53"/>
  <c r="L17" i="53"/>
  <c r="J16" i="53"/>
  <c r="L15" i="53"/>
  <c r="H11" i="53"/>
  <c r="N8" i="53"/>
  <c r="N53" i="53"/>
  <c r="J52" i="53"/>
  <c r="J47" i="53"/>
  <c r="J36" i="53"/>
  <c r="N34" i="53"/>
  <c r="L33" i="53"/>
  <c r="N9" i="53"/>
  <c r="J8" i="53"/>
  <c r="H52" i="53"/>
  <c r="N40" i="53"/>
  <c r="H33" i="53"/>
  <c r="H8" i="53"/>
  <c r="M70" i="52"/>
  <c r="I62" i="52"/>
  <c r="I30" i="52"/>
  <c r="I26" i="52"/>
  <c r="I14" i="52"/>
  <c r="N98" i="52"/>
  <c r="J98" i="52"/>
  <c r="N94" i="52"/>
  <c r="J94" i="52"/>
  <c r="J90" i="52"/>
  <c r="K56" i="52"/>
  <c r="N54" i="52"/>
  <c r="J54" i="52"/>
  <c r="F54" i="52" s="1"/>
  <c r="I18" i="52"/>
  <c r="G14" i="52"/>
  <c r="F69" i="52"/>
  <c r="J70" i="52" s="1"/>
  <c r="F50" i="52"/>
  <c r="F7" i="52"/>
  <c r="J8" i="52" s="1"/>
  <c r="G98" i="52"/>
  <c r="K96" i="52"/>
  <c r="G82" i="52"/>
  <c r="N62" i="52"/>
  <c r="J62" i="52"/>
  <c r="F38" i="52"/>
  <c r="J30" i="52"/>
  <c r="F30" i="52" s="1"/>
  <c r="N26" i="52"/>
  <c r="J26" i="52"/>
  <c r="N24" i="52"/>
  <c r="N14" i="52"/>
  <c r="J14" i="52"/>
  <c r="K80" i="51"/>
  <c r="L60" i="51"/>
  <c r="J40" i="51"/>
  <c r="H36" i="51"/>
  <c r="N88" i="51"/>
  <c r="I88" i="51"/>
  <c r="G80" i="51"/>
  <c r="K60" i="51"/>
  <c r="J54" i="51"/>
  <c r="K52" i="51"/>
  <c r="I34" i="51"/>
  <c r="I18" i="51"/>
  <c r="I16" i="51"/>
  <c r="M12" i="51"/>
  <c r="I100" i="51"/>
  <c r="N92" i="51"/>
  <c r="I92" i="51"/>
  <c r="I84" i="51"/>
  <c r="G78" i="51"/>
  <c r="H72" i="51"/>
  <c r="K56" i="51"/>
  <c r="K40" i="51"/>
  <c r="I38" i="51"/>
  <c r="F38" i="51" s="1"/>
  <c r="J36" i="51"/>
  <c r="M18" i="51"/>
  <c r="N16" i="51"/>
  <c r="K12" i="51"/>
  <c r="G96" i="51"/>
  <c r="G92" i="51"/>
  <c r="G88" i="51"/>
  <c r="J80" i="51"/>
  <c r="J76" i="51"/>
  <c r="J72" i="51"/>
  <c r="N64" i="51"/>
  <c r="J64" i="51"/>
  <c r="I62" i="51"/>
  <c r="N60" i="51"/>
  <c r="J60" i="51"/>
  <c r="I52" i="51"/>
  <c r="I40" i="51"/>
  <c r="L10" i="51"/>
  <c r="I64" i="51"/>
  <c r="H62" i="51"/>
  <c r="I60" i="51"/>
  <c r="I24" i="51"/>
  <c r="J96" i="51"/>
  <c r="J92" i="51"/>
  <c r="J88" i="51"/>
  <c r="G64" i="51"/>
  <c r="G60" i="51"/>
  <c r="G56" i="51"/>
  <c r="F69" i="51"/>
  <c r="M70" i="51" s="1"/>
  <c r="K50" i="51"/>
  <c r="I12" i="51"/>
  <c r="G100" i="51"/>
  <c r="K98" i="51"/>
  <c r="G86" i="51"/>
  <c r="M80" i="51"/>
  <c r="I80" i="51"/>
  <c r="M78" i="51"/>
  <c r="H78" i="51"/>
  <c r="M76" i="51"/>
  <c r="I76" i="51"/>
  <c r="G72" i="51"/>
  <c r="K58" i="51"/>
  <c r="N56" i="51"/>
  <c r="I56" i="51"/>
  <c r="M54" i="51"/>
  <c r="I54" i="51"/>
  <c r="N52" i="51"/>
  <c r="J52" i="51"/>
  <c r="J44" i="51"/>
  <c r="K26" i="51"/>
  <c r="J24" i="51"/>
  <c r="J16" i="51"/>
  <c r="G12" i="51"/>
  <c r="I58" i="51"/>
  <c r="H54" i="51"/>
  <c r="K46" i="51"/>
  <c r="N100" i="51"/>
  <c r="J100" i="51"/>
  <c r="J84" i="51"/>
  <c r="M72" i="51"/>
  <c r="F68" i="51"/>
  <c r="M58" i="51"/>
  <c r="G52" i="51"/>
  <c r="G46" i="51"/>
  <c r="F44" i="51"/>
  <c r="F32" i="51"/>
  <c r="M26" i="51"/>
  <c r="M16" i="51"/>
  <c r="G16" i="51"/>
  <c r="N12" i="51"/>
  <c r="J12" i="51"/>
  <c r="L43" i="38"/>
  <c r="N14" i="38"/>
  <c r="L10" i="38"/>
  <c r="L47" i="38"/>
  <c r="J43" i="38"/>
  <c r="N42" i="38"/>
  <c r="N37" i="38"/>
  <c r="J10" i="38"/>
  <c r="L8" i="38"/>
  <c r="N46" i="38"/>
  <c r="N36" i="38"/>
  <c r="J26" i="38"/>
  <c r="H14" i="38"/>
  <c r="P10" i="38"/>
  <c r="H49" i="37"/>
  <c r="H43" i="37"/>
  <c r="L41" i="37"/>
  <c r="H29" i="37"/>
  <c r="H14" i="37"/>
  <c r="H10" i="37"/>
  <c r="N51" i="37"/>
  <c r="J46" i="37"/>
  <c r="L23" i="37"/>
  <c r="F7" i="37"/>
  <c r="N7" i="37" s="1"/>
  <c r="H46" i="37"/>
  <c r="F38" i="37"/>
  <c r="J38" i="37" s="1"/>
  <c r="J36" i="37"/>
  <c r="H23" i="37"/>
  <c r="N14" i="37"/>
  <c r="N10" i="37"/>
  <c r="J53" i="26"/>
  <c r="J50" i="26"/>
  <c r="J33" i="26"/>
  <c r="J29" i="26"/>
  <c r="H53" i="26"/>
  <c r="H50" i="26"/>
  <c r="L45" i="26"/>
  <c r="H41" i="26"/>
  <c r="F38" i="26"/>
  <c r="H38" i="26" s="1"/>
  <c r="H29" i="26"/>
  <c r="J23" i="26"/>
  <c r="J15" i="26"/>
  <c r="J14" i="26"/>
  <c r="N10" i="26"/>
  <c r="H43" i="26"/>
  <c r="H31" i="26"/>
  <c r="H19" i="26"/>
  <c r="H18" i="26"/>
  <c r="F13" i="26"/>
  <c r="N13" i="26" s="1"/>
  <c r="H11" i="26"/>
  <c r="H10" i="26"/>
  <c r="J37" i="22"/>
  <c r="J36" i="22"/>
  <c r="J34" i="22"/>
  <c r="J33" i="22"/>
  <c r="J32" i="22"/>
  <c r="J31" i="22"/>
  <c r="J30" i="22"/>
  <c r="J29" i="22"/>
  <c r="J28" i="22"/>
  <c r="J26" i="22"/>
  <c r="J23" i="22"/>
  <c r="J19" i="22"/>
  <c r="H33" i="22"/>
  <c r="H16" i="22"/>
  <c r="H15" i="22"/>
  <c r="H14" i="22"/>
  <c r="H9" i="22"/>
  <c r="J52" i="22"/>
  <c r="H11" i="22"/>
  <c r="J8" i="22"/>
  <c r="J37" i="20"/>
  <c r="J36" i="20"/>
  <c r="J34" i="20"/>
  <c r="J33" i="20"/>
  <c r="J32" i="20"/>
  <c r="J31" i="20"/>
  <c r="J30" i="20"/>
  <c r="J29" i="20"/>
  <c r="J28" i="20"/>
  <c r="J27" i="20"/>
  <c r="J26" i="20"/>
  <c r="J23" i="20"/>
  <c r="J20" i="20"/>
  <c r="J19" i="20"/>
  <c r="J18" i="20"/>
  <c r="J16" i="20"/>
  <c r="J14" i="20"/>
  <c r="J9" i="20"/>
  <c r="L51" i="20"/>
  <c r="J50" i="20"/>
  <c r="J47" i="20"/>
  <c r="H16" i="20"/>
  <c r="H14" i="20"/>
  <c r="H9" i="20"/>
  <c r="L44" i="20"/>
  <c r="J43" i="20"/>
  <c r="J40" i="20"/>
  <c r="H12" i="20"/>
  <c r="J8" i="20"/>
  <c r="H48" i="18"/>
  <c r="H42" i="18"/>
  <c r="H21" i="18"/>
  <c r="H18" i="18"/>
  <c r="J10" i="18"/>
  <c r="J44" i="18"/>
  <c r="H37" i="18"/>
  <c r="H31" i="18"/>
  <c r="H28" i="18"/>
  <c r="H25" i="18"/>
  <c r="H16" i="18"/>
  <c r="N49" i="16"/>
  <c r="N48" i="16"/>
  <c r="N53" i="16"/>
  <c r="L48" i="16"/>
  <c r="L47" i="16"/>
  <c r="J46" i="16"/>
  <c r="H41" i="16"/>
  <c r="J29" i="16"/>
  <c r="L28" i="16"/>
  <c r="N26" i="16"/>
  <c r="H19" i="16"/>
  <c r="N9" i="16"/>
  <c r="L49" i="16"/>
  <c r="J53" i="16"/>
  <c r="J48" i="16"/>
  <c r="H47" i="16"/>
  <c r="H46" i="16"/>
  <c r="H30" i="16"/>
  <c r="H29" i="16"/>
  <c r="H11" i="16"/>
  <c r="N11" i="16"/>
  <c r="N53" i="45"/>
  <c r="N27" i="45"/>
  <c r="N19" i="45"/>
  <c r="L53" i="45"/>
  <c r="N40" i="45"/>
  <c r="N31" i="45"/>
  <c r="N17" i="45"/>
  <c r="H53" i="45"/>
  <c r="J45" i="45"/>
  <c r="R40" i="45"/>
  <c r="H40" i="45"/>
  <c r="R34" i="45"/>
  <c r="H34" i="45"/>
  <c r="L33" i="45"/>
  <c r="J31" i="45"/>
  <c r="H17" i="45"/>
  <c r="R14" i="45"/>
  <c r="H14" i="45"/>
  <c r="J12" i="45"/>
  <c r="R9" i="45"/>
  <c r="J9" i="45"/>
  <c r="N8" i="45"/>
  <c r="N49" i="45"/>
  <c r="N34" i="45"/>
  <c r="N23" i="45"/>
  <c r="N14" i="45"/>
  <c r="N9" i="45"/>
  <c r="R53" i="45"/>
  <c r="R48" i="45"/>
  <c r="H48" i="45"/>
  <c r="R44" i="45"/>
  <c r="H44" i="45"/>
  <c r="J40" i="45"/>
  <c r="J34" i="45"/>
  <c r="R30" i="45"/>
  <c r="H30" i="45"/>
  <c r="N28" i="45"/>
  <c r="J14" i="45"/>
  <c r="N12" i="45"/>
  <c r="R8" i="45"/>
  <c r="H8" i="45"/>
  <c r="P53" i="17"/>
  <c r="H53" i="17"/>
  <c r="H52" i="17"/>
  <c r="P49" i="17"/>
  <c r="H49" i="17"/>
  <c r="L46" i="17"/>
  <c r="H44" i="17"/>
  <c r="H36" i="17"/>
  <c r="J35" i="17"/>
  <c r="L31" i="17"/>
  <c r="J25" i="17"/>
  <c r="J8" i="17"/>
  <c r="L53" i="17"/>
  <c r="P35" i="17"/>
  <c r="N8" i="17"/>
  <c r="P46" i="17"/>
  <c r="P45" i="17"/>
  <c r="H42" i="17"/>
  <c r="P32" i="17"/>
  <c r="P31" i="17"/>
  <c r="J29" i="17"/>
  <c r="L14" i="17"/>
  <c r="H9" i="17"/>
  <c r="F13" i="16"/>
  <c r="L9" i="16"/>
  <c r="N40" i="16"/>
  <c r="J15" i="16"/>
  <c r="J14" i="16"/>
  <c r="J9" i="16"/>
  <c r="N52" i="16"/>
  <c r="L40" i="16"/>
  <c r="J36" i="16"/>
  <c r="J34" i="16"/>
  <c r="H14" i="16"/>
  <c r="I78" i="15"/>
  <c r="G78" i="15"/>
  <c r="K28" i="15"/>
  <c r="J28" i="15"/>
  <c r="F28" i="15" s="1"/>
  <c r="L98" i="15"/>
  <c r="M98" i="15"/>
  <c r="L48" i="15"/>
  <c r="M48" i="15"/>
  <c r="N48" i="15"/>
  <c r="H72" i="15"/>
  <c r="N72" i="15"/>
  <c r="F72" i="15" s="1"/>
  <c r="L54" i="15"/>
  <c r="N54" i="15"/>
  <c r="K54" i="15"/>
  <c r="I98" i="15"/>
  <c r="J98" i="15"/>
  <c r="N98" i="15"/>
  <c r="K98" i="15"/>
  <c r="H82" i="15"/>
  <c r="L82" i="15"/>
  <c r="I82" i="15"/>
  <c r="M82" i="15"/>
  <c r="J82" i="15"/>
  <c r="K82" i="15"/>
  <c r="N82" i="15"/>
  <c r="L64" i="15"/>
  <c r="M64" i="15"/>
  <c r="N64" i="15"/>
  <c r="L40" i="15"/>
  <c r="M40" i="15"/>
  <c r="N40" i="15"/>
  <c r="K40" i="15"/>
  <c r="L24" i="15"/>
  <c r="J24" i="15"/>
  <c r="N24" i="15"/>
  <c r="I96" i="15"/>
  <c r="M96" i="15"/>
  <c r="L96" i="15"/>
  <c r="H96" i="15"/>
  <c r="N96" i="15"/>
  <c r="J96" i="15"/>
  <c r="K96" i="15"/>
  <c r="L80" i="15"/>
  <c r="M80" i="15"/>
  <c r="J80" i="15"/>
  <c r="K80" i="15"/>
  <c r="N80" i="15"/>
  <c r="L62" i="15"/>
  <c r="M62" i="15"/>
  <c r="J62" i="15"/>
  <c r="N62" i="15"/>
  <c r="K62" i="15"/>
  <c r="L46" i="15"/>
  <c r="J46" i="15"/>
  <c r="N46" i="15"/>
  <c r="K46" i="15"/>
  <c r="M30" i="15"/>
  <c r="J30" i="15"/>
  <c r="N30" i="15"/>
  <c r="L12" i="15"/>
  <c r="I12" i="15"/>
  <c r="M12" i="15"/>
  <c r="J12" i="15"/>
  <c r="N12" i="15"/>
  <c r="K12" i="15"/>
  <c r="I94" i="15"/>
  <c r="M94" i="15"/>
  <c r="J94" i="15"/>
  <c r="K94" i="15"/>
  <c r="L94" i="15"/>
  <c r="N94" i="15"/>
  <c r="L86" i="15"/>
  <c r="M86" i="15"/>
  <c r="N86" i="15"/>
  <c r="K86" i="15"/>
  <c r="L78" i="15"/>
  <c r="M78" i="15"/>
  <c r="N78" i="15"/>
  <c r="L68" i="15"/>
  <c r="N68" i="15"/>
  <c r="L60" i="15"/>
  <c r="M60" i="15"/>
  <c r="N60" i="15"/>
  <c r="L52" i="15"/>
  <c r="M52" i="15"/>
  <c r="J52" i="15"/>
  <c r="N52" i="15"/>
  <c r="K52" i="15"/>
  <c r="L44" i="15"/>
  <c r="M44" i="15"/>
  <c r="M36" i="15"/>
  <c r="N36" i="15"/>
  <c r="L18" i="15"/>
  <c r="I18" i="15"/>
  <c r="M18" i="15"/>
  <c r="J18" i="15"/>
  <c r="N18" i="15"/>
  <c r="K18" i="15"/>
  <c r="H10" i="15"/>
  <c r="L10" i="15"/>
  <c r="I10" i="15"/>
  <c r="M10" i="15"/>
  <c r="J10" i="15"/>
  <c r="N10" i="15"/>
  <c r="G10" i="15"/>
  <c r="K10" i="15"/>
  <c r="H90" i="15"/>
  <c r="L90" i="15"/>
  <c r="I90" i="15"/>
  <c r="M90" i="15"/>
  <c r="G90" i="15"/>
  <c r="J90" i="15"/>
  <c r="K90" i="15"/>
  <c r="N90" i="15"/>
  <c r="H74" i="15"/>
  <c r="L74" i="15"/>
  <c r="I74" i="15"/>
  <c r="M74" i="15"/>
  <c r="N74" i="15"/>
  <c r="J74" i="15"/>
  <c r="K74" i="15"/>
  <c r="L56" i="15"/>
  <c r="M56" i="15"/>
  <c r="N56" i="15"/>
  <c r="K56" i="15"/>
  <c r="H14" i="15"/>
  <c r="L14" i="15"/>
  <c r="I14" i="15"/>
  <c r="M14" i="15"/>
  <c r="J14" i="15"/>
  <c r="N14" i="15"/>
  <c r="K14" i="15"/>
  <c r="L88" i="15"/>
  <c r="J88" i="15"/>
  <c r="K88" i="15"/>
  <c r="N88" i="15"/>
  <c r="L72" i="15"/>
  <c r="J72" i="15"/>
  <c r="M54" i="15"/>
  <c r="J54" i="15"/>
  <c r="H22" i="15"/>
  <c r="L22" i="15"/>
  <c r="M22" i="15"/>
  <c r="J22" i="15"/>
  <c r="N22" i="15"/>
  <c r="G22" i="15"/>
  <c r="K22" i="15"/>
  <c r="I100" i="15"/>
  <c r="M100" i="15"/>
  <c r="K100" i="15"/>
  <c r="G100" i="15"/>
  <c r="L100" i="15"/>
  <c r="H100" i="15"/>
  <c r="N100" i="15"/>
  <c r="J100" i="15"/>
  <c r="I92" i="15"/>
  <c r="M92" i="15"/>
  <c r="L92" i="15"/>
  <c r="N92" i="15"/>
  <c r="J92" i="15"/>
  <c r="K92" i="15"/>
  <c r="M84" i="15"/>
  <c r="N84" i="15"/>
  <c r="L76" i="15"/>
  <c r="K76" i="15"/>
  <c r="N76" i="15"/>
  <c r="L66" i="15"/>
  <c r="M66" i="15"/>
  <c r="N66" i="15"/>
  <c r="L58" i="15"/>
  <c r="M58" i="15"/>
  <c r="N58" i="15"/>
  <c r="M50" i="15"/>
  <c r="K50" i="15"/>
  <c r="L34" i="15"/>
  <c r="M34" i="15"/>
  <c r="J34" i="15"/>
  <c r="K34" i="15"/>
  <c r="L26" i="15"/>
  <c r="M26" i="15"/>
  <c r="J26" i="15"/>
  <c r="N26" i="15"/>
  <c r="K26" i="15"/>
  <c r="L16" i="15"/>
  <c r="M16" i="15"/>
  <c r="N16" i="15"/>
  <c r="K16" i="15"/>
  <c r="F32" i="15"/>
  <c r="J12" i="14"/>
  <c r="K12" i="14"/>
  <c r="I10" i="14"/>
  <c r="K26" i="14"/>
  <c r="N16" i="14"/>
  <c r="H16" i="14"/>
  <c r="M16" i="14"/>
  <c r="M12" i="14"/>
  <c r="G12" i="14"/>
  <c r="K82" i="14"/>
  <c r="J52" i="14"/>
  <c r="J72" i="14"/>
  <c r="K76" i="14"/>
  <c r="L18" i="14"/>
  <c r="K90" i="14"/>
  <c r="N12" i="14"/>
  <c r="I12" i="14"/>
  <c r="J50" i="14"/>
  <c r="H90" i="14"/>
  <c r="N76" i="14"/>
  <c r="L74" i="14"/>
  <c r="N72" i="14"/>
  <c r="N64" i="14"/>
  <c r="M44" i="14"/>
  <c r="F44" i="14" s="1"/>
  <c r="N40" i="14"/>
  <c r="K16" i="14"/>
  <c r="K46" i="14"/>
  <c r="K34" i="14"/>
  <c r="G92" i="14"/>
  <c r="I78" i="14"/>
  <c r="M76" i="14"/>
  <c r="H72" i="14"/>
  <c r="L66" i="14"/>
  <c r="M64" i="14"/>
  <c r="M94" i="14"/>
  <c r="N84" i="14"/>
  <c r="I96" i="14"/>
  <c r="M88" i="14"/>
  <c r="L62" i="14"/>
  <c r="H56" i="14"/>
  <c r="M22" i="14"/>
  <c r="N68" i="14"/>
  <c r="F68" i="14" s="1"/>
  <c r="K96" i="14"/>
  <c r="M86" i="14"/>
  <c r="N80" i="14"/>
  <c r="N96" i="14"/>
  <c r="K54" i="14"/>
  <c r="J96" i="14"/>
  <c r="L94" i="14"/>
  <c r="K92" i="14"/>
  <c r="L90" i="14"/>
  <c r="N88" i="14"/>
  <c r="L86" i="14"/>
  <c r="N54" i="14"/>
  <c r="M36" i="14"/>
  <c r="F36" i="14" s="1"/>
  <c r="F28" i="14"/>
  <c r="M84" i="14"/>
  <c r="J80" i="14"/>
  <c r="F32" i="14"/>
  <c r="M98" i="14"/>
  <c r="M96" i="14"/>
  <c r="N92" i="14"/>
  <c r="I92" i="14"/>
  <c r="M90" i="14"/>
  <c r="K88" i="14"/>
  <c r="K86" i="14"/>
  <c r="I80" i="14"/>
  <c r="G78" i="14"/>
  <c r="N60" i="14"/>
  <c r="N56" i="14"/>
  <c r="M48" i="14"/>
  <c r="M26" i="14"/>
  <c r="K98" i="14"/>
  <c r="J92" i="14"/>
  <c r="J58" i="14"/>
  <c r="N48" i="14"/>
  <c r="M92" i="14"/>
  <c r="M60" i="14"/>
  <c r="L58" i="14"/>
  <c r="N52" i="14"/>
  <c r="K24" i="14"/>
  <c r="F24" i="14" s="1"/>
  <c r="L8" i="12"/>
  <c r="F13" i="3"/>
  <c r="L14" i="7"/>
  <c r="N9" i="9"/>
  <c r="N8" i="9"/>
  <c r="L10" i="7"/>
  <c r="L28" i="7"/>
  <c r="L22" i="7"/>
  <c r="L21" i="7"/>
  <c r="L19" i="7"/>
  <c r="L12" i="7"/>
  <c r="L11" i="7"/>
  <c r="L40" i="7"/>
  <c r="H36" i="7"/>
  <c r="H32" i="7"/>
  <c r="H27" i="7"/>
  <c r="P10" i="7"/>
  <c r="J10" i="7"/>
  <c r="P9" i="7"/>
  <c r="J9" i="7"/>
  <c r="N8" i="7"/>
  <c r="H8" i="7"/>
  <c r="R9" i="7"/>
  <c r="H21" i="7"/>
  <c r="J12" i="7"/>
  <c r="H10" i="7"/>
  <c r="N9" i="7"/>
  <c r="L41" i="6"/>
  <c r="H41" i="6"/>
  <c r="L30" i="6"/>
  <c r="H30" i="6"/>
  <c r="L51" i="6"/>
  <c r="H51" i="6"/>
  <c r="L47" i="6"/>
  <c r="H47" i="6"/>
  <c r="L43" i="6"/>
  <c r="L39" i="6"/>
  <c r="H39" i="6"/>
  <c r="J16" i="6"/>
  <c r="H16" i="6"/>
  <c r="L53" i="6"/>
  <c r="H53" i="6"/>
  <c r="L49" i="6"/>
  <c r="H49" i="6"/>
  <c r="L45" i="6"/>
  <c r="H45" i="6"/>
  <c r="J15" i="6"/>
  <c r="H15" i="6"/>
  <c r="K38" i="6"/>
  <c r="J38" i="6" s="1"/>
  <c r="L16" i="6"/>
  <c r="K7" i="6"/>
  <c r="L32" i="6"/>
  <c r="L22" i="6"/>
  <c r="L34" i="6"/>
  <c r="L26" i="6"/>
  <c r="L18" i="6"/>
  <c r="L36" i="6"/>
  <c r="L28" i="6"/>
  <c r="L20" i="6"/>
  <c r="L37" i="6"/>
  <c r="L35" i="6"/>
  <c r="L33" i="6"/>
  <c r="L31" i="6"/>
  <c r="L29" i="6"/>
  <c r="L27" i="6"/>
  <c r="L25" i="6"/>
  <c r="L23" i="6"/>
  <c r="L21" i="6"/>
  <c r="L19" i="6"/>
  <c r="L17" i="6"/>
  <c r="J37" i="6"/>
  <c r="J36" i="6"/>
  <c r="J35" i="6"/>
  <c r="J34" i="6"/>
  <c r="J33" i="6"/>
  <c r="J32" i="6"/>
  <c r="J31" i="6"/>
  <c r="J30" i="6"/>
  <c r="J29" i="6"/>
  <c r="J28" i="6"/>
  <c r="J27" i="6"/>
  <c r="J26" i="6"/>
  <c r="J25" i="6"/>
  <c r="J23" i="6"/>
  <c r="J22" i="6"/>
  <c r="J21" i="6"/>
  <c r="J20" i="6"/>
  <c r="J19" i="6"/>
  <c r="J18" i="6"/>
  <c r="J17" i="6"/>
  <c r="L15" i="6"/>
  <c r="J11" i="6"/>
  <c r="H11" i="6"/>
  <c r="J36" i="5"/>
  <c r="J32" i="5"/>
  <c r="J9" i="5"/>
  <c r="J52" i="5"/>
  <c r="H48" i="5"/>
  <c r="H36" i="5"/>
  <c r="L34" i="5"/>
  <c r="L30" i="5"/>
  <c r="J46" i="5"/>
  <c r="J44" i="5"/>
  <c r="F13" i="5"/>
  <c r="H44" i="5"/>
  <c r="H42" i="5"/>
  <c r="H11" i="5"/>
  <c r="N42" i="3"/>
  <c r="P12" i="3"/>
  <c r="H52" i="3"/>
  <c r="J42" i="3"/>
  <c r="J40" i="3"/>
  <c r="H37" i="3"/>
  <c r="L36" i="3"/>
  <c r="H31" i="3"/>
  <c r="L30" i="3"/>
  <c r="J27" i="3"/>
  <c r="H20" i="3"/>
  <c r="N14" i="3"/>
  <c r="N12" i="3"/>
  <c r="H10" i="3"/>
  <c r="P50" i="3"/>
  <c r="N36" i="3"/>
  <c r="L15" i="3"/>
  <c r="J50" i="3"/>
  <c r="J48" i="3"/>
  <c r="J46" i="3"/>
  <c r="J44" i="3"/>
  <c r="H42" i="3"/>
  <c r="H40" i="3"/>
  <c r="P33" i="3"/>
  <c r="L14" i="3"/>
  <c r="J12" i="3"/>
  <c r="J9" i="3"/>
  <c r="N36" i="4"/>
  <c r="L51" i="4"/>
  <c r="L41" i="4"/>
  <c r="J36" i="4"/>
  <c r="N34" i="4"/>
  <c r="J32" i="4"/>
  <c r="J16" i="4"/>
  <c r="J12" i="4"/>
  <c r="N11" i="4"/>
  <c r="P30" i="4"/>
  <c r="L12" i="4"/>
  <c r="H46" i="4"/>
  <c r="H36" i="4"/>
  <c r="J34" i="4"/>
  <c r="H32" i="4"/>
  <c r="J30" i="4"/>
  <c r="N28" i="4"/>
  <c r="J19" i="4"/>
  <c r="J18" i="4"/>
  <c r="J14" i="4"/>
  <c r="P12" i="4"/>
  <c r="V50" i="2"/>
  <c r="H48" i="2"/>
  <c r="H44" i="2"/>
  <c r="H43" i="2"/>
  <c r="R31" i="2"/>
  <c r="H28" i="2"/>
  <c r="R26" i="2"/>
  <c r="H18" i="2"/>
  <c r="H16" i="2"/>
  <c r="H14" i="2"/>
  <c r="P39" i="2"/>
  <c r="P50" i="2"/>
  <c r="J47" i="2"/>
  <c r="P46" i="2"/>
  <c r="H40" i="2"/>
  <c r="N36" i="2"/>
  <c r="R35" i="2"/>
  <c r="H32" i="2"/>
  <c r="R42" i="2"/>
  <c r="R51" i="2"/>
  <c r="L46" i="2"/>
  <c r="P42" i="2"/>
  <c r="N18" i="2"/>
  <c r="J51" i="2"/>
  <c r="T50" i="2"/>
  <c r="L50" i="2"/>
  <c r="V48" i="2"/>
  <c r="R46" i="2"/>
  <c r="J46" i="2"/>
  <c r="N35" i="2"/>
  <c r="H23" i="2"/>
  <c r="T18" i="2"/>
  <c r="L18" i="2"/>
  <c r="T14" i="2"/>
  <c r="L14" i="2"/>
  <c r="F13" i="2"/>
  <c r="R11" i="2"/>
  <c r="V51" i="2"/>
  <c r="P15" i="2"/>
  <c r="N50" i="2"/>
  <c r="T46" i="2"/>
  <c r="P35" i="2"/>
  <c r="P30" i="2"/>
  <c r="N14" i="2"/>
  <c r="H51" i="2"/>
  <c r="R50" i="2"/>
  <c r="P48" i="2"/>
  <c r="H42" i="2"/>
  <c r="R39" i="2"/>
  <c r="H39" i="2"/>
  <c r="P36" i="2"/>
  <c r="J35" i="2"/>
  <c r="P32" i="2"/>
  <c r="H19" i="2"/>
  <c r="R18" i="2"/>
  <c r="R15" i="2"/>
  <c r="H15" i="2"/>
  <c r="R14" i="2"/>
  <c r="N11" i="2"/>
  <c r="P43" i="2"/>
  <c r="J52" i="2"/>
  <c r="N42" i="2"/>
  <c r="N31" i="2"/>
  <c r="T10" i="2"/>
  <c r="P52" i="2"/>
  <c r="P47" i="2"/>
  <c r="N43" i="2"/>
  <c r="V39" i="2"/>
  <c r="H52" i="2"/>
  <c r="P51" i="2"/>
  <c r="V44" i="2"/>
  <c r="J43" i="2"/>
  <c r="T42" i="2"/>
  <c r="P40" i="2"/>
  <c r="J39" i="2"/>
  <c r="J31" i="2"/>
  <c r="T30" i="2"/>
  <c r="J27" i="2"/>
  <c r="T26" i="2"/>
  <c r="L19" i="2"/>
  <c r="P12" i="2"/>
  <c r="V8" i="2"/>
  <c r="H8" i="2"/>
  <c r="L70" i="51"/>
  <c r="J98" i="51"/>
  <c r="N98" i="51"/>
  <c r="G98" i="51"/>
  <c r="J90" i="51"/>
  <c r="N90" i="51"/>
  <c r="G90" i="51"/>
  <c r="J14" i="51"/>
  <c r="N14" i="51"/>
  <c r="G14" i="51"/>
  <c r="K14" i="51"/>
  <c r="J80" i="52"/>
  <c r="N80" i="52"/>
  <c r="H80" i="52"/>
  <c r="I80" i="52"/>
  <c r="J94" i="51"/>
  <c r="N94" i="51"/>
  <c r="G94" i="51"/>
  <c r="K94" i="51"/>
  <c r="J22" i="51"/>
  <c r="N22" i="51"/>
  <c r="G22" i="51"/>
  <c r="J100" i="52"/>
  <c r="N100" i="52"/>
  <c r="G100" i="52"/>
  <c r="J44" i="52"/>
  <c r="N44" i="52"/>
  <c r="H44" i="52"/>
  <c r="J45" i="53"/>
  <c r="L45" i="53"/>
  <c r="N45" i="53"/>
  <c r="H42" i="53"/>
  <c r="J42" i="53"/>
  <c r="I98" i="51"/>
  <c r="I90" i="51"/>
  <c r="J82" i="51"/>
  <c r="N82" i="51"/>
  <c r="G82" i="51"/>
  <c r="K82" i="51"/>
  <c r="J74" i="51"/>
  <c r="N74" i="51"/>
  <c r="G74" i="51"/>
  <c r="J58" i="51"/>
  <c r="G58" i="51"/>
  <c r="I50" i="51"/>
  <c r="I46" i="51"/>
  <c r="J34" i="51"/>
  <c r="K34" i="51"/>
  <c r="J30" i="51"/>
  <c r="N30" i="51"/>
  <c r="K30" i="51"/>
  <c r="J26" i="51"/>
  <c r="G26" i="51"/>
  <c r="F19" i="51"/>
  <c r="I14" i="51"/>
  <c r="J10" i="51"/>
  <c r="N10" i="51"/>
  <c r="G10" i="51"/>
  <c r="K10" i="51"/>
  <c r="H30" i="53"/>
  <c r="J30" i="53"/>
  <c r="J26" i="53"/>
  <c r="H14" i="53"/>
  <c r="J14" i="53"/>
  <c r="L14" i="53"/>
  <c r="N14" i="53"/>
  <c r="J52" i="55"/>
  <c r="H52" i="55"/>
  <c r="L52" i="55"/>
  <c r="J44" i="55"/>
  <c r="L44" i="55"/>
  <c r="H44" i="55"/>
  <c r="N44" i="55"/>
  <c r="H41" i="55"/>
  <c r="N41" i="55"/>
  <c r="J86" i="51"/>
  <c r="N86" i="51"/>
  <c r="M14" i="51"/>
  <c r="J92" i="52"/>
  <c r="N92" i="52"/>
  <c r="H92" i="52"/>
  <c r="I92" i="52"/>
  <c r="J60" i="52"/>
  <c r="N60" i="52"/>
  <c r="G60" i="52"/>
  <c r="K60" i="52"/>
  <c r="I60" i="52"/>
  <c r="J24" i="52"/>
  <c r="H24" i="52"/>
  <c r="J16" i="52"/>
  <c r="N16" i="52"/>
  <c r="G16" i="52"/>
  <c r="K16" i="52"/>
  <c r="H16" i="52"/>
  <c r="I16" i="52"/>
  <c r="I86" i="51"/>
  <c r="J66" i="51"/>
  <c r="N66" i="51"/>
  <c r="G66" i="51"/>
  <c r="J88" i="52"/>
  <c r="N88" i="52"/>
  <c r="H88" i="52"/>
  <c r="I88" i="52"/>
  <c r="H66" i="52"/>
  <c r="K66" i="52"/>
  <c r="G66" i="52"/>
  <c r="J25" i="53"/>
  <c r="H25" i="53"/>
  <c r="H45" i="55"/>
  <c r="J45" i="55"/>
  <c r="N45" i="55"/>
  <c r="L45" i="55"/>
  <c r="H9" i="55"/>
  <c r="J9" i="55"/>
  <c r="L9" i="55"/>
  <c r="N9" i="55"/>
  <c r="H98" i="51"/>
  <c r="I94" i="51"/>
  <c r="H90" i="51"/>
  <c r="I66" i="51"/>
  <c r="H50" i="51"/>
  <c r="H46" i="51"/>
  <c r="I22" i="51"/>
  <c r="J18" i="51"/>
  <c r="N18" i="51"/>
  <c r="G18" i="51"/>
  <c r="K18" i="51"/>
  <c r="H14" i="51"/>
  <c r="F7" i="51"/>
  <c r="I100" i="52"/>
  <c r="J96" i="52"/>
  <c r="N96" i="52"/>
  <c r="H96" i="52"/>
  <c r="I96" i="52"/>
  <c r="J84" i="52"/>
  <c r="N84" i="52"/>
  <c r="I84" i="52"/>
  <c r="G80" i="52"/>
  <c r="J66" i="52"/>
  <c r="H60" i="52"/>
  <c r="J40" i="52"/>
  <c r="N40" i="52"/>
  <c r="G40" i="52"/>
  <c r="H40" i="52"/>
  <c r="I40" i="52"/>
  <c r="J36" i="52"/>
  <c r="N36" i="52"/>
  <c r="K36" i="52"/>
  <c r="F38" i="53"/>
  <c r="J38" i="53" s="1"/>
  <c r="H49" i="55"/>
  <c r="L49" i="55"/>
  <c r="N49" i="55"/>
  <c r="L47" i="55"/>
  <c r="J47" i="55"/>
  <c r="N47" i="55"/>
  <c r="J76" i="52"/>
  <c r="N76" i="52"/>
  <c r="F72" i="52"/>
  <c r="J56" i="52"/>
  <c r="N56" i="52"/>
  <c r="J52" i="52"/>
  <c r="N52" i="52"/>
  <c r="F28" i="52"/>
  <c r="F19" i="52"/>
  <c r="M20" i="52" s="1"/>
  <c r="J12" i="52"/>
  <c r="N12" i="52"/>
  <c r="G12" i="52"/>
  <c r="K12" i="52"/>
  <c r="J49" i="53"/>
  <c r="L49" i="53"/>
  <c r="H46" i="53"/>
  <c r="J46" i="53"/>
  <c r="J9" i="53"/>
  <c r="L9" i="53"/>
  <c r="H53" i="55"/>
  <c r="J53" i="55"/>
  <c r="L53" i="55"/>
  <c r="L51" i="55"/>
  <c r="H51" i="55"/>
  <c r="J51" i="55"/>
  <c r="J40" i="55"/>
  <c r="L40" i="55"/>
  <c r="H40" i="55"/>
  <c r="N40" i="55"/>
  <c r="F13" i="55"/>
  <c r="L96" i="51"/>
  <c r="L56" i="51"/>
  <c r="L16" i="51"/>
  <c r="I94" i="52"/>
  <c r="I90" i="52"/>
  <c r="I86" i="52"/>
  <c r="I82" i="52"/>
  <c r="I76" i="52"/>
  <c r="J64" i="52"/>
  <c r="N64" i="52"/>
  <c r="I56" i="52"/>
  <c r="I52" i="52"/>
  <c r="J53" i="53"/>
  <c r="L53" i="53"/>
  <c r="H50" i="53"/>
  <c r="J50" i="53"/>
  <c r="H34" i="53"/>
  <c r="J34" i="53"/>
  <c r="J29" i="53"/>
  <c r="L29" i="53"/>
  <c r="H18" i="53"/>
  <c r="J18" i="53"/>
  <c r="F13" i="53"/>
  <c r="H10" i="53"/>
  <c r="J10" i="53"/>
  <c r="J48" i="55"/>
  <c r="L48" i="55"/>
  <c r="N48" i="55"/>
  <c r="J16" i="55"/>
  <c r="L16" i="55"/>
  <c r="H16" i="55"/>
  <c r="J12" i="55"/>
  <c r="L12" i="55"/>
  <c r="H12" i="55"/>
  <c r="N12" i="55"/>
  <c r="H37" i="55"/>
  <c r="J37" i="55"/>
  <c r="H33" i="55"/>
  <c r="J33" i="55"/>
  <c r="H29" i="55"/>
  <c r="J29" i="55"/>
  <c r="H25" i="55"/>
  <c r="J25" i="55"/>
  <c r="F38" i="55"/>
  <c r="J38" i="55" s="1"/>
  <c r="H21" i="55"/>
  <c r="J21" i="55"/>
  <c r="J8" i="55"/>
  <c r="L8" i="55"/>
  <c r="H20" i="36"/>
  <c r="H12" i="37"/>
  <c r="J12" i="37"/>
  <c r="G73" i="40"/>
  <c r="Q73" i="40"/>
  <c r="H42" i="45"/>
  <c r="L42" i="45"/>
  <c r="N42" i="45"/>
  <c r="H44" i="37"/>
  <c r="J44" i="37"/>
  <c r="J31" i="37"/>
  <c r="L31" i="37"/>
  <c r="F13" i="37"/>
  <c r="N15" i="38"/>
  <c r="N11" i="38"/>
  <c r="G97" i="40"/>
  <c r="Q97" i="40"/>
  <c r="J19" i="40"/>
  <c r="H82" i="36"/>
  <c r="F69" i="36"/>
  <c r="H48" i="37"/>
  <c r="J48" i="37"/>
  <c r="N43" i="37"/>
  <c r="H40" i="37"/>
  <c r="J40" i="37"/>
  <c r="H32" i="37"/>
  <c r="J32" i="37"/>
  <c r="H28" i="37"/>
  <c r="J28" i="37"/>
  <c r="H20" i="37"/>
  <c r="J20" i="37"/>
  <c r="H16" i="37"/>
  <c r="J16" i="37"/>
  <c r="N12" i="37"/>
  <c r="L7" i="37"/>
  <c r="J50" i="38"/>
  <c r="L50" i="38"/>
  <c r="N48" i="38"/>
  <c r="J44" i="38"/>
  <c r="L44" i="38"/>
  <c r="N35" i="38"/>
  <c r="L33" i="38"/>
  <c r="J9" i="38"/>
  <c r="L9" i="38"/>
  <c r="P69" i="40"/>
  <c r="N19" i="40"/>
  <c r="M70" i="41"/>
  <c r="L70" i="41"/>
  <c r="L21" i="45"/>
  <c r="N21" i="45"/>
  <c r="H21" i="45"/>
  <c r="J52" i="38"/>
  <c r="L52" i="38"/>
  <c r="P40" i="38"/>
  <c r="G45" i="40"/>
  <c r="P45" i="40"/>
  <c r="Q45" i="40"/>
  <c r="F6" i="40"/>
  <c r="G96" i="36"/>
  <c r="H96" i="36"/>
  <c r="J51" i="37"/>
  <c r="L51" i="37"/>
  <c r="J47" i="37"/>
  <c r="L47" i="37"/>
  <c r="P52" i="38"/>
  <c r="P48" i="38"/>
  <c r="N40" i="38"/>
  <c r="N33" i="38"/>
  <c r="H31" i="38"/>
  <c r="J31" i="38"/>
  <c r="G79" i="40"/>
  <c r="P79" i="40"/>
  <c r="Q79" i="40"/>
  <c r="J11" i="45"/>
  <c r="R11" i="45"/>
  <c r="L11" i="45"/>
  <c r="N11" i="45"/>
  <c r="H11" i="45"/>
  <c r="I96" i="36"/>
  <c r="I56" i="36"/>
  <c r="F14" i="36"/>
  <c r="G14" i="36"/>
  <c r="N44" i="37"/>
  <c r="L12" i="37"/>
  <c r="J11" i="37"/>
  <c r="L11" i="37"/>
  <c r="H8" i="37"/>
  <c r="J8" i="37"/>
  <c r="H52" i="38"/>
  <c r="H46" i="38"/>
  <c r="P44" i="38"/>
  <c r="H40" i="38"/>
  <c r="L35" i="38"/>
  <c r="N31" i="38"/>
  <c r="H23" i="38"/>
  <c r="J23" i="38"/>
  <c r="N21" i="38"/>
  <c r="H11" i="38"/>
  <c r="P9" i="38"/>
  <c r="P73" i="40"/>
  <c r="G71" i="40"/>
  <c r="Q71" i="40"/>
  <c r="M7" i="40"/>
  <c r="L7" i="40"/>
  <c r="F7" i="36"/>
  <c r="G61" i="40"/>
  <c r="P61" i="40"/>
  <c r="F57" i="40"/>
  <c r="F47" i="40"/>
  <c r="F31" i="40"/>
  <c r="G11" i="40"/>
  <c r="P11" i="40"/>
  <c r="L8" i="41"/>
  <c r="J47" i="45"/>
  <c r="L47" i="45"/>
  <c r="H47" i="45"/>
  <c r="N47" i="45"/>
  <c r="H46" i="45"/>
  <c r="J46" i="45"/>
  <c r="N46" i="45"/>
  <c r="R29" i="45"/>
  <c r="L29" i="45"/>
  <c r="N29" i="45"/>
  <c r="J51" i="45"/>
  <c r="R51" i="45"/>
  <c r="L51" i="45"/>
  <c r="N51" i="45"/>
  <c r="G95" i="40"/>
  <c r="P95" i="40"/>
  <c r="Q29" i="40"/>
  <c r="Q21" i="40"/>
  <c r="F38" i="45"/>
  <c r="H38" i="45" s="1"/>
  <c r="H16" i="45"/>
  <c r="J16" i="45"/>
  <c r="R16" i="45"/>
  <c r="N16" i="45"/>
  <c r="H10" i="45"/>
  <c r="J10" i="45"/>
  <c r="R10" i="45"/>
  <c r="N10" i="45"/>
  <c r="H50" i="45"/>
  <c r="J50" i="45"/>
  <c r="J43" i="45"/>
  <c r="R43" i="45"/>
  <c r="L43" i="45"/>
  <c r="H20" i="45"/>
  <c r="J20" i="45"/>
  <c r="H36" i="45"/>
  <c r="J36" i="45"/>
  <c r="R36" i="45"/>
  <c r="N33" i="45"/>
  <c r="H32" i="45"/>
  <c r="J32" i="45"/>
  <c r="N25" i="45"/>
  <c r="F13" i="45"/>
  <c r="F7" i="45"/>
  <c r="N13" i="25"/>
  <c r="O13" i="25"/>
  <c r="J51" i="26"/>
  <c r="L51" i="26"/>
  <c r="H16" i="26"/>
  <c r="L16" i="26"/>
  <c r="J16" i="26"/>
  <c r="H8" i="26"/>
  <c r="J8" i="26"/>
  <c r="L8" i="26"/>
  <c r="K76" i="29"/>
  <c r="G76" i="29"/>
  <c r="G10" i="29"/>
  <c r="K10" i="29"/>
  <c r="L10" i="29"/>
  <c r="O49" i="25"/>
  <c r="H40" i="26"/>
  <c r="J40" i="26"/>
  <c r="L40" i="26"/>
  <c r="H20" i="26"/>
  <c r="J20" i="26"/>
  <c r="L96" i="27"/>
  <c r="G96" i="27"/>
  <c r="G88" i="27"/>
  <c r="L88" i="27"/>
  <c r="F32" i="27"/>
  <c r="H88" i="29"/>
  <c r="G26" i="31"/>
  <c r="K26" i="31"/>
  <c r="L26" i="31"/>
  <c r="R26" i="31"/>
  <c r="Q26" i="31"/>
  <c r="G40" i="32"/>
  <c r="K40" i="32"/>
  <c r="H40" i="32"/>
  <c r="P40" i="32"/>
  <c r="N40" i="32"/>
  <c r="Q40" i="32"/>
  <c r="O20" i="32"/>
  <c r="I40" i="34"/>
  <c r="F40" i="34"/>
  <c r="G40" i="34"/>
  <c r="H40" i="34"/>
  <c r="J92" i="35"/>
  <c r="M92" i="35"/>
  <c r="O51" i="25"/>
  <c r="O43" i="25"/>
  <c r="O15" i="25"/>
  <c r="N52" i="26"/>
  <c r="N38" i="26"/>
  <c r="H36" i="26"/>
  <c r="J36" i="26"/>
  <c r="H32" i="26"/>
  <c r="J32" i="26"/>
  <c r="H28" i="26"/>
  <c r="J28" i="26"/>
  <c r="H12" i="26"/>
  <c r="J12" i="26"/>
  <c r="L12" i="26"/>
  <c r="G22" i="27"/>
  <c r="L22" i="27"/>
  <c r="I20" i="28"/>
  <c r="G92" i="29"/>
  <c r="K92" i="29"/>
  <c r="H44" i="29"/>
  <c r="J26" i="31"/>
  <c r="M74" i="34"/>
  <c r="J74" i="34"/>
  <c r="L74" i="34"/>
  <c r="K74" i="34"/>
  <c r="J66" i="34"/>
  <c r="L66" i="34"/>
  <c r="M66" i="34"/>
  <c r="H48" i="26"/>
  <c r="J48" i="26"/>
  <c r="F7" i="26"/>
  <c r="G46" i="27"/>
  <c r="L46" i="27"/>
  <c r="G30" i="27"/>
  <c r="L30" i="27"/>
  <c r="F69" i="28"/>
  <c r="J20" i="28"/>
  <c r="K20" i="28"/>
  <c r="K100" i="29"/>
  <c r="G100" i="29"/>
  <c r="G22" i="29"/>
  <c r="K22" i="29"/>
  <c r="G74" i="31"/>
  <c r="K74" i="31"/>
  <c r="M74" i="31"/>
  <c r="Q74" i="31"/>
  <c r="I74" i="31"/>
  <c r="R74" i="31"/>
  <c r="J74" i="31"/>
  <c r="H70" i="33"/>
  <c r="O41" i="25"/>
  <c r="F13" i="25"/>
  <c r="J13" i="25"/>
  <c r="J55" i="25" s="1"/>
  <c r="O11" i="25"/>
  <c r="L80" i="27"/>
  <c r="G80" i="27"/>
  <c r="F48" i="27"/>
  <c r="K84" i="29"/>
  <c r="G84" i="29"/>
  <c r="I70" i="29"/>
  <c r="I20" i="29"/>
  <c r="O8" i="32"/>
  <c r="N100" i="34"/>
  <c r="P100" i="34"/>
  <c r="Q100" i="34"/>
  <c r="O45" i="25"/>
  <c r="O31" i="25"/>
  <c r="M13" i="25"/>
  <c r="L52" i="26"/>
  <c r="H51" i="26"/>
  <c r="L48" i="26"/>
  <c r="H47" i="26"/>
  <c r="H44" i="26"/>
  <c r="J44" i="26"/>
  <c r="L44" i="26"/>
  <c r="N8" i="26"/>
  <c r="G70" i="27"/>
  <c r="L70" i="27"/>
  <c r="M70" i="27"/>
  <c r="L62" i="27"/>
  <c r="G62" i="27"/>
  <c r="F38" i="27"/>
  <c r="F24" i="27"/>
  <c r="G20" i="27"/>
  <c r="M20" i="27"/>
  <c r="L20" i="27"/>
  <c r="G12" i="27"/>
  <c r="L12" i="27"/>
  <c r="H8" i="27"/>
  <c r="J8" i="27"/>
  <c r="I8" i="27"/>
  <c r="F40" i="28"/>
  <c r="L100" i="29"/>
  <c r="I82" i="29"/>
  <c r="L76" i="29"/>
  <c r="H72" i="29"/>
  <c r="R70" i="32"/>
  <c r="K24" i="32"/>
  <c r="Q24" i="32"/>
  <c r="G12" i="32"/>
  <c r="K12" i="32"/>
  <c r="O12" i="32"/>
  <c r="H12" i="32"/>
  <c r="L12" i="32"/>
  <c r="P12" i="32"/>
  <c r="I12" i="32"/>
  <c r="Q12" i="32"/>
  <c r="J12" i="32"/>
  <c r="G98" i="33"/>
  <c r="K98" i="33"/>
  <c r="L98" i="33"/>
  <c r="R98" i="33"/>
  <c r="G34" i="33"/>
  <c r="K34" i="33"/>
  <c r="L34" i="33"/>
  <c r="R34" i="33"/>
  <c r="I82" i="28"/>
  <c r="M58" i="28"/>
  <c r="I10" i="28"/>
  <c r="J58" i="29"/>
  <c r="H58" i="29" s="1"/>
  <c r="J96" i="31"/>
  <c r="N96" i="31"/>
  <c r="R96" i="31"/>
  <c r="G96" i="31"/>
  <c r="K96" i="31"/>
  <c r="O96" i="31"/>
  <c r="K94" i="31"/>
  <c r="G30" i="31"/>
  <c r="K30" i="31"/>
  <c r="Q30" i="31"/>
  <c r="I30" i="31"/>
  <c r="L20" i="31"/>
  <c r="K76" i="32"/>
  <c r="L76" i="32"/>
  <c r="Q76" i="32"/>
  <c r="R76" i="32"/>
  <c r="G64" i="32"/>
  <c r="K64" i="32"/>
  <c r="Q64" i="32"/>
  <c r="I64" i="32"/>
  <c r="G60" i="32"/>
  <c r="K60" i="32"/>
  <c r="H60" i="32"/>
  <c r="L60" i="32"/>
  <c r="R60" i="32"/>
  <c r="I60" i="32"/>
  <c r="K66" i="33"/>
  <c r="L66" i="33"/>
  <c r="R66" i="33"/>
  <c r="M82" i="34"/>
  <c r="J82" i="34"/>
  <c r="L82" i="34"/>
  <c r="L43" i="26"/>
  <c r="L39" i="26"/>
  <c r="L31" i="26"/>
  <c r="L11" i="26"/>
  <c r="L94" i="27"/>
  <c r="F94" i="27" s="1"/>
  <c r="L86" i="27"/>
  <c r="F86" i="27" s="1"/>
  <c r="L78" i="27"/>
  <c r="F78" i="27" s="1"/>
  <c r="L68" i="27"/>
  <c r="F68" i="27" s="1"/>
  <c r="L60" i="27"/>
  <c r="F60" i="27" s="1"/>
  <c r="L52" i="27"/>
  <c r="F52" i="27" s="1"/>
  <c r="L36" i="27"/>
  <c r="F36" i="27" s="1"/>
  <c r="L18" i="27"/>
  <c r="L10" i="27"/>
  <c r="P94" i="28"/>
  <c r="H94" i="28"/>
  <c r="H90" i="28"/>
  <c r="P82" i="28"/>
  <c r="L82" i="28"/>
  <c r="H82" i="28"/>
  <c r="P74" i="28"/>
  <c r="L74" i="28"/>
  <c r="H74" i="28"/>
  <c r="P58" i="28"/>
  <c r="L58" i="28"/>
  <c r="H58" i="28"/>
  <c r="H54" i="28"/>
  <c r="H46" i="28"/>
  <c r="H22" i="28"/>
  <c r="P18" i="28"/>
  <c r="L18" i="28"/>
  <c r="H18" i="28"/>
  <c r="P14" i="28"/>
  <c r="L14" i="28"/>
  <c r="H14" i="28"/>
  <c r="P10" i="28"/>
  <c r="L10" i="28"/>
  <c r="H10" i="28"/>
  <c r="K98" i="29"/>
  <c r="F98" i="29" s="1"/>
  <c r="K90" i="29"/>
  <c r="F90" i="29" s="1"/>
  <c r="K82" i="29"/>
  <c r="K74" i="29"/>
  <c r="F74" i="29" s="1"/>
  <c r="G68" i="29"/>
  <c r="K68" i="29"/>
  <c r="G60" i="29"/>
  <c r="K60" i="29"/>
  <c r="I54" i="29"/>
  <c r="I46" i="29"/>
  <c r="G36" i="29"/>
  <c r="K36" i="29"/>
  <c r="L18" i="29"/>
  <c r="G16" i="29"/>
  <c r="K16" i="29"/>
  <c r="J8" i="29"/>
  <c r="F7" i="30"/>
  <c r="J100" i="31"/>
  <c r="N100" i="31"/>
  <c r="R100" i="31"/>
  <c r="G100" i="31"/>
  <c r="K100" i="31"/>
  <c r="L96" i="31"/>
  <c r="R94" i="31"/>
  <c r="G86" i="31"/>
  <c r="K86" i="31"/>
  <c r="P86" i="31"/>
  <c r="Q86" i="31"/>
  <c r="G82" i="31"/>
  <c r="K82" i="31"/>
  <c r="O82" i="31"/>
  <c r="H82" i="31"/>
  <c r="M82" i="31"/>
  <c r="R82" i="31"/>
  <c r="I82" i="31"/>
  <c r="N82" i="31"/>
  <c r="G62" i="31"/>
  <c r="K62" i="31"/>
  <c r="Q62" i="31"/>
  <c r="I62" i="31"/>
  <c r="G58" i="31"/>
  <c r="H58" i="31"/>
  <c r="L58" i="31"/>
  <c r="P58" i="31"/>
  <c r="R58" i="31"/>
  <c r="I58" i="31"/>
  <c r="G34" i="31"/>
  <c r="K34" i="31"/>
  <c r="Q34" i="31"/>
  <c r="G96" i="32"/>
  <c r="K96" i="32"/>
  <c r="O96" i="32"/>
  <c r="H96" i="32"/>
  <c r="L96" i="32"/>
  <c r="P96" i="32"/>
  <c r="N96" i="32"/>
  <c r="I96" i="32"/>
  <c r="Q96" i="32"/>
  <c r="G80" i="32"/>
  <c r="K80" i="32"/>
  <c r="O80" i="32"/>
  <c r="L80" i="32"/>
  <c r="P80" i="32"/>
  <c r="M80" i="32"/>
  <c r="K68" i="32"/>
  <c r="H68" i="32"/>
  <c r="Q68" i="32"/>
  <c r="J64" i="32"/>
  <c r="I82" i="34"/>
  <c r="F82" i="34"/>
  <c r="G82" i="34"/>
  <c r="H82" i="34"/>
  <c r="N58" i="34"/>
  <c r="P58" i="34"/>
  <c r="I56" i="34"/>
  <c r="F56" i="34"/>
  <c r="N16" i="34"/>
  <c r="O16" i="34"/>
  <c r="P16" i="34"/>
  <c r="Q16" i="34"/>
  <c r="J7" i="34"/>
  <c r="K10" i="34"/>
  <c r="J10" i="34"/>
  <c r="L10" i="34"/>
  <c r="M10" i="34"/>
  <c r="O18" i="35"/>
  <c r="P18" i="35"/>
  <c r="Q18" i="35"/>
  <c r="N43" i="26"/>
  <c r="I90" i="28"/>
  <c r="M54" i="28"/>
  <c r="I46" i="28"/>
  <c r="I18" i="28"/>
  <c r="F38" i="29"/>
  <c r="F24" i="29"/>
  <c r="F7" i="29"/>
  <c r="G94" i="31"/>
  <c r="L94" i="31"/>
  <c r="P94" i="31"/>
  <c r="I94" i="31"/>
  <c r="M94" i="31"/>
  <c r="Q94" i="31"/>
  <c r="G18" i="31"/>
  <c r="K18" i="31"/>
  <c r="O18" i="31"/>
  <c r="H18" i="31"/>
  <c r="L18" i="31"/>
  <c r="P18" i="31"/>
  <c r="I18" i="31"/>
  <c r="Q18" i="31"/>
  <c r="J18" i="31"/>
  <c r="R18" i="31"/>
  <c r="K48" i="32"/>
  <c r="L48" i="32"/>
  <c r="Q48" i="32"/>
  <c r="G78" i="33"/>
  <c r="K78" i="33"/>
  <c r="L78" i="33"/>
  <c r="R78" i="33"/>
  <c r="J100" i="34"/>
  <c r="K100" i="34"/>
  <c r="M100" i="34"/>
  <c r="H80" i="34"/>
  <c r="I80" i="34"/>
  <c r="F80" i="34"/>
  <c r="I74" i="34"/>
  <c r="F74" i="34"/>
  <c r="G74" i="34"/>
  <c r="H74" i="34"/>
  <c r="M56" i="34"/>
  <c r="J56" i="34"/>
  <c r="L56" i="34"/>
  <c r="K90" i="28"/>
  <c r="O82" i="28"/>
  <c r="K82" i="28"/>
  <c r="O18" i="28"/>
  <c r="O10" i="28"/>
  <c r="K10" i="28"/>
  <c r="K96" i="29"/>
  <c r="K88" i="29"/>
  <c r="F88" i="29" s="1"/>
  <c r="K80" i="29"/>
  <c r="F80" i="29" s="1"/>
  <c r="G30" i="29"/>
  <c r="K30" i="29"/>
  <c r="H28" i="29"/>
  <c r="K18" i="29"/>
  <c r="F18" i="29" s="1"/>
  <c r="I16" i="29"/>
  <c r="H16" i="29" s="1"/>
  <c r="Q100" i="31"/>
  <c r="L100" i="31"/>
  <c r="Q96" i="31"/>
  <c r="I96" i="31"/>
  <c r="L82" i="31"/>
  <c r="O70" i="31"/>
  <c r="K70" i="31"/>
  <c r="G66" i="31"/>
  <c r="K66" i="31"/>
  <c r="L66" i="31"/>
  <c r="P66" i="31"/>
  <c r="M66" i="31"/>
  <c r="Q66" i="31"/>
  <c r="J62" i="31"/>
  <c r="K46" i="31"/>
  <c r="Q46" i="31"/>
  <c r="M18" i="31"/>
  <c r="R96" i="32"/>
  <c r="J80" i="32"/>
  <c r="Q60" i="32"/>
  <c r="M60" i="32"/>
  <c r="G82" i="33"/>
  <c r="K82" i="33"/>
  <c r="O82" i="33"/>
  <c r="H82" i="33"/>
  <c r="L82" i="33"/>
  <c r="I82" i="33"/>
  <c r="K82" i="34"/>
  <c r="N66" i="34"/>
  <c r="P66" i="34"/>
  <c r="M40" i="34"/>
  <c r="J40" i="34"/>
  <c r="L40" i="34"/>
  <c r="M82" i="35"/>
  <c r="J82" i="35"/>
  <c r="L82" i="35"/>
  <c r="K82" i="35"/>
  <c r="G90" i="31"/>
  <c r="K90" i="31"/>
  <c r="O90" i="31"/>
  <c r="G14" i="31"/>
  <c r="K14" i="31"/>
  <c r="O14" i="31"/>
  <c r="H14" i="31"/>
  <c r="L14" i="31"/>
  <c r="P14" i="31"/>
  <c r="G88" i="32"/>
  <c r="K88" i="32"/>
  <c r="H88" i="32"/>
  <c r="L88" i="32"/>
  <c r="G84" i="32"/>
  <c r="K84" i="32"/>
  <c r="P84" i="32"/>
  <c r="K72" i="32"/>
  <c r="L72" i="32"/>
  <c r="Q70" i="32"/>
  <c r="K36" i="32"/>
  <c r="O36" i="32"/>
  <c r="G90" i="33"/>
  <c r="K90" i="33"/>
  <c r="O90" i="33"/>
  <c r="L90" i="33"/>
  <c r="K86" i="33"/>
  <c r="O86" i="33"/>
  <c r="L86" i="33"/>
  <c r="K62" i="33"/>
  <c r="L62" i="33"/>
  <c r="G54" i="33"/>
  <c r="K54" i="33"/>
  <c r="P10" i="33"/>
  <c r="R10" i="33"/>
  <c r="M98" i="34"/>
  <c r="J98" i="34"/>
  <c r="L98" i="34"/>
  <c r="H96" i="34"/>
  <c r="I96" i="34"/>
  <c r="F96" i="34"/>
  <c r="N84" i="34"/>
  <c r="O84" i="34"/>
  <c r="P84" i="34"/>
  <c r="M64" i="34"/>
  <c r="J64" i="34"/>
  <c r="L64" i="34"/>
  <c r="J58" i="34"/>
  <c r="K58" i="34"/>
  <c r="M58" i="34"/>
  <c r="O20" i="34"/>
  <c r="P20" i="34"/>
  <c r="J20" i="34"/>
  <c r="H20" i="34"/>
  <c r="H88" i="35"/>
  <c r="I88" i="35"/>
  <c r="F88" i="35"/>
  <c r="I82" i="35"/>
  <c r="F82" i="35"/>
  <c r="G82" i="35"/>
  <c r="H82" i="35"/>
  <c r="F64" i="35"/>
  <c r="G64" i="35"/>
  <c r="K14" i="29"/>
  <c r="F14" i="29" s="1"/>
  <c r="L10" i="30"/>
  <c r="P98" i="31"/>
  <c r="I90" i="31"/>
  <c r="G78" i="31"/>
  <c r="K78" i="31"/>
  <c r="Q54" i="31"/>
  <c r="I54" i="31"/>
  <c r="G50" i="31"/>
  <c r="K50" i="31"/>
  <c r="G22" i="31"/>
  <c r="K22" i="31"/>
  <c r="O22" i="31"/>
  <c r="H22" i="31"/>
  <c r="L22" i="31"/>
  <c r="I20" i="31"/>
  <c r="R14" i="31"/>
  <c r="J14" i="31"/>
  <c r="P10" i="31"/>
  <c r="F10" i="31" s="1"/>
  <c r="G100" i="32"/>
  <c r="K100" i="32"/>
  <c r="H100" i="32"/>
  <c r="L100" i="32"/>
  <c r="G92" i="32"/>
  <c r="K92" i="32"/>
  <c r="O92" i="32"/>
  <c r="L92" i="32"/>
  <c r="I84" i="32"/>
  <c r="R72" i="32"/>
  <c r="G56" i="32"/>
  <c r="K56" i="32"/>
  <c r="H56" i="32"/>
  <c r="L56" i="32"/>
  <c r="G52" i="32"/>
  <c r="K52" i="32"/>
  <c r="L52" i="32"/>
  <c r="Q44" i="32"/>
  <c r="Q28" i="32"/>
  <c r="G16" i="32"/>
  <c r="K16" i="32"/>
  <c r="H16" i="32"/>
  <c r="L16" i="32"/>
  <c r="P16" i="32"/>
  <c r="G94" i="33"/>
  <c r="K94" i="33"/>
  <c r="O94" i="33"/>
  <c r="L94" i="33"/>
  <c r="P94" i="33"/>
  <c r="I90" i="33"/>
  <c r="G74" i="33"/>
  <c r="K74" i="33"/>
  <c r="O74" i="33"/>
  <c r="L74" i="33"/>
  <c r="R62" i="33"/>
  <c r="G26" i="33"/>
  <c r="K26" i="33"/>
  <c r="R26" i="33"/>
  <c r="G14" i="33"/>
  <c r="K14" i="33"/>
  <c r="O14" i="33"/>
  <c r="H14" i="33"/>
  <c r="L14" i="33"/>
  <c r="I14" i="33"/>
  <c r="K98" i="34"/>
  <c r="I98" i="34"/>
  <c r="F98" i="34"/>
  <c r="G98" i="34"/>
  <c r="G96" i="34"/>
  <c r="J84" i="34"/>
  <c r="K84" i="34"/>
  <c r="M84" i="34"/>
  <c r="J76" i="34"/>
  <c r="K76" i="34"/>
  <c r="M76" i="34"/>
  <c r="O70" i="34"/>
  <c r="P70" i="34"/>
  <c r="K70" i="34"/>
  <c r="L70" i="34"/>
  <c r="J70" i="34"/>
  <c r="M70" i="34"/>
  <c r="K64" i="34"/>
  <c r="I64" i="34"/>
  <c r="F64" i="34"/>
  <c r="G64" i="34"/>
  <c r="O60" i="34"/>
  <c r="P60" i="34"/>
  <c r="J50" i="34"/>
  <c r="L50" i="34"/>
  <c r="J48" i="34"/>
  <c r="L48" i="34"/>
  <c r="F46" i="34"/>
  <c r="Q20" i="34"/>
  <c r="M14" i="34"/>
  <c r="J14" i="34"/>
  <c r="I90" i="35"/>
  <c r="F90" i="35"/>
  <c r="G90" i="35"/>
  <c r="H90" i="35"/>
  <c r="G88" i="35"/>
  <c r="N70" i="35"/>
  <c r="Q70" i="35"/>
  <c r="H64" i="35"/>
  <c r="H46" i="35"/>
  <c r="F46" i="35"/>
  <c r="G58" i="33"/>
  <c r="K58" i="33"/>
  <c r="O58" i="33"/>
  <c r="G22" i="33"/>
  <c r="K22" i="33"/>
  <c r="O22" i="33"/>
  <c r="G18" i="33"/>
  <c r="K18" i="33"/>
  <c r="O18" i="33"/>
  <c r="H18" i="33"/>
  <c r="L18" i="33"/>
  <c r="M90" i="34"/>
  <c r="J90" i="34"/>
  <c r="O36" i="34"/>
  <c r="P36" i="34"/>
  <c r="J34" i="34"/>
  <c r="K34" i="34"/>
  <c r="M24" i="34"/>
  <c r="J24" i="34"/>
  <c r="J16" i="34"/>
  <c r="K16" i="34"/>
  <c r="I14" i="34"/>
  <c r="F14" i="34"/>
  <c r="H12" i="34"/>
  <c r="I12" i="34"/>
  <c r="H96" i="35"/>
  <c r="I96" i="35"/>
  <c r="F96" i="35"/>
  <c r="N84" i="35"/>
  <c r="O84" i="35"/>
  <c r="P84" i="35"/>
  <c r="H54" i="35"/>
  <c r="F54" i="35"/>
  <c r="H22" i="35"/>
  <c r="I22" i="35"/>
  <c r="J18" i="33"/>
  <c r="I8" i="33"/>
  <c r="O94" i="34"/>
  <c r="P94" i="34"/>
  <c r="P92" i="34"/>
  <c r="J92" i="34"/>
  <c r="K92" i="34"/>
  <c r="I90" i="34"/>
  <c r="F90" i="34"/>
  <c r="H88" i="34"/>
  <c r="I88" i="34"/>
  <c r="F30" i="34"/>
  <c r="J26" i="34"/>
  <c r="K26" i="34"/>
  <c r="I24" i="34"/>
  <c r="F24" i="34"/>
  <c r="H22" i="34"/>
  <c r="I22" i="34"/>
  <c r="O18" i="34"/>
  <c r="P18" i="34"/>
  <c r="G14" i="34"/>
  <c r="F12" i="34"/>
  <c r="I98" i="35"/>
  <c r="F98" i="35"/>
  <c r="G96" i="35"/>
  <c r="J84" i="35"/>
  <c r="K84" i="35"/>
  <c r="N76" i="35"/>
  <c r="O76" i="35"/>
  <c r="P76" i="35"/>
  <c r="G74" i="35"/>
  <c r="N58" i="35"/>
  <c r="P58" i="35"/>
  <c r="H30" i="35"/>
  <c r="F30" i="35"/>
  <c r="N26" i="35"/>
  <c r="O26" i="35"/>
  <c r="F22" i="35"/>
  <c r="G8" i="35"/>
  <c r="H8" i="35"/>
  <c r="O60" i="35"/>
  <c r="P60" i="35"/>
  <c r="J58" i="35"/>
  <c r="K58" i="35"/>
  <c r="M40" i="35"/>
  <c r="J40" i="35"/>
  <c r="O20" i="35"/>
  <c r="N16" i="35"/>
  <c r="O16" i="35"/>
  <c r="M14" i="35"/>
  <c r="J14" i="35"/>
  <c r="N7" i="35"/>
  <c r="P10" i="35"/>
  <c r="O10" i="34"/>
  <c r="O94" i="35"/>
  <c r="P94" i="35"/>
  <c r="F80" i="35"/>
  <c r="I40" i="35"/>
  <c r="F40" i="35"/>
  <c r="M20" i="35"/>
  <c r="Q16" i="35"/>
  <c r="J16" i="35"/>
  <c r="K16" i="35"/>
  <c r="I14" i="35"/>
  <c r="F14" i="35"/>
  <c r="H12" i="35"/>
  <c r="I12" i="35"/>
  <c r="J7" i="35"/>
  <c r="K10" i="35"/>
  <c r="H100" i="14"/>
  <c r="L100" i="14"/>
  <c r="J82" i="14"/>
  <c r="N82" i="14"/>
  <c r="J14" i="14"/>
  <c r="N14" i="14"/>
  <c r="K14" i="14"/>
  <c r="F38" i="16"/>
  <c r="H38" i="16" s="1"/>
  <c r="H20" i="16"/>
  <c r="J20" i="16"/>
  <c r="J40" i="17"/>
  <c r="N40" i="17"/>
  <c r="H21" i="17"/>
  <c r="L21" i="17"/>
  <c r="J11" i="17"/>
  <c r="H11" i="17"/>
  <c r="J26" i="18"/>
  <c r="H53" i="20"/>
  <c r="J53" i="20"/>
  <c r="H43" i="22"/>
  <c r="J43" i="22"/>
  <c r="L43" i="22"/>
  <c r="F7" i="22"/>
  <c r="N100" i="14"/>
  <c r="I100" i="14"/>
  <c r="I82" i="14"/>
  <c r="J74" i="14"/>
  <c r="N74" i="14"/>
  <c r="F69" i="14"/>
  <c r="M70" i="14" s="1"/>
  <c r="M56" i="14"/>
  <c r="F38" i="14"/>
  <c r="J30" i="14"/>
  <c r="N30" i="14"/>
  <c r="J22" i="14"/>
  <c r="N22" i="14"/>
  <c r="G22" i="14"/>
  <c r="J18" i="14"/>
  <c r="N18" i="14"/>
  <c r="K18" i="14"/>
  <c r="I14" i="14"/>
  <c r="N70" i="15"/>
  <c r="F7" i="15"/>
  <c r="J51" i="16"/>
  <c r="L51" i="16"/>
  <c r="J31" i="16"/>
  <c r="H31" i="16"/>
  <c r="H8" i="16"/>
  <c r="J8" i="16"/>
  <c r="L8" i="16"/>
  <c r="J48" i="17"/>
  <c r="H48" i="17"/>
  <c r="N46" i="17"/>
  <c r="P40" i="17"/>
  <c r="H34" i="17"/>
  <c r="J34" i="17"/>
  <c r="P11" i="17"/>
  <c r="H7" i="17"/>
  <c r="L7" i="17"/>
  <c r="P7" i="17"/>
  <c r="H52" i="18"/>
  <c r="J52" i="18"/>
  <c r="H50" i="18"/>
  <c r="J50" i="18"/>
  <c r="J30" i="18"/>
  <c r="H30" i="18"/>
  <c r="J15" i="18"/>
  <c r="H15" i="18"/>
  <c r="H12" i="18"/>
  <c r="L12" i="18"/>
  <c r="G21" i="19"/>
  <c r="L21" i="19"/>
  <c r="H21" i="19"/>
  <c r="F7" i="20"/>
  <c r="H50" i="22"/>
  <c r="J50" i="22"/>
  <c r="H48" i="22"/>
  <c r="J48" i="22"/>
  <c r="H46" i="22"/>
  <c r="J46" i="22"/>
  <c r="M100" i="14"/>
  <c r="G100" i="14"/>
  <c r="J94" i="14"/>
  <c r="N94" i="14"/>
  <c r="J90" i="14"/>
  <c r="N90" i="14"/>
  <c r="M82" i="14"/>
  <c r="H82" i="14"/>
  <c r="M80" i="14"/>
  <c r="M78" i="14"/>
  <c r="I74" i="14"/>
  <c r="J62" i="14"/>
  <c r="N62" i="14"/>
  <c r="K56" i="14"/>
  <c r="M54" i="14"/>
  <c r="M52" i="14"/>
  <c r="J46" i="14"/>
  <c r="N46" i="14"/>
  <c r="M40" i="14"/>
  <c r="M34" i="14"/>
  <c r="J26" i="14"/>
  <c r="N26" i="14"/>
  <c r="K22" i="14"/>
  <c r="I18" i="14"/>
  <c r="H14" i="14"/>
  <c r="J10" i="14"/>
  <c r="N10" i="14"/>
  <c r="G10" i="14"/>
  <c r="K10" i="14"/>
  <c r="F38" i="15"/>
  <c r="H44" i="16"/>
  <c r="J44" i="16"/>
  <c r="L44" i="16"/>
  <c r="N39" i="16"/>
  <c r="H32" i="16"/>
  <c r="J32" i="16"/>
  <c r="N21" i="17"/>
  <c r="J13" i="17"/>
  <c r="N11" i="17"/>
  <c r="J7" i="17"/>
  <c r="J34" i="18"/>
  <c r="H34" i="18"/>
  <c r="H11" i="18"/>
  <c r="J11" i="18"/>
  <c r="L11" i="18"/>
  <c r="H8" i="18"/>
  <c r="L8" i="18"/>
  <c r="J21" i="19"/>
  <c r="H45" i="20"/>
  <c r="J45" i="20"/>
  <c r="F13" i="20"/>
  <c r="J7" i="13"/>
  <c r="K100" i="14"/>
  <c r="J98" i="14"/>
  <c r="N98" i="14"/>
  <c r="H96" i="14"/>
  <c r="L96" i="14"/>
  <c r="I94" i="14"/>
  <c r="I90" i="14"/>
  <c r="L82" i="14"/>
  <c r="K80" i="14"/>
  <c r="L78" i="14"/>
  <c r="M74" i="14"/>
  <c r="H74" i="14"/>
  <c r="M66" i="14"/>
  <c r="K52" i="14"/>
  <c r="K40" i="14"/>
  <c r="L34" i="14"/>
  <c r="M30" i="14"/>
  <c r="F19" i="14"/>
  <c r="M14" i="14"/>
  <c r="L10" i="14"/>
  <c r="F7" i="14"/>
  <c r="K20" i="15"/>
  <c r="L39" i="16"/>
  <c r="H18" i="16"/>
  <c r="J50" i="17"/>
  <c r="N50" i="17"/>
  <c r="N48" i="17"/>
  <c r="H40" i="17"/>
  <c r="N34" i="17"/>
  <c r="H33" i="17"/>
  <c r="P33" i="17"/>
  <c r="J33" i="17"/>
  <c r="L33" i="17"/>
  <c r="H32" i="17"/>
  <c r="H14" i="17"/>
  <c r="N7" i="17"/>
  <c r="H53" i="18"/>
  <c r="J53" i="18"/>
  <c r="H51" i="18"/>
  <c r="J51" i="18"/>
  <c r="H49" i="18"/>
  <c r="J49" i="18"/>
  <c r="L43" i="18"/>
  <c r="J43" i="18"/>
  <c r="L41" i="18"/>
  <c r="H41" i="18"/>
  <c r="J41" i="18"/>
  <c r="F38" i="18"/>
  <c r="J38" i="18" s="1"/>
  <c r="H35" i="18"/>
  <c r="J20" i="18"/>
  <c r="H20" i="18"/>
  <c r="I21" i="19"/>
  <c r="H49" i="20"/>
  <c r="J49" i="20"/>
  <c r="J46" i="20"/>
  <c r="H44" i="22"/>
  <c r="J44" i="22"/>
  <c r="L44" i="22"/>
  <c r="P13" i="17"/>
  <c r="F7" i="18"/>
  <c r="H45" i="22"/>
  <c r="J45" i="22"/>
  <c r="L45" i="22"/>
  <c r="H41" i="22"/>
  <c r="J41" i="22"/>
  <c r="H39" i="22"/>
  <c r="J39" i="22"/>
  <c r="F44" i="15"/>
  <c r="F7" i="16"/>
  <c r="N52" i="17"/>
  <c r="N35" i="17"/>
  <c r="N31" i="17"/>
  <c r="H27" i="17"/>
  <c r="P27" i="17"/>
  <c r="I71" i="19"/>
  <c r="H41" i="20"/>
  <c r="J41" i="20"/>
  <c r="H51" i="22"/>
  <c r="J51" i="22"/>
  <c r="L51" i="22"/>
  <c r="H49" i="22"/>
  <c r="J49" i="22"/>
  <c r="H47" i="22"/>
  <c r="J47" i="22"/>
  <c r="F38" i="22"/>
  <c r="J38" i="22" s="1"/>
  <c r="F38" i="20"/>
  <c r="H38" i="20" s="1"/>
  <c r="H53" i="22"/>
  <c r="J53" i="22"/>
  <c r="H40" i="22"/>
  <c r="J40" i="22"/>
  <c r="F13" i="22"/>
  <c r="H45" i="2"/>
  <c r="P45" i="2"/>
  <c r="L45" i="2"/>
  <c r="J45" i="2"/>
  <c r="R45" i="2"/>
  <c r="T45" i="2"/>
  <c r="H41" i="2"/>
  <c r="P41" i="2"/>
  <c r="J41" i="2"/>
  <c r="R41" i="2"/>
  <c r="T41" i="2"/>
  <c r="H29" i="2"/>
  <c r="P29" i="2"/>
  <c r="T29" i="2"/>
  <c r="J29" i="2"/>
  <c r="R29" i="2"/>
  <c r="L29" i="2"/>
  <c r="V7" i="2"/>
  <c r="H49" i="3"/>
  <c r="J49" i="3"/>
  <c r="L49" i="3"/>
  <c r="H45" i="3"/>
  <c r="P45" i="3"/>
  <c r="J45" i="3"/>
  <c r="J50" i="4"/>
  <c r="L50" i="4"/>
  <c r="H50" i="4"/>
  <c r="P50" i="4"/>
  <c r="N50" i="4"/>
  <c r="H27" i="4"/>
  <c r="L27" i="4"/>
  <c r="F13" i="4"/>
  <c r="J48" i="6"/>
  <c r="L48" i="6"/>
  <c r="H53" i="2"/>
  <c r="P53" i="2"/>
  <c r="R53" i="2"/>
  <c r="L53" i="2"/>
  <c r="J53" i="2"/>
  <c r="T53" i="2"/>
  <c r="H49" i="2"/>
  <c r="J49" i="2"/>
  <c r="L49" i="2"/>
  <c r="R49" i="2"/>
  <c r="T49" i="2"/>
  <c r="H37" i="2"/>
  <c r="P37" i="2"/>
  <c r="T37" i="2"/>
  <c r="H33" i="2"/>
  <c r="P33" i="2"/>
  <c r="T33" i="2"/>
  <c r="J33" i="2"/>
  <c r="R33" i="2"/>
  <c r="L33" i="2"/>
  <c r="T13" i="2"/>
  <c r="H51" i="5"/>
  <c r="P51" i="5"/>
  <c r="J51" i="5"/>
  <c r="L51" i="5"/>
  <c r="N51" i="5"/>
  <c r="J50" i="6"/>
  <c r="L50" i="6"/>
  <c r="N37" i="2"/>
  <c r="F38" i="3"/>
  <c r="J38" i="3" s="1"/>
  <c r="J16" i="3"/>
  <c r="H16" i="3"/>
  <c r="L16" i="3"/>
  <c r="J40" i="4"/>
  <c r="L40" i="4"/>
  <c r="H40" i="4"/>
  <c r="H15" i="4"/>
  <c r="L15" i="4"/>
  <c r="J52" i="6"/>
  <c r="L52" i="6"/>
  <c r="J44" i="6"/>
  <c r="L44" i="6"/>
  <c r="H51" i="3"/>
  <c r="P51" i="3"/>
  <c r="L51" i="3"/>
  <c r="J51" i="3"/>
  <c r="H47" i="3"/>
  <c r="J47" i="3"/>
  <c r="L47" i="3"/>
  <c r="H45" i="5"/>
  <c r="J45" i="5"/>
  <c r="N45" i="5"/>
  <c r="J31" i="5"/>
  <c r="H31" i="5"/>
  <c r="J40" i="6"/>
  <c r="L40" i="6"/>
  <c r="P21" i="2"/>
  <c r="L21" i="2"/>
  <c r="R21" i="2"/>
  <c r="T21" i="2"/>
  <c r="H53" i="3"/>
  <c r="J53" i="3"/>
  <c r="L53" i="3"/>
  <c r="H33" i="4"/>
  <c r="J33" i="4"/>
  <c r="L33" i="4"/>
  <c r="N33" i="4"/>
  <c r="H12" i="5"/>
  <c r="P12" i="5"/>
  <c r="J12" i="5"/>
  <c r="L12" i="5"/>
  <c r="N12" i="5"/>
  <c r="F7" i="5"/>
  <c r="H8" i="5"/>
  <c r="F38" i="2"/>
  <c r="V38" i="2" s="1"/>
  <c r="N29" i="2"/>
  <c r="L25" i="2"/>
  <c r="J25" i="2"/>
  <c r="R25" i="2"/>
  <c r="T25" i="2"/>
  <c r="H17" i="2"/>
  <c r="T17" i="2"/>
  <c r="J9" i="2"/>
  <c r="R9" i="2"/>
  <c r="T9" i="2"/>
  <c r="N51" i="3"/>
  <c r="H43" i="3"/>
  <c r="P43" i="3"/>
  <c r="J43" i="3"/>
  <c r="L43" i="3"/>
  <c r="H41" i="3"/>
  <c r="J41" i="3"/>
  <c r="L41" i="3"/>
  <c r="H11" i="3"/>
  <c r="J11" i="3"/>
  <c r="L11" i="3"/>
  <c r="N11" i="3"/>
  <c r="F7" i="3"/>
  <c r="J44" i="4"/>
  <c r="L44" i="4"/>
  <c r="H44" i="4"/>
  <c r="H53" i="5"/>
  <c r="J53" i="5"/>
  <c r="L53" i="5"/>
  <c r="N53" i="5"/>
  <c r="J46" i="6"/>
  <c r="L46" i="6"/>
  <c r="J42" i="6"/>
  <c r="L9" i="6"/>
  <c r="H9" i="6"/>
  <c r="H43" i="7"/>
  <c r="J43" i="7"/>
  <c r="P43" i="7"/>
  <c r="N52" i="2"/>
  <c r="N48" i="2"/>
  <c r="N44" i="2"/>
  <c r="V40" i="2"/>
  <c r="N40" i="2"/>
  <c r="N32" i="2"/>
  <c r="N28" i="2"/>
  <c r="V20" i="2"/>
  <c r="H25" i="4"/>
  <c r="J25" i="4"/>
  <c r="H43" i="5"/>
  <c r="J43" i="5"/>
  <c r="J37" i="5"/>
  <c r="L37" i="5"/>
  <c r="J23" i="5"/>
  <c r="L23" i="5"/>
  <c r="H10" i="5"/>
  <c r="J10" i="5"/>
  <c r="H50" i="7"/>
  <c r="J50" i="7"/>
  <c r="L50" i="7"/>
  <c r="H40" i="7"/>
  <c r="N40" i="7"/>
  <c r="J40" i="7"/>
  <c r="P40" i="7"/>
  <c r="R40" i="7"/>
  <c r="J37" i="7"/>
  <c r="H37" i="7"/>
  <c r="J31" i="7"/>
  <c r="P31" i="7"/>
  <c r="H31" i="7"/>
  <c r="J20" i="7"/>
  <c r="P20" i="7"/>
  <c r="L20" i="7"/>
  <c r="L52" i="2"/>
  <c r="T48" i="2"/>
  <c r="L48" i="2"/>
  <c r="T44" i="2"/>
  <c r="L44" i="2"/>
  <c r="T40" i="2"/>
  <c r="L40" i="2"/>
  <c r="T36" i="2"/>
  <c r="L36" i="2"/>
  <c r="T32" i="2"/>
  <c r="L32" i="2"/>
  <c r="T28" i="2"/>
  <c r="T20" i="2"/>
  <c r="T16" i="2"/>
  <c r="L16" i="2"/>
  <c r="T12" i="2"/>
  <c r="T8" i="2"/>
  <c r="L35" i="3"/>
  <c r="L33" i="3"/>
  <c r="L31" i="3"/>
  <c r="L29" i="3"/>
  <c r="L25" i="3"/>
  <c r="J52" i="4"/>
  <c r="L52" i="4"/>
  <c r="J42" i="4"/>
  <c r="L42" i="4"/>
  <c r="F38" i="4"/>
  <c r="H37" i="4"/>
  <c r="P37" i="4"/>
  <c r="H29" i="4"/>
  <c r="J29" i="4"/>
  <c r="J9" i="4"/>
  <c r="F7" i="4"/>
  <c r="H47" i="5"/>
  <c r="J47" i="5"/>
  <c r="H41" i="5"/>
  <c r="J41" i="5"/>
  <c r="J53" i="6"/>
  <c r="J51" i="6"/>
  <c r="J49" i="6"/>
  <c r="J47" i="6"/>
  <c r="J45" i="6"/>
  <c r="J43" i="6"/>
  <c r="J41" i="6"/>
  <c r="J39" i="6"/>
  <c r="J14" i="6"/>
  <c r="L12" i="6"/>
  <c r="H12" i="6"/>
  <c r="H53" i="7"/>
  <c r="J53" i="7"/>
  <c r="P53" i="7"/>
  <c r="L53" i="7"/>
  <c r="H47" i="7"/>
  <c r="J47" i="7"/>
  <c r="R47" i="7"/>
  <c r="L47" i="7"/>
  <c r="J25" i="7"/>
  <c r="L25" i="7"/>
  <c r="L23" i="7"/>
  <c r="H44" i="7"/>
  <c r="N44" i="7"/>
  <c r="J44" i="7"/>
  <c r="P44" i="7"/>
  <c r="L44" i="7"/>
  <c r="J29" i="7"/>
  <c r="L29" i="7"/>
  <c r="N35" i="3"/>
  <c r="N33" i="3"/>
  <c r="H31" i="4"/>
  <c r="J31" i="4"/>
  <c r="H21" i="4"/>
  <c r="J21" i="4"/>
  <c r="H49" i="5"/>
  <c r="J49" i="5"/>
  <c r="F38" i="5"/>
  <c r="J38" i="5" s="1"/>
  <c r="J33" i="5"/>
  <c r="L33" i="5"/>
  <c r="J9" i="6"/>
  <c r="H45" i="7"/>
  <c r="J45" i="7"/>
  <c r="L45" i="7"/>
  <c r="R43" i="7"/>
  <c r="F13" i="7"/>
  <c r="H13" i="7" s="1"/>
  <c r="J7" i="10"/>
  <c r="L7" i="10"/>
  <c r="N7" i="10"/>
  <c r="T52" i="2"/>
  <c r="N51" i="2"/>
  <c r="T51" i="2"/>
  <c r="R48" i="2"/>
  <c r="T47" i="2"/>
  <c r="R44" i="2"/>
  <c r="T43" i="2"/>
  <c r="R40" i="2"/>
  <c r="R36" i="2"/>
  <c r="T35" i="2"/>
  <c r="R32" i="2"/>
  <c r="T31" i="2"/>
  <c r="T27" i="2"/>
  <c r="T23" i="2"/>
  <c r="R16" i="2"/>
  <c r="T15" i="2"/>
  <c r="L18" i="3"/>
  <c r="J10" i="3"/>
  <c r="H35" i="4"/>
  <c r="J35" i="4"/>
  <c r="H23" i="4"/>
  <c r="J23" i="4"/>
  <c r="N21" i="4"/>
  <c r="J11" i="4"/>
  <c r="L11" i="4"/>
  <c r="N43" i="5"/>
  <c r="J35" i="5"/>
  <c r="L35" i="5"/>
  <c r="J21" i="5"/>
  <c r="L21" i="5"/>
  <c r="N7" i="5"/>
  <c r="L42" i="6"/>
  <c r="K13" i="6"/>
  <c r="J12" i="6"/>
  <c r="R53" i="7"/>
  <c r="L43" i="7"/>
  <c r="H41" i="7"/>
  <c r="J41" i="7"/>
  <c r="F38" i="7"/>
  <c r="L37" i="7"/>
  <c r="J34" i="7"/>
  <c r="P34" i="7"/>
  <c r="H34" i="7"/>
  <c r="L31" i="7"/>
  <c r="H29" i="7"/>
  <c r="J15" i="7"/>
  <c r="L15" i="7"/>
  <c r="K13" i="7"/>
  <c r="L10" i="6"/>
  <c r="H10" i="6"/>
  <c r="L8" i="6"/>
  <c r="H8" i="6"/>
  <c r="H52" i="7"/>
  <c r="J52" i="7"/>
  <c r="H51" i="7"/>
  <c r="N51" i="7"/>
  <c r="J51" i="7"/>
  <c r="P51" i="7"/>
  <c r="H49" i="7"/>
  <c r="J49" i="7"/>
  <c r="H48" i="7"/>
  <c r="N48" i="7"/>
  <c r="J48" i="7"/>
  <c r="P48" i="7"/>
  <c r="H46" i="7"/>
  <c r="J46" i="7"/>
  <c r="J30" i="7"/>
  <c r="R30" i="7"/>
  <c r="J8" i="9"/>
  <c r="L8" i="9"/>
  <c r="H8" i="10"/>
  <c r="J8" i="10"/>
  <c r="J10" i="6"/>
  <c r="J8" i="6"/>
  <c r="R48" i="7"/>
  <c r="H42" i="7"/>
  <c r="J42" i="7"/>
  <c r="H39" i="7"/>
  <c r="J39" i="7"/>
  <c r="L35" i="7"/>
  <c r="L32" i="7"/>
  <c r="L30" i="7"/>
  <c r="L26" i="7"/>
  <c r="J18" i="7"/>
  <c r="R18" i="7"/>
  <c r="L16" i="7"/>
  <c r="J14" i="7"/>
  <c r="P14" i="7"/>
  <c r="P7" i="2" l="1"/>
  <c r="T7" i="2"/>
  <c r="L7" i="12"/>
  <c r="H7" i="12"/>
  <c r="N38" i="55"/>
  <c r="P7" i="38"/>
  <c r="F62" i="52"/>
  <c r="F26" i="52"/>
  <c r="F98" i="27"/>
  <c r="F56" i="28"/>
  <c r="F16" i="31"/>
  <c r="F80" i="31"/>
  <c r="F50" i="32"/>
  <c r="L20" i="52"/>
  <c r="G20" i="35"/>
  <c r="P70" i="35"/>
  <c r="K70" i="33"/>
  <c r="G20" i="34"/>
  <c r="F86" i="33"/>
  <c r="M70" i="33"/>
  <c r="H50" i="29"/>
  <c r="F54" i="31"/>
  <c r="Q70" i="33"/>
  <c r="I20" i="35"/>
  <c r="H40" i="29"/>
  <c r="F76" i="31"/>
  <c r="F68" i="33"/>
  <c r="F58" i="52"/>
  <c r="H18" i="29"/>
  <c r="F28" i="51"/>
  <c r="H14" i="29"/>
  <c r="F64" i="52"/>
  <c r="H66" i="29"/>
  <c r="F65" i="40"/>
  <c r="F42" i="14"/>
  <c r="F74" i="52"/>
  <c r="F44" i="32"/>
  <c r="M20" i="34"/>
  <c r="F36" i="32"/>
  <c r="F24" i="52"/>
  <c r="H74" i="29"/>
  <c r="H36" i="29"/>
  <c r="F22" i="52"/>
  <c r="F34" i="52"/>
  <c r="F10" i="52"/>
  <c r="F12" i="28"/>
  <c r="N7" i="45"/>
  <c r="L7" i="6"/>
  <c r="F88" i="31"/>
  <c r="N20" i="35"/>
  <c r="F12" i="33"/>
  <c r="F50" i="31"/>
  <c r="F62" i="33"/>
  <c r="F48" i="32"/>
  <c r="F68" i="32"/>
  <c r="M8" i="30"/>
  <c r="F66" i="33"/>
  <c r="J38" i="26"/>
  <c r="N13" i="55"/>
  <c r="L20" i="28"/>
  <c r="F44" i="28"/>
  <c r="F18" i="32"/>
  <c r="L20" i="29"/>
  <c r="H38" i="9"/>
  <c r="R7" i="7"/>
  <c r="L13" i="22"/>
  <c r="H7" i="16"/>
  <c r="K8" i="15"/>
  <c r="J7" i="22"/>
  <c r="K70" i="35"/>
  <c r="I20" i="33"/>
  <c r="I8" i="31"/>
  <c r="L8" i="31"/>
  <c r="L8" i="29"/>
  <c r="H20" i="28"/>
  <c r="M8" i="28"/>
  <c r="N13" i="37"/>
  <c r="F86" i="52"/>
  <c r="N20" i="52"/>
  <c r="F76" i="52"/>
  <c r="L13" i="16"/>
  <c r="J13" i="26"/>
  <c r="F36" i="28"/>
  <c r="F84" i="28"/>
  <c r="F12" i="31"/>
  <c r="G8" i="31"/>
  <c r="F76" i="33"/>
  <c r="F52" i="33"/>
  <c r="F15" i="40"/>
  <c r="F81" i="40"/>
  <c r="J20" i="35"/>
  <c r="F78" i="28"/>
  <c r="F100" i="28"/>
  <c r="F28" i="28"/>
  <c r="F60" i="31"/>
  <c r="F38" i="32"/>
  <c r="F46" i="32"/>
  <c r="F66" i="32"/>
  <c r="F16" i="33"/>
  <c r="F84" i="33"/>
  <c r="F96" i="33"/>
  <c r="F40" i="33"/>
  <c r="F46" i="52"/>
  <c r="N13" i="9"/>
  <c r="L8" i="14"/>
  <c r="P8" i="35"/>
  <c r="L13" i="53"/>
  <c r="M8" i="52"/>
  <c r="F50" i="33"/>
  <c r="P13" i="38"/>
  <c r="F82" i="32"/>
  <c r="F30" i="32"/>
  <c r="H7" i="53"/>
  <c r="J38" i="9"/>
  <c r="N38" i="9"/>
  <c r="P7" i="3"/>
  <c r="H13" i="20"/>
  <c r="G70" i="35"/>
  <c r="F78" i="31"/>
  <c r="F10" i="33"/>
  <c r="F72" i="32"/>
  <c r="F82" i="29"/>
  <c r="F24" i="32"/>
  <c r="P8" i="31"/>
  <c r="P13" i="45"/>
  <c r="Q7" i="40"/>
  <c r="F82" i="52"/>
  <c r="F52" i="52"/>
  <c r="K70" i="52"/>
  <c r="J13" i="3"/>
  <c r="F78" i="51"/>
  <c r="F30" i="28"/>
  <c r="Q20" i="35"/>
  <c r="F74" i="27"/>
  <c r="H7" i="9"/>
  <c r="H7" i="3"/>
  <c r="H7" i="4"/>
  <c r="J7" i="5"/>
  <c r="L13" i="4"/>
  <c r="L20" i="14"/>
  <c r="J7" i="20"/>
  <c r="M8" i="35"/>
  <c r="P20" i="35"/>
  <c r="F74" i="33"/>
  <c r="F52" i="32"/>
  <c r="F56" i="32"/>
  <c r="F54" i="33"/>
  <c r="F34" i="31"/>
  <c r="H54" i="29"/>
  <c r="F76" i="32"/>
  <c r="O20" i="28"/>
  <c r="H7" i="26"/>
  <c r="G8" i="36"/>
  <c r="N38" i="37"/>
  <c r="F90" i="52"/>
  <c r="H8" i="51"/>
  <c r="G8" i="52"/>
  <c r="R13" i="2"/>
  <c r="N13" i="3"/>
  <c r="L13" i="5"/>
  <c r="J7" i="37"/>
  <c r="F60" i="51"/>
  <c r="F40" i="51"/>
  <c r="F14" i="52"/>
  <c r="H7" i="55"/>
  <c r="F40" i="31"/>
  <c r="F54" i="32"/>
  <c r="F62" i="32"/>
  <c r="F94" i="32"/>
  <c r="F56" i="33"/>
  <c r="I8" i="35"/>
  <c r="I20" i="36"/>
  <c r="Q19" i="40"/>
  <c r="F20" i="35"/>
  <c r="N7" i="2"/>
  <c r="H13" i="18"/>
  <c r="F80" i="28"/>
  <c r="H52" i="29"/>
  <c r="H84" i="29"/>
  <c r="F82" i="30"/>
  <c r="F86" i="30"/>
  <c r="F88" i="30"/>
  <c r="F66" i="30"/>
  <c r="F46" i="30"/>
  <c r="F60" i="30"/>
  <c r="F90" i="30"/>
  <c r="F78" i="32"/>
  <c r="F14" i="32"/>
  <c r="J7" i="38"/>
  <c r="F68" i="52"/>
  <c r="M19" i="29"/>
  <c r="J13" i="9"/>
  <c r="L13" i="7"/>
  <c r="P38" i="7"/>
  <c r="N7" i="7"/>
  <c r="H7" i="7"/>
  <c r="F55" i="40"/>
  <c r="F21" i="40"/>
  <c r="F75" i="40"/>
  <c r="F35" i="40"/>
  <c r="H70" i="34"/>
  <c r="F58" i="33"/>
  <c r="F14" i="33"/>
  <c r="F26" i="33"/>
  <c r="F94" i="33"/>
  <c r="F92" i="32"/>
  <c r="F100" i="32"/>
  <c r="F90" i="31"/>
  <c r="F82" i="33"/>
  <c r="F94" i="31"/>
  <c r="F58" i="31"/>
  <c r="F62" i="31"/>
  <c r="F82" i="31"/>
  <c r="F86" i="31"/>
  <c r="F100" i="31"/>
  <c r="F30" i="31"/>
  <c r="F96" i="31"/>
  <c r="F74" i="31"/>
  <c r="F86" i="32"/>
  <c r="F98" i="31"/>
  <c r="F56" i="31"/>
  <c r="F58" i="32"/>
  <c r="F22" i="33"/>
  <c r="F16" i="32"/>
  <c r="F14" i="31"/>
  <c r="F78" i="33"/>
  <c r="F34" i="33"/>
  <c r="F98" i="33"/>
  <c r="F98" i="32"/>
  <c r="F72" i="31"/>
  <c r="F52" i="31"/>
  <c r="F92" i="31"/>
  <c r="F74" i="32"/>
  <c r="F26" i="32"/>
  <c r="F18" i="33"/>
  <c r="F22" i="31"/>
  <c r="F18" i="31"/>
  <c r="F80" i="32"/>
  <c r="F12" i="32"/>
  <c r="F40" i="32"/>
  <c r="F46" i="31"/>
  <c r="F90" i="33"/>
  <c r="F84" i="32"/>
  <c r="F88" i="32"/>
  <c r="F66" i="31"/>
  <c r="F96" i="32"/>
  <c r="F60" i="32"/>
  <c r="F64" i="32"/>
  <c r="F26" i="31"/>
  <c r="F34" i="32"/>
  <c r="F84" i="31"/>
  <c r="F28" i="32"/>
  <c r="F30" i="33"/>
  <c r="F24" i="33"/>
  <c r="L7" i="2"/>
  <c r="R7" i="2"/>
  <c r="H7" i="2"/>
  <c r="N7" i="53"/>
  <c r="J7" i="53"/>
  <c r="L7" i="53"/>
  <c r="H70" i="52"/>
  <c r="F44" i="52"/>
  <c r="H8" i="52"/>
  <c r="F12" i="52"/>
  <c r="N8" i="52"/>
  <c r="F36" i="51"/>
  <c r="H70" i="51"/>
  <c r="F76" i="51"/>
  <c r="F62" i="51"/>
  <c r="F64" i="51"/>
  <c r="F84" i="51"/>
  <c r="F63" i="40"/>
  <c r="P19" i="40"/>
  <c r="H7" i="38"/>
  <c r="L13" i="38"/>
  <c r="L7" i="38"/>
  <c r="M70" i="35"/>
  <c r="L20" i="35"/>
  <c r="F8" i="35"/>
  <c r="J70" i="35"/>
  <c r="K20" i="35"/>
  <c r="H70" i="35"/>
  <c r="I70" i="35"/>
  <c r="I70" i="34"/>
  <c r="L20" i="34"/>
  <c r="F70" i="34"/>
  <c r="M20" i="33"/>
  <c r="J70" i="32"/>
  <c r="L70" i="32"/>
  <c r="I70" i="32"/>
  <c r="P70" i="32"/>
  <c r="K8" i="31"/>
  <c r="R8" i="31"/>
  <c r="Q8" i="33"/>
  <c r="M8" i="33"/>
  <c r="F16" i="30"/>
  <c r="F32" i="30"/>
  <c r="F54" i="30"/>
  <c r="F18" i="30"/>
  <c r="F64" i="30"/>
  <c r="F72" i="30"/>
  <c r="F100" i="30"/>
  <c r="F50" i="30"/>
  <c r="F78" i="30"/>
  <c r="F56" i="30"/>
  <c r="F12" i="30"/>
  <c r="F74" i="30"/>
  <c r="F24" i="30"/>
  <c r="F84" i="30"/>
  <c r="F92" i="30"/>
  <c r="F48" i="30"/>
  <c r="F52" i="30"/>
  <c r="F80" i="30"/>
  <c r="F14" i="30"/>
  <c r="F28" i="30"/>
  <c r="F94" i="30"/>
  <c r="F96" i="30"/>
  <c r="F26" i="30"/>
  <c r="F30" i="30"/>
  <c r="F22" i="30"/>
  <c r="F36" i="30"/>
  <c r="F44" i="30"/>
  <c r="F58" i="30"/>
  <c r="F62" i="30"/>
  <c r="F34" i="30"/>
  <c r="F38" i="30"/>
  <c r="F76" i="30"/>
  <c r="F98" i="30"/>
  <c r="F68" i="30"/>
  <c r="K8" i="30"/>
  <c r="J8" i="30"/>
  <c r="L8" i="30"/>
  <c r="N8" i="30"/>
  <c r="O8" i="30"/>
  <c r="M70" i="30"/>
  <c r="O70" i="30"/>
  <c r="K70" i="30"/>
  <c r="J70" i="30"/>
  <c r="N70" i="30"/>
  <c r="L70" i="30"/>
  <c r="F10" i="30"/>
  <c r="H70" i="30"/>
  <c r="G70" i="30"/>
  <c r="I70" i="30"/>
  <c r="H8" i="30"/>
  <c r="I8" i="29"/>
  <c r="H8" i="29" s="1"/>
  <c r="G8" i="29"/>
  <c r="J70" i="29"/>
  <c r="M69" i="29"/>
  <c r="K8" i="29"/>
  <c r="H82" i="29"/>
  <c r="F100" i="29"/>
  <c r="F56" i="29"/>
  <c r="H46" i="29"/>
  <c r="H22" i="29"/>
  <c r="F14" i="28"/>
  <c r="F76" i="28"/>
  <c r="F50" i="28"/>
  <c r="F88" i="28"/>
  <c r="F94" i="28"/>
  <c r="F62" i="28"/>
  <c r="F66" i="28"/>
  <c r="F98" i="28"/>
  <c r="F60" i="28"/>
  <c r="F22" i="28"/>
  <c r="F16" i="28"/>
  <c r="F34" i="28"/>
  <c r="F18" i="27"/>
  <c r="F14" i="27"/>
  <c r="L13" i="26"/>
  <c r="L38" i="26"/>
  <c r="N7" i="25"/>
  <c r="O7" i="25"/>
  <c r="H7" i="22"/>
  <c r="L7" i="22"/>
  <c r="L38" i="18"/>
  <c r="I8" i="15"/>
  <c r="F34" i="15"/>
  <c r="F50" i="15"/>
  <c r="I70" i="15"/>
  <c r="F84" i="15"/>
  <c r="F24" i="15"/>
  <c r="F46" i="15"/>
  <c r="K70" i="15"/>
  <c r="F48" i="15"/>
  <c r="H70" i="15"/>
  <c r="F42" i="15"/>
  <c r="F50" i="14"/>
  <c r="G20" i="29"/>
  <c r="P20" i="28"/>
  <c r="N20" i="28"/>
  <c r="Q20" i="28"/>
  <c r="R20" i="28"/>
  <c r="M20" i="28"/>
  <c r="L13" i="18"/>
  <c r="J13" i="18"/>
  <c r="L7" i="7"/>
  <c r="P7" i="7"/>
  <c r="H38" i="7"/>
  <c r="L38" i="7"/>
  <c r="H7" i="6"/>
  <c r="J7" i="6"/>
  <c r="H13" i="4"/>
  <c r="H13" i="3"/>
  <c r="J20" i="52"/>
  <c r="R13" i="45"/>
  <c r="N13" i="45"/>
  <c r="F20" i="36"/>
  <c r="G20" i="36"/>
  <c r="M20" i="31"/>
  <c r="J13" i="16"/>
  <c r="H13" i="16"/>
  <c r="N13" i="16"/>
  <c r="F29" i="40"/>
  <c r="F9" i="40"/>
  <c r="F61" i="40"/>
  <c r="G19" i="40"/>
  <c r="F13" i="40"/>
  <c r="F25" i="40"/>
  <c r="F99" i="40"/>
  <c r="F27" i="40"/>
  <c r="F89" i="40"/>
  <c r="F83" i="40"/>
  <c r="F45" i="40"/>
  <c r="G69" i="40"/>
  <c r="F69" i="40" s="1"/>
  <c r="F97" i="40"/>
  <c r="F17" i="40"/>
  <c r="P7" i="40"/>
  <c r="G7" i="40"/>
  <c r="Q20" i="33"/>
  <c r="O70" i="33"/>
  <c r="I70" i="33"/>
  <c r="R70" i="33"/>
  <c r="N70" i="33"/>
  <c r="G70" i="33"/>
  <c r="J70" i="33"/>
  <c r="L70" i="33"/>
  <c r="M70" i="32"/>
  <c r="J8" i="32"/>
  <c r="K70" i="32"/>
  <c r="N70" i="32"/>
  <c r="N8" i="32"/>
  <c r="R8" i="32"/>
  <c r="O70" i="32"/>
  <c r="H70" i="32"/>
  <c r="M8" i="31"/>
  <c r="O8" i="31"/>
  <c r="N8" i="31"/>
  <c r="Q8" i="31"/>
  <c r="H8" i="31"/>
  <c r="J8" i="31"/>
  <c r="G8" i="30"/>
  <c r="F96" i="29"/>
  <c r="F84" i="29"/>
  <c r="F10" i="29"/>
  <c r="L70" i="29"/>
  <c r="G70" i="29"/>
  <c r="F18" i="28"/>
  <c r="F26" i="28"/>
  <c r="F90" i="28"/>
  <c r="F10" i="27"/>
  <c r="F80" i="27"/>
  <c r="N7" i="55"/>
  <c r="L7" i="55"/>
  <c r="F94" i="52"/>
  <c r="F56" i="52"/>
  <c r="F96" i="52"/>
  <c r="I70" i="52"/>
  <c r="G70" i="52"/>
  <c r="N70" i="52"/>
  <c r="L70" i="52"/>
  <c r="F36" i="52"/>
  <c r="F84" i="52"/>
  <c r="F88" i="52"/>
  <c r="F92" i="52"/>
  <c r="I8" i="52"/>
  <c r="K8" i="52"/>
  <c r="F98" i="52"/>
  <c r="L8" i="52"/>
  <c r="F12" i="51"/>
  <c r="F52" i="51"/>
  <c r="I70" i="51"/>
  <c r="F92" i="51"/>
  <c r="F80" i="51"/>
  <c r="F50" i="51"/>
  <c r="F34" i="51"/>
  <c r="K70" i="51"/>
  <c r="F54" i="51"/>
  <c r="F24" i="51"/>
  <c r="F88" i="51"/>
  <c r="J70" i="51"/>
  <c r="N70" i="51"/>
  <c r="G70" i="51"/>
  <c r="F72" i="51"/>
  <c r="F96" i="51"/>
  <c r="F82" i="51"/>
  <c r="F46" i="51"/>
  <c r="F30" i="51"/>
  <c r="F16" i="51"/>
  <c r="F58" i="51"/>
  <c r="F56" i="51"/>
  <c r="F66" i="51"/>
  <c r="F86" i="51"/>
  <c r="F100" i="51"/>
  <c r="H7" i="37"/>
  <c r="L38" i="37"/>
  <c r="H38" i="37"/>
  <c r="H13" i="26"/>
  <c r="L7" i="20"/>
  <c r="H7" i="20"/>
  <c r="H38" i="18"/>
  <c r="J13" i="45"/>
  <c r="L13" i="17"/>
  <c r="N13" i="17"/>
  <c r="L7" i="16"/>
  <c r="F54" i="15"/>
  <c r="F96" i="15"/>
  <c r="G70" i="15"/>
  <c r="L8" i="15"/>
  <c r="F98" i="15"/>
  <c r="F78" i="15"/>
  <c r="F86" i="15"/>
  <c r="F40" i="15"/>
  <c r="F56" i="15"/>
  <c r="F36" i="15"/>
  <c r="F68" i="15"/>
  <c r="L20" i="15"/>
  <c r="J8" i="15"/>
  <c r="G8" i="15"/>
  <c r="J20" i="15"/>
  <c r="J70" i="15"/>
  <c r="M8" i="15"/>
  <c r="L70" i="15"/>
  <c r="N8" i="15"/>
  <c r="M70" i="15"/>
  <c r="H8" i="15"/>
  <c r="N20" i="15"/>
  <c r="H20" i="15"/>
  <c r="M20" i="15"/>
  <c r="G20" i="15"/>
  <c r="F80" i="15"/>
  <c r="F94" i="15"/>
  <c r="F60" i="15"/>
  <c r="F14" i="15"/>
  <c r="F92" i="15"/>
  <c r="F66" i="15"/>
  <c r="F74" i="15"/>
  <c r="F62" i="15"/>
  <c r="F88" i="15"/>
  <c r="F76" i="15"/>
  <c r="F100" i="15"/>
  <c r="F16" i="15"/>
  <c r="F12" i="15"/>
  <c r="F10" i="15"/>
  <c r="F82" i="15"/>
  <c r="F26" i="15"/>
  <c r="F64" i="15"/>
  <c r="F18" i="15"/>
  <c r="F30" i="15"/>
  <c r="F58" i="15"/>
  <c r="F90" i="15"/>
  <c r="F22" i="15"/>
  <c r="F52" i="15"/>
  <c r="F16" i="14"/>
  <c r="F84" i="14"/>
  <c r="F12" i="14"/>
  <c r="F64" i="14"/>
  <c r="F76" i="14"/>
  <c r="F60" i="14"/>
  <c r="F72" i="14"/>
  <c r="F52" i="14"/>
  <c r="F58" i="14"/>
  <c r="F86" i="14"/>
  <c r="F40" i="14"/>
  <c r="F62" i="14"/>
  <c r="F66" i="14"/>
  <c r="F88" i="14"/>
  <c r="F54" i="14"/>
  <c r="F34" i="14"/>
  <c r="F80" i="14"/>
  <c r="F30" i="14"/>
  <c r="F46" i="14"/>
  <c r="F98" i="14"/>
  <c r="H8" i="14"/>
  <c r="H20" i="14"/>
  <c r="F26" i="14"/>
  <c r="F48" i="14"/>
  <c r="F92" i="14"/>
  <c r="F82" i="14"/>
  <c r="F78" i="14"/>
  <c r="F14" i="14"/>
  <c r="F94" i="14"/>
  <c r="F90" i="14"/>
  <c r="J70" i="14"/>
  <c r="F74" i="14"/>
  <c r="F96" i="14"/>
  <c r="N70" i="14"/>
  <c r="F18" i="14"/>
  <c r="F56" i="14"/>
  <c r="N13" i="2"/>
  <c r="V13" i="2"/>
  <c r="H13" i="2"/>
  <c r="P13" i="3"/>
  <c r="L13" i="3"/>
  <c r="L38" i="6"/>
  <c r="H38" i="6"/>
  <c r="N13" i="5"/>
  <c r="J13" i="5"/>
  <c r="H13" i="5"/>
  <c r="P13" i="4"/>
  <c r="J13" i="2"/>
  <c r="P13" i="2"/>
  <c r="L13" i="2"/>
  <c r="F40" i="52"/>
  <c r="F10" i="51"/>
  <c r="I20" i="51"/>
  <c r="M20" i="51"/>
  <c r="K20" i="51"/>
  <c r="G20" i="51"/>
  <c r="J20" i="51"/>
  <c r="N20" i="51"/>
  <c r="L20" i="51"/>
  <c r="F94" i="51"/>
  <c r="G8" i="51"/>
  <c r="L38" i="55"/>
  <c r="H38" i="55"/>
  <c r="N13" i="53"/>
  <c r="J13" i="53"/>
  <c r="H13" i="53"/>
  <c r="H38" i="53"/>
  <c r="L38" i="53"/>
  <c r="N38" i="53"/>
  <c r="F80" i="52"/>
  <c r="H20" i="51"/>
  <c r="F16" i="52"/>
  <c r="F60" i="52"/>
  <c r="F26" i="51"/>
  <c r="F100" i="52"/>
  <c r="F22" i="51"/>
  <c r="F14" i="51"/>
  <c r="F98" i="51"/>
  <c r="I8" i="51"/>
  <c r="M8" i="51"/>
  <c r="N8" i="51"/>
  <c r="J8" i="51"/>
  <c r="K8" i="51"/>
  <c r="H13" i="55"/>
  <c r="L13" i="55"/>
  <c r="J13" i="55"/>
  <c r="G20" i="52"/>
  <c r="K20" i="52"/>
  <c r="I20" i="52"/>
  <c r="H20" i="52"/>
  <c r="F18" i="51"/>
  <c r="F66" i="52"/>
  <c r="L8" i="51"/>
  <c r="F74" i="51"/>
  <c r="F90" i="51"/>
  <c r="F11" i="40"/>
  <c r="F79" i="40"/>
  <c r="L13" i="45"/>
  <c r="H13" i="45"/>
  <c r="F95" i="40"/>
  <c r="I8" i="36"/>
  <c r="F8" i="36"/>
  <c r="H13" i="38"/>
  <c r="L7" i="45"/>
  <c r="H7" i="45"/>
  <c r="P7" i="45"/>
  <c r="J7" i="45"/>
  <c r="H70" i="36"/>
  <c r="I70" i="36"/>
  <c r="F70" i="36"/>
  <c r="L13" i="37"/>
  <c r="H13" i="37"/>
  <c r="R7" i="45"/>
  <c r="J38" i="45"/>
  <c r="N38" i="45"/>
  <c r="R38" i="45"/>
  <c r="P38" i="45"/>
  <c r="L38" i="45"/>
  <c r="F71" i="40"/>
  <c r="J13" i="37"/>
  <c r="N13" i="38"/>
  <c r="J13" i="38"/>
  <c r="G70" i="36"/>
  <c r="J38" i="38"/>
  <c r="N38" i="38"/>
  <c r="H38" i="38"/>
  <c r="L38" i="38"/>
  <c r="F73" i="40"/>
  <c r="H8" i="36"/>
  <c r="P38" i="38"/>
  <c r="O8" i="34"/>
  <c r="J8" i="34"/>
  <c r="L8" i="34"/>
  <c r="M8" i="34"/>
  <c r="L7" i="26"/>
  <c r="F30" i="29"/>
  <c r="F36" i="29"/>
  <c r="F68" i="29"/>
  <c r="F82" i="28"/>
  <c r="H70" i="29"/>
  <c r="I70" i="28"/>
  <c r="M70" i="28"/>
  <c r="Q70" i="28"/>
  <c r="H70" i="28"/>
  <c r="L70" i="28"/>
  <c r="P70" i="28"/>
  <c r="J70" i="28"/>
  <c r="R70" i="28"/>
  <c r="N70" i="28"/>
  <c r="F92" i="29"/>
  <c r="K70" i="28"/>
  <c r="H20" i="31"/>
  <c r="N8" i="35"/>
  <c r="O8" i="35"/>
  <c r="Q8" i="35"/>
  <c r="J8" i="33"/>
  <c r="N8" i="33"/>
  <c r="R8" i="33"/>
  <c r="G8" i="33"/>
  <c r="O8" i="33"/>
  <c r="H8" i="33"/>
  <c r="P8" i="33"/>
  <c r="L8" i="33"/>
  <c r="K8" i="33"/>
  <c r="J20" i="33"/>
  <c r="N20" i="33"/>
  <c r="K20" i="33"/>
  <c r="R20" i="33"/>
  <c r="G20" i="33"/>
  <c r="H20" i="33"/>
  <c r="P20" i="33"/>
  <c r="O20" i="33"/>
  <c r="Q20" i="31"/>
  <c r="L20" i="33"/>
  <c r="I70" i="31"/>
  <c r="J70" i="31"/>
  <c r="P70" i="31"/>
  <c r="Q70" i="31"/>
  <c r="L70" i="31"/>
  <c r="H70" i="31"/>
  <c r="R70" i="31"/>
  <c r="M70" i="31"/>
  <c r="F10" i="28"/>
  <c r="F54" i="28"/>
  <c r="F74" i="28"/>
  <c r="J20" i="32"/>
  <c r="K20" i="29"/>
  <c r="N70" i="31"/>
  <c r="F20" i="27"/>
  <c r="H8" i="32"/>
  <c r="L8" i="32"/>
  <c r="P8" i="32"/>
  <c r="I8" i="32"/>
  <c r="Q8" i="32"/>
  <c r="M8" i="32"/>
  <c r="F22" i="29"/>
  <c r="G70" i="28"/>
  <c r="G8" i="28"/>
  <c r="K8" i="28"/>
  <c r="J8" i="28"/>
  <c r="N8" i="28"/>
  <c r="R8" i="28"/>
  <c r="O8" i="28"/>
  <c r="P8" i="28"/>
  <c r="H8" i="28"/>
  <c r="L8" i="28"/>
  <c r="F22" i="27"/>
  <c r="F88" i="27"/>
  <c r="I8" i="28"/>
  <c r="N8" i="34"/>
  <c r="Q8" i="34"/>
  <c r="L8" i="27"/>
  <c r="M8" i="27"/>
  <c r="G8" i="27"/>
  <c r="N7" i="26"/>
  <c r="J7" i="26"/>
  <c r="H20" i="32"/>
  <c r="L20" i="32"/>
  <c r="P20" i="32"/>
  <c r="I20" i="32"/>
  <c r="Q20" i="32"/>
  <c r="M20" i="32"/>
  <c r="J8" i="35"/>
  <c r="K8" i="35"/>
  <c r="L8" i="35"/>
  <c r="F8" i="34"/>
  <c r="G8" i="34"/>
  <c r="H8" i="34"/>
  <c r="R20" i="32"/>
  <c r="F16" i="29"/>
  <c r="F46" i="28"/>
  <c r="J20" i="31"/>
  <c r="N20" i="31"/>
  <c r="R20" i="31"/>
  <c r="K20" i="31"/>
  <c r="O20" i="31"/>
  <c r="G20" i="31"/>
  <c r="K20" i="32"/>
  <c r="F30" i="27"/>
  <c r="N20" i="32"/>
  <c r="G20" i="32"/>
  <c r="G70" i="31"/>
  <c r="K8" i="34"/>
  <c r="I8" i="34"/>
  <c r="I8" i="30"/>
  <c r="F60" i="29"/>
  <c r="F58" i="28"/>
  <c r="F12" i="27"/>
  <c r="F62" i="27"/>
  <c r="F70" i="27"/>
  <c r="G8" i="32"/>
  <c r="H20" i="29"/>
  <c r="O70" i="28"/>
  <c r="F46" i="27"/>
  <c r="P20" i="31"/>
  <c r="K8" i="32"/>
  <c r="F96" i="27"/>
  <c r="F76" i="29"/>
  <c r="Q8" i="28"/>
  <c r="L7" i="18"/>
  <c r="H7" i="18"/>
  <c r="L38" i="22"/>
  <c r="H38" i="22"/>
  <c r="J13" i="20"/>
  <c r="L13" i="20"/>
  <c r="J38" i="17"/>
  <c r="N38" i="17"/>
  <c r="L38" i="17"/>
  <c r="H38" i="17"/>
  <c r="F100" i="14"/>
  <c r="H13" i="17"/>
  <c r="N38" i="16"/>
  <c r="J38" i="16"/>
  <c r="P38" i="17"/>
  <c r="J38" i="20"/>
  <c r="J13" i="22"/>
  <c r="H13" i="22"/>
  <c r="N7" i="16"/>
  <c r="J7" i="16"/>
  <c r="L38" i="20"/>
  <c r="I8" i="14"/>
  <c r="M8" i="14"/>
  <c r="N8" i="14"/>
  <c r="G8" i="14"/>
  <c r="J8" i="14"/>
  <c r="K8" i="14"/>
  <c r="M20" i="14"/>
  <c r="K20" i="14"/>
  <c r="G20" i="14"/>
  <c r="N20" i="14"/>
  <c r="J20" i="14"/>
  <c r="F10" i="14"/>
  <c r="F22" i="14"/>
  <c r="H70" i="14"/>
  <c r="I70" i="14"/>
  <c r="K70" i="14"/>
  <c r="G70" i="14"/>
  <c r="L70" i="14"/>
  <c r="J7" i="18"/>
  <c r="L38" i="16"/>
  <c r="J7" i="9"/>
  <c r="N7" i="9"/>
  <c r="L7" i="9"/>
  <c r="J38" i="4"/>
  <c r="N38" i="4"/>
  <c r="H38" i="4"/>
  <c r="L38" i="4"/>
  <c r="N7" i="3"/>
  <c r="J7" i="3"/>
  <c r="P38" i="4"/>
  <c r="L38" i="2"/>
  <c r="H38" i="2"/>
  <c r="P38" i="2"/>
  <c r="T38" i="2"/>
  <c r="H38" i="3"/>
  <c r="P38" i="3"/>
  <c r="L38" i="3"/>
  <c r="J38" i="2"/>
  <c r="N38" i="2"/>
  <c r="N38" i="7"/>
  <c r="J38" i="7"/>
  <c r="R38" i="7"/>
  <c r="J13" i="7"/>
  <c r="N13" i="7"/>
  <c r="R13" i="7"/>
  <c r="P13" i="7"/>
  <c r="R38" i="2"/>
  <c r="L13" i="6"/>
  <c r="H13" i="6"/>
  <c r="P38" i="5"/>
  <c r="L38" i="5"/>
  <c r="H38" i="5"/>
  <c r="J13" i="6"/>
  <c r="J7" i="4"/>
  <c r="N7" i="4"/>
  <c r="P7" i="4"/>
  <c r="L7" i="4"/>
  <c r="N38" i="3"/>
  <c r="H7" i="5"/>
  <c r="P7" i="5"/>
  <c r="L7" i="5"/>
  <c r="L7" i="3"/>
  <c r="N38" i="5"/>
  <c r="N13" i="4"/>
  <c r="J13" i="4"/>
  <c r="F20" i="29" l="1"/>
  <c r="F70" i="52"/>
  <c r="F70" i="51"/>
  <c r="F8" i="32"/>
  <c r="F8" i="33"/>
  <c r="F8" i="52"/>
  <c r="F8" i="29"/>
  <c r="F70" i="31"/>
  <c r="F70" i="32"/>
  <c r="F8" i="31"/>
  <c r="F20" i="32"/>
  <c r="F20" i="33"/>
  <c r="F20" i="31"/>
  <c r="F70" i="33"/>
  <c r="F19" i="40"/>
  <c r="F70" i="30"/>
  <c r="F8" i="30"/>
  <c r="F20" i="28"/>
  <c r="F7" i="40"/>
  <c r="F70" i="29"/>
  <c r="F70" i="28"/>
  <c r="F20" i="15"/>
  <c r="F8" i="15"/>
  <c r="F8" i="14"/>
  <c r="F20" i="52"/>
  <c r="F8" i="51"/>
  <c r="F20" i="51"/>
  <c r="F8" i="27"/>
  <c r="F8" i="28"/>
  <c r="F70" i="15"/>
  <c r="F70" i="14"/>
  <c r="F20" i="14"/>
  <c r="F19" i="30"/>
  <c r="M20" i="30" s="1"/>
  <c r="K20" i="30" l="1"/>
  <c r="N20" i="30"/>
  <c r="J20" i="30"/>
  <c r="I20" i="30"/>
  <c r="O20" i="30"/>
  <c r="L20" i="30"/>
  <c r="G20" i="30"/>
  <c r="H20" i="30"/>
  <c r="F20" i="30" l="1"/>
</calcChain>
</file>

<file path=xl/sharedStrings.xml><?xml version="1.0" encoding="utf-8"?>
<sst xmlns="http://schemas.openxmlformats.org/spreadsheetml/2006/main" count="4059" uniqueCount="673">
  <si>
    <t>クロス集計表</t>
    <rPh sb="3" eb="5">
      <t>シュウケイ</t>
    </rPh>
    <rPh sb="5" eb="6">
      <t>ヒョウ</t>
    </rPh>
    <phoneticPr fontId="2"/>
  </si>
  <si>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</si>
  <si>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</si>
  <si>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</si>
  <si>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</si>
  <si>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</si>
  <si>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</si>
  <si>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rPh sb="15" eb="16">
      <t>ギョウ</t>
    </rPh>
    <phoneticPr fontId="2"/>
  </si>
  <si>
    <t>不動産業，物品賃貸業</t>
    <phoneticPr fontId="2"/>
  </si>
  <si>
    <t>金融業，保険業</t>
    <rPh sb="2" eb="3">
      <t>ギョウ</t>
    </rPh>
    <phoneticPr fontId="2"/>
  </si>
  <si>
    <t>卸売業，小売業</t>
    <rPh sb="2" eb="3">
      <t>ギョウ</t>
    </rPh>
    <phoneticPr fontId="2"/>
  </si>
  <si>
    <t>運輸業，郵便業</t>
    <phoneticPr fontId="2"/>
  </si>
  <si>
    <t>情報通信業</t>
    <phoneticPr fontId="2"/>
  </si>
  <si>
    <t>電気・ガス・熱供給・水道業</t>
    <rPh sb="0" eb="2">
      <t>デンキ</t>
    </rPh>
    <phoneticPr fontId="2"/>
  </si>
  <si>
    <t>建設業</t>
    <phoneticPr fontId="2"/>
  </si>
  <si>
    <t>鉱業，採石業，砂利採取業</t>
    <rPh sb="3" eb="5">
      <t>サイセキ</t>
    </rPh>
    <rPh sb="5" eb="6">
      <t>ギョウ</t>
    </rPh>
    <rPh sb="7" eb="9">
      <t>ジャリ</t>
    </rPh>
    <rPh sb="9" eb="11">
      <t>サイシュ</t>
    </rPh>
    <rPh sb="11" eb="12">
      <t>ギョウ</t>
    </rPh>
    <phoneticPr fontId="2"/>
  </si>
  <si>
    <t>小計</t>
    <rPh sb="0" eb="2">
      <t>ショウケイ</t>
    </rPh>
    <phoneticPr fontId="2"/>
  </si>
  <si>
    <t>非製造業</t>
    <rPh sb="0" eb="1">
      <t>ヒ</t>
    </rPh>
    <rPh sb="1" eb="3">
      <t>セイゾウ</t>
    </rPh>
    <rPh sb="3" eb="4">
      <t>ギョウ</t>
    </rPh>
    <phoneticPr fontId="2"/>
  </si>
  <si>
    <t>その他の製造業</t>
    <phoneticPr fontId="2"/>
  </si>
  <si>
    <t>輸送用機械器具製造業</t>
    <phoneticPr fontId="2"/>
  </si>
  <si>
    <t>情報通信機械器具製造業</t>
    <phoneticPr fontId="2"/>
  </si>
  <si>
    <t>電気機械器具製造業</t>
    <rPh sb="0" eb="2">
      <t>デンキ</t>
    </rPh>
    <phoneticPr fontId="2"/>
  </si>
  <si>
    <t>電子部品・デバイス・
電子回路製造業</t>
    <phoneticPr fontId="2"/>
  </si>
  <si>
    <t>業務用機械器具製造業</t>
    <phoneticPr fontId="2"/>
  </si>
  <si>
    <t>生産用機械器具製造業</t>
    <phoneticPr fontId="2"/>
  </si>
  <si>
    <t>はん用機械器具製造業</t>
    <phoneticPr fontId="2"/>
  </si>
  <si>
    <t>金属製品製造業</t>
    <phoneticPr fontId="2"/>
  </si>
  <si>
    <t>非鉄金属製造業</t>
    <phoneticPr fontId="2"/>
  </si>
  <si>
    <t>鉄鋼業</t>
    <phoneticPr fontId="2"/>
  </si>
  <si>
    <t>窯業・土石製品製造業</t>
    <phoneticPr fontId="2"/>
  </si>
  <si>
    <t>なめし革・同製品・毛皮製造業</t>
    <phoneticPr fontId="2"/>
  </si>
  <si>
    <t>ゴム製品製造業</t>
    <phoneticPr fontId="2"/>
  </si>
  <si>
    <t>プラスチック製品製造業</t>
    <phoneticPr fontId="2"/>
  </si>
  <si>
    <t>石油製品・石炭製品製造業</t>
    <phoneticPr fontId="2"/>
  </si>
  <si>
    <t>化学工業</t>
    <phoneticPr fontId="2"/>
  </si>
  <si>
    <t>印刷・同関連業</t>
    <phoneticPr fontId="2"/>
  </si>
  <si>
    <t>パルプ・紙・紙加工品製造業</t>
    <phoneticPr fontId="2"/>
  </si>
  <si>
    <t>家具・装備品製造業</t>
    <phoneticPr fontId="2"/>
  </si>
  <si>
    <t>木材・木製品製造業</t>
    <phoneticPr fontId="2"/>
  </si>
  <si>
    <t>繊維工業</t>
    <phoneticPr fontId="2"/>
  </si>
  <si>
    <t>飲料・たばこ・飼料製造業</t>
    <phoneticPr fontId="2"/>
  </si>
  <si>
    <t>食料品製造業</t>
    <phoneticPr fontId="2"/>
  </si>
  <si>
    <t>製造業</t>
    <rPh sb="0" eb="3">
      <t>セイゾウギョウ</t>
    </rPh>
    <phoneticPr fontId="2"/>
  </si>
  <si>
    <t>産業分類</t>
    <rPh sb="0" eb="2">
      <t>サンギョウ</t>
    </rPh>
    <rPh sb="2" eb="4">
      <t>ブンルイ</t>
    </rPh>
    <phoneticPr fontId="2"/>
  </si>
  <si>
    <t>500人以上</t>
  </si>
  <si>
    <t>300～499人</t>
  </si>
  <si>
    <t>100～299人</t>
  </si>
  <si>
    <t>30～ 99人</t>
  </si>
  <si>
    <t>5～ 29人</t>
  </si>
  <si>
    <t>企業規模</t>
    <rPh sb="0" eb="2">
      <t>キギョウ</t>
    </rPh>
    <rPh sb="2" eb="4">
      <t>キボ</t>
    </rPh>
    <phoneticPr fontId="2"/>
  </si>
  <si>
    <t>合　　　　　　　　計</t>
    <rPh sb="0" eb="1">
      <t>ア</t>
    </rPh>
    <rPh sb="9" eb="10">
      <t>ケイ</t>
    </rPh>
    <phoneticPr fontId="2"/>
  </si>
  <si>
    <t>割合
(%)</t>
    <rPh sb="0" eb="2">
      <t>ワリアイ</t>
    </rPh>
    <phoneticPr fontId="2"/>
  </si>
  <si>
    <t>事業
所数</t>
    <rPh sb="0" eb="2">
      <t>ジギョウ</t>
    </rPh>
    <rPh sb="3" eb="4">
      <t>ショ</t>
    </rPh>
    <rPh sb="4" eb="5">
      <t>スウ</t>
    </rPh>
    <phoneticPr fontId="2"/>
  </si>
  <si>
    <t>無回答</t>
    <rPh sb="0" eb="3">
      <t>ムカイトウ</t>
    </rPh>
    <phoneticPr fontId="8"/>
  </si>
  <si>
    <t>無</t>
    <rPh sb="0" eb="1">
      <t>ナ</t>
    </rPh>
    <phoneticPr fontId="8"/>
  </si>
  <si>
    <t>有</t>
    <rPh sb="0" eb="1">
      <t>ア</t>
    </rPh>
    <phoneticPr fontId="8"/>
  </si>
  <si>
    <t>500人以上</t>
    <rPh sb="3" eb="4">
      <t>ニン</t>
    </rPh>
    <rPh sb="4" eb="6">
      <t>イジョウ</t>
    </rPh>
    <phoneticPr fontId="8"/>
  </si>
  <si>
    <t>300～499人</t>
    <rPh sb="7" eb="8">
      <t>ニン</t>
    </rPh>
    <phoneticPr fontId="8"/>
  </si>
  <si>
    <t>100～299人</t>
    <rPh sb="7" eb="8">
      <t>ニン</t>
    </rPh>
    <phoneticPr fontId="8"/>
  </si>
  <si>
    <t>30～99人</t>
    <rPh sb="5" eb="6">
      <t>ニン</t>
    </rPh>
    <phoneticPr fontId="8"/>
  </si>
  <si>
    <t>5～29人</t>
    <rPh sb="4" eb="5">
      <t>ニン</t>
    </rPh>
    <phoneticPr fontId="8"/>
  </si>
  <si>
    <t>労働組合の有無</t>
    <rPh sb="0" eb="2">
      <t>ロウドウ</t>
    </rPh>
    <rPh sb="2" eb="4">
      <t>クミアイ</t>
    </rPh>
    <rPh sb="5" eb="7">
      <t>ウム</t>
    </rPh>
    <phoneticPr fontId="8"/>
  </si>
  <si>
    <t>企業全体の全常用労働者数</t>
    <rPh sb="0" eb="2">
      <t>キギョウ</t>
    </rPh>
    <rPh sb="2" eb="4">
      <t>ゼンタイ</t>
    </rPh>
    <rPh sb="5" eb="6">
      <t>ゼン</t>
    </rPh>
    <rPh sb="6" eb="8">
      <t>ジョウヨウ</t>
    </rPh>
    <rPh sb="8" eb="11">
      <t>ロウドウシャ</t>
    </rPh>
    <rPh sb="11" eb="12">
      <t>スウ</t>
    </rPh>
    <phoneticPr fontId="8"/>
  </si>
  <si>
    <t>集計
事業
所数</t>
    <rPh sb="0" eb="2">
      <t>シュウケイ</t>
    </rPh>
    <rPh sb="3" eb="5">
      <t>ジギョウ</t>
    </rPh>
    <rPh sb="6" eb="7">
      <t>ショ</t>
    </rPh>
    <rPh sb="7" eb="8">
      <t>スウ</t>
    </rPh>
    <phoneticPr fontId="2"/>
  </si>
  <si>
    <t>区　　　　　分</t>
    <rPh sb="0" eb="1">
      <t>ク</t>
    </rPh>
    <rPh sb="6" eb="7">
      <t>ブン</t>
    </rPh>
    <phoneticPr fontId="2"/>
  </si>
  <si>
    <t>付表１　企業の常用労働者数別・労働組合の有無別事業所数割合</t>
    <rPh sb="0" eb="2">
      <t>フヒョウ</t>
    </rPh>
    <phoneticPr fontId="2"/>
  </si>
  <si>
    <t>事業所の全常用労働者数（合計）</t>
    <rPh sb="0" eb="3">
      <t>ジギョウショ</t>
    </rPh>
    <rPh sb="4" eb="5">
      <t>ゼン</t>
    </rPh>
    <rPh sb="5" eb="7">
      <t>ジョウヨウ</t>
    </rPh>
    <rPh sb="7" eb="10">
      <t>ロウドウシャ</t>
    </rPh>
    <rPh sb="10" eb="11">
      <t>スウ</t>
    </rPh>
    <rPh sb="12" eb="14">
      <t>ゴウケイ</t>
    </rPh>
    <phoneticPr fontId="8"/>
  </si>
  <si>
    <t>付表２－１　事業所の常用労働者数（合計）別事業所数割合</t>
    <rPh sb="0" eb="2">
      <t>フヒョウ</t>
    </rPh>
    <phoneticPr fontId="2"/>
  </si>
  <si>
    <t>0～29人</t>
    <rPh sb="4" eb="5">
      <t>ニン</t>
    </rPh>
    <phoneticPr fontId="8"/>
  </si>
  <si>
    <t>事業所の全常用労働者数（男性）</t>
    <rPh sb="0" eb="3">
      <t>ジギョウショ</t>
    </rPh>
    <rPh sb="4" eb="5">
      <t>ゼン</t>
    </rPh>
    <rPh sb="5" eb="7">
      <t>ジョウヨウ</t>
    </rPh>
    <rPh sb="7" eb="10">
      <t>ロウドウシャ</t>
    </rPh>
    <rPh sb="10" eb="11">
      <t>スウ</t>
    </rPh>
    <rPh sb="12" eb="14">
      <t>ダンセイ</t>
    </rPh>
    <phoneticPr fontId="8"/>
  </si>
  <si>
    <t>付表２－２　事業所の常用労働者数（男性）別事業所数割合</t>
    <rPh sb="0" eb="2">
      <t>フヒョウ</t>
    </rPh>
    <rPh sb="17" eb="19">
      <t>ダンセイ</t>
    </rPh>
    <phoneticPr fontId="2"/>
  </si>
  <si>
    <t>事業所の全常用労働者数（女性）</t>
    <rPh sb="0" eb="3">
      <t>ジギョウショ</t>
    </rPh>
    <rPh sb="4" eb="5">
      <t>ゼン</t>
    </rPh>
    <rPh sb="5" eb="7">
      <t>ジョウヨウ</t>
    </rPh>
    <rPh sb="7" eb="10">
      <t>ロウドウシャ</t>
    </rPh>
    <rPh sb="10" eb="11">
      <t>スウ</t>
    </rPh>
    <rPh sb="12" eb="14">
      <t>ジョセイ</t>
    </rPh>
    <phoneticPr fontId="8"/>
  </si>
  <si>
    <t>付表２－３　事業所の常用労働者数（女性）別事業所数割合</t>
    <rPh sb="0" eb="2">
      <t>フヒョウ</t>
    </rPh>
    <rPh sb="17" eb="19">
      <t>ジョセイ</t>
    </rPh>
    <phoneticPr fontId="2"/>
  </si>
  <si>
    <t>割合(%)</t>
    <rPh sb="0" eb="2">
      <t>ワリアイ</t>
    </rPh>
    <phoneticPr fontId="2"/>
  </si>
  <si>
    <t>労働者数</t>
    <rPh sb="0" eb="3">
      <t>ロウドウシャ</t>
    </rPh>
    <rPh sb="3" eb="4">
      <t>スウ</t>
    </rPh>
    <phoneticPr fontId="2"/>
  </si>
  <si>
    <t>合　計</t>
    <rPh sb="0" eb="1">
      <t>ゴウ</t>
    </rPh>
    <rPh sb="2" eb="3">
      <t>ケイ</t>
    </rPh>
    <phoneticPr fontId="8"/>
  </si>
  <si>
    <t>女　性</t>
    <rPh sb="0" eb="1">
      <t>オンナ</t>
    </rPh>
    <rPh sb="2" eb="3">
      <t>セイ</t>
    </rPh>
    <phoneticPr fontId="8"/>
  </si>
  <si>
    <t>男　性</t>
    <rPh sb="0" eb="1">
      <t>オトコ</t>
    </rPh>
    <rPh sb="2" eb="3">
      <t>セイ</t>
    </rPh>
    <phoneticPr fontId="8"/>
  </si>
  <si>
    <t>全常用労働者数</t>
    <rPh sb="0" eb="1">
      <t>ゼン</t>
    </rPh>
    <rPh sb="1" eb="3">
      <t>ジョウヨウ</t>
    </rPh>
    <rPh sb="3" eb="6">
      <t>ロウドウシャ</t>
    </rPh>
    <rPh sb="6" eb="7">
      <t>スウ</t>
    </rPh>
    <phoneticPr fontId="8"/>
  </si>
  <si>
    <t>付表２－４　常用労働者数割合（合計・男女）</t>
    <rPh sb="0" eb="2">
      <t>フヒョウ</t>
    </rPh>
    <phoneticPr fontId="2"/>
  </si>
  <si>
    <t>44時間超</t>
    <phoneticPr fontId="8"/>
  </si>
  <si>
    <r>
      <t>42時間超</t>
    </r>
    <r>
      <rPr>
        <sz val="11"/>
        <color indexed="9"/>
        <rFont val="ＭＳ 明朝"/>
        <family val="1"/>
        <charset val="128"/>
      </rPr>
      <t>＊</t>
    </r>
    <r>
      <rPr>
        <sz val="11"/>
        <rFont val="ＭＳ 明朝"/>
        <family val="1"/>
        <charset val="128"/>
      </rPr>
      <t xml:space="preserve">
44時間以下</t>
    </r>
    <phoneticPr fontId="8"/>
  </si>
  <si>
    <r>
      <t>40時間超</t>
    </r>
    <r>
      <rPr>
        <sz val="11"/>
        <color indexed="9"/>
        <rFont val="ＭＳ 明朝"/>
        <family val="1"/>
        <charset val="128"/>
      </rPr>
      <t>＊</t>
    </r>
    <r>
      <rPr>
        <sz val="11"/>
        <rFont val="ＭＳ 明朝"/>
        <family val="1"/>
        <charset val="128"/>
      </rPr>
      <t xml:space="preserve">
42時間以下</t>
    </r>
    <phoneticPr fontId="8"/>
  </si>
  <si>
    <t>40時間以下</t>
  </si>
  <si>
    <r>
      <t>38時間超</t>
    </r>
    <r>
      <rPr>
        <sz val="11"/>
        <color indexed="9"/>
        <rFont val="ＭＳ 明朝"/>
        <family val="1"/>
        <charset val="128"/>
      </rPr>
      <t>＊</t>
    </r>
    <r>
      <rPr>
        <sz val="11"/>
        <rFont val="ＭＳ 明朝"/>
        <family val="1"/>
        <charset val="128"/>
      </rPr>
      <t xml:space="preserve">
40時間以下</t>
    </r>
    <phoneticPr fontId="8"/>
  </si>
  <si>
    <t>38時間以下</t>
    <phoneticPr fontId="8"/>
  </si>
  <si>
    <t>付表３－１　週所定労働時間別事業所数割合</t>
    <rPh sb="0" eb="2">
      <t>フヒョウ</t>
    </rPh>
    <phoneticPr fontId="2"/>
  </si>
  <si>
    <t>分</t>
    <rPh sb="0" eb="1">
      <t>フン</t>
    </rPh>
    <phoneticPr fontId="2"/>
  </si>
  <si>
    <t>時間</t>
    <rPh sb="0" eb="2">
      <t>ジカン</t>
    </rPh>
    <phoneticPr fontId="2"/>
  </si>
  <si>
    <t>教育，学習支援業</t>
    <phoneticPr fontId="2"/>
  </si>
  <si>
    <t>不動産業，物品賃貸業</t>
    <phoneticPr fontId="2"/>
  </si>
  <si>
    <t>運輸業，郵便業</t>
    <phoneticPr fontId="2"/>
  </si>
  <si>
    <t>情報通信業</t>
    <phoneticPr fontId="2"/>
  </si>
  <si>
    <t>建設業</t>
    <phoneticPr fontId="2"/>
  </si>
  <si>
    <t>その他の製造業</t>
    <phoneticPr fontId="2"/>
  </si>
  <si>
    <t>輸送用機械器具製造業</t>
    <phoneticPr fontId="2"/>
  </si>
  <si>
    <t>情報通信機械器具製造業</t>
    <phoneticPr fontId="2"/>
  </si>
  <si>
    <t>電子部品・デバイス・
電子回路製造業</t>
    <phoneticPr fontId="2"/>
  </si>
  <si>
    <t>はん用機械器具製造業</t>
    <phoneticPr fontId="2"/>
  </si>
  <si>
    <t>金属製品製造業</t>
    <phoneticPr fontId="2"/>
  </si>
  <si>
    <t>鉄鋼業</t>
    <phoneticPr fontId="2"/>
  </si>
  <si>
    <t>ゴム製品製造業</t>
    <phoneticPr fontId="2"/>
  </si>
  <si>
    <t>プラスチック製品製造業</t>
    <phoneticPr fontId="2"/>
  </si>
  <si>
    <t>石油製品・石炭製品製造業</t>
    <phoneticPr fontId="2"/>
  </si>
  <si>
    <t>化学工業</t>
    <phoneticPr fontId="2"/>
  </si>
  <si>
    <t>パルプ・紙・紙加工品製造業</t>
    <phoneticPr fontId="2"/>
  </si>
  <si>
    <t>家具・装備品製造業</t>
    <phoneticPr fontId="2"/>
  </si>
  <si>
    <t>木材・木製品製造業</t>
    <phoneticPr fontId="2"/>
  </si>
  <si>
    <t>付表３－２　１事業所・労働者１人当たりの平均週所定労働時間</t>
    <rPh sb="0" eb="2">
      <t>フヒョウ</t>
    </rPh>
    <phoneticPr fontId="2"/>
  </si>
  <si>
    <t>その他</t>
    <rPh sb="2" eb="3">
      <t>タ</t>
    </rPh>
    <phoneticPr fontId="8"/>
  </si>
  <si>
    <r>
      <t>何らかの</t>
    </r>
    <r>
      <rPr>
        <sz val="11"/>
        <color indexed="9"/>
        <rFont val="ＭＳ 明朝"/>
        <family val="1"/>
        <charset val="128"/>
      </rPr>
      <t>＊</t>
    </r>
    <r>
      <rPr>
        <sz val="11"/>
        <rFont val="ＭＳ 明朝"/>
        <family val="1"/>
        <charset val="128"/>
      </rPr>
      <t xml:space="preserve">
週休２日制</t>
    </r>
    <rPh sb="0" eb="1">
      <t>ナン</t>
    </rPh>
    <rPh sb="6" eb="8">
      <t>シュウキュウ</t>
    </rPh>
    <rPh sb="9" eb="11">
      <t>カセイ</t>
    </rPh>
    <phoneticPr fontId="8"/>
  </si>
  <si>
    <t>週休１日半制</t>
    <rPh sb="0" eb="2">
      <t>シュウキュウ</t>
    </rPh>
    <rPh sb="3" eb="4">
      <t>ニチ</t>
    </rPh>
    <rPh sb="4" eb="5">
      <t>ハン</t>
    </rPh>
    <rPh sb="5" eb="6">
      <t>セイ</t>
    </rPh>
    <phoneticPr fontId="8"/>
  </si>
  <si>
    <t>週休１日制</t>
    <rPh sb="0" eb="2">
      <t>シュウキュウ</t>
    </rPh>
    <rPh sb="3" eb="5">
      <t>カセイ</t>
    </rPh>
    <phoneticPr fontId="8"/>
  </si>
  <si>
    <t>集　　計
労働者数</t>
    <rPh sb="0" eb="1">
      <t>シュウ</t>
    </rPh>
    <rPh sb="3" eb="4">
      <t>ケイ</t>
    </rPh>
    <rPh sb="5" eb="8">
      <t>ロウドウシャ</t>
    </rPh>
    <rPh sb="8" eb="9">
      <t>スウ</t>
    </rPh>
    <phoneticPr fontId="2"/>
  </si>
  <si>
    <t xml:space="preserve">
平均取得率
（％）</t>
    <rPh sb="1" eb="3">
      <t>ヘイキン</t>
    </rPh>
    <rPh sb="3" eb="5">
      <t>シュトク</t>
    </rPh>
    <rPh sb="5" eb="6">
      <t>リツ</t>
    </rPh>
    <phoneticPr fontId="13"/>
  </si>
  <si>
    <t xml:space="preserve">
平均取得日数
（日）</t>
    <rPh sb="1" eb="3">
      <t>ヘイキン</t>
    </rPh>
    <rPh sb="3" eb="5">
      <t>シュトク</t>
    </rPh>
    <rPh sb="5" eb="7">
      <t>ニッスウ</t>
    </rPh>
    <rPh sb="10" eb="11">
      <t>ヒ</t>
    </rPh>
    <phoneticPr fontId="13"/>
  </si>
  <si>
    <t xml:space="preserve">
平均付与日数
（日）</t>
    <rPh sb="1" eb="3">
      <t>ヘイキン</t>
    </rPh>
    <rPh sb="3" eb="5">
      <t>フヨ</t>
    </rPh>
    <rPh sb="5" eb="7">
      <t>ニッスウ</t>
    </rPh>
    <rPh sb="10" eb="11">
      <t>ヒ</t>
    </rPh>
    <phoneticPr fontId="8"/>
  </si>
  <si>
    <t xml:space="preserve">
対象労働者数
（人）</t>
    <rPh sb="1" eb="3">
      <t>タイショウ</t>
    </rPh>
    <rPh sb="3" eb="5">
      <t>ロウドウ</t>
    </rPh>
    <rPh sb="5" eb="6">
      <t>シャ</t>
    </rPh>
    <rPh sb="6" eb="7">
      <t>カズ</t>
    </rPh>
    <rPh sb="10" eb="11">
      <t>ニン</t>
    </rPh>
    <phoneticPr fontId="8"/>
  </si>
  <si>
    <t xml:space="preserve">集計事業所数
</t>
    <rPh sb="0" eb="2">
      <t>シュウケイ</t>
    </rPh>
    <rPh sb="2" eb="4">
      <t>ジギョウ</t>
    </rPh>
    <rPh sb="4" eb="5">
      <t>ショ</t>
    </rPh>
    <rPh sb="5" eb="6">
      <t>スウ</t>
    </rPh>
    <phoneticPr fontId="2"/>
  </si>
  <si>
    <t>学術研究，専門・
技術サービス業</t>
    <phoneticPr fontId="2"/>
  </si>
  <si>
    <t>鉱業，採石業，砂利採取業</t>
    <phoneticPr fontId="2"/>
  </si>
  <si>
    <t>１事業所
平均年間
休日総数
（日）</t>
    <rPh sb="1" eb="3">
      <t>ジギョウ</t>
    </rPh>
    <rPh sb="3" eb="4">
      <t>ショ</t>
    </rPh>
    <rPh sb="5" eb="7">
      <t>ヘイキン</t>
    </rPh>
    <rPh sb="7" eb="9">
      <t>ネンカン</t>
    </rPh>
    <rPh sb="10" eb="12">
      <t>キュウジツ</t>
    </rPh>
    <rPh sb="12" eb="14">
      <t>ソウスウ</t>
    </rPh>
    <rPh sb="18" eb="19">
      <t>ニチ</t>
    </rPh>
    <phoneticPr fontId="8"/>
  </si>
  <si>
    <t>120日　　　以 上</t>
    <phoneticPr fontId="8"/>
  </si>
  <si>
    <t>110～　　　119日</t>
    <phoneticPr fontId="8"/>
  </si>
  <si>
    <t>100～　　　109日</t>
    <phoneticPr fontId="8"/>
  </si>
  <si>
    <t>90～　　　99日</t>
    <phoneticPr fontId="8"/>
  </si>
  <si>
    <t>80～　　　89日</t>
    <phoneticPr fontId="8"/>
  </si>
  <si>
    <t>70～　　　79日</t>
    <phoneticPr fontId="8"/>
  </si>
  <si>
    <t>60～　　　69日</t>
    <phoneticPr fontId="8"/>
  </si>
  <si>
    <t>59日　　　以下</t>
    <phoneticPr fontId="8"/>
  </si>
  <si>
    <t>集　　計
事業所数</t>
    <rPh sb="0" eb="1">
      <t>シュウ</t>
    </rPh>
    <rPh sb="3" eb="4">
      <t>ケイ</t>
    </rPh>
    <rPh sb="5" eb="7">
      <t>ジギョウ</t>
    </rPh>
    <rPh sb="7" eb="8">
      <t>ショ</t>
    </rPh>
    <rPh sb="8" eb="9">
      <t>スウ</t>
    </rPh>
    <phoneticPr fontId="2"/>
  </si>
  <si>
    <t>（単位　上段：事業所数　下段：％）</t>
    <rPh sb="4" eb="6">
      <t>ジョウダン</t>
    </rPh>
    <rPh sb="7" eb="10">
      <t>ジギョウショ</t>
    </rPh>
    <rPh sb="10" eb="11">
      <t>スウ</t>
    </rPh>
    <rPh sb="12" eb="14">
      <t>ゲダン</t>
    </rPh>
    <phoneticPr fontId="8"/>
  </si>
  <si>
    <r>
      <t>労働者１
人平均年
間休日総
数</t>
    </r>
    <r>
      <rPr>
        <sz val="11"/>
        <color indexed="9"/>
        <rFont val="ＭＳ 明朝"/>
        <family val="1"/>
        <charset val="128"/>
      </rPr>
      <t>＊＊＊</t>
    </r>
    <r>
      <rPr>
        <sz val="11"/>
        <rFont val="ＭＳ 明朝"/>
        <family val="1"/>
        <charset val="128"/>
      </rPr>
      <t xml:space="preserve">
（日）</t>
    </r>
    <rPh sb="22" eb="23">
      <t>ニチ</t>
    </rPh>
    <phoneticPr fontId="8"/>
  </si>
  <si>
    <t>（単位　上段：労働者数　下段：％）</t>
    <rPh sb="4" eb="6">
      <t>ジョウダン</t>
    </rPh>
    <rPh sb="7" eb="10">
      <t>ロウドウシャ</t>
    </rPh>
    <rPh sb="10" eb="11">
      <t>スウ</t>
    </rPh>
    <rPh sb="12" eb="14">
      <t>ゲダン</t>
    </rPh>
    <phoneticPr fontId="8"/>
  </si>
  <si>
    <t xml:space="preserve">無回答
</t>
    <rPh sb="0" eb="3">
      <t>ムカイトウ</t>
    </rPh>
    <phoneticPr fontId="13"/>
  </si>
  <si>
    <t>規定していないが、
今後とも整備しない</t>
    <rPh sb="0" eb="2">
      <t>キテイ</t>
    </rPh>
    <rPh sb="10" eb="12">
      <t>コンゴ</t>
    </rPh>
    <rPh sb="14" eb="16">
      <t>セイビ</t>
    </rPh>
    <phoneticPr fontId="13"/>
  </si>
  <si>
    <t>規定していないが、
整備を検討している</t>
    <rPh sb="0" eb="2">
      <t>キテイ</t>
    </rPh>
    <rPh sb="10" eb="12">
      <t>セイビ</t>
    </rPh>
    <rPh sb="13" eb="15">
      <t>ケントウ</t>
    </rPh>
    <phoneticPr fontId="13"/>
  </si>
  <si>
    <t xml:space="preserve">規定している
</t>
    <rPh sb="0" eb="2">
      <t>キテイ</t>
    </rPh>
    <phoneticPr fontId="13"/>
  </si>
  <si>
    <t xml:space="preserve">無回答
</t>
    <rPh sb="0" eb="3">
      <t>ムカイトウ</t>
    </rPh>
    <phoneticPr fontId="8"/>
  </si>
  <si>
    <t xml:space="preserve">その他
</t>
    <rPh sb="2" eb="3">
      <t>タ</t>
    </rPh>
    <phoneticPr fontId="8"/>
  </si>
  <si>
    <t xml:space="preserve">子供が満３歳以上
</t>
    <rPh sb="0" eb="2">
      <t>コドモ</t>
    </rPh>
    <rPh sb="3" eb="4">
      <t>マン</t>
    </rPh>
    <rPh sb="5" eb="6">
      <t>サイ</t>
    </rPh>
    <rPh sb="6" eb="8">
      <t>イジョウ</t>
    </rPh>
    <phoneticPr fontId="13"/>
  </si>
  <si>
    <r>
      <t>子供が１歳６ヶ月
～３歳未満</t>
    </r>
    <r>
      <rPr>
        <sz val="11"/>
        <color indexed="9"/>
        <rFont val="ＭＳ 明朝"/>
        <family val="1"/>
        <charset val="128"/>
      </rPr>
      <t>＊＊＊</t>
    </r>
    <rPh sb="0" eb="2">
      <t>コドモ</t>
    </rPh>
    <rPh sb="4" eb="5">
      <t>サイ</t>
    </rPh>
    <rPh sb="7" eb="8">
      <t>ゲツ</t>
    </rPh>
    <rPh sb="11" eb="12">
      <t>サイ</t>
    </rPh>
    <rPh sb="12" eb="14">
      <t>ミマン</t>
    </rPh>
    <phoneticPr fontId="13"/>
  </si>
  <si>
    <r>
      <t>子供が１歳６ヶ月
未満</t>
    </r>
    <r>
      <rPr>
        <sz val="11"/>
        <color indexed="9"/>
        <rFont val="ＭＳ 明朝"/>
        <family val="1"/>
        <charset val="128"/>
      </rPr>
      <t>＊＊＊＊＊＊</t>
    </r>
    <rPh sb="0" eb="2">
      <t>コドモ</t>
    </rPh>
    <rPh sb="4" eb="5">
      <t>サイ</t>
    </rPh>
    <rPh sb="7" eb="8">
      <t>ゲツ</t>
    </rPh>
    <rPh sb="9" eb="11">
      <t>ミマン</t>
    </rPh>
    <phoneticPr fontId="13"/>
  </si>
  <si>
    <t>なし</t>
    <phoneticPr fontId="13"/>
  </si>
  <si>
    <t>あり</t>
    <phoneticPr fontId="13"/>
  </si>
  <si>
    <t>-</t>
    <phoneticPr fontId="2"/>
  </si>
  <si>
    <r>
      <t>産後休業取
得後、育児
休業を取得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1">
      <t>イクジ</t>
    </rPh>
    <rPh sb="12" eb="14">
      <t>キュウギョウ</t>
    </rPh>
    <rPh sb="15" eb="17">
      <t>シュトク</t>
    </rPh>
    <rPh sb="20" eb="21">
      <t>モノ</t>
    </rPh>
    <phoneticPr fontId="13"/>
  </si>
  <si>
    <r>
      <t>産後休業取
得後、直ち
に職場復帰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0">
      <t>タダ</t>
    </rPh>
    <rPh sb="13" eb="15">
      <t>ショクバ</t>
    </rPh>
    <rPh sb="15" eb="17">
      <t>フッキ</t>
    </rPh>
    <rPh sb="20" eb="21">
      <t>モノ</t>
    </rPh>
    <phoneticPr fontId="13"/>
  </si>
  <si>
    <r>
      <t>産後休業取
得中、ある
いは取得後
に退職した
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チュウ</t>
    </rPh>
    <rPh sb="14" eb="16">
      <t>シュトク</t>
    </rPh>
    <rPh sb="16" eb="17">
      <t>ゴ</t>
    </rPh>
    <rPh sb="19" eb="21">
      <t>タイショク</t>
    </rPh>
    <rPh sb="24" eb="25">
      <t>モノ</t>
    </rPh>
    <rPh sb="31" eb="32">
      <t>ニン</t>
    </rPh>
    <phoneticPr fontId="13"/>
  </si>
  <si>
    <r>
      <t xml:space="preserve">
うち出産を
前に退職し
た者</t>
    </r>
    <r>
      <rPr>
        <sz val="10"/>
        <color indexed="9"/>
        <rFont val="ＭＳ 明朝"/>
        <family val="1"/>
        <charset val="128"/>
      </rPr>
      <t>＊＊＊</t>
    </r>
    <r>
      <rPr>
        <sz val="10"/>
        <rFont val="ＭＳ 明朝"/>
        <family val="1"/>
        <charset val="128"/>
      </rPr>
      <t xml:space="preserve">
（人）</t>
    </r>
    <rPh sb="3" eb="5">
      <t>シュッサン</t>
    </rPh>
    <rPh sb="7" eb="8">
      <t>マエ</t>
    </rPh>
    <rPh sb="9" eb="10">
      <t>タイ</t>
    </rPh>
    <rPh sb="10" eb="11">
      <t>ツトメ</t>
    </rPh>
    <rPh sb="14" eb="15">
      <t>モノ</t>
    </rPh>
    <phoneticPr fontId="13"/>
  </si>
  <si>
    <r>
      <t xml:space="preserve">
うち在職し
たまま出産
した者</t>
    </r>
    <r>
      <rPr>
        <sz val="10"/>
        <color indexed="9"/>
        <rFont val="ＭＳ 明朝"/>
        <family val="1"/>
        <charset val="128"/>
      </rPr>
      <t>＊＊</t>
    </r>
    <r>
      <rPr>
        <sz val="10"/>
        <rFont val="ＭＳ 明朝"/>
        <family val="1"/>
        <charset val="128"/>
      </rPr>
      <t xml:space="preserve">
（人）</t>
    </r>
    <rPh sb="3" eb="5">
      <t>ザイショク</t>
    </rPh>
    <rPh sb="10" eb="12">
      <t>シュッサン</t>
    </rPh>
    <rPh sb="11" eb="12">
      <t>セン</t>
    </rPh>
    <rPh sb="15" eb="16">
      <t>モノ</t>
    </rPh>
    <phoneticPr fontId="13"/>
  </si>
  <si>
    <r>
      <t xml:space="preserve">
出　産
予定者</t>
    </r>
    <r>
      <rPr>
        <sz val="10"/>
        <color indexed="9"/>
        <rFont val="ＭＳ 明朝"/>
        <family val="1"/>
        <charset val="128"/>
      </rPr>
      <t xml:space="preserve">
</t>
    </r>
    <r>
      <rPr>
        <sz val="10"/>
        <rFont val="ＭＳ 明朝"/>
        <family val="1"/>
        <charset val="128"/>
      </rPr>
      <t>（人）</t>
    </r>
    <rPh sb="2" eb="3">
      <t>デ</t>
    </rPh>
    <rPh sb="4" eb="5">
      <t>サン</t>
    </rPh>
    <rPh sb="6" eb="8">
      <t>ヨテイ</t>
    </rPh>
    <rPh sb="8" eb="9">
      <t>シャ</t>
    </rPh>
    <phoneticPr fontId="13"/>
  </si>
  <si>
    <t xml:space="preserve">出産予定
者のいた
事業所数
</t>
    <rPh sb="0" eb="2">
      <t>シュッサン</t>
    </rPh>
    <rPh sb="2" eb="4">
      <t>ヨテイ</t>
    </rPh>
    <rPh sb="5" eb="6">
      <t>シャ</t>
    </rPh>
    <rPh sb="10" eb="13">
      <t>ジギョウショ</t>
    </rPh>
    <rPh sb="13" eb="14">
      <t>スウ</t>
    </rPh>
    <phoneticPr fontId="2"/>
  </si>
  <si>
    <t>（単位　上段：事業所数　下段：％）</t>
    <rPh sb="4" eb="6">
      <t>ジョウダン</t>
    </rPh>
    <rPh sb="7" eb="10">
      <t>ジギョウショ</t>
    </rPh>
    <rPh sb="12" eb="14">
      <t>ゲダン</t>
    </rPh>
    <phoneticPr fontId="8"/>
  </si>
  <si>
    <t>無回答</t>
    <rPh sb="0" eb="3">
      <t>ムカイトウ</t>
    </rPh>
    <phoneticPr fontId="13"/>
  </si>
  <si>
    <t>10日
以上</t>
    <rPh sb="2" eb="3">
      <t>ニチ</t>
    </rPh>
    <rPh sb="4" eb="6">
      <t>イジョウ</t>
    </rPh>
    <phoneticPr fontId="13"/>
  </si>
  <si>
    <t>５～
９日</t>
    <rPh sb="4" eb="5">
      <t>ニチ</t>
    </rPh>
    <phoneticPr fontId="13"/>
  </si>
  <si>
    <t>４日
以下</t>
    <rPh sb="1" eb="2">
      <t>ニチ</t>
    </rPh>
    <rPh sb="3" eb="5">
      <t>イカ</t>
    </rPh>
    <phoneticPr fontId="13"/>
  </si>
  <si>
    <r>
      <t>配偶者出産休暇取得率</t>
    </r>
    <r>
      <rPr>
        <sz val="10"/>
        <color indexed="9"/>
        <rFont val="ＭＳ 明朝"/>
        <family val="1"/>
        <charset val="128"/>
      </rPr>
      <t xml:space="preserve">＊＊
</t>
    </r>
    <r>
      <rPr>
        <sz val="10"/>
        <rFont val="ＭＳ 明朝"/>
        <family val="1"/>
        <charset val="128"/>
      </rPr>
      <t>（％）</t>
    </r>
    <rPh sb="0" eb="3">
      <t>ハイグウシャ</t>
    </rPh>
    <rPh sb="3" eb="5">
      <t>シュッサン</t>
    </rPh>
    <rPh sb="5" eb="7">
      <t>キュウカ</t>
    </rPh>
    <rPh sb="7" eb="9">
      <t>シュトク</t>
    </rPh>
    <rPh sb="9" eb="10">
      <t>リツ</t>
    </rPh>
    <phoneticPr fontId="13"/>
  </si>
  <si>
    <r>
      <t>配偶者出産休暇取得数</t>
    </r>
    <r>
      <rPr>
        <sz val="10"/>
        <color indexed="9"/>
        <rFont val="ＭＳ 明朝"/>
        <family val="1"/>
        <charset val="128"/>
      </rPr>
      <t xml:space="preserve">＊＊
</t>
    </r>
    <r>
      <rPr>
        <sz val="10"/>
        <rFont val="ＭＳ 明朝"/>
        <family val="1"/>
        <charset val="128"/>
      </rPr>
      <t>（人）</t>
    </r>
    <rPh sb="0" eb="3">
      <t>ハイグウシャ</t>
    </rPh>
    <rPh sb="3" eb="5">
      <t>シュッサン</t>
    </rPh>
    <rPh sb="5" eb="7">
      <t>キュウカ</t>
    </rPh>
    <rPh sb="7" eb="9">
      <t>シュトク</t>
    </rPh>
    <rPh sb="9" eb="10">
      <t>スウ</t>
    </rPh>
    <rPh sb="16" eb="17">
      <t>ニン</t>
    </rPh>
    <phoneticPr fontId="13"/>
  </si>
  <si>
    <r>
      <t>配偶者が出産した男性従業員数</t>
    </r>
    <r>
      <rPr>
        <sz val="10"/>
        <color indexed="9"/>
        <rFont val="ＭＳ 明朝"/>
        <family val="1"/>
        <charset val="128"/>
      </rPr>
      <t xml:space="preserve">＊＊
</t>
    </r>
    <r>
      <rPr>
        <sz val="10"/>
        <rFont val="ＭＳ 明朝"/>
        <family val="1"/>
        <charset val="128"/>
      </rPr>
      <t>（人）</t>
    </r>
    <rPh sb="0" eb="3">
      <t>ハイグウシャ</t>
    </rPh>
    <rPh sb="4" eb="6">
      <t>シュッサン</t>
    </rPh>
    <rPh sb="8" eb="10">
      <t>ダンセイ</t>
    </rPh>
    <rPh sb="10" eb="13">
      <t>ジュウギョウイン</t>
    </rPh>
    <rPh sb="13" eb="14">
      <t>スウ</t>
    </rPh>
    <rPh sb="19" eb="20">
      <t>ニン</t>
    </rPh>
    <phoneticPr fontId="13"/>
  </si>
  <si>
    <t>取得可能日数</t>
    <rPh sb="0" eb="2">
      <t>シュトク</t>
    </rPh>
    <rPh sb="2" eb="4">
      <t>カノウ</t>
    </rPh>
    <rPh sb="4" eb="6">
      <t>ニッスウ</t>
    </rPh>
    <phoneticPr fontId="13"/>
  </si>
  <si>
    <t>無　給</t>
    <rPh sb="0" eb="1">
      <t>ナ</t>
    </rPh>
    <rPh sb="2" eb="3">
      <t>キュウ</t>
    </rPh>
    <phoneticPr fontId="13"/>
  </si>
  <si>
    <t>有　給</t>
    <rPh sb="0" eb="1">
      <t>ユウ</t>
    </rPh>
    <rPh sb="2" eb="3">
      <t>キュウ</t>
    </rPh>
    <phoneticPr fontId="13"/>
  </si>
  <si>
    <t xml:space="preserve">無回答
</t>
    <rPh sb="0" eb="3">
      <t>ムカイトウ</t>
    </rPh>
    <phoneticPr fontId="8"/>
  </si>
  <si>
    <r>
      <t>企業独自の配偶者出
産時の育児目的休暇
制度</t>
    </r>
    <r>
      <rPr>
        <sz val="11"/>
        <color indexed="9"/>
        <rFont val="ＭＳ 明朝"/>
        <family val="1"/>
        <charset val="128"/>
      </rPr>
      <t>＊＊＊＊＊＊＊</t>
    </r>
    <phoneticPr fontId="13"/>
  </si>
  <si>
    <r>
      <t>育児・介護休業法で
定める育児休業</t>
    </r>
    <r>
      <rPr>
        <sz val="11"/>
        <color indexed="9"/>
        <rFont val="ＭＳ 明朝"/>
        <family val="1"/>
        <charset val="128"/>
      </rPr>
      <t xml:space="preserve">＊＊
</t>
    </r>
    <phoneticPr fontId="13"/>
  </si>
  <si>
    <t>サービス業
（他に分類されないもの）</t>
    <phoneticPr fontId="2"/>
  </si>
  <si>
    <t>複合サービス事業</t>
    <phoneticPr fontId="2"/>
  </si>
  <si>
    <t>医療，福祉</t>
    <phoneticPr fontId="2"/>
  </si>
  <si>
    <t>生活関連サービス業，娯楽業</t>
    <phoneticPr fontId="2"/>
  </si>
  <si>
    <t>宿泊業，飲食サービス業</t>
    <phoneticPr fontId="2"/>
  </si>
  <si>
    <t>生産用機械器具製造業</t>
    <phoneticPr fontId="2"/>
  </si>
  <si>
    <t>はん用機械器具製造業</t>
    <phoneticPr fontId="2"/>
  </si>
  <si>
    <t>なめし革・同製品・毛皮製造業</t>
    <phoneticPr fontId="2"/>
  </si>
  <si>
    <t xml:space="preserve">
男　性
（％）</t>
    <rPh sb="1" eb="2">
      <t>オトコ</t>
    </rPh>
    <rPh sb="3" eb="4">
      <t>セイ</t>
    </rPh>
    <phoneticPr fontId="13"/>
  </si>
  <si>
    <t xml:space="preserve">
女　性
（％）</t>
    <rPh sb="1" eb="2">
      <t>オンナ</t>
    </rPh>
    <rPh sb="3" eb="4">
      <t>セイ</t>
    </rPh>
    <phoneticPr fontId="13"/>
  </si>
  <si>
    <r>
      <t>男性育児
休業取得
率</t>
    </r>
    <r>
      <rPr>
        <sz val="11"/>
        <color indexed="9"/>
        <rFont val="ＭＳ 明朝"/>
        <family val="1"/>
        <charset val="128"/>
      </rPr>
      <t>＊＊＊</t>
    </r>
    <r>
      <rPr>
        <sz val="11"/>
        <rFont val="ＭＳ 明朝"/>
        <family val="1"/>
        <charset val="128"/>
      </rPr>
      <t xml:space="preserve">
（％）</t>
    </r>
    <rPh sb="0" eb="2">
      <t>ダンセイ</t>
    </rPh>
    <rPh sb="2" eb="4">
      <t>イクジ</t>
    </rPh>
    <rPh sb="5" eb="7">
      <t>キュウギョウ</t>
    </rPh>
    <rPh sb="7" eb="9">
      <t>シュトク</t>
    </rPh>
    <rPh sb="10" eb="11">
      <t>リツ</t>
    </rPh>
    <phoneticPr fontId="13"/>
  </si>
  <si>
    <r>
      <t>男性育児
休業取得
者数</t>
    </r>
    <r>
      <rPr>
        <sz val="11"/>
        <color indexed="9"/>
        <rFont val="ＭＳ 明朝"/>
        <family val="1"/>
        <charset val="128"/>
      </rPr>
      <t>＊＊</t>
    </r>
    <r>
      <rPr>
        <sz val="11"/>
        <rFont val="ＭＳ 明朝"/>
        <family val="1"/>
        <charset val="128"/>
      </rPr>
      <t xml:space="preserve">
（人）</t>
    </r>
    <rPh sb="0" eb="2">
      <t>ダンセイ</t>
    </rPh>
    <rPh sb="2" eb="4">
      <t>イクジ</t>
    </rPh>
    <rPh sb="5" eb="7">
      <t>キュウギョウ</t>
    </rPh>
    <rPh sb="7" eb="9">
      <t>シュトク</t>
    </rPh>
    <rPh sb="10" eb="11">
      <t>シャ</t>
    </rPh>
    <rPh sb="11" eb="12">
      <t>スウ</t>
    </rPh>
    <phoneticPr fontId="13"/>
  </si>
  <si>
    <r>
      <t>女性育児
休業取得
率</t>
    </r>
    <r>
      <rPr>
        <sz val="11"/>
        <color indexed="9"/>
        <rFont val="ＭＳ 明朝"/>
        <family val="1"/>
        <charset val="128"/>
      </rPr>
      <t>＊＊＊</t>
    </r>
    <r>
      <rPr>
        <sz val="11"/>
        <rFont val="ＭＳ 明朝"/>
        <family val="1"/>
        <charset val="128"/>
      </rPr>
      <t xml:space="preserve">
（％）</t>
    </r>
    <rPh sb="0" eb="2">
      <t>ジョセイ</t>
    </rPh>
    <rPh sb="2" eb="4">
      <t>イクジ</t>
    </rPh>
    <rPh sb="5" eb="7">
      <t>キュウギョウ</t>
    </rPh>
    <rPh sb="7" eb="9">
      <t>シュトク</t>
    </rPh>
    <rPh sb="10" eb="11">
      <t>リツ</t>
    </rPh>
    <phoneticPr fontId="13"/>
  </si>
  <si>
    <r>
      <t>女性育児
休業取得
者数</t>
    </r>
    <r>
      <rPr>
        <sz val="11"/>
        <color indexed="9"/>
        <rFont val="ＭＳ 明朝"/>
        <family val="1"/>
        <charset val="128"/>
      </rPr>
      <t>＊＊</t>
    </r>
    <r>
      <rPr>
        <sz val="11"/>
        <rFont val="ＭＳ 明朝"/>
        <family val="1"/>
        <charset val="128"/>
      </rPr>
      <t xml:space="preserve">
（人）</t>
    </r>
    <rPh sb="0" eb="2">
      <t>ジョセイ</t>
    </rPh>
    <rPh sb="2" eb="4">
      <t>イクジ</t>
    </rPh>
    <rPh sb="5" eb="7">
      <t>キュウギョウ</t>
    </rPh>
    <rPh sb="7" eb="9">
      <t>シュトク</t>
    </rPh>
    <rPh sb="10" eb="11">
      <t>シャ</t>
    </rPh>
    <rPh sb="11" eb="12">
      <t>スウ</t>
    </rPh>
    <phoneticPr fontId="13"/>
  </si>
  <si>
    <t xml:space="preserve">
育　児
休業者
（人）</t>
    <rPh sb="1" eb="2">
      <t>イク</t>
    </rPh>
    <rPh sb="3" eb="4">
      <t>コ</t>
    </rPh>
    <rPh sb="5" eb="7">
      <t>キュウギョウ</t>
    </rPh>
    <rPh sb="7" eb="8">
      <t>シャ</t>
    </rPh>
    <phoneticPr fontId="13"/>
  </si>
  <si>
    <t xml:space="preserve">
出産者
（人）</t>
    <rPh sb="1" eb="3">
      <t>シュッサン</t>
    </rPh>
    <rPh sb="3" eb="4">
      <t>シャ</t>
    </rPh>
    <rPh sb="8" eb="9">
      <t>ニン</t>
    </rPh>
    <phoneticPr fontId="13"/>
  </si>
  <si>
    <t>育児休業者の男女比</t>
    <rPh sb="0" eb="2">
      <t>イクジ</t>
    </rPh>
    <rPh sb="2" eb="4">
      <t>キュウギョウ</t>
    </rPh>
    <rPh sb="4" eb="5">
      <t>シャ</t>
    </rPh>
    <rPh sb="6" eb="9">
      <t>ダンジョヒ</t>
    </rPh>
    <phoneticPr fontId="13"/>
  </si>
  <si>
    <r>
      <t>配偶者が
出産した
男性従業
員数</t>
    </r>
    <r>
      <rPr>
        <sz val="11"/>
        <color indexed="9"/>
        <rFont val="ＭＳ 明朝"/>
        <family val="1"/>
        <charset val="128"/>
      </rPr>
      <t>＊＊</t>
    </r>
    <r>
      <rPr>
        <sz val="11"/>
        <rFont val="ＭＳ 明朝"/>
        <family val="1"/>
        <charset val="128"/>
      </rPr>
      <t xml:space="preserve">
（人）</t>
    </r>
    <rPh sb="0" eb="3">
      <t>ハイグウシャ</t>
    </rPh>
    <rPh sb="5" eb="7">
      <t>シュッサン</t>
    </rPh>
    <rPh sb="10" eb="12">
      <t>ダンセイ</t>
    </rPh>
    <rPh sb="12" eb="14">
      <t>ジュウギョウ</t>
    </rPh>
    <rPh sb="15" eb="17">
      <t>インズウ</t>
    </rPh>
    <rPh sb="16" eb="17">
      <t>スウ</t>
    </rPh>
    <phoneticPr fontId="13"/>
  </si>
  <si>
    <r>
      <t>在職のま
ま出産し
た女性従
業員数</t>
    </r>
    <r>
      <rPr>
        <sz val="11"/>
        <color indexed="9"/>
        <rFont val="ＭＳ 明朝"/>
        <family val="1"/>
        <charset val="128"/>
      </rPr>
      <t>＊</t>
    </r>
    <r>
      <rPr>
        <sz val="11"/>
        <rFont val="ＭＳ 明朝"/>
        <family val="1"/>
        <charset val="128"/>
      </rPr>
      <t xml:space="preserve">
（人）</t>
    </r>
    <rPh sb="0" eb="2">
      <t>ザイショク</t>
    </rPh>
    <rPh sb="6" eb="8">
      <t>シュッサン</t>
    </rPh>
    <rPh sb="11" eb="13">
      <t>ジョセイ</t>
    </rPh>
    <rPh sb="13" eb="14">
      <t>ジュウ</t>
    </rPh>
    <rPh sb="15" eb="16">
      <t>ギョウ</t>
    </rPh>
    <rPh sb="16" eb="17">
      <t>イン</t>
    </rPh>
    <rPh sb="17" eb="18">
      <t>スウ</t>
    </rPh>
    <phoneticPr fontId="13"/>
  </si>
  <si>
    <t>総　　計</t>
    <rPh sb="0" eb="1">
      <t>ソウ</t>
    </rPh>
    <rPh sb="3" eb="4">
      <t>ケイ</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</si>
  <si>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</si>
  <si>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</si>
  <si>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</si>
  <si>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</si>
  <si>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</si>
  <si>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</si>
  <si>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不動産業，物品賃貸業</t>
    <phoneticPr fontId="2"/>
  </si>
  <si>
    <t>運輸業，郵便業</t>
    <phoneticPr fontId="2"/>
  </si>
  <si>
    <t>情報通信業</t>
    <phoneticPr fontId="2"/>
  </si>
  <si>
    <t>10日以上</t>
    <rPh sb="2" eb="3">
      <t>ニチ</t>
    </rPh>
    <rPh sb="3" eb="5">
      <t>イジョウ</t>
    </rPh>
    <phoneticPr fontId="13"/>
  </si>
  <si>
    <t>５～９日</t>
    <rPh sb="3" eb="4">
      <t>ニチ</t>
    </rPh>
    <phoneticPr fontId="13"/>
  </si>
  <si>
    <t>４日以下</t>
    <rPh sb="1" eb="2">
      <t>ニチ</t>
    </rPh>
    <rPh sb="2" eb="4">
      <t>イカ</t>
    </rPh>
    <phoneticPr fontId="13"/>
  </si>
  <si>
    <t>付与の形態</t>
    <rPh sb="0" eb="2">
      <t>フヨ</t>
    </rPh>
    <rPh sb="3" eb="5">
      <t>ケイタイ</t>
    </rPh>
    <phoneticPr fontId="13"/>
  </si>
  <si>
    <t>そ　の　他</t>
    <rPh sb="4" eb="5">
      <t>タ</t>
    </rPh>
    <phoneticPr fontId="13"/>
  </si>
  <si>
    <t>小学校就学時前の子２人以上の場合</t>
    <rPh sb="0" eb="3">
      <t>ショウガッコウ</t>
    </rPh>
    <rPh sb="3" eb="5">
      <t>シュウガク</t>
    </rPh>
    <rPh sb="5" eb="6">
      <t>ジ</t>
    </rPh>
    <rPh sb="6" eb="7">
      <t>マエ</t>
    </rPh>
    <rPh sb="8" eb="9">
      <t>コ</t>
    </rPh>
    <rPh sb="10" eb="11">
      <t>ニン</t>
    </rPh>
    <rPh sb="11" eb="13">
      <t>イジョウ</t>
    </rPh>
    <rPh sb="14" eb="16">
      <t>バアイ</t>
    </rPh>
    <phoneticPr fontId="13"/>
  </si>
  <si>
    <t>小学校就学時前の子１人につき</t>
    <rPh sb="0" eb="3">
      <t>ショウガッコウ</t>
    </rPh>
    <rPh sb="3" eb="5">
      <t>シュウガク</t>
    </rPh>
    <rPh sb="5" eb="6">
      <t>ジ</t>
    </rPh>
    <rPh sb="6" eb="7">
      <t>マエ</t>
    </rPh>
    <rPh sb="8" eb="9">
      <t>コ</t>
    </rPh>
    <rPh sb="10" eb="11">
      <t>ニン</t>
    </rPh>
    <phoneticPr fontId="13"/>
  </si>
  <si>
    <t>取　　得　　可　　能　　日　　数</t>
    <rPh sb="0" eb="1">
      <t>トリ</t>
    </rPh>
    <rPh sb="3" eb="4">
      <t>エ</t>
    </rPh>
    <rPh sb="6" eb="7">
      <t>カ</t>
    </rPh>
    <rPh sb="9" eb="10">
      <t>ノウ</t>
    </rPh>
    <rPh sb="12" eb="13">
      <t>ニチ</t>
    </rPh>
    <rPh sb="15" eb="16">
      <t>カズ</t>
    </rPh>
    <phoneticPr fontId="13"/>
  </si>
  <si>
    <r>
      <t>女性看護
休暇取得
人数</t>
    </r>
    <r>
      <rPr>
        <sz val="11"/>
        <color indexed="9"/>
        <rFont val="ＭＳ 明朝"/>
        <family val="1"/>
        <charset val="128"/>
      </rPr>
      <t>＊＊</t>
    </r>
    <r>
      <rPr>
        <sz val="11"/>
        <rFont val="ＭＳ 明朝"/>
        <family val="1"/>
        <charset val="128"/>
      </rPr>
      <t xml:space="preserve">
（人）</t>
    </r>
    <rPh sb="0" eb="2">
      <t>ジョセイ</t>
    </rPh>
    <rPh sb="2" eb="4">
      <t>カンゴ</t>
    </rPh>
    <rPh sb="5" eb="7">
      <t>キュウカ</t>
    </rPh>
    <rPh sb="7" eb="9">
      <t>シュトク</t>
    </rPh>
    <rPh sb="10" eb="12">
      <t>ニンズウ</t>
    </rPh>
    <rPh sb="17" eb="18">
      <t>ニン</t>
    </rPh>
    <phoneticPr fontId="13"/>
  </si>
  <si>
    <r>
      <t>男性看護
休暇取得
人数</t>
    </r>
    <r>
      <rPr>
        <sz val="11"/>
        <color indexed="9"/>
        <rFont val="ＭＳ 明朝"/>
        <family val="1"/>
        <charset val="128"/>
      </rPr>
      <t>＊＊</t>
    </r>
    <r>
      <rPr>
        <sz val="11"/>
        <rFont val="ＭＳ 明朝"/>
        <family val="1"/>
        <charset val="128"/>
      </rPr>
      <t xml:space="preserve">
（人）</t>
    </r>
    <rPh sb="0" eb="2">
      <t>ダンセイ</t>
    </rPh>
    <rPh sb="2" eb="4">
      <t>カンゴ</t>
    </rPh>
    <rPh sb="5" eb="7">
      <t>キュウカ</t>
    </rPh>
    <rPh sb="7" eb="9">
      <t>シュトク</t>
    </rPh>
    <rPh sb="10" eb="12">
      <t>ニンズウ</t>
    </rPh>
    <rPh sb="17" eb="18">
      <t>ニン</t>
    </rPh>
    <phoneticPr fontId="13"/>
  </si>
  <si>
    <r>
      <t xml:space="preserve">
看護休暇
取得従業
員数</t>
    </r>
    <r>
      <rPr>
        <sz val="11"/>
        <color indexed="9"/>
        <rFont val="ＭＳ 明朝"/>
        <family val="1"/>
        <charset val="128"/>
      </rPr>
      <t>＊＊</t>
    </r>
    <r>
      <rPr>
        <sz val="11"/>
        <rFont val="ＭＳ 明朝"/>
        <family val="1"/>
        <charset val="128"/>
      </rPr>
      <t xml:space="preserve">
（人）</t>
    </r>
    <rPh sb="1" eb="3">
      <t>カンゴ</t>
    </rPh>
    <rPh sb="3" eb="5">
      <t>キュウカ</t>
    </rPh>
    <rPh sb="6" eb="8">
      <t>シュトク</t>
    </rPh>
    <rPh sb="8" eb="10">
      <t>ジュウギョウ</t>
    </rPh>
    <rPh sb="11" eb="13">
      <t>インズウ</t>
    </rPh>
    <phoneticPr fontId="13"/>
  </si>
  <si>
    <r>
      <t>常用労働者に占める子の看護休暇制度利用者割合</t>
    </r>
    <r>
      <rPr>
        <sz val="10"/>
        <color theme="0"/>
        <rFont val="ＭＳ 明朝"/>
        <family val="1"/>
        <charset val="128"/>
      </rPr>
      <t xml:space="preserve">＊＊＊
</t>
    </r>
    <r>
      <rPr>
        <sz val="10"/>
        <rFont val="ＭＳ 明朝"/>
        <family val="1"/>
        <charset val="128"/>
      </rPr>
      <t xml:space="preserve">
（％）</t>
    </r>
    <phoneticPr fontId="2"/>
  </si>
  <si>
    <t xml:space="preserve">
無回答
</t>
    <rPh sb="1" eb="4">
      <t>ムカイトウ</t>
    </rPh>
    <phoneticPr fontId="13"/>
  </si>
  <si>
    <t xml:space="preserve">
利用者
な　し
</t>
    <rPh sb="1" eb="4">
      <t>リヨウシャ</t>
    </rPh>
    <phoneticPr fontId="13"/>
  </si>
  <si>
    <t>　</t>
    <phoneticPr fontId="13"/>
  </si>
  <si>
    <t xml:space="preserve">利用者
あ　り
</t>
    <rPh sb="0" eb="3">
      <t>リヨウシャ</t>
    </rPh>
    <phoneticPr fontId="13"/>
  </si>
  <si>
    <r>
      <t>小学校入学後も利用可能</t>
    </r>
    <r>
      <rPr>
        <sz val="10"/>
        <color indexed="9"/>
        <rFont val="ＭＳ 明朝"/>
        <family val="1"/>
        <charset val="128"/>
      </rPr>
      <t>＊</t>
    </r>
    <r>
      <rPr>
        <sz val="10"/>
        <rFont val="ＭＳ 明朝"/>
        <family val="1"/>
        <charset val="128"/>
      </rPr>
      <t xml:space="preserve">
</t>
    </r>
    <rPh sb="0" eb="3">
      <t>ショウガッコウ</t>
    </rPh>
    <rPh sb="3" eb="5">
      <t>ニュウガク</t>
    </rPh>
    <rPh sb="5" eb="6">
      <t>ゴ</t>
    </rPh>
    <rPh sb="7" eb="9">
      <t>リヨウ</t>
    </rPh>
    <rPh sb="9" eb="11">
      <t>カノウ</t>
    </rPh>
    <phoneticPr fontId="13"/>
  </si>
  <si>
    <r>
      <t>小学校就学の始期に達するまで</t>
    </r>
    <r>
      <rPr>
        <sz val="10"/>
        <color indexed="9"/>
        <rFont val="ＭＳ 明朝"/>
        <family val="1"/>
        <charset val="128"/>
      </rPr>
      <t>＊＊</t>
    </r>
    <r>
      <rPr>
        <sz val="10"/>
        <rFont val="ＭＳ 明朝"/>
        <family val="1"/>
        <charset val="128"/>
      </rPr>
      <t xml:space="preserve">
</t>
    </r>
    <rPh sb="0" eb="3">
      <t>ショウガッコウ</t>
    </rPh>
    <rPh sb="3" eb="5">
      <t>シュウガク</t>
    </rPh>
    <rPh sb="6" eb="8">
      <t>シキ</t>
    </rPh>
    <rPh sb="9" eb="10">
      <t>タッ</t>
    </rPh>
    <phoneticPr fontId="13"/>
  </si>
  <si>
    <r>
      <t>３歳～小学校就学前の一定の年齢まで</t>
    </r>
    <r>
      <rPr>
        <sz val="10"/>
        <color indexed="9"/>
        <rFont val="ＭＳ 明朝"/>
        <family val="1"/>
        <charset val="128"/>
      </rPr>
      <t>＊＊＊</t>
    </r>
    <rPh sb="1" eb="2">
      <t>サイ</t>
    </rPh>
    <rPh sb="3" eb="6">
      <t>ショウガッコウ</t>
    </rPh>
    <rPh sb="6" eb="9">
      <t>シュウガクマエ</t>
    </rPh>
    <rPh sb="10" eb="12">
      <t>イッテイ</t>
    </rPh>
    <rPh sb="13" eb="15">
      <t>ネンレイ</t>
    </rPh>
    <phoneticPr fontId="13"/>
  </si>
  <si>
    <t xml:space="preserve">３歳に達するまで
</t>
    <rPh sb="1" eb="2">
      <t>サイ</t>
    </rPh>
    <rPh sb="3" eb="4">
      <t>タッ</t>
    </rPh>
    <phoneticPr fontId="13"/>
  </si>
  <si>
    <t>制度
なし</t>
    <rPh sb="0" eb="2">
      <t>セイド</t>
    </rPh>
    <phoneticPr fontId="13"/>
  </si>
  <si>
    <t>制　度　あ　り</t>
    <rPh sb="0" eb="1">
      <t>セイ</t>
    </rPh>
    <rPh sb="2" eb="3">
      <t>ド</t>
    </rPh>
    <phoneticPr fontId="13"/>
  </si>
  <si>
    <t>無</t>
    <rPh sb="0" eb="1">
      <t>ム</t>
    </rPh>
    <phoneticPr fontId="13"/>
  </si>
  <si>
    <t>有</t>
    <rPh sb="0" eb="1">
      <t>ユウ</t>
    </rPh>
    <phoneticPr fontId="13"/>
  </si>
  <si>
    <t>所定外労働をさせない制度</t>
    <rPh sb="0" eb="2">
      <t>ショテイ</t>
    </rPh>
    <rPh sb="2" eb="3">
      <t>ガイ</t>
    </rPh>
    <rPh sb="3" eb="5">
      <t>ロウドウ</t>
    </rPh>
    <rPh sb="10" eb="12">
      <t>セイド</t>
    </rPh>
    <phoneticPr fontId="13"/>
  </si>
  <si>
    <t>事業所における支援制度の有無</t>
    <rPh sb="0" eb="3">
      <t>ジギョウショ</t>
    </rPh>
    <rPh sb="7" eb="9">
      <t>シエン</t>
    </rPh>
    <rPh sb="9" eb="11">
      <t>セイド</t>
    </rPh>
    <rPh sb="12" eb="14">
      <t>ウム</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</si>
  <si>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</si>
  <si>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</si>
  <si>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</si>
  <si>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</si>
  <si>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</si>
  <si>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</si>
  <si>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</si>
  <si>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</si>
  <si>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</si>
  <si>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</si>
  <si>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</si>
  <si>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</si>
  <si>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フレックスタイム制度</t>
    <rPh sb="8" eb="10">
      <t>セイド</t>
    </rPh>
    <phoneticPr fontId="13"/>
  </si>
  <si>
    <t>短時間勤務制度</t>
    <rPh sb="0" eb="3">
      <t>タンジカン</t>
    </rPh>
    <rPh sb="3" eb="5">
      <t>キンム</t>
    </rPh>
    <rPh sb="5" eb="7">
      <t>セイド</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</si>
  <si>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</si>
  <si>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</si>
  <si>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</si>
  <si>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</si>
  <si>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</si>
  <si>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</si>
  <si>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</si>
  <si>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</si>
  <si>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</si>
  <si>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</si>
  <si>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</si>
  <si>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</si>
  <si>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事業所内託児所の設置運営やこれに準ずる便宜の供与</t>
    <rPh sb="0" eb="3">
      <t>ジギョウショ</t>
    </rPh>
    <rPh sb="3" eb="4">
      <t>ナイ</t>
    </rPh>
    <rPh sb="4" eb="7">
      <t>タクジショ</t>
    </rPh>
    <rPh sb="8" eb="10">
      <t>セッチ</t>
    </rPh>
    <rPh sb="10" eb="12">
      <t>ウンエイ</t>
    </rPh>
    <rPh sb="16" eb="17">
      <t>ジュン</t>
    </rPh>
    <rPh sb="19" eb="21">
      <t>ベンギ</t>
    </rPh>
    <rPh sb="22" eb="24">
      <t>キョウヨ</t>
    </rPh>
    <phoneticPr fontId="13"/>
  </si>
  <si>
    <t>始業・終業時間の繰上げ、繰下げ</t>
    <rPh sb="0" eb="2">
      <t>シギョウ</t>
    </rPh>
    <rPh sb="3" eb="5">
      <t>シュウギョウ</t>
    </rPh>
    <rPh sb="5" eb="7">
      <t>ジカン</t>
    </rPh>
    <rPh sb="8" eb="10">
      <t>クリア</t>
    </rPh>
    <rPh sb="12" eb="14">
      <t>クリサ</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</si>
  <si>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</si>
  <si>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</si>
  <si>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</si>
  <si>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</si>
  <si>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</si>
  <si>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</si>
  <si>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</si>
  <si>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</si>
  <si>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</si>
  <si>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</si>
  <si>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</si>
  <si>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</si>
  <si>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その他</t>
    <rPh sb="2" eb="3">
      <t>タ</t>
    </rPh>
    <phoneticPr fontId="13"/>
  </si>
  <si>
    <t>「１歳６ヶ月以上の子」を対象とする育児休業</t>
    <rPh sb="2" eb="3">
      <t>サイ</t>
    </rPh>
    <rPh sb="5" eb="6">
      <t>ゲツ</t>
    </rPh>
    <rPh sb="6" eb="8">
      <t>イジョウ</t>
    </rPh>
    <rPh sb="9" eb="10">
      <t>コ</t>
    </rPh>
    <rPh sb="12" eb="14">
      <t>タイショウ</t>
    </rPh>
    <rPh sb="17" eb="19">
      <t>イクジ</t>
    </rPh>
    <rPh sb="19" eb="21">
      <t>キュウギョウ</t>
    </rPh>
    <phoneticPr fontId="13"/>
  </si>
  <si>
    <t>利用
なし</t>
    <rPh sb="0" eb="2">
      <t>リヨウ</t>
    </rPh>
    <phoneticPr fontId="13"/>
  </si>
  <si>
    <t>利用
あり</t>
    <rPh sb="0" eb="2">
      <t>リヨウ</t>
    </rPh>
    <phoneticPr fontId="13"/>
  </si>
  <si>
    <r>
      <t>集　計
事業所
数</t>
    </r>
    <r>
      <rPr>
        <sz val="10"/>
        <color indexed="9"/>
        <rFont val="ＭＳ 明朝"/>
        <family val="1"/>
        <charset val="128"/>
      </rPr>
      <t>＊＊</t>
    </r>
    <phoneticPr fontId="13"/>
  </si>
  <si>
    <r>
      <t>「１歳６ヶ月以上の子」を
対象とする育児休業</t>
    </r>
    <r>
      <rPr>
        <sz val="11"/>
        <color indexed="9"/>
        <rFont val="ＭＳ 明朝"/>
        <family val="1"/>
        <charset val="128"/>
      </rPr>
      <t>＊＊＊</t>
    </r>
    <rPh sb="2" eb="3">
      <t>サイ</t>
    </rPh>
    <rPh sb="5" eb="6">
      <t>ゲツ</t>
    </rPh>
    <rPh sb="6" eb="8">
      <t>イジョウ</t>
    </rPh>
    <rPh sb="9" eb="10">
      <t>コ</t>
    </rPh>
    <rPh sb="13" eb="15">
      <t>タイショウ</t>
    </rPh>
    <rPh sb="18" eb="20">
      <t>イクジ</t>
    </rPh>
    <rPh sb="20" eb="22">
      <t>キュウギョウ</t>
    </rPh>
    <phoneticPr fontId="13"/>
  </si>
  <si>
    <r>
      <t>事業所内託児所の設置運営や
これに準ずる便宜の供与</t>
    </r>
    <r>
      <rPr>
        <sz val="11"/>
        <color indexed="9"/>
        <rFont val="ＭＳ 明朝"/>
        <family val="1"/>
        <charset val="128"/>
      </rPr>
      <t>＊＊</t>
    </r>
    <rPh sb="0" eb="3">
      <t>ジギョウショ</t>
    </rPh>
    <rPh sb="3" eb="4">
      <t>ナイ</t>
    </rPh>
    <rPh sb="4" eb="7">
      <t>タクジショ</t>
    </rPh>
    <rPh sb="8" eb="10">
      <t>セッチ</t>
    </rPh>
    <rPh sb="10" eb="12">
      <t>ウンエイ</t>
    </rPh>
    <rPh sb="17" eb="18">
      <t>ジュン</t>
    </rPh>
    <rPh sb="20" eb="22">
      <t>ベンギ</t>
    </rPh>
    <rPh sb="23" eb="25">
      <t>キョウヨ</t>
    </rPh>
    <phoneticPr fontId="13"/>
  </si>
  <si>
    <r>
      <t>始業・終業時間の繰上げ、
繰下げ</t>
    </r>
    <r>
      <rPr>
        <sz val="11"/>
        <color theme="0"/>
        <rFont val="ＭＳ 明朝"/>
        <family val="1"/>
        <charset val="128"/>
      </rPr>
      <t>＊＊＊＊＊＊＊＊＊</t>
    </r>
    <rPh sb="0" eb="2">
      <t>シギョウ</t>
    </rPh>
    <rPh sb="3" eb="5">
      <t>シュウギョウ</t>
    </rPh>
    <rPh sb="5" eb="7">
      <t>ジカン</t>
    </rPh>
    <rPh sb="8" eb="10">
      <t>クリア</t>
    </rPh>
    <rPh sb="13" eb="15">
      <t>クリサ</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</si>
  <si>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</si>
  <si>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</si>
  <si>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</si>
  <si>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</si>
  <si>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</si>
  <si>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</si>
  <si>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</si>
  <si>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</si>
  <si>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</si>
  <si>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</si>
  <si>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</si>
  <si>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</si>
  <si>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r>
      <t>集　計
事業所
数</t>
    </r>
    <r>
      <rPr>
        <sz val="10"/>
        <color indexed="9"/>
        <rFont val="ＭＳ 明朝"/>
        <family val="1"/>
        <charset val="128"/>
      </rPr>
      <t>＊＊</t>
    </r>
    <phoneticPr fontId="13"/>
  </si>
  <si>
    <t xml:space="preserve">その他
</t>
    <rPh sb="2" eb="3">
      <t>タ</t>
    </rPh>
    <phoneticPr fontId="13"/>
  </si>
  <si>
    <t xml:space="preserve">６ヶ月以上
</t>
    <rPh sb="2" eb="3">
      <t>ゲツ</t>
    </rPh>
    <rPh sb="3" eb="5">
      <t>イジョウ</t>
    </rPh>
    <phoneticPr fontId="13"/>
  </si>
  <si>
    <r>
      <t>94日～６ヶ月
未満</t>
    </r>
    <r>
      <rPr>
        <sz val="11"/>
        <color indexed="9"/>
        <rFont val="ＭＳ 明朝"/>
        <family val="1"/>
        <charset val="128"/>
      </rPr>
      <t>＊＊＊＊</t>
    </r>
    <rPh sb="2" eb="3">
      <t>ニチ</t>
    </rPh>
    <rPh sb="6" eb="7">
      <t>ゲツ</t>
    </rPh>
    <rPh sb="8" eb="10">
      <t>ミマン</t>
    </rPh>
    <phoneticPr fontId="13"/>
  </si>
  <si>
    <t xml:space="preserve">93日間
</t>
    <rPh sb="2" eb="4">
      <t>ニチカン</t>
    </rPh>
    <phoneticPr fontId="13"/>
  </si>
  <si>
    <r>
      <t>女性介護
休業取得
人数</t>
    </r>
    <r>
      <rPr>
        <sz val="11"/>
        <color indexed="9"/>
        <rFont val="ＭＳ 明朝"/>
        <family val="1"/>
        <charset val="128"/>
      </rPr>
      <t>＊＊</t>
    </r>
    <r>
      <rPr>
        <sz val="11"/>
        <rFont val="ＭＳ 明朝"/>
        <family val="1"/>
        <charset val="128"/>
      </rPr>
      <t xml:space="preserve">
（人）</t>
    </r>
    <rPh sb="0" eb="2">
      <t>ジョセイ</t>
    </rPh>
    <rPh sb="2" eb="4">
      <t>カイゴ</t>
    </rPh>
    <rPh sb="5" eb="7">
      <t>キュウギョウ</t>
    </rPh>
    <rPh sb="7" eb="9">
      <t>シュトク</t>
    </rPh>
    <rPh sb="10" eb="12">
      <t>ニンズウ</t>
    </rPh>
    <rPh sb="17" eb="18">
      <t>ニン</t>
    </rPh>
    <phoneticPr fontId="13"/>
  </si>
  <si>
    <r>
      <t>男性介護
休業取得
人数</t>
    </r>
    <r>
      <rPr>
        <sz val="11"/>
        <color indexed="9"/>
        <rFont val="ＭＳ 明朝"/>
        <family val="1"/>
        <charset val="128"/>
      </rPr>
      <t>＊＊</t>
    </r>
    <r>
      <rPr>
        <sz val="11"/>
        <rFont val="ＭＳ 明朝"/>
        <family val="1"/>
        <charset val="128"/>
      </rPr>
      <t xml:space="preserve">
（人）</t>
    </r>
    <rPh sb="0" eb="2">
      <t>ダンセイ</t>
    </rPh>
    <rPh sb="2" eb="4">
      <t>カイゴ</t>
    </rPh>
    <rPh sb="5" eb="7">
      <t>キュウギョウ</t>
    </rPh>
    <rPh sb="7" eb="9">
      <t>シュトク</t>
    </rPh>
    <rPh sb="10" eb="12">
      <t>ニンズウ</t>
    </rPh>
    <rPh sb="17" eb="18">
      <t>ニン</t>
    </rPh>
    <phoneticPr fontId="13"/>
  </si>
  <si>
    <r>
      <t xml:space="preserve">
介護休業
取得従業
員数</t>
    </r>
    <r>
      <rPr>
        <sz val="11"/>
        <color indexed="9"/>
        <rFont val="ＭＳ 明朝"/>
        <family val="1"/>
        <charset val="128"/>
      </rPr>
      <t>＊＊</t>
    </r>
    <r>
      <rPr>
        <sz val="11"/>
        <rFont val="ＭＳ 明朝"/>
        <family val="1"/>
        <charset val="128"/>
      </rPr>
      <t xml:space="preserve">
（人）</t>
    </r>
    <rPh sb="1" eb="3">
      <t>カイゴ</t>
    </rPh>
    <rPh sb="3" eb="5">
      <t>キュウギョウ</t>
    </rPh>
    <rPh sb="6" eb="8">
      <t>シュトク</t>
    </rPh>
    <rPh sb="8" eb="10">
      <t>ジュウギョウ</t>
    </rPh>
    <rPh sb="11" eb="13">
      <t>インズウ</t>
    </rPh>
    <phoneticPr fontId="13"/>
  </si>
  <si>
    <r>
      <t>常用労働者に占める介護休業制度利用者割合</t>
    </r>
    <r>
      <rPr>
        <sz val="10"/>
        <color theme="0"/>
        <rFont val="ＭＳ 明朝"/>
        <family val="1"/>
        <charset val="128"/>
      </rPr>
      <t>＊＊＊＊</t>
    </r>
    <r>
      <rPr>
        <sz val="10"/>
        <rFont val="ＭＳ 明朝"/>
        <family val="1"/>
        <charset val="128"/>
      </rPr>
      <t xml:space="preserve">
（％）</t>
    </r>
    <phoneticPr fontId="13"/>
  </si>
  <si>
    <t xml:space="preserve">
無回答
</t>
    <rPh sb="1" eb="4">
      <t>ムカイトウ</t>
    </rPh>
    <phoneticPr fontId="13"/>
  </si>
  <si>
    <t xml:space="preserve">
利用者
な　し
</t>
    <rPh sb="1" eb="4">
      <t>リヨウシャ</t>
    </rPh>
    <phoneticPr fontId="13"/>
  </si>
  <si>
    <t xml:space="preserve">利用者
あ　り
</t>
    <rPh sb="0" eb="3">
      <t>リヨウシャ</t>
    </rPh>
    <phoneticPr fontId="13"/>
  </si>
  <si>
    <t>うち女性係　長
相当職</t>
    <rPh sb="4" eb="5">
      <t>カカリ</t>
    </rPh>
    <rPh sb="6" eb="7">
      <t>チョウ</t>
    </rPh>
    <rPh sb="8" eb="10">
      <t>ソウトウ</t>
    </rPh>
    <rPh sb="10" eb="11">
      <t>ショク</t>
    </rPh>
    <phoneticPr fontId="13"/>
  </si>
  <si>
    <t>うち女性課　長
相当職</t>
    <rPh sb="4" eb="5">
      <t>カ</t>
    </rPh>
    <rPh sb="6" eb="7">
      <t>チョウ</t>
    </rPh>
    <rPh sb="8" eb="10">
      <t>ソウトウ</t>
    </rPh>
    <rPh sb="10" eb="11">
      <t>ショク</t>
    </rPh>
    <phoneticPr fontId="13"/>
  </si>
  <si>
    <t>うち女性部　長
相当職</t>
    <rPh sb="4" eb="5">
      <t>ブ</t>
    </rPh>
    <rPh sb="6" eb="7">
      <t>チョウ</t>
    </rPh>
    <rPh sb="8" eb="10">
      <t>ソウトウ</t>
    </rPh>
    <rPh sb="10" eb="11">
      <t>ショク</t>
    </rPh>
    <phoneticPr fontId="13"/>
  </si>
  <si>
    <t xml:space="preserve">うち女性役　員
</t>
    <rPh sb="2" eb="4">
      <t>ジョセイ</t>
    </rPh>
    <rPh sb="4" eb="5">
      <t>ヤク</t>
    </rPh>
    <rPh sb="6" eb="7">
      <t>イン</t>
    </rPh>
    <phoneticPr fontId="13"/>
  </si>
  <si>
    <t>係　長
相当職
がいる
事業所</t>
    <phoneticPr fontId="13"/>
  </si>
  <si>
    <t>課　長
相当職
がいる
事業所</t>
    <phoneticPr fontId="13"/>
  </si>
  <si>
    <t>部　長
相当職
がいる
事業所</t>
    <phoneticPr fontId="13"/>
  </si>
  <si>
    <r>
      <t>役員が
いる事
業所</t>
    </r>
    <r>
      <rPr>
        <sz val="10"/>
        <color indexed="9"/>
        <rFont val="ＭＳ 明朝"/>
        <family val="1"/>
        <charset val="128"/>
      </rPr>
      <t>＊</t>
    </r>
    <r>
      <rPr>
        <sz val="10"/>
        <rFont val="ＭＳ 明朝"/>
        <family val="1"/>
        <charset val="128"/>
      </rPr>
      <t xml:space="preserve">
</t>
    </r>
    <phoneticPr fontId="13"/>
  </si>
  <si>
    <r>
      <t>管理職
がいな
い事業
所</t>
    </r>
    <r>
      <rPr>
        <sz val="10"/>
        <color indexed="9"/>
        <rFont val="ＭＳ 明朝"/>
        <family val="1"/>
        <charset val="128"/>
      </rPr>
      <t>＊＊</t>
    </r>
    <rPh sb="0" eb="2">
      <t>カンリ</t>
    </rPh>
    <rPh sb="2" eb="3">
      <t>ショク</t>
    </rPh>
    <rPh sb="9" eb="11">
      <t>ジギョウ</t>
    </rPh>
    <rPh sb="12" eb="13">
      <t>ショ</t>
    </rPh>
    <phoneticPr fontId="13"/>
  </si>
  <si>
    <t xml:space="preserve">管理職
がいる
事業所
</t>
    <rPh sb="0" eb="2">
      <t>カンリ</t>
    </rPh>
    <rPh sb="2" eb="3">
      <t>ショク</t>
    </rPh>
    <rPh sb="8" eb="11">
      <t>ジギョウショ</t>
    </rPh>
    <phoneticPr fontId="13"/>
  </si>
  <si>
    <t>集　　計
事業所数</t>
    <rPh sb="0" eb="1">
      <t>シュウ</t>
    </rPh>
    <rPh sb="3" eb="4">
      <t>ケイ</t>
    </rPh>
    <rPh sb="5" eb="8">
      <t>ジギョウショ</t>
    </rPh>
    <rPh sb="8" eb="9">
      <t>スウ</t>
    </rPh>
    <phoneticPr fontId="13"/>
  </si>
  <si>
    <t>（単位　上段：事業所数　下段：割合）</t>
    <rPh sb="1" eb="3">
      <t>タンイ</t>
    </rPh>
    <rPh sb="4" eb="6">
      <t>ジョウダン</t>
    </rPh>
    <rPh sb="7" eb="10">
      <t>ジギョウショ</t>
    </rPh>
    <rPh sb="10" eb="11">
      <t>スウ</t>
    </rPh>
    <rPh sb="12" eb="14">
      <t>ゲダン</t>
    </rPh>
    <rPh sb="15" eb="17">
      <t>ワリアイ</t>
    </rPh>
    <phoneticPr fontId="13"/>
  </si>
  <si>
    <t>サービス業
（他に分類されないもの）</t>
    <phoneticPr fontId="2"/>
  </si>
  <si>
    <t>複合サービス事業</t>
    <phoneticPr fontId="2"/>
  </si>
  <si>
    <t>医療，福祉</t>
    <phoneticPr fontId="2"/>
  </si>
  <si>
    <t>教育，学習支援業</t>
    <phoneticPr fontId="2"/>
  </si>
  <si>
    <t>宿泊業，飲食サービス業</t>
    <phoneticPr fontId="2"/>
  </si>
  <si>
    <t>学術研究，専門・
技術サービス業</t>
    <phoneticPr fontId="2"/>
  </si>
  <si>
    <t>不動産業，物品賃貸業</t>
    <phoneticPr fontId="2"/>
  </si>
  <si>
    <t>運輸業，郵便業</t>
    <phoneticPr fontId="2"/>
  </si>
  <si>
    <t>うち女性
管理職数</t>
    <rPh sb="2" eb="4">
      <t>ジョセイ</t>
    </rPh>
    <rPh sb="5" eb="7">
      <t>カンリ</t>
    </rPh>
    <rPh sb="7" eb="8">
      <t>ショク</t>
    </rPh>
    <rPh sb="8" eb="9">
      <t>スウ</t>
    </rPh>
    <phoneticPr fontId="13"/>
  </si>
  <si>
    <t>係　長
相当職
総　数</t>
    <rPh sb="0" eb="1">
      <t>カカリ</t>
    </rPh>
    <rPh sb="2" eb="3">
      <t>チョウ</t>
    </rPh>
    <rPh sb="4" eb="6">
      <t>ソウトウ</t>
    </rPh>
    <rPh sb="6" eb="7">
      <t>ショク</t>
    </rPh>
    <rPh sb="8" eb="9">
      <t>ソウ</t>
    </rPh>
    <rPh sb="10" eb="11">
      <t>カズ</t>
    </rPh>
    <phoneticPr fontId="13"/>
  </si>
  <si>
    <t>課　長
相当職
総　数</t>
    <rPh sb="0" eb="1">
      <t>カ</t>
    </rPh>
    <rPh sb="2" eb="3">
      <t>チョウ</t>
    </rPh>
    <rPh sb="4" eb="6">
      <t>ソウトウ</t>
    </rPh>
    <rPh sb="6" eb="7">
      <t>ショク</t>
    </rPh>
    <rPh sb="8" eb="9">
      <t>ソウ</t>
    </rPh>
    <rPh sb="10" eb="11">
      <t>カズ</t>
    </rPh>
    <phoneticPr fontId="13"/>
  </si>
  <si>
    <t>部　長
相当職
総　数</t>
    <rPh sb="0" eb="1">
      <t>ブ</t>
    </rPh>
    <rPh sb="2" eb="3">
      <t>チョウ</t>
    </rPh>
    <rPh sb="4" eb="6">
      <t>ソウトウ</t>
    </rPh>
    <rPh sb="6" eb="7">
      <t>ショク</t>
    </rPh>
    <rPh sb="8" eb="9">
      <t>ソウ</t>
    </rPh>
    <rPh sb="10" eb="11">
      <t>カズ</t>
    </rPh>
    <phoneticPr fontId="13"/>
  </si>
  <si>
    <t xml:space="preserve">役　員
総　数
</t>
    <rPh sb="0" eb="1">
      <t>ヤク</t>
    </rPh>
    <rPh sb="2" eb="3">
      <t>イン</t>
    </rPh>
    <rPh sb="4" eb="5">
      <t>ソウ</t>
    </rPh>
    <rPh sb="6" eb="7">
      <t>カズ</t>
    </rPh>
    <phoneticPr fontId="13"/>
  </si>
  <si>
    <t xml:space="preserve">管理職数
</t>
    <rPh sb="0" eb="2">
      <t>カンリ</t>
    </rPh>
    <rPh sb="2" eb="3">
      <t>ショク</t>
    </rPh>
    <rPh sb="3" eb="4">
      <t>スウ</t>
    </rPh>
    <phoneticPr fontId="13"/>
  </si>
  <si>
    <t>係長相当職</t>
    <rPh sb="0" eb="2">
      <t>カカリチョウ</t>
    </rPh>
    <rPh sb="2" eb="4">
      <t>ソウトウ</t>
    </rPh>
    <rPh sb="4" eb="5">
      <t>ショク</t>
    </rPh>
    <phoneticPr fontId="13"/>
  </si>
  <si>
    <t>課長相当職</t>
    <rPh sb="0" eb="2">
      <t>カチョウ</t>
    </rPh>
    <rPh sb="2" eb="4">
      <t>ソウトウ</t>
    </rPh>
    <rPh sb="4" eb="5">
      <t>ショク</t>
    </rPh>
    <phoneticPr fontId="13"/>
  </si>
  <si>
    <t>部長相当職</t>
    <rPh sb="0" eb="2">
      <t>ブチョウ</t>
    </rPh>
    <rPh sb="2" eb="4">
      <t>ソウトウ</t>
    </rPh>
    <rPh sb="4" eb="5">
      <t>ショク</t>
    </rPh>
    <phoneticPr fontId="13"/>
  </si>
  <si>
    <t>役　員</t>
    <rPh sb="0" eb="1">
      <t>ヤク</t>
    </rPh>
    <rPh sb="2" eb="3">
      <t>イン</t>
    </rPh>
    <phoneticPr fontId="13"/>
  </si>
  <si>
    <t>集　　計
労働者数</t>
    <rPh sb="0" eb="1">
      <t>シュウ</t>
    </rPh>
    <rPh sb="3" eb="4">
      <t>ケイ</t>
    </rPh>
    <rPh sb="5" eb="8">
      <t>ロウドウシャ</t>
    </rPh>
    <rPh sb="8" eb="9">
      <t>スウ</t>
    </rPh>
    <phoneticPr fontId="13"/>
  </si>
  <si>
    <t>係　長
相当職</t>
    <rPh sb="0" eb="1">
      <t>カカリ</t>
    </rPh>
    <rPh sb="2" eb="3">
      <t>チョウ</t>
    </rPh>
    <rPh sb="4" eb="6">
      <t>ソウトウ</t>
    </rPh>
    <rPh sb="6" eb="7">
      <t>ショク</t>
    </rPh>
    <phoneticPr fontId="13"/>
  </si>
  <si>
    <t>課　長
相当職</t>
    <rPh sb="0" eb="1">
      <t>カ</t>
    </rPh>
    <rPh sb="2" eb="3">
      <t>チョウ</t>
    </rPh>
    <rPh sb="4" eb="6">
      <t>ソウトウ</t>
    </rPh>
    <rPh sb="6" eb="7">
      <t>ショク</t>
    </rPh>
    <phoneticPr fontId="13"/>
  </si>
  <si>
    <t>部　長
相当職</t>
    <rPh sb="0" eb="1">
      <t>ブ</t>
    </rPh>
    <rPh sb="2" eb="3">
      <t>チョウ</t>
    </rPh>
    <rPh sb="4" eb="6">
      <t>ソウトウ</t>
    </rPh>
    <rPh sb="6" eb="7">
      <t>ショク</t>
    </rPh>
    <phoneticPr fontId="13"/>
  </si>
  <si>
    <t xml:space="preserve">役　員
</t>
    <rPh sb="0" eb="1">
      <t>ヤク</t>
    </rPh>
    <rPh sb="2" eb="3">
      <t>イン</t>
    </rPh>
    <phoneticPr fontId="13"/>
  </si>
  <si>
    <r>
      <t>女性管理職
がいない</t>
    </r>
    <r>
      <rPr>
        <sz val="10"/>
        <color indexed="9"/>
        <rFont val="ＭＳ 明朝"/>
        <family val="1"/>
        <charset val="128"/>
      </rPr>
      <t>＊</t>
    </r>
    <rPh sb="0" eb="2">
      <t>ジョセイ</t>
    </rPh>
    <rPh sb="2" eb="4">
      <t>カンリ</t>
    </rPh>
    <rPh sb="4" eb="5">
      <t>ショク</t>
    </rPh>
    <phoneticPr fontId="13"/>
  </si>
  <si>
    <t>事業所全体における女性管理職がいる割合</t>
    <rPh sb="0" eb="3">
      <t>ジギョウショ</t>
    </rPh>
    <rPh sb="3" eb="5">
      <t>ゼンタイ</t>
    </rPh>
    <rPh sb="9" eb="11">
      <t>ジョセイ</t>
    </rPh>
    <rPh sb="11" eb="13">
      <t>カンリ</t>
    </rPh>
    <rPh sb="13" eb="14">
      <t>ショク</t>
    </rPh>
    <rPh sb="17" eb="19">
      <t>ワリアイ</t>
    </rPh>
    <phoneticPr fontId="13"/>
  </si>
  <si>
    <r>
      <t>女性管理職
がいる</t>
    </r>
    <r>
      <rPr>
        <sz val="10"/>
        <color indexed="9"/>
        <rFont val="ＭＳ 明朝"/>
        <family val="1"/>
        <charset val="128"/>
      </rPr>
      <t>＊＊</t>
    </r>
    <rPh sb="0" eb="2">
      <t>ジョセイ</t>
    </rPh>
    <rPh sb="2" eb="4">
      <t>カンリ</t>
    </rPh>
    <rPh sb="4" eb="5">
      <t>ショク</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</si>
  <si>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</si>
  <si>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</si>
  <si>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</si>
  <si>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</si>
  <si>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</si>
  <si>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</si>
  <si>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不動産業，物品賃貸業</t>
    <phoneticPr fontId="2"/>
  </si>
  <si>
    <t>運輸業，郵便業</t>
    <phoneticPr fontId="2"/>
  </si>
  <si>
    <t>情報通信業</t>
    <phoneticPr fontId="2"/>
  </si>
  <si>
    <t>建設業</t>
    <phoneticPr fontId="2"/>
  </si>
  <si>
    <t>その他の製造業</t>
    <phoneticPr fontId="2"/>
  </si>
  <si>
    <t>輸送用機械器具製造業</t>
    <phoneticPr fontId="2"/>
  </si>
  <si>
    <t>情報通信機械器具製造業</t>
    <phoneticPr fontId="2"/>
  </si>
  <si>
    <t>電子部品・デバイス・
電子回路製造業</t>
    <phoneticPr fontId="2"/>
  </si>
  <si>
    <t>業務用機械器具製造業</t>
    <phoneticPr fontId="2"/>
  </si>
  <si>
    <t>生産用機械器具製造業</t>
    <phoneticPr fontId="2"/>
  </si>
  <si>
    <t>はん用機械器具製造業</t>
    <phoneticPr fontId="2"/>
  </si>
  <si>
    <t>金属製品製造業</t>
    <phoneticPr fontId="2"/>
  </si>
  <si>
    <t>非鉄金属製造業</t>
    <phoneticPr fontId="2"/>
  </si>
  <si>
    <t>鉄鋼業</t>
    <phoneticPr fontId="2"/>
  </si>
  <si>
    <t>窯業・土石製品製造業</t>
    <phoneticPr fontId="2"/>
  </si>
  <si>
    <t>なめし革・同製品・毛皮製造業</t>
    <phoneticPr fontId="2"/>
  </si>
  <si>
    <t>ゴム製品製造業</t>
    <phoneticPr fontId="2"/>
  </si>
  <si>
    <t>プラスチック製品製造業</t>
    <phoneticPr fontId="2"/>
  </si>
  <si>
    <t>石油製品・石炭製品製造業</t>
    <phoneticPr fontId="2"/>
  </si>
  <si>
    <t>化学工業</t>
    <phoneticPr fontId="2"/>
  </si>
  <si>
    <t>印刷・同関連業</t>
    <phoneticPr fontId="2"/>
  </si>
  <si>
    <t>パルプ・紙・紙加工品製造業</t>
    <phoneticPr fontId="2"/>
  </si>
  <si>
    <t>家具・装備品製造業</t>
    <phoneticPr fontId="2"/>
  </si>
  <si>
    <t>木材・木製品製造業</t>
    <phoneticPr fontId="2"/>
  </si>
  <si>
    <t>繊維工業</t>
    <phoneticPr fontId="2"/>
  </si>
  <si>
    <t>飲料・たばこ・飼料製造業</t>
    <phoneticPr fontId="2"/>
  </si>
  <si>
    <t>食料品製造業</t>
    <phoneticPr fontId="2"/>
  </si>
  <si>
    <t xml:space="preserve">無回答
</t>
    <rPh sb="0" eb="3">
      <t>ムカイトウ</t>
    </rPh>
    <phoneticPr fontId="13"/>
  </si>
  <si>
    <r>
      <t>以前は取り組
んでいた</t>
    </r>
    <r>
      <rPr>
        <sz val="11"/>
        <color indexed="9"/>
        <rFont val="ＭＳ 明朝"/>
        <family val="1"/>
        <charset val="128"/>
      </rPr>
      <t>＊＊</t>
    </r>
    <r>
      <rPr>
        <sz val="11"/>
        <rFont val="ＭＳ 明朝"/>
        <family val="1"/>
        <charset val="128"/>
      </rPr>
      <t xml:space="preserve">
</t>
    </r>
    <rPh sb="0" eb="2">
      <t>イゼン</t>
    </rPh>
    <rPh sb="3" eb="4">
      <t>ト</t>
    </rPh>
    <rPh sb="5" eb="6">
      <t>ク</t>
    </rPh>
    <phoneticPr fontId="13"/>
  </si>
  <si>
    <r>
      <t>今後の予定に
ついてはわか
らない</t>
    </r>
    <r>
      <rPr>
        <sz val="11"/>
        <color indexed="9"/>
        <rFont val="ＭＳ 明朝"/>
        <family val="1"/>
        <charset val="128"/>
      </rPr>
      <t>＊＊＊</t>
    </r>
    <rPh sb="0" eb="2">
      <t>コンゴ</t>
    </rPh>
    <rPh sb="3" eb="5">
      <t>ヨテイ</t>
    </rPh>
    <phoneticPr fontId="13"/>
  </si>
  <si>
    <r>
      <t>今のところ取
り組む予定が
ない</t>
    </r>
    <r>
      <rPr>
        <sz val="11"/>
        <color theme="0"/>
        <rFont val="ＭＳ 明朝"/>
        <family val="1"/>
        <charset val="128"/>
      </rPr>
      <t>＊＊＊＊</t>
    </r>
    <rPh sb="0" eb="1">
      <t>イマ</t>
    </rPh>
    <rPh sb="5" eb="6">
      <t>ト</t>
    </rPh>
    <rPh sb="8" eb="9">
      <t>ク</t>
    </rPh>
    <rPh sb="10" eb="12">
      <t>ヨテイ</t>
    </rPh>
    <phoneticPr fontId="13"/>
  </si>
  <si>
    <r>
      <t>今後取り組む
予定</t>
    </r>
    <r>
      <rPr>
        <sz val="11"/>
        <color theme="0"/>
        <rFont val="ＭＳ 明朝"/>
        <family val="1"/>
        <charset val="128"/>
      </rPr>
      <t>＊＊＊＊</t>
    </r>
    <r>
      <rPr>
        <sz val="11"/>
        <rFont val="ＭＳ 明朝"/>
        <family val="1"/>
        <charset val="128"/>
      </rPr>
      <t xml:space="preserve">
</t>
    </r>
    <rPh sb="0" eb="2">
      <t>コンゴ</t>
    </rPh>
    <rPh sb="2" eb="3">
      <t>ト</t>
    </rPh>
    <rPh sb="4" eb="5">
      <t>ク</t>
    </rPh>
    <rPh sb="7" eb="9">
      <t>ヨテイ</t>
    </rPh>
    <phoneticPr fontId="13"/>
  </si>
  <si>
    <r>
      <t>既に取り組ん
でいる</t>
    </r>
    <r>
      <rPr>
        <sz val="11"/>
        <color indexed="9"/>
        <rFont val="ＭＳ 明朝"/>
        <family val="1"/>
        <charset val="128"/>
      </rPr>
      <t>＊＊＊</t>
    </r>
    <r>
      <rPr>
        <sz val="11"/>
        <rFont val="ＭＳ 明朝"/>
        <family val="1"/>
        <charset val="128"/>
      </rPr>
      <t xml:space="preserve">
</t>
    </r>
    <rPh sb="0" eb="1">
      <t>スデ</t>
    </rPh>
    <rPh sb="2" eb="3">
      <t>ト</t>
    </rPh>
    <rPh sb="4" eb="5">
      <t>ク</t>
    </rPh>
    <phoneticPr fontId="13"/>
  </si>
  <si>
    <t xml:space="preserve">無回答
</t>
    <rPh sb="0" eb="3">
      <t>ムカイトウ</t>
    </rPh>
    <phoneticPr fontId="13"/>
  </si>
  <si>
    <t xml:space="preserve">その他
</t>
    <rPh sb="2" eb="3">
      <t>タ</t>
    </rPh>
    <phoneticPr fontId="13"/>
  </si>
  <si>
    <t>男女の役割
分担意識の
解消のため
の啓発、性
差を補う設
備の設置等
、働きやす
い環境整備</t>
    <rPh sb="0" eb="2">
      <t>ダンジョ</t>
    </rPh>
    <rPh sb="3" eb="5">
      <t>ヤクワリ</t>
    </rPh>
    <rPh sb="6" eb="8">
      <t>ブンタン</t>
    </rPh>
    <rPh sb="8" eb="10">
      <t>イシキ</t>
    </rPh>
    <rPh sb="12" eb="14">
      <t>カイショウ</t>
    </rPh>
    <rPh sb="19" eb="21">
      <t>ケイハツ</t>
    </rPh>
    <rPh sb="22" eb="23">
      <t>セイ</t>
    </rPh>
    <rPh sb="24" eb="25">
      <t>サ</t>
    </rPh>
    <rPh sb="26" eb="27">
      <t>オギナ</t>
    </rPh>
    <rPh sb="28" eb="29">
      <t>モウケル</t>
    </rPh>
    <rPh sb="30" eb="31">
      <t>ソナエ</t>
    </rPh>
    <rPh sb="32" eb="34">
      <t>セッチ</t>
    </rPh>
    <rPh sb="34" eb="35">
      <t>トウ</t>
    </rPh>
    <rPh sb="37" eb="38">
      <t>ハタラ</t>
    </rPh>
    <rPh sb="43" eb="45">
      <t>カンキョウ</t>
    </rPh>
    <rPh sb="45" eb="47">
      <t>セイビ</t>
    </rPh>
    <phoneticPr fontId="13"/>
  </si>
  <si>
    <t xml:space="preserve">仕事と家庭
の両立のた
めの制度（
法律を上回
る）の整備
・活用促進
</t>
    <rPh sb="0" eb="2">
      <t>シゴト</t>
    </rPh>
    <rPh sb="3" eb="5">
      <t>カテイ</t>
    </rPh>
    <rPh sb="7" eb="9">
      <t>リョウリツ</t>
    </rPh>
    <rPh sb="14" eb="16">
      <t>セイド</t>
    </rPh>
    <rPh sb="18" eb="20">
      <t>ホウリツ</t>
    </rPh>
    <rPh sb="21" eb="23">
      <t>ウワマワ</t>
    </rPh>
    <rPh sb="27" eb="29">
      <t>セイビ</t>
    </rPh>
    <rPh sb="31" eb="33">
      <t>カツヨウ</t>
    </rPh>
    <rPh sb="33" eb="35">
      <t>ソクシン</t>
    </rPh>
    <phoneticPr fontId="13"/>
  </si>
  <si>
    <t xml:space="preserve">女性がいな
い又は少な
い職務・役
職に、女性
が従事する
ための教育
訓練の実施
</t>
    <rPh sb="0" eb="2">
      <t>ジョセイ</t>
    </rPh>
    <rPh sb="7" eb="8">
      <t>マタ</t>
    </rPh>
    <rPh sb="9" eb="10">
      <t>スク</t>
    </rPh>
    <rPh sb="13" eb="15">
      <t>ショクム</t>
    </rPh>
    <rPh sb="16" eb="17">
      <t>ヤク</t>
    </rPh>
    <rPh sb="18" eb="19">
      <t>ショク</t>
    </rPh>
    <rPh sb="21" eb="23">
      <t>ジョセイ</t>
    </rPh>
    <rPh sb="25" eb="27">
      <t>ジュウジ</t>
    </rPh>
    <rPh sb="33" eb="35">
      <t>キョウイク</t>
    </rPh>
    <rPh sb="36" eb="38">
      <t>クンレン</t>
    </rPh>
    <rPh sb="39" eb="41">
      <t>ジッシ</t>
    </rPh>
    <phoneticPr fontId="13"/>
  </si>
  <si>
    <r>
      <t>女性がいな
い又は少な
い職務・役
職への、女
性の積極的
な登用</t>
    </r>
    <r>
      <rPr>
        <sz val="10"/>
        <color indexed="9"/>
        <rFont val="ＭＳ 明朝"/>
        <family val="1"/>
        <charset val="128"/>
      </rPr>
      <t>＊＊</t>
    </r>
    <r>
      <rPr>
        <sz val="10"/>
        <rFont val="ＭＳ 明朝"/>
        <family val="1"/>
        <charset val="128"/>
      </rPr>
      <t xml:space="preserve">
</t>
    </r>
    <rPh sb="0" eb="2">
      <t>ジョセイ</t>
    </rPh>
    <rPh sb="7" eb="8">
      <t>マタ</t>
    </rPh>
    <rPh sb="9" eb="10">
      <t>スク</t>
    </rPh>
    <rPh sb="13" eb="15">
      <t>ショクム</t>
    </rPh>
    <rPh sb="16" eb="17">
      <t>ヤク</t>
    </rPh>
    <rPh sb="18" eb="19">
      <t>ショク</t>
    </rPh>
    <rPh sb="22" eb="23">
      <t>オンナ</t>
    </rPh>
    <rPh sb="24" eb="25">
      <t>セイ</t>
    </rPh>
    <rPh sb="26" eb="28">
      <t>セッキョク</t>
    </rPh>
    <rPh sb="28" eb="29">
      <t>テキ</t>
    </rPh>
    <rPh sb="31" eb="33">
      <t>トウヨウ</t>
    </rPh>
    <phoneticPr fontId="13"/>
  </si>
  <si>
    <r>
      <t>女性がいな
い又は少な
い職務への
、女性の積
極的な募集
・採用</t>
    </r>
    <r>
      <rPr>
        <sz val="10"/>
        <color indexed="9"/>
        <rFont val="ＭＳ 明朝"/>
        <family val="1"/>
        <charset val="128"/>
      </rPr>
      <t>＊＊</t>
    </r>
    <r>
      <rPr>
        <sz val="10"/>
        <rFont val="ＭＳ 明朝"/>
        <family val="1"/>
        <charset val="128"/>
      </rPr>
      <t xml:space="preserve">
</t>
    </r>
    <rPh sb="0" eb="2">
      <t>ジョセイ</t>
    </rPh>
    <rPh sb="7" eb="8">
      <t>マタ</t>
    </rPh>
    <rPh sb="9" eb="10">
      <t>スク</t>
    </rPh>
    <rPh sb="13" eb="15">
      <t>ショクム</t>
    </rPh>
    <rPh sb="19" eb="21">
      <t>ジョセイ</t>
    </rPh>
    <rPh sb="22" eb="23">
      <t>セキ</t>
    </rPh>
    <rPh sb="24" eb="25">
      <t>キョク</t>
    </rPh>
    <rPh sb="25" eb="26">
      <t>テキ</t>
    </rPh>
    <rPh sb="27" eb="28">
      <t>ツノル</t>
    </rPh>
    <rPh sb="28" eb="29">
      <t>シュウ</t>
    </rPh>
    <rPh sb="31" eb="33">
      <t>サイヨウ</t>
    </rPh>
    <phoneticPr fontId="13"/>
  </si>
  <si>
    <r>
      <t>担当部局や
責任者等の
企業内の推
進体制の整
備</t>
    </r>
    <r>
      <rPr>
        <sz val="10"/>
        <color indexed="9"/>
        <rFont val="ＭＳ 明朝"/>
        <family val="1"/>
        <charset val="128"/>
      </rPr>
      <t>＊＊＊＊</t>
    </r>
    <r>
      <rPr>
        <sz val="10"/>
        <rFont val="ＭＳ 明朝"/>
        <family val="1"/>
        <charset val="128"/>
      </rPr>
      <t xml:space="preserve">
</t>
    </r>
    <rPh sb="0" eb="2">
      <t>タントウ</t>
    </rPh>
    <rPh sb="2" eb="4">
      <t>ブキョク</t>
    </rPh>
    <rPh sb="6" eb="9">
      <t>セキニンシャ</t>
    </rPh>
    <rPh sb="9" eb="10">
      <t>トウ</t>
    </rPh>
    <rPh sb="12" eb="15">
      <t>キギョウナイ</t>
    </rPh>
    <rPh sb="16" eb="17">
      <t>オス</t>
    </rPh>
    <rPh sb="18" eb="19">
      <t>ススム</t>
    </rPh>
    <rPh sb="19" eb="21">
      <t>タイセイ</t>
    </rPh>
    <rPh sb="22" eb="23">
      <t>ヒトシ</t>
    </rPh>
    <rPh sb="24" eb="25">
      <t>ビ</t>
    </rPh>
    <phoneticPr fontId="13"/>
  </si>
  <si>
    <t xml:space="preserve">その他
</t>
    <rPh sb="2" eb="3">
      <t>タ</t>
    </rPh>
    <phoneticPr fontId="13"/>
  </si>
  <si>
    <r>
      <t>中間管理職や現場管理職の意識が伴わないため</t>
    </r>
    <r>
      <rPr>
        <sz val="10"/>
        <color theme="0"/>
        <rFont val="ＭＳ 明朝"/>
        <family val="1"/>
        <charset val="128"/>
      </rPr>
      <t>＊＊＊＊</t>
    </r>
    <rPh sb="0" eb="2">
      <t>チュウカン</t>
    </rPh>
    <rPh sb="2" eb="4">
      <t>カンリ</t>
    </rPh>
    <rPh sb="4" eb="5">
      <t>ショク</t>
    </rPh>
    <rPh sb="6" eb="8">
      <t>ゲンバ</t>
    </rPh>
    <rPh sb="8" eb="10">
      <t>カンリ</t>
    </rPh>
    <rPh sb="10" eb="11">
      <t>ショク</t>
    </rPh>
    <rPh sb="12" eb="14">
      <t>イシキ</t>
    </rPh>
    <rPh sb="15" eb="16">
      <t>トモナ</t>
    </rPh>
    <phoneticPr fontId="13"/>
  </si>
  <si>
    <r>
      <t>男性からの理解が得られないため</t>
    </r>
    <r>
      <rPr>
        <sz val="10"/>
        <color theme="0"/>
        <rFont val="ＭＳ 明朝"/>
        <family val="1"/>
        <charset val="128"/>
      </rPr>
      <t>＊</t>
    </r>
    <r>
      <rPr>
        <sz val="10"/>
        <rFont val="ＭＳ 明朝"/>
        <family val="1"/>
        <charset val="128"/>
      </rPr>
      <t xml:space="preserve">
</t>
    </r>
    <rPh sb="0" eb="2">
      <t>ダンセイ</t>
    </rPh>
    <rPh sb="5" eb="7">
      <t>リカイ</t>
    </rPh>
    <rPh sb="8" eb="9">
      <t>エ</t>
    </rPh>
    <phoneticPr fontId="13"/>
  </si>
  <si>
    <r>
      <t>コストがかかるため</t>
    </r>
    <r>
      <rPr>
        <sz val="10"/>
        <color theme="0"/>
        <rFont val="ＭＳ 明朝"/>
        <family val="1"/>
        <charset val="128"/>
      </rPr>
      <t xml:space="preserve">＊＊＊
</t>
    </r>
    <r>
      <rPr>
        <sz val="10"/>
        <rFont val="ＭＳ 明朝"/>
        <family val="1"/>
        <charset val="128"/>
      </rPr>
      <t xml:space="preserve">
</t>
    </r>
    <phoneticPr fontId="13"/>
  </si>
  <si>
    <r>
      <t>ポジティブアクション
の手法がわからないため</t>
    </r>
    <r>
      <rPr>
        <sz val="10"/>
        <color theme="0"/>
        <rFont val="ＭＳ 明朝"/>
        <family val="1"/>
        <charset val="128"/>
      </rPr>
      <t>＊－＊＊</t>
    </r>
    <rPh sb="12" eb="14">
      <t>シュホウ</t>
    </rPh>
    <phoneticPr fontId="13"/>
  </si>
  <si>
    <t xml:space="preserve">すでに女性は十分に活躍していると思うため
</t>
    <rPh sb="3" eb="5">
      <t>ジョセイ</t>
    </rPh>
    <rPh sb="6" eb="8">
      <t>ジュウブン</t>
    </rPh>
    <rPh sb="9" eb="11">
      <t>カツヤク</t>
    </rPh>
    <rPh sb="16" eb="17">
      <t>オモ</t>
    </rPh>
    <phoneticPr fontId="13"/>
  </si>
  <si>
    <r>
      <t>業績に直接反映しないため</t>
    </r>
    <r>
      <rPr>
        <sz val="10"/>
        <color theme="0"/>
        <rFont val="ＭＳ 明朝"/>
        <family val="1"/>
        <charset val="128"/>
      </rPr>
      <t>＊＊＊</t>
    </r>
    <r>
      <rPr>
        <sz val="10"/>
        <rFont val="ＭＳ 明朝"/>
        <family val="1"/>
        <charset val="128"/>
      </rPr>
      <t xml:space="preserve">
</t>
    </r>
    <rPh sb="0" eb="2">
      <t>ギョウセキ</t>
    </rPh>
    <rPh sb="3" eb="5">
      <t>チョクセツ</t>
    </rPh>
    <rPh sb="5" eb="7">
      <t>ハンエイ</t>
    </rPh>
    <phoneticPr fontId="13"/>
  </si>
  <si>
    <r>
      <t>経営者（ト
ップ）の意
識が伴わな
いため</t>
    </r>
    <r>
      <rPr>
        <sz val="10"/>
        <color theme="0"/>
        <rFont val="ＭＳ 明朝"/>
        <family val="1"/>
        <charset val="128"/>
      </rPr>
      <t xml:space="preserve">＊＊
</t>
    </r>
    <rPh sb="0" eb="3">
      <t>ケイエイシャ</t>
    </rPh>
    <rPh sb="10" eb="11">
      <t>イ</t>
    </rPh>
    <rPh sb="12" eb="13">
      <t>シキ</t>
    </rPh>
    <rPh sb="14" eb="15">
      <t>トモナ</t>
    </rPh>
    <phoneticPr fontId="13"/>
  </si>
  <si>
    <t xml:space="preserve">無回答
</t>
    <rPh sb="0" eb="3">
      <t>ムカイトウ</t>
    </rPh>
    <phoneticPr fontId="13"/>
  </si>
  <si>
    <r>
      <t>実施してい
ない</t>
    </r>
    <r>
      <rPr>
        <sz val="12"/>
        <color indexed="9"/>
        <rFont val="ＭＳ 明朝"/>
        <family val="1"/>
        <charset val="128"/>
      </rPr>
      <t>＊＊＊</t>
    </r>
    <r>
      <rPr>
        <sz val="12"/>
        <rFont val="ＭＳ 明朝"/>
        <family val="1"/>
        <charset val="128"/>
      </rPr>
      <t xml:space="preserve">
</t>
    </r>
    <rPh sb="0" eb="2">
      <t>ジッシ</t>
    </rPh>
    <phoneticPr fontId="13"/>
  </si>
  <si>
    <t>管理職や一般社員を対象にマタハラについての講演や研修会の実施</t>
    <rPh sb="0" eb="2">
      <t>カンリ</t>
    </rPh>
    <rPh sb="2" eb="3">
      <t>ショク</t>
    </rPh>
    <rPh sb="4" eb="6">
      <t>イッパン</t>
    </rPh>
    <rPh sb="6" eb="8">
      <t>シャイン</t>
    </rPh>
    <rPh sb="9" eb="11">
      <t>タイショウ</t>
    </rPh>
    <rPh sb="21" eb="23">
      <t>コウエン</t>
    </rPh>
    <rPh sb="24" eb="27">
      <t>ケンシュウカイ</t>
    </rPh>
    <rPh sb="28" eb="30">
      <t>ジッシ</t>
    </rPh>
    <phoneticPr fontId="13"/>
  </si>
  <si>
    <r>
      <t>就業規則などの社内規定に盛り込んだ</t>
    </r>
    <r>
      <rPr>
        <sz val="12"/>
        <color indexed="9"/>
        <rFont val="ＭＳ 明朝"/>
        <family val="1"/>
        <charset val="128"/>
      </rPr>
      <t>＊</t>
    </r>
    <r>
      <rPr>
        <sz val="12"/>
        <rFont val="ＭＳ 明朝"/>
        <family val="1"/>
        <charset val="128"/>
      </rPr>
      <t xml:space="preserve">
</t>
    </r>
    <rPh sb="0" eb="2">
      <t>シュウギョウ</t>
    </rPh>
    <rPh sb="2" eb="4">
      <t>キソク</t>
    </rPh>
    <rPh sb="7" eb="9">
      <t>シャナイ</t>
    </rPh>
    <rPh sb="9" eb="11">
      <t>キテイ</t>
    </rPh>
    <rPh sb="12" eb="13">
      <t>モ</t>
    </rPh>
    <rPh sb="14" eb="15">
      <t>コ</t>
    </rPh>
    <phoneticPr fontId="13"/>
  </si>
  <si>
    <r>
      <t>相談・苦情窓口の設置</t>
    </r>
    <r>
      <rPr>
        <sz val="12"/>
        <color indexed="9"/>
        <rFont val="ＭＳ 明朝"/>
        <family val="1"/>
        <charset val="128"/>
      </rPr>
      <t>＊＊</t>
    </r>
    <r>
      <rPr>
        <sz val="12"/>
        <rFont val="ＭＳ 明朝"/>
        <family val="1"/>
        <charset val="128"/>
      </rPr>
      <t xml:space="preserve">
</t>
    </r>
    <rPh sb="0" eb="2">
      <t>ソウダン</t>
    </rPh>
    <rPh sb="3" eb="5">
      <t>クジョウ</t>
    </rPh>
    <rPh sb="5" eb="7">
      <t>マドグチ</t>
    </rPh>
    <rPh sb="8" eb="10">
      <t>セッチ</t>
    </rPh>
    <phoneticPr fontId="13"/>
  </si>
  <si>
    <r>
      <t>トップの宣言
、会社の方針
に定めた</t>
    </r>
    <r>
      <rPr>
        <sz val="12"/>
        <color indexed="9"/>
        <rFont val="ＭＳ 明朝"/>
        <family val="1"/>
        <charset val="128"/>
      </rPr>
      <t>＊＊</t>
    </r>
    <r>
      <rPr>
        <sz val="12"/>
        <rFont val="ＭＳ 明朝"/>
        <family val="1"/>
        <charset val="128"/>
      </rPr>
      <t xml:space="preserve">
</t>
    </r>
    <rPh sb="4" eb="6">
      <t>センゲン</t>
    </rPh>
    <rPh sb="8" eb="10">
      <t>カイシャ</t>
    </rPh>
    <rPh sb="11" eb="13">
      <t>ホウシン</t>
    </rPh>
    <rPh sb="15" eb="16">
      <t>サダ</t>
    </rPh>
    <phoneticPr fontId="13"/>
  </si>
  <si>
    <r>
      <t>実施してい
ない</t>
    </r>
    <r>
      <rPr>
        <sz val="10"/>
        <color indexed="9"/>
        <rFont val="ＭＳ 明朝"/>
        <family val="1"/>
        <charset val="128"/>
      </rPr>
      <t>＊＊＊</t>
    </r>
    <r>
      <rPr>
        <sz val="10"/>
        <rFont val="ＭＳ 明朝"/>
        <family val="1"/>
        <charset val="128"/>
      </rPr>
      <t xml:space="preserve">
</t>
    </r>
    <rPh sb="0" eb="2">
      <t>ジッシ</t>
    </rPh>
    <phoneticPr fontId="13"/>
  </si>
  <si>
    <t>管理職や一般社員を対象にパワハラについての講演や研修会の実施</t>
    <rPh sb="0" eb="2">
      <t>カンリ</t>
    </rPh>
    <rPh sb="2" eb="3">
      <t>ショク</t>
    </rPh>
    <rPh sb="4" eb="6">
      <t>イッパン</t>
    </rPh>
    <rPh sb="6" eb="8">
      <t>シャイン</t>
    </rPh>
    <rPh sb="9" eb="11">
      <t>タイショウ</t>
    </rPh>
    <rPh sb="21" eb="23">
      <t>コウエン</t>
    </rPh>
    <rPh sb="24" eb="27">
      <t>ケンシュウカイ</t>
    </rPh>
    <rPh sb="28" eb="30">
      <t>ジッシ</t>
    </rPh>
    <phoneticPr fontId="13"/>
  </si>
  <si>
    <r>
      <t>就業規則などの社内規定に盛り込んだ</t>
    </r>
    <r>
      <rPr>
        <sz val="10"/>
        <color indexed="9"/>
        <rFont val="ＭＳ 明朝"/>
        <family val="1"/>
        <charset val="128"/>
      </rPr>
      <t>＊</t>
    </r>
    <r>
      <rPr>
        <sz val="10"/>
        <rFont val="ＭＳ 明朝"/>
        <family val="1"/>
        <charset val="128"/>
      </rPr>
      <t xml:space="preserve">
</t>
    </r>
    <rPh sb="0" eb="2">
      <t>シュウギョウ</t>
    </rPh>
    <rPh sb="2" eb="4">
      <t>キソク</t>
    </rPh>
    <rPh sb="7" eb="9">
      <t>シャナイ</t>
    </rPh>
    <rPh sb="9" eb="11">
      <t>キテイ</t>
    </rPh>
    <rPh sb="12" eb="13">
      <t>モ</t>
    </rPh>
    <rPh sb="14" eb="15">
      <t>コ</t>
    </rPh>
    <phoneticPr fontId="13"/>
  </si>
  <si>
    <r>
      <t>相談・苦情窓口の設置</t>
    </r>
    <r>
      <rPr>
        <sz val="10"/>
        <color indexed="9"/>
        <rFont val="ＭＳ 明朝"/>
        <family val="1"/>
        <charset val="128"/>
      </rPr>
      <t>＊＊</t>
    </r>
    <r>
      <rPr>
        <sz val="10"/>
        <rFont val="ＭＳ 明朝"/>
        <family val="1"/>
        <charset val="128"/>
      </rPr>
      <t xml:space="preserve">
</t>
    </r>
    <rPh sb="0" eb="2">
      <t>ソウダン</t>
    </rPh>
    <rPh sb="3" eb="5">
      <t>クジョウ</t>
    </rPh>
    <rPh sb="5" eb="7">
      <t>マドグチ</t>
    </rPh>
    <rPh sb="8" eb="10">
      <t>セッチ</t>
    </rPh>
    <phoneticPr fontId="13"/>
  </si>
  <si>
    <r>
      <t>トップの宣言
、会社の方針
に定めた</t>
    </r>
    <r>
      <rPr>
        <sz val="10"/>
        <color indexed="9"/>
        <rFont val="ＭＳ 明朝"/>
        <family val="1"/>
        <charset val="128"/>
      </rPr>
      <t>＊＊</t>
    </r>
    <r>
      <rPr>
        <sz val="10"/>
        <rFont val="ＭＳ 明朝"/>
        <family val="1"/>
        <charset val="128"/>
      </rPr>
      <t xml:space="preserve">
</t>
    </r>
    <rPh sb="4" eb="6">
      <t>センゲン</t>
    </rPh>
    <rPh sb="8" eb="10">
      <t>カイシャ</t>
    </rPh>
    <rPh sb="11" eb="13">
      <t>ホウシン</t>
    </rPh>
    <rPh sb="15" eb="16">
      <t>サダ</t>
    </rPh>
    <phoneticPr fontId="13"/>
  </si>
  <si>
    <t>非常に過剰</t>
    <rPh sb="0" eb="2">
      <t>ヒジョウ</t>
    </rPh>
    <rPh sb="3" eb="5">
      <t>カジョウ</t>
    </rPh>
    <phoneticPr fontId="13"/>
  </si>
  <si>
    <t>過　剰</t>
    <rPh sb="0" eb="1">
      <t>カ</t>
    </rPh>
    <rPh sb="2" eb="3">
      <t>ジョウ</t>
    </rPh>
    <phoneticPr fontId="13"/>
  </si>
  <si>
    <t>やや過剰</t>
    <rPh sb="2" eb="4">
      <t>カジョウ</t>
    </rPh>
    <phoneticPr fontId="13"/>
  </si>
  <si>
    <t>適　正</t>
    <rPh sb="0" eb="1">
      <t>テキ</t>
    </rPh>
    <rPh sb="2" eb="3">
      <t>タダシ</t>
    </rPh>
    <phoneticPr fontId="13"/>
  </si>
  <si>
    <t>やや不足</t>
    <rPh sb="2" eb="4">
      <t>フソク</t>
    </rPh>
    <phoneticPr fontId="13"/>
  </si>
  <si>
    <t>不　足</t>
    <rPh sb="0" eb="1">
      <t>フ</t>
    </rPh>
    <rPh sb="2" eb="3">
      <t>アシ</t>
    </rPh>
    <phoneticPr fontId="13"/>
  </si>
  <si>
    <t>非常に不足</t>
    <rPh sb="0" eb="2">
      <t>ヒジョウ</t>
    </rPh>
    <rPh sb="3" eb="5">
      <t>フソク</t>
    </rPh>
    <phoneticPr fontId="13"/>
  </si>
  <si>
    <t>過剰</t>
    <rPh sb="0" eb="2">
      <t>カジョウ</t>
    </rPh>
    <phoneticPr fontId="13"/>
  </si>
  <si>
    <t>適正</t>
    <rPh sb="0" eb="2">
      <t>テキセイ</t>
    </rPh>
    <phoneticPr fontId="13"/>
  </si>
  <si>
    <t>不足</t>
    <rPh sb="0" eb="2">
      <t>フソク</t>
    </rPh>
    <phoneticPr fontId="13"/>
  </si>
  <si>
    <t>無回答</t>
    <phoneticPr fontId="2"/>
  </si>
  <si>
    <r>
      <rPr>
        <b/>
        <sz val="10"/>
        <rFont val="ＭＳ ゴシック"/>
        <family val="3"/>
        <charset val="128"/>
      </rPr>
      <t>うち</t>
    </r>
    <r>
      <rPr>
        <sz val="10"/>
        <rFont val="ＭＳ 明朝"/>
        <family val="1"/>
        <charset val="128"/>
      </rPr>
      <t>正社員への転換人数</t>
    </r>
    <rPh sb="2" eb="5">
      <t>セイシャイン</t>
    </rPh>
    <rPh sb="7" eb="9">
      <t>テンカン</t>
    </rPh>
    <rPh sb="9" eb="11">
      <t>ニンズウ</t>
    </rPh>
    <phoneticPr fontId="2"/>
  </si>
  <si>
    <t>食料品製造業</t>
    <phoneticPr fontId="2"/>
  </si>
  <si>
    <t>飲料・たばこ・飼料製造業</t>
    <phoneticPr fontId="2"/>
  </si>
  <si>
    <t>繊維工業</t>
    <phoneticPr fontId="2"/>
  </si>
  <si>
    <t>木材・木製品製造業</t>
    <phoneticPr fontId="2"/>
  </si>
  <si>
    <t>家具・装備品製造業</t>
    <phoneticPr fontId="2"/>
  </si>
  <si>
    <t>パルプ・紙・紙加工品製造業</t>
    <phoneticPr fontId="2"/>
  </si>
  <si>
    <t>印刷・同関連業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</si>
  <si>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</si>
  <si>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</si>
  <si>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</si>
  <si>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</si>
  <si>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</si>
  <si>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</si>
  <si>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</si>
  <si>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</si>
  <si>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</si>
  <si>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はん用機械器具製造業</t>
    <phoneticPr fontId="2"/>
  </si>
  <si>
    <t>生産用機械器具製造業</t>
    <phoneticPr fontId="2"/>
  </si>
  <si>
    <t>業務用機械器具製造業</t>
    <phoneticPr fontId="2"/>
  </si>
  <si>
    <t>電子部品・デバイス・
電子回路製造業</t>
    <phoneticPr fontId="2"/>
  </si>
  <si>
    <t>情報通信機械器具製造業</t>
    <phoneticPr fontId="2"/>
  </si>
  <si>
    <t>輸送用機械器具製造業</t>
    <phoneticPr fontId="2"/>
  </si>
  <si>
    <t>その他の製造業</t>
    <phoneticPr fontId="2"/>
  </si>
  <si>
    <t>鉱業，採石業，砂利採取業</t>
    <phoneticPr fontId="2"/>
  </si>
  <si>
    <t>男　性（人）</t>
    <rPh sb="0" eb="1">
      <t>オトコ</t>
    </rPh>
    <rPh sb="2" eb="3">
      <t>セイ</t>
    </rPh>
    <phoneticPr fontId="2"/>
  </si>
  <si>
    <t>女　性（人）</t>
    <rPh sb="0" eb="1">
      <t>オンナ</t>
    </rPh>
    <rPh sb="2" eb="3">
      <t>セイ</t>
    </rPh>
    <phoneticPr fontId="2"/>
  </si>
  <si>
    <t>計
（人）</t>
    <rPh sb="0" eb="1">
      <t>ケイ</t>
    </rPh>
    <rPh sb="3" eb="4">
      <t>ニン</t>
    </rPh>
    <phoneticPr fontId="2"/>
  </si>
  <si>
    <t>（単位　上段：事業所数／労働者数　下段：％）</t>
    <rPh sb="4" eb="6">
      <t>ジョウダン</t>
    </rPh>
    <rPh sb="7" eb="10">
      <t>ジギョウショ</t>
    </rPh>
    <rPh sb="17" eb="19">
      <t>ゲダン</t>
    </rPh>
    <phoneticPr fontId="8"/>
  </si>
  <si>
    <r>
      <t>非正規社
員を雇用
した事業
所数</t>
    </r>
    <r>
      <rPr>
        <sz val="10"/>
        <color theme="0"/>
        <rFont val="ＭＳ 明朝"/>
        <family val="1"/>
        <charset val="128"/>
      </rPr>
      <t>＊＊</t>
    </r>
    <rPh sb="0" eb="1">
      <t>ヒ</t>
    </rPh>
    <rPh sb="1" eb="3">
      <t>セイキ</t>
    </rPh>
    <rPh sb="3" eb="4">
      <t>シャ</t>
    </rPh>
    <rPh sb="5" eb="6">
      <t>エン</t>
    </rPh>
    <rPh sb="7" eb="9">
      <t>コヨウ</t>
    </rPh>
    <rPh sb="12" eb="14">
      <t>ジギョウ</t>
    </rPh>
    <rPh sb="15" eb="16">
      <t>ショ</t>
    </rPh>
    <rPh sb="16" eb="17">
      <t>スウ</t>
    </rPh>
    <phoneticPr fontId="2"/>
  </si>
  <si>
    <r>
      <t>正社員へ
の転換が
行われなかった事
業所</t>
    </r>
    <r>
      <rPr>
        <sz val="10"/>
        <color theme="0"/>
        <rFont val="ＭＳ 明朝"/>
        <family val="1"/>
        <charset val="128"/>
      </rPr>
      <t>＊＊</t>
    </r>
    <phoneticPr fontId="2"/>
  </si>
  <si>
    <r>
      <t>正社員へ
の転換が
行われた
事業所</t>
    </r>
    <r>
      <rPr>
        <sz val="10"/>
        <color theme="0"/>
        <rFont val="ＭＳ 明朝"/>
        <family val="1"/>
        <charset val="128"/>
      </rPr>
      <t>＊</t>
    </r>
    <r>
      <rPr>
        <sz val="10"/>
        <rFont val="ＭＳ 明朝"/>
        <family val="1"/>
        <charset val="128"/>
      </rPr>
      <t xml:space="preserve">
</t>
    </r>
    <phoneticPr fontId="2"/>
  </si>
  <si>
    <r>
      <t>非正規社
員を雇用
していな
い事業所
数</t>
    </r>
    <r>
      <rPr>
        <sz val="10"/>
        <color theme="0"/>
        <rFont val="ＭＳ 明朝"/>
        <family val="1"/>
        <charset val="128"/>
      </rPr>
      <t>＊＊＊</t>
    </r>
    <phoneticPr fontId="2"/>
  </si>
  <si>
    <t>過去１年間の非正規社員の
雇用者数</t>
    <rPh sb="0" eb="2">
      <t>カコ</t>
    </rPh>
    <rPh sb="3" eb="5">
      <t>ネンカン</t>
    </rPh>
    <rPh sb="6" eb="7">
      <t>ヒ</t>
    </rPh>
    <rPh sb="7" eb="9">
      <t>セイキ</t>
    </rPh>
    <rPh sb="9" eb="11">
      <t>シャイン</t>
    </rPh>
    <rPh sb="13" eb="16">
      <t>コヨウシャ</t>
    </rPh>
    <rPh sb="16" eb="17">
      <t>スウ</t>
    </rPh>
    <phoneticPr fontId="2"/>
  </si>
  <si>
    <r>
      <t>就業規則、労働協約
以外の方法で実施し
ている</t>
    </r>
    <r>
      <rPr>
        <sz val="10"/>
        <color theme="0"/>
        <rFont val="ＭＳ 明朝"/>
        <family val="1"/>
        <charset val="128"/>
      </rPr>
      <t>＊＊＊＊＊＊</t>
    </r>
    <phoneticPr fontId="2"/>
  </si>
  <si>
    <r>
      <t>就業規則、労働協約
に規定している</t>
    </r>
    <r>
      <rPr>
        <sz val="10"/>
        <color theme="0"/>
        <rFont val="ＭＳ 明朝"/>
        <family val="1"/>
        <charset val="128"/>
      </rPr>
      <t xml:space="preserve">＊＊
</t>
    </r>
    <rPh sb="0" eb="2">
      <t>シュウギョウ</t>
    </rPh>
    <rPh sb="2" eb="4">
      <t>キソク</t>
    </rPh>
    <rPh sb="5" eb="7">
      <t>ロウドウ</t>
    </rPh>
    <rPh sb="7" eb="9">
      <t>キョウヤク</t>
    </rPh>
    <rPh sb="11" eb="13">
      <t>キテイ</t>
    </rPh>
    <phoneticPr fontId="2"/>
  </si>
  <si>
    <t xml:space="preserve">実施していない
</t>
    <rPh sb="0" eb="2">
      <t>ジッシ</t>
    </rPh>
    <phoneticPr fontId="2"/>
  </si>
  <si>
    <t xml:space="preserve">無回答
</t>
    <phoneticPr fontId="2"/>
  </si>
  <si>
    <t>令和元年山形県労働条件等実態調査</t>
    <rPh sb="0" eb="2">
      <t>レイワ</t>
    </rPh>
    <rPh sb="2" eb="4">
      <t>ガンネン</t>
    </rPh>
    <rPh sb="3" eb="4">
      <t>ネン</t>
    </rPh>
    <rPh sb="4" eb="7">
      <t>ヤマガタケン</t>
    </rPh>
    <rPh sb="7" eb="9">
      <t>ロウドウ</t>
    </rPh>
    <rPh sb="9" eb="11">
      <t>ジョウケン</t>
    </rPh>
    <rPh sb="11" eb="12">
      <t>トウ</t>
    </rPh>
    <rPh sb="12" eb="14">
      <t>ジッタイ</t>
    </rPh>
    <rPh sb="14" eb="16">
      <t>チョウサ</t>
    </rPh>
    <phoneticPr fontId="2"/>
  </si>
  <si>
    <t xml:space="preserve">制度がない
</t>
    <phoneticPr fontId="8"/>
  </si>
  <si>
    <r>
      <t>時間単位で取得で
きる制度がある</t>
    </r>
    <r>
      <rPr>
        <sz val="11"/>
        <color theme="0"/>
        <rFont val="ＭＳ 明朝"/>
        <family val="1"/>
        <charset val="128"/>
      </rPr>
      <t>＊</t>
    </r>
    <rPh sb="0" eb="2">
      <t>ジカン</t>
    </rPh>
    <rPh sb="2" eb="4">
      <t>タンイ</t>
    </rPh>
    <rPh sb="5" eb="7">
      <t>シュトク</t>
    </rPh>
    <rPh sb="11" eb="13">
      <t>セイド</t>
    </rPh>
    <phoneticPr fontId="8"/>
  </si>
  <si>
    <r>
      <t>半日単位で取得で
きる制度がある</t>
    </r>
    <r>
      <rPr>
        <sz val="11"/>
        <color theme="0"/>
        <rFont val="ＭＳ 明朝"/>
        <family val="1"/>
        <charset val="128"/>
      </rPr>
      <t>＊</t>
    </r>
    <rPh sb="0" eb="2">
      <t>ハンニチ</t>
    </rPh>
    <rPh sb="2" eb="4">
      <t>タンイ</t>
    </rPh>
    <rPh sb="5" eb="7">
      <t>シュトク</t>
    </rPh>
    <rPh sb="11" eb="13">
      <t>セイド</t>
    </rPh>
    <phoneticPr fontId="8"/>
  </si>
  <si>
    <t>制度がある</t>
    <rPh sb="0" eb="2">
      <t>セイド</t>
    </rPh>
    <phoneticPr fontId="8"/>
  </si>
  <si>
    <t>制度がない</t>
    <rPh sb="0" eb="2">
      <t>セイド</t>
    </rPh>
    <phoneticPr fontId="8"/>
  </si>
  <si>
    <t>無回答</t>
    <rPh sb="0" eb="3">
      <t>ムカイトウ</t>
    </rPh>
    <phoneticPr fontId="12"/>
  </si>
  <si>
    <r>
      <t>１事業所
平均付与
日数</t>
    </r>
    <r>
      <rPr>
        <sz val="12"/>
        <color theme="0"/>
        <rFont val="ＭＳ 明朝"/>
        <family val="1"/>
        <charset val="128"/>
      </rPr>
      <t>＊＊</t>
    </r>
    <r>
      <rPr>
        <sz val="12"/>
        <rFont val="ＭＳ 明朝"/>
        <family val="1"/>
        <charset val="128"/>
      </rPr>
      <t xml:space="preserve">
（日）</t>
    </r>
    <rPh sb="1" eb="4">
      <t>ジギョウショ</t>
    </rPh>
    <rPh sb="5" eb="7">
      <t>ヘイキン</t>
    </rPh>
    <rPh sb="7" eb="9">
      <t>フヨ</t>
    </rPh>
    <rPh sb="10" eb="12">
      <t>ニッスウ</t>
    </rPh>
    <rPh sb="16" eb="17">
      <t>ニチ</t>
    </rPh>
    <phoneticPr fontId="5"/>
  </si>
  <si>
    <r>
      <t>実施していない。
また、今後実施す
る予定もない</t>
    </r>
    <r>
      <rPr>
        <sz val="11"/>
        <color theme="0"/>
        <rFont val="ＭＳ 明朝"/>
        <family val="1"/>
        <charset val="128"/>
      </rPr>
      <t>＊＊</t>
    </r>
    <rPh sb="0" eb="2">
      <t>ジッシ</t>
    </rPh>
    <rPh sb="12" eb="13">
      <t>イマ</t>
    </rPh>
    <rPh sb="13" eb="14">
      <t>ゴ</t>
    </rPh>
    <rPh sb="14" eb="16">
      <t>ジッシ</t>
    </rPh>
    <rPh sb="19" eb="20">
      <t>ヨ</t>
    </rPh>
    <rPh sb="20" eb="21">
      <t>サダ</t>
    </rPh>
    <phoneticPr fontId="5"/>
  </si>
  <si>
    <r>
      <t>今後実施する予定
がある</t>
    </r>
    <r>
      <rPr>
        <sz val="11"/>
        <color theme="0"/>
        <rFont val="ＭＳ 明朝"/>
        <family val="1"/>
        <charset val="128"/>
      </rPr>
      <t xml:space="preserve">＊＊＊＊＊
</t>
    </r>
    <rPh sb="0" eb="2">
      <t>コンゴ</t>
    </rPh>
    <rPh sb="2" eb="4">
      <t>ジッシ</t>
    </rPh>
    <rPh sb="6" eb="8">
      <t>ヨテイ</t>
    </rPh>
    <phoneticPr fontId="5"/>
  </si>
  <si>
    <t xml:space="preserve">既に実施している
</t>
    <rPh sb="0" eb="1">
      <t>スデ</t>
    </rPh>
    <rPh sb="2" eb="4">
      <t>ジッシ</t>
    </rPh>
    <phoneticPr fontId="5"/>
  </si>
  <si>
    <t xml:space="preserve">長時間労
働の削減
</t>
  </si>
  <si>
    <t xml:space="preserve">テレワー
クの推進
</t>
  </si>
  <si>
    <t xml:space="preserve">副業・兼
業の推進
</t>
  </si>
  <si>
    <t>高度プロフェッシ
ョナル制
度の導入</t>
  </si>
  <si>
    <t xml:space="preserve">その他
</t>
  </si>
  <si>
    <r>
      <t>有給休暇
の取得促
進</t>
    </r>
    <r>
      <rPr>
        <sz val="9"/>
        <color theme="0"/>
        <rFont val="ＭＳ 明朝"/>
        <family val="1"/>
        <charset val="128"/>
      </rPr>
      <t>＊＊＊</t>
    </r>
    <r>
      <rPr>
        <sz val="9"/>
        <rFont val="ＭＳ 明朝"/>
        <family val="1"/>
        <charset val="128"/>
      </rPr>
      <t xml:space="preserve">
</t>
    </r>
    <phoneticPr fontId="2"/>
  </si>
  <si>
    <r>
      <t>非正規雇
用労働者
の処遇改
善</t>
    </r>
    <r>
      <rPr>
        <sz val="9"/>
        <color theme="0"/>
        <rFont val="ＭＳ 明朝"/>
        <family val="1"/>
        <charset val="128"/>
      </rPr>
      <t>＊＊＊</t>
    </r>
    <phoneticPr fontId="2"/>
  </si>
  <si>
    <r>
      <t>勤務間イ
ンターバ
ル制度の
導入</t>
    </r>
    <r>
      <rPr>
        <sz val="9"/>
        <color theme="0"/>
        <rFont val="ＭＳ 明朝"/>
        <family val="1"/>
        <charset val="128"/>
      </rPr>
      <t>＊＊</t>
    </r>
    <phoneticPr fontId="2"/>
  </si>
  <si>
    <r>
      <t>労働時間
の状況把
握</t>
    </r>
    <r>
      <rPr>
        <sz val="9"/>
        <color theme="0"/>
        <rFont val="ＭＳ 明朝"/>
        <family val="1"/>
        <charset val="128"/>
      </rPr>
      <t>＊＊＊</t>
    </r>
    <r>
      <rPr>
        <sz val="9"/>
        <rFont val="ＭＳ 明朝"/>
        <family val="1"/>
        <charset val="128"/>
      </rPr>
      <t xml:space="preserve">
</t>
    </r>
    <phoneticPr fontId="2"/>
  </si>
  <si>
    <r>
      <t>子育て・
介護等と
仕事の両
立支援</t>
    </r>
    <r>
      <rPr>
        <sz val="9"/>
        <color theme="0"/>
        <rFont val="ＭＳ 明朝"/>
        <family val="1"/>
        <charset val="128"/>
      </rPr>
      <t>＊</t>
    </r>
    <phoneticPr fontId="2"/>
  </si>
  <si>
    <r>
      <t>病気の治
療と仕事
の両立支
援</t>
    </r>
    <r>
      <rPr>
        <sz val="9"/>
        <color theme="0"/>
        <rFont val="ＭＳ 明朝"/>
        <family val="1"/>
        <charset val="128"/>
      </rPr>
      <t>＊＊＊</t>
    </r>
    <phoneticPr fontId="2"/>
  </si>
  <si>
    <r>
      <t>フレック
スタイム
制度の推
進</t>
    </r>
    <r>
      <rPr>
        <sz val="9"/>
        <color theme="0"/>
        <rFont val="ＭＳ 明朝"/>
        <family val="1"/>
        <charset val="128"/>
      </rPr>
      <t>＊＊＊</t>
    </r>
    <phoneticPr fontId="2"/>
  </si>
  <si>
    <t>無回答</t>
    <phoneticPr fontId="2"/>
  </si>
  <si>
    <t xml:space="preserve">業務分担や
仕事の進め
方の見直し
</t>
    <phoneticPr fontId="2"/>
  </si>
  <si>
    <t xml:space="preserve">その他
</t>
    <phoneticPr fontId="2"/>
  </si>
  <si>
    <r>
      <t>ノー残業デ
ーの設定</t>
    </r>
    <r>
      <rPr>
        <sz val="9"/>
        <color theme="0"/>
        <rFont val="ＭＳ 明朝"/>
        <family val="1"/>
        <charset val="128"/>
      </rPr>
      <t>＊</t>
    </r>
    <r>
      <rPr>
        <sz val="9"/>
        <rFont val="ＭＳ 明朝"/>
        <family val="1"/>
        <charset val="128"/>
      </rPr>
      <t xml:space="preserve">
</t>
    </r>
    <phoneticPr fontId="2"/>
  </si>
  <si>
    <r>
      <t>業務繁閑に
応じた営業
時間、営・
休業日の設
定</t>
    </r>
    <r>
      <rPr>
        <sz val="9"/>
        <color theme="0"/>
        <rFont val="ＭＳ 明朝"/>
        <family val="1"/>
        <charset val="128"/>
      </rPr>
      <t>＊＊＊＊</t>
    </r>
    <phoneticPr fontId="2"/>
  </si>
  <si>
    <r>
      <t>変形労働時
間制度の導
入</t>
    </r>
    <r>
      <rPr>
        <sz val="9"/>
        <color theme="0"/>
        <rFont val="ＭＳ 明朝"/>
        <family val="1"/>
        <charset val="128"/>
      </rPr>
      <t>＊＊＊＊</t>
    </r>
    <r>
      <rPr>
        <sz val="9"/>
        <rFont val="ＭＳ 明朝"/>
        <family val="1"/>
        <charset val="128"/>
      </rPr>
      <t xml:space="preserve">
</t>
    </r>
    <phoneticPr fontId="2"/>
  </si>
  <si>
    <r>
      <t>時間外労働
時間の目標
設定や事前
承認制度の
導入</t>
    </r>
    <r>
      <rPr>
        <sz val="9"/>
        <color theme="0"/>
        <rFont val="ＭＳ 明朝"/>
        <family val="1"/>
        <charset val="128"/>
      </rPr>
      <t>＊＊＊</t>
    </r>
    <phoneticPr fontId="2"/>
  </si>
  <si>
    <r>
      <t>取引先との
発注方法や
スケジュー
ルなどの見
直し</t>
    </r>
    <r>
      <rPr>
        <sz val="9"/>
        <color theme="0"/>
        <rFont val="ＭＳ 明朝"/>
        <family val="1"/>
        <charset val="128"/>
      </rPr>
      <t>＊＊＊</t>
    </r>
    <phoneticPr fontId="2"/>
  </si>
  <si>
    <r>
      <t>ＩＴ環境の
活用</t>
    </r>
    <r>
      <rPr>
        <sz val="9"/>
        <color theme="0"/>
        <rFont val="ＭＳ 明朝"/>
        <family val="1"/>
        <charset val="128"/>
      </rPr>
      <t>＊＊＊</t>
    </r>
    <r>
      <rPr>
        <sz val="9"/>
        <rFont val="ＭＳ 明朝"/>
        <family val="1"/>
        <charset val="128"/>
      </rPr>
      <t xml:space="preserve">
</t>
    </r>
    <phoneticPr fontId="2"/>
  </si>
  <si>
    <r>
      <t>週休日又は
週休日以外
の休日の増
加</t>
    </r>
    <r>
      <rPr>
        <sz val="9"/>
        <color theme="0"/>
        <rFont val="ＭＳ 明朝"/>
        <family val="1"/>
        <charset val="128"/>
      </rPr>
      <t>＊＊＊＊</t>
    </r>
    <r>
      <rPr>
        <sz val="9"/>
        <rFont val="ＭＳ 明朝"/>
        <family val="1"/>
        <charset val="128"/>
      </rPr>
      <t xml:space="preserve">
</t>
    </r>
    <phoneticPr fontId="2"/>
  </si>
  <si>
    <t xml:space="preserve">従業員の心身
の健康の向上
</t>
    <phoneticPr fontId="2"/>
  </si>
  <si>
    <t xml:space="preserve">生産性の向上
</t>
    <phoneticPr fontId="2"/>
  </si>
  <si>
    <t xml:space="preserve">コスト削減
</t>
    <phoneticPr fontId="2"/>
  </si>
  <si>
    <r>
      <t>従業員満足度
の向上</t>
    </r>
    <r>
      <rPr>
        <sz val="9"/>
        <color theme="0"/>
        <rFont val="ＭＳ 明朝"/>
        <family val="1"/>
        <charset val="128"/>
      </rPr>
      <t>＊＊＊</t>
    </r>
    <r>
      <rPr>
        <sz val="9"/>
        <rFont val="ＭＳ 明朝"/>
        <family val="1"/>
        <charset val="128"/>
      </rPr>
      <t xml:space="preserve">
</t>
    </r>
    <phoneticPr fontId="2"/>
  </si>
  <si>
    <r>
      <t>人材の確保・
定着化や離職
防止</t>
    </r>
    <r>
      <rPr>
        <sz val="9"/>
        <color theme="0"/>
        <rFont val="ＭＳ 明朝"/>
        <family val="1"/>
        <charset val="128"/>
      </rPr>
      <t>＊＊＊＊</t>
    </r>
    <phoneticPr fontId="2"/>
  </si>
  <si>
    <r>
      <t>企業イメージ
の向上</t>
    </r>
    <r>
      <rPr>
        <sz val="9"/>
        <color theme="0"/>
        <rFont val="ＭＳ 明朝"/>
        <family val="1"/>
        <charset val="128"/>
      </rPr>
      <t>＊＊＊</t>
    </r>
    <r>
      <rPr>
        <sz val="9"/>
        <rFont val="ＭＳ 明朝"/>
        <family val="1"/>
        <charset val="128"/>
      </rPr>
      <t xml:space="preserve">
</t>
    </r>
    <phoneticPr fontId="2"/>
  </si>
  <si>
    <r>
      <t>特に効果は感
じられない</t>
    </r>
    <r>
      <rPr>
        <sz val="9"/>
        <color theme="0"/>
        <rFont val="ＭＳ 明朝"/>
        <family val="1"/>
        <charset val="128"/>
      </rPr>
      <t>＊</t>
    </r>
    <r>
      <rPr>
        <sz val="9"/>
        <rFont val="ＭＳ 明朝"/>
        <family val="1"/>
        <charset val="128"/>
      </rPr>
      <t xml:space="preserve">
</t>
    </r>
    <phoneticPr fontId="2"/>
  </si>
  <si>
    <t>その他</t>
  </si>
  <si>
    <t xml:space="preserve">人事労務管理
が煩雑になる
</t>
    <phoneticPr fontId="2"/>
  </si>
  <si>
    <r>
      <t>人員に余裕が
ない</t>
    </r>
    <r>
      <rPr>
        <sz val="9"/>
        <color theme="0"/>
        <rFont val="ＭＳ 明朝"/>
        <family val="1"/>
        <charset val="128"/>
      </rPr>
      <t>＊＊＊＊</t>
    </r>
    <r>
      <rPr>
        <sz val="9"/>
        <rFont val="ＭＳ 明朝"/>
        <family val="1"/>
        <charset val="128"/>
      </rPr>
      <t xml:space="preserve">
</t>
    </r>
    <phoneticPr fontId="2"/>
  </si>
  <si>
    <r>
      <t>コストがかか
る</t>
    </r>
    <r>
      <rPr>
        <sz val="9"/>
        <color theme="0"/>
        <rFont val="ＭＳ 明朝"/>
        <family val="1"/>
        <charset val="128"/>
      </rPr>
      <t>＊＊＊＊＊</t>
    </r>
    <r>
      <rPr>
        <sz val="9"/>
        <rFont val="ＭＳ 明朝"/>
        <family val="1"/>
        <charset val="128"/>
      </rPr>
      <t xml:space="preserve">
</t>
    </r>
    <phoneticPr fontId="2"/>
  </si>
  <si>
    <r>
      <t>取引先との関
係や業界慣例
などの外的要
因</t>
    </r>
    <r>
      <rPr>
        <sz val="9"/>
        <color theme="0"/>
        <rFont val="ＭＳ 明朝"/>
        <family val="1"/>
        <charset val="128"/>
      </rPr>
      <t>＊＊＊＊＊</t>
    </r>
    <phoneticPr fontId="2"/>
  </si>
  <si>
    <r>
      <t>推進できる人
材がいない</t>
    </r>
    <r>
      <rPr>
        <sz val="9"/>
        <color theme="0"/>
        <rFont val="ＭＳ 明朝"/>
        <family val="1"/>
        <charset val="128"/>
      </rPr>
      <t>＊</t>
    </r>
    <r>
      <rPr>
        <sz val="9"/>
        <rFont val="ＭＳ 明朝"/>
        <family val="1"/>
        <charset val="128"/>
      </rPr>
      <t xml:space="preserve">
</t>
    </r>
    <phoneticPr fontId="2"/>
  </si>
  <si>
    <r>
      <t>就業規則の変
更や整備が難
しい</t>
    </r>
    <r>
      <rPr>
        <sz val="9"/>
        <color theme="0"/>
        <rFont val="ＭＳ 明朝"/>
        <family val="1"/>
        <charset val="128"/>
      </rPr>
      <t>＊＊＊＊</t>
    </r>
    <r>
      <rPr>
        <sz val="9"/>
        <rFont val="ＭＳ 明朝"/>
        <family val="1"/>
        <charset val="128"/>
      </rPr>
      <t xml:space="preserve">
</t>
    </r>
    <phoneticPr fontId="2"/>
  </si>
  <si>
    <r>
      <t>取組み方法が
わかならい</t>
    </r>
    <r>
      <rPr>
        <sz val="9"/>
        <color theme="0"/>
        <rFont val="ＭＳ 明朝"/>
        <family val="1"/>
        <charset val="128"/>
      </rPr>
      <t>＊</t>
    </r>
    <r>
      <rPr>
        <sz val="9"/>
        <rFont val="ＭＳ 明朝"/>
        <family val="1"/>
        <charset val="128"/>
      </rPr>
      <t xml:space="preserve">
</t>
    </r>
    <phoneticPr fontId="2"/>
  </si>
  <si>
    <t>-</t>
  </si>
  <si>
    <t>１～２日</t>
    <rPh sb="3" eb="4">
      <t>ニチ</t>
    </rPh>
    <phoneticPr fontId="12"/>
  </si>
  <si>
    <t>３～４日</t>
    <rPh sb="3" eb="4">
      <t>ニチ</t>
    </rPh>
    <phoneticPr fontId="12"/>
  </si>
  <si>
    <t>５～６日</t>
    <rPh sb="3" eb="4">
      <t>ニチ</t>
    </rPh>
    <phoneticPr fontId="12"/>
  </si>
  <si>
    <t>７～８日</t>
    <rPh sb="3" eb="4">
      <t>ニチ</t>
    </rPh>
    <phoneticPr fontId="12"/>
  </si>
  <si>
    <t>９～10日</t>
    <rPh sb="4" eb="5">
      <t>ニチ</t>
    </rPh>
    <phoneticPr fontId="12"/>
  </si>
  <si>
    <t>11日以上</t>
    <rPh sb="2" eb="3">
      <t>ニチ</t>
    </rPh>
    <rPh sb="3" eb="5">
      <t>イジョウ</t>
    </rPh>
    <phoneticPr fontId="12"/>
  </si>
  <si>
    <t>５日</t>
    <rPh sb="1" eb="2">
      <t>ニチ</t>
    </rPh>
    <phoneticPr fontId="12"/>
  </si>
  <si>
    <t>-</t>
    <phoneticPr fontId="12"/>
  </si>
  <si>
    <t>事業所数</t>
    <rPh sb="0" eb="2">
      <t>ジギョウ</t>
    </rPh>
    <rPh sb="2" eb="3">
      <t>ショ</t>
    </rPh>
    <rPh sb="3" eb="4">
      <t>スウ</t>
    </rPh>
    <phoneticPr fontId="2"/>
  </si>
  <si>
    <t>※（問10出産予定者数及びその内訳）を回答した事業所数は290事業所</t>
    <phoneticPr fontId="2"/>
  </si>
  <si>
    <t>食料品製造業</t>
    <phoneticPr fontId="2"/>
  </si>
  <si>
    <t>飲料・たばこ・飼料製造業</t>
    <phoneticPr fontId="2"/>
  </si>
  <si>
    <t>繊維工業</t>
    <phoneticPr fontId="2"/>
  </si>
  <si>
    <t>木材・木製品製造業</t>
    <phoneticPr fontId="2"/>
  </si>
  <si>
    <t>家具・装備品製造業</t>
    <phoneticPr fontId="2"/>
  </si>
  <si>
    <t>パルプ・紙・紙加工品製造業</t>
    <phoneticPr fontId="2"/>
  </si>
  <si>
    <t>印刷・同関連業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</si>
  <si>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</si>
  <si>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</si>
  <si>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</si>
  <si>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</si>
  <si>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</si>
  <si>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</si>
  <si>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</si>
  <si>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</si>
  <si>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</si>
  <si>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はん用機械器具製造業</t>
    <phoneticPr fontId="2"/>
  </si>
  <si>
    <t>生産用機械器具製造業</t>
    <phoneticPr fontId="2"/>
  </si>
  <si>
    <t>業務用機械器具製造業</t>
    <phoneticPr fontId="2"/>
  </si>
  <si>
    <t>電子部品・デバイス・
電子回路製造業</t>
    <phoneticPr fontId="2"/>
  </si>
  <si>
    <t>情報通信機械器具製造業</t>
    <phoneticPr fontId="2"/>
  </si>
  <si>
    <t>輸送用機械器具製造業</t>
    <phoneticPr fontId="2"/>
  </si>
  <si>
    <t>その他の製造業</t>
    <phoneticPr fontId="2"/>
  </si>
  <si>
    <t>鉱業，採石業，砂利採取業</t>
    <phoneticPr fontId="2"/>
  </si>
  <si>
    <t>建設業</t>
    <phoneticPr fontId="2"/>
  </si>
  <si>
    <t>情報通信業</t>
    <phoneticPr fontId="2"/>
  </si>
  <si>
    <t>運輸業，郵便業</t>
    <phoneticPr fontId="2"/>
  </si>
  <si>
    <t>不動産業，物品賃貸業</t>
    <phoneticPr fontId="2"/>
  </si>
  <si>
    <t>学術研究，専門・
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</si>
  <si>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</si>
  <si>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</si>
  <si>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</si>
  <si>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</si>
  <si>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</si>
  <si>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サービス業
（他に分類されないもの）</t>
    <phoneticPr fontId="2"/>
  </si>
  <si>
    <t>繊維工業</t>
    <phoneticPr fontId="2"/>
  </si>
  <si>
    <t>印刷・同関連業</t>
    <phoneticPr fontId="2"/>
  </si>
  <si>
    <t>化学工業</t>
    <phoneticPr fontId="2"/>
  </si>
  <si>
    <t>石油製品・石炭製品製造業</t>
    <phoneticPr fontId="2"/>
  </si>
  <si>
    <t>プラスチック製品製造業</t>
    <phoneticPr fontId="2"/>
  </si>
  <si>
    <t>ゴム製品製造業</t>
    <phoneticPr fontId="2"/>
  </si>
  <si>
    <t>-</t>
    <phoneticPr fontId="2"/>
  </si>
  <si>
    <t>食料品製造業</t>
    <phoneticPr fontId="2"/>
  </si>
  <si>
    <t>飲料・たばこ・飼料製造業</t>
    <phoneticPr fontId="2"/>
  </si>
  <si>
    <t>繊維工業</t>
    <phoneticPr fontId="2"/>
  </si>
  <si>
    <t>木材・木製品製造業</t>
    <phoneticPr fontId="2"/>
  </si>
  <si>
    <t>家具・装備品製造業</t>
    <phoneticPr fontId="2"/>
  </si>
  <si>
    <t>パルプ・紙・紙加工品製造業</t>
    <phoneticPr fontId="2"/>
  </si>
  <si>
    <t>印刷・同関連業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</si>
  <si>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</si>
  <si>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</si>
  <si>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</si>
  <si>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</si>
  <si>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</si>
  <si>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</si>
  <si>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</si>
  <si>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</si>
  <si>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</si>
  <si>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はん用機械器具製造業</t>
    <phoneticPr fontId="2"/>
  </si>
  <si>
    <t>生産用機械器具製造業</t>
    <phoneticPr fontId="2"/>
  </si>
  <si>
    <t>業務用機械器具製造業</t>
    <phoneticPr fontId="2"/>
  </si>
  <si>
    <t>電子部品・デバイス・
電子回路製造業</t>
    <phoneticPr fontId="2"/>
  </si>
  <si>
    <t>情報通信機械器具製造業</t>
    <phoneticPr fontId="2"/>
  </si>
  <si>
    <t>輸送用機械器具製造業</t>
    <phoneticPr fontId="2"/>
  </si>
  <si>
    <t>その他の製造業</t>
    <phoneticPr fontId="2"/>
  </si>
  <si>
    <t>鉱業，採石業，砂利採取業</t>
    <phoneticPr fontId="2"/>
  </si>
  <si>
    <t>建設業</t>
    <phoneticPr fontId="2"/>
  </si>
  <si>
    <t>情報通信業</t>
    <phoneticPr fontId="2"/>
  </si>
  <si>
    <t>運輸業，郵便業</t>
    <phoneticPr fontId="2"/>
  </si>
  <si>
    <t>不動産業，物品賃貸業</t>
    <phoneticPr fontId="2"/>
  </si>
  <si>
    <t>学術研究，専門・
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</si>
  <si>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</si>
  <si>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</si>
  <si>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</si>
  <si>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</si>
  <si>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</si>
  <si>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サービス業
（他に分類されないもの）</t>
    <phoneticPr fontId="2"/>
  </si>
  <si>
    <t>１事業所当たり
週所定労働時間</t>
    <phoneticPr fontId="2"/>
  </si>
  <si>
    <r>
      <t>労働者１人当たり
週所定労働時間</t>
    </r>
    <r>
      <rPr>
        <sz val="12"/>
        <color indexed="9"/>
        <rFont val="ＭＳ 明朝"/>
        <family val="1"/>
        <charset val="128"/>
      </rPr>
      <t>＊</t>
    </r>
    <phoneticPr fontId="2"/>
  </si>
  <si>
    <t>食料品製造業</t>
    <phoneticPr fontId="2"/>
  </si>
  <si>
    <t>飲料・たばこ・飼料製造業</t>
    <phoneticPr fontId="2"/>
  </si>
  <si>
    <t>繊維工業</t>
    <phoneticPr fontId="2"/>
  </si>
  <si>
    <t>木材・木製品製造業</t>
    <phoneticPr fontId="2"/>
  </si>
  <si>
    <t>家具・装備品製造業</t>
    <phoneticPr fontId="2"/>
  </si>
  <si>
    <t>パルプ・紙・紙加工品製造業</t>
    <phoneticPr fontId="2"/>
  </si>
  <si>
    <t>印刷・同関連業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</si>
  <si>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</si>
  <si>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</si>
  <si>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</si>
  <si>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</si>
  <si>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</si>
  <si>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</si>
  <si>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</si>
  <si>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</si>
  <si>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</si>
  <si>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はん用機械器具製造業</t>
    <phoneticPr fontId="2"/>
  </si>
  <si>
    <t>生産用機械器具製造業</t>
    <phoneticPr fontId="2"/>
  </si>
  <si>
    <t>業務用機械器具製造業</t>
    <phoneticPr fontId="2"/>
  </si>
  <si>
    <t>電子部品・デバイス・
電子回路製造業</t>
    <phoneticPr fontId="2"/>
  </si>
  <si>
    <t>情報通信機械器具製造業</t>
    <phoneticPr fontId="2"/>
  </si>
  <si>
    <t>輸送用機械器具製造業</t>
    <phoneticPr fontId="2"/>
  </si>
  <si>
    <t>その他の製造業</t>
    <phoneticPr fontId="2"/>
  </si>
  <si>
    <t>建設業</t>
    <phoneticPr fontId="2"/>
  </si>
  <si>
    <t>情報通信業</t>
    <phoneticPr fontId="2"/>
  </si>
  <si>
    <t>運輸業，郵便業</t>
    <phoneticPr fontId="2"/>
  </si>
  <si>
    <t>不動産業，物品賃貸業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</si>
  <si>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</si>
  <si>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</si>
  <si>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</si>
  <si>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</si>
  <si>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</si>
  <si>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サービス業
（他に分類されないもの）</t>
    <phoneticPr fontId="2"/>
  </si>
  <si>
    <t>管理職や一般社員を対象にセクハラについての講演や研修会の実施</t>
    <rPh sb="0" eb="2">
      <t>カンリ</t>
    </rPh>
    <rPh sb="2" eb="3">
      <t>ショク</t>
    </rPh>
    <rPh sb="4" eb="6">
      <t>イッパン</t>
    </rPh>
    <rPh sb="6" eb="8">
      <t>シャイン</t>
    </rPh>
    <rPh sb="9" eb="11">
      <t>タイショウ</t>
    </rPh>
    <rPh sb="21" eb="23">
      <t>コウエン</t>
    </rPh>
    <rPh sb="24" eb="27">
      <t>ケンシュウカイ</t>
    </rPh>
    <rPh sb="28" eb="30">
      <t>ジッシ</t>
    </rPh>
    <phoneticPr fontId="13"/>
  </si>
  <si>
    <t>付表４　週休制の実施形態別事業所数割合</t>
    <rPh sb="0" eb="2">
      <t>フヒョウ</t>
    </rPh>
    <phoneticPr fontId="2"/>
  </si>
  <si>
    <t>付表５　週休制の実施形態別労働者数割合</t>
    <rPh sb="0" eb="2">
      <t>フヒョウ</t>
    </rPh>
    <phoneticPr fontId="2"/>
  </si>
  <si>
    <t>付表６　労働者１人当たりの年次有給休暇の付与日数及び取得状況</t>
    <rPh sb="0" eb="2">
      <t>フヒョウ</t>
    </rPh>
    <phoneticPr fontId="2"/>
  </si>
  <si>
    <t>付表７－１　年次有給休暇の取得単位別事業所数割合</t>
    <rPh sb="0" eb="2">
      <t>フヒョウ</t>
    </rPh>
    <rPh sb="6" eb="8">
      <t>ネンジ</t>
    </rPh>
    <rPh sb="8" eb="10">
      <t>ユウキュウ</t>
    </rPh>
    <rPh sb="10" eb="12">
      <t>キュウカ</t>
    </rPh>
    <rPh sb="13" eb="15">
      <t>シュトク</t>
    </rPh>
    <rPh sb="15" eb="17">
      <t>タンイ</t>
    </rPh>
    <phoneticPr fontId="2"/>
  </si>
  <si>
    <t>付表７－２　年次有給休暇の取得単位別労働者数割合</t>
    <rPh sb="0" eb="2">
      <t>フヒョウ</t>
    </rPh>
    <phoneticPr fontId="2"/>
  </si>
  <si>
    <t>付表８－１　年次有給休暇の計画的付与制度別事業所数割合</t>
    <rPh sb="0" eb="2">
      <t>フヒョウ</t>
    </rPh>
    <phoneticPr fontId="2"/>
  </si>
  <si>
    <t>付表８－２　年次有給休暇の計画的付与制度別労働者数割合</t>
    <rPh sb="0" eb="2">
      <t>フヒョウ</t>
    </rPh>
    <phoneticPr fontId="2"/>
  </si>
  <si>
    <t>付表８－３　一人当たりの年次有給休暇の計画的付与日数別事業所数割合</t>
    <rPh sb="0" eb="2">
      <t>フヒョウ</t>
    </rPh>
    <phoneticPr fontId="2"/>
  </si>
  <si>
    <t>付表９－１　年間休日総数別事業所数割合</t>
    <rPh sb="0" eb="2">
      <t>フヒョウ</t>
    </rPh>
    <phoneticPr fontId="2"/>
  </si>
  <si>
    <t>付表９－２　年間休日総数別労働者数割合</t>
    <rPh sb="0" eb="2">
      <t>フヒョウ</t>
    </rPh>
    <phoneticPr fontId="2"/>
  </si>
  <si>
    <t>付表１０　育児休業制度の規定状況別事業所数割合</t>
    <rPh sb="0" eb="2">
      <t>フヒョウ</t>
    </rPh>
    <phoneticPr fontId="2"/>
  </si>
  <si>
    <t>付表１１　育児休業の取得可能期間別事業所数割合</t>
    <rPh sb="0" eb="2">
      <t>フヒョウ</t>
    </rPh>
    <phoneticPr fontId="2"/>
  </si>
  <si>
    <t>付表１２　平成３０年度中の出産予定女性従業員の有無別事業所数割合</t>
    <rPh sb="0" eb="2">
      <t>フヒョウ</t>
    </rPh>
    <phoneticPr fontId="2"/>
  </si>
  <si>
    <t>付表１３　平成３０年度中の出産予定者の状況</t>
    <rPh sb="0" eb="2">
      <t>フヒョウ</t>
    </rPh>
    <phoneticPr fontId="2"/>
  </si>
  <si>
    <t>付表１４　育児休業の取得状況　（出産者数、育児休業開始者及び育児休業取得率）</t>
    <rPh sb="0" eb="2">
      <t>フヒョウ</t>
    </rPh>
    <rPh sb="5" eb="7">
      <t>イクジ</t>
    </rPh>
    <rPh sb="7" eb="9">
      <t>キュウギョウ</t>
    </rPh>
    <rPh sb="10" eb="12">
      <t>シュトク</t>
    </rPh>
    <rPh sb="12" eb="14">
      <t>ジョウキョウ</t>
    </rPh>
    <rPh sb="16" eb="18">
      <t>シュッサン</t>
    </rPh>
    <rPh sb="18" eb="19">
      <t>シャ</t>
    </rPh>
    <rPh sb="19" eb="20">
      <t>スウ</t>
    </rPh>
    <rPh sb="21" eb="23">
      <t>イクジ</t>
    </rPh>
    <rPh sb="23" eb="25">
      <t>キュウギョウ</t>
    </rPh>
    <rPh sb="25" eb="27">
      <t>カイシ</t>
    </rPh>
    <rPh sb="27" eb="28">
      <t>シャ</t>
    </rPh>
    <rPh sb="28" eb="29">
      <t>オヨ</t>
    </rPh>
    <rPh sb="30" eb="34">
      <t>イクジキュウギョウ</t>
    </rPh>
    <rPh sb="34" eb="37">
      <t>シュトクリツ</t>
    </rPh>
    <phoneticPr fontId="2"/>
  </si>
  <si>
    <t>付表１５　配偶者出産休暇制度の規定状況別事業所数割合</t>
    <rPh sb="0" eb="2">
      <t>フヒョウ</t>
    </rPh>
    <rPh sb="15" eb="17">
      <t>キテイ</t>
    </rPh>
    <rPh sb="17" eb="19">
      <t>ジョウキョウ</t>
    </rPh>
    <rPh sb="19" eb="20">
      <t>ベツ</t>
    </rPh>
    <phoneticPr fontId="2"/>
  </si>
  <si>
    <t>付表１６　配偶者出産休暇の付与形態、取得可能日数、取得率</t>
    <rPh sb="0" eb="2">
      <t>フヒョウ</t>
    </rPh>
    <rPh sb="18" eb="20">
      <t>シュトク</t>
    </rPh>
    <rPh sb="20" eb="22">
      <t>カノウ</t>
    </rPh>
    <rPh sb="27" eb="28">
      <t>リツ</t>
    </rPh>
    <phoneticPr fontId="2"/>
  </si>
  <si>
    <t>付表１７　配偶者出産時育児目的休暇制度の規定状況別事業所数割合</t>
    <rPh sb="0" eb="2">
      <t>フヒョウ</t>
    </rPh>
    <rPh sb="5" eb="8">
      <t>ハイグウシャ</t>
    </rPh>
    <rPh sb="8" eb="10">
      <t>シュッサン</t>
    </rPh>
    <rPh sb="10" eb="11">
      <t>ジ</t>
    </rPh>
    <rPh sb="11" eb="13">
      <t>イクジ</t>
    </rPh>
    <rPh sb="13" eb="15">
      <t>モクテキ</t>
    </rPh>
    <rPh sb="15" eb="17">
      <t>キュウカ</t>
    </rPh>
    <rPh sb="17" eb="19">
      <t>セイド</t>
    </rPh>
    <rPh sb="20" eb="22">
      <t>キテイ</t>
    </rPh>
    <rPh sb="22" eb="24">
      <t>ジョウキョウ</t>
    </rPh>
    <rPh sb="24" eb="25">
      <t>ベツ</t>
    </rPh>
    <rPh sb="25" eb="28">
      <t>ジギョウショ</t>
    </rPh>
    <rPh sb="28" eb="29">
      <t>スウ</t>
    </rPh>
    <rPh sb="29" eb="31">
      <t>ワリアイ</t>
    </rPh>
    <phoneticPr fontId="2"/>
  </si>
  <si>
    <t>付表１８　配偶者出産時育児目的休暇制度の付与形態</t>
    <rPh sb="0" eb="2">
      <t>フヒョウ</t>
    </rPh>
    <rPh sb="5" eb="8">
      <t>ハイグウシャ</t>
    </rPh>
    <rPh sb="8" eb="10">
      <t>シュッサン</t>
    </rPh>
    <rPh sb="10" eb="11">
      <t>ジ</t>
    </rPh>
    <rPh sb="11" eb="13">
      <t>イクジ</t>
    </rPh>
    <rPh sb="13" eb="15">
      <t>モクテキ</t>
    </rPh>
    <rPh sb="15" eb="17">
      <t>キュウカ</t>
    </rPh>
    <rPh sb="17" eb="19">
      <t>セイド</t>
    </rPh>
    <rPh sb="20" eb="22">
      <t>フヨ</t>
    </rPh>
    <rPh sb="22" eb="24">
      <t>ケイタイ</t>
    </rPh>
    <phoneticPr fontId="2"/>
  </si>
  <si>
    <t>付表１９　子の看護休暇制度の規定状況別事業所数割合</t>
    <rPh sb="0" eb="2">
      <t>フヒョウ</t>
    </rPh>
    <phoneticPr fontId="2"/>
  </si>
  <si>
    <t>付表２０　子の看護休暇制度の付与形態</t>
    <rPh sb="0" eb="2">
      <t>フヒョウ</t>
    </rPh>
    <phoneticPr fontId="2"/>
  </si>
  <si>
    <t>付表２１　子の看護休暇制度の子の状況別付与日数</t>
    <rPh sb="0" eb="2">
      <t>フヒョウ</t>
    </rPh>
    <rPh sb="14" eb="15">
      <t>コ</t>
    </rPh>
    <phoneticPr fontId="2"/>
  </si>
  <si>
    <t>付表２２　子の看護休暇制度の取得実績</t>
    <rPh sb="0" eb="2">
      <t>フヒョウ</t>
    </rPh>
    <phoneticPr fontId="2"/>
  </si>
  <si>
    <t>付表２３－１　子どもを持つ労働者に対する支援制度の規定状況別事業所数割合</t>
    <rPh sb="0" eb="2">
      <t>フヒョウ</t>
    </rPh>
    <phoneticPr fontId="2"/>
  </si>
  <si>
    <t>付表２３－２　子どもを持つ労働者に対する支援制度の規定状況別事業所数割合</t>
    <rPh sb="0" eb="2">
      <t>フヒョウ</t>
    </rPh>
    <phoneticPr fontId="2"/>
  </si>
  <si>
    <t>付表２３－３　子どもを持つ労働者に対する支援制度の規定状況別事業所数割合</t>
    <rPh sb="0" eb="2">
      <t>フヒョウ</t>
    </rPh>
    <phoneticPr fontId="2"/>
  </si>
  <si>
    <t>付表２３－４　子どもを持つ労働者に対する支援制度の規定状況別事業所数割合</t>
    <rPh sb="0" eb="2">
      <t>フヒョウ</t>
    </rPh>
    <phoneticPr fontId="2"/>
  </si>
  <si>
    <t>付表２３－５　子どもを持つ労働者に対する支援制度の利用実績別事業所数割合</t>
    <rPh sb="0" eb="2">
      <t>フヒョウ</t>
    </rPh>
    <phoneticPr fontId="2"/>
  </si>
  <si>
    <t>付表２３－６　子どもを持つ労働者に対する支援制度の利用実績別事業所数割合</t>
    <rPh sb="0" eb="2">
      <t>フヒョウ</t>
    </rPh>
    <phoneticPr fontId="2"/>
  </si>
  <si>
    <t>付表２３－７　子どもを持つ労働者に対する支援制度の利用実績別事業所数割合</t>
    <rPh sb="0" eb="2">
      <t>フヒョウ</t>
    </rPh>
    <phoneticPr fontId="2"/>
  </si>
  <si>
    <t>付表２４　介護休業制度の規定状況別事業所数割合</t>
    <rPh sb="0" eb="2">
      <t>フヒョウ</t>
    </rPh>
    <phoneticPr fontId="2"/>
  </si>
  <si>
    <t>付表２５　介護休業の取得可能期間別事業所数割合</t>
    <rPh sb="0" eb="2">
      <t>フヒョウ</t>
    </rPh>
    <phoneticPr fontId="2"/>
  </si>
  <si>
    <t>付表２６　介護休業の取得状況</t>
    <rPh sb="0" eb="2">
      <t>フヒョウ</t>
    </rPh>
    <phoneticPr fontId="2"/>
  </si>
  <si>
    <t>付表２７　女性管理職がいる事業所数割合</t>
    <rPh sb="0" eb="2">
      <t>フヒョウ</t>
    </rPh>
    <phoneticPr fontId="2"/>
  </si>
  <si>
    <t>付表２９　管理職がいる事業所に占める女性管理職のいる事業所数割合</t>
    <rPh sb="0" eb="2">
      <t>フヒョウ</t>
    </rPh>
    <rPh sb="5" eb="7">
      <t>カンリ</t>
    </rPh>
    <rPh sb="7" eb="8">
      <t>ショク</t>
    </rPh>
    <rPh sb="11" eb="14">
      <t>ジギョウショ</t>
    </rPh>
    <rPh sb="15" eb="16">
      <t>シ</t>
    </rPh>
    <phoneticPr fontId="2"/>
  </si>
  <si>
    <t>付表３０　全体の労働者数に占める女性管理職者数割合</t>
    <phoneticPr fontId="2"/>
  </si>
  <si>
    <t>付表３１　男女労働者間の格差を解消するための措置実施状況別事業所数割合</t>
    <rPh sb="0" eb="2">
      <t>フヒョウ</t>
    </rPh>
    <phoneticPr fontId="2"/>
  </si>
  <si>
    <t>（単位　上段：事業所数／労働者数　下段：％）</t>
    <rPh sb="4" eb="6">
      <t>ジョウダン</t>
    </rPh>
    <rPh sb="7" eb="10">
      <t>ジギョウショ</t>
    </rPh>
    <rPh sb="12" eb="15">
      <t>ロウドウシャ</t>
    </rPh>
    <rPh sb="15" eb="16">
      <t>スウ</t>
    </rPh>
    <rPh sb="17" eb="19">
      <t>ゲダン</t>
    </rPh>
    <phoneticPr fontId="8"/>
  </si>
  <si>
    <t>（単位　上段：労働者数　下段：％）</t>
    <rPh sb="4" eb="6">
      <t>ジョウダン</t>
    </rPh>
    <rPh sb="7" eb="10">
      <t>ロウドウシャ</t>
    </rPh>
    <rPh sb="10" eb="11">
      <t>カズ</t>
    </rPh>
    <rPh sb="12" eb="14">
      <t>ゲダン</t>
    </rPh>
    <phoneticPr fontId="8"/>
  </si>
  <si>
    <t>付表３２　男女労働者間の格差を解消するための措置実施の取り組み状況別事業所数割合</t>
    <rPh sb="0" eb="2">
      <t>フヒョウ</t>
    </rPh>
    <phoneticPr fontId="2"/>
  </si>
  <si>
    <t>付表３５　パワーハラスメント対策別事業所数割合</t>
    <rPh sb="0" eb="2">
      <t>フヒョウ</t>
    </rPh>
    <phoneticPr fontId="2"/>
  </si>
  <si>
    <t>付表３８　非正規社員から正社員への転換を推進する措置の規定状況別事業所数割合</t>
    <rPh sb="0" eb="2">
      <t>フヒョウ</t>
    </rPh>
    <rPh sb="5" eb="6">
      <t>ヒ</t>
    </rPh>
    <rPh sb="6" eb="8">
      <t>セイキ</t>
    </rPh>
    <rPh sb="8" eb="10">
      <t>シャイン</t>
    </rPh>
    <rPh sb="12" eb="15">
      <t>セイシャイン</t>
    </rPh>
    <rPh sb="17" eb="19">
      <t>テンカン</t>
    </rPh>
    <rPh sb="20" eb="22">
      <t>スイシン</t>
    </rPh>
    <rPh sb="24" eb="26">
      <t>ソチ</t>
    </rPh>
    <rPh sb="27" eb="29">
      <t>キテイ</t>
    </rPh>
    <rPh sb="29" eb="31">
      <t>ジョウキョウ</t>
    </rPh>
    <rPh sb="31" eb="32">
      <t>ベツ</t>
    </rPh>
    <rPh sb="32" eb="35">
      <t>ジギョウショ</t>
    </rPh>
    <phoneticPr fontId="2"/>
  </si>
  <si>
    <t>付表３９　非正規社員の雇用者数及び正社員への転換割合</t>
    <rPh sb="0" eb="2">
      <t>フヒョウ</t>
    </rPh>
    <rPh sb="5" eb="6">
      <t>ヒ</t>
    </rPh>
    <rPh sb="6" eb="8">
      <t>セイキ</t>
    </rPh>
    <rPh sb="8" eb="10">
      <t>シャイン</t>
    </rPh>
    <rPh sb="11" eb="14">
      <t>コヨウシャ</t>
    </rPh>
    <rPh sb="14" eb="15">
      <t>スウ</t>
    </rPh>
    <rPh sb="15" eb="16">
      <t>オヨ</t>
    </rPh>
    <rPh sb="17" eb="20">
      <t>セイシャイン</t>
    </rPh>
    <rPh sb="22" eb="24">
      <t>テンカン</t>
    </rPh>
    <phoneticPr fontId="2"/>
  </si>
  <si>
    <t>付表４２　長時間労働の削減についての取り組み内容別事業所数割合</t>
    <rPh sb="0" eb="2">
      <t>フヒョウ</t>
    </rPh>
    <rPh sb="18" eb="19">
      <t>ト</t>
    </rPh>
    <rPh sb="20" eb="21">
      <t>ク</t>
    </rPh>
    <rPh sb="22" eb="24">
      <t>ナイヨウ</t>
    </rPh>
    <phoneticPr fontId="2"/>
  </si>
  <si>
    <t>付表４３　働き方改革への取り組み実施効果別事業所数割合</t>
    <rPh sb="0" eb="2">
      <t>フヒョウ</t>
    </rPh>
    <rPh sb="16" eb="18">
      <t>ジッシ</t>
    </rPh>
    <phoneticPr fontId="2"/>
  </si>
  <si>
    <t>付表２８　管理職者数に占める女性管理職者数割合</t>
    <rPh sb="0" eb="2">
      <t>フヒョウ</t>
    </rPh>
    <phoneticPr fontId="2"/>
  </si>
  <si>
    <t>付表３３　男女労働者間の格差解消措置に取り組まない理由別事業所数割合</t>
    <rPh sb="0" eb="2">
      <t>フヒョウ</t>
    </rPh>
    <rPh sb="5" eb="7">
      <t>ダンジョ</t>
    </rPh>
    <rPh sb="7" eb="10">
      <t>ロウドウシャ</t>
    </rPh>
    <rPh sb="10" eb="11">
      <t>カン</t>
    </rPh>
    <rPh sb="16" eb="18">
      <t>ソチ</t>
    </rPh>
    <phoneticPr fontId="2"/>
  </si>
  <si>
    <t>付表３４　マタニティハラスメント対策別事業所数割合</t>
    <rPh sb="0" eb="2">
      <t>フヒョウ</t>
    </rPh>
    <phoneticPr fontId="2"/>
  </si>
  <si>
    <t>付表３６　セクシャルハラスメント対策別事業所数割合</t>
    <rPh sb="0" eb="2">
      <t>フヒョウ</t>
    </rPh>
    <phoneticPr fontId="2"/>
  </si>
  <si>
    <t>付表３７－１　従業員（正社員）の過不足状況別事業所数割合</t>
    <rPh sb="0" eb="2">
      <t>フヒョウ</t>
    </rPh>
    <rPh sb="11" eb="14">
      <t>セイシャイン</t>
    </rPh>
    <phoneticPr fontId="2"/>
  </si>
  <si>
    <t>付表３７－２　従業員（非正規社員）の過不足状況別事業所数割合</t>
    <rPh sb="0" eb="2">
      <t>フヒョウ</t>
    </rPh>
    <rPh sb="11" eb="14">
      <t>ヒセイキ</t>
    </rPh>
    <rPh sb="14" eb="16">
      <t>シャイン</t>
    </rPh>
    <phoneticPr fontId="2"/>
  </si>
  <si>
    <t>付表４０　働き方改革への取り組み実施状況別事業所数割合</t>
    <rPh sb="0" eb="2">
      <t>フヒョウ</t>
    </rPh>
    <rPh sb="5" eb="6">
      <t>ハタラ</t>
    </rPh>
    <rPh sb="7" eb="8">
      <t>カタ</t>
    </rPh>
    <rPh sb="8" eb="10">
      <t>カイカク</t>
    </rPh>
    <rPh sb="12" eb="13">
      <t>ト</t>
    </rPh>
    <rPh sb="14" eb="15">
      <t>ク</t>
    </rPh>
    <rPh sb="16" eb="18">
      <t>ジッシ</t>
    </rPh>
    <rPh sb="18" eb="20">
      <t>ジョウキョウ</t>
    </rPh>
    <rPh sb="20" eb="21">
      <t>ベツ</t>
    </rPh>
    <rPh sb="21" eb="24">
      <t>ジギョウショ</t>
    </rPh>
    <rPh sb="24" eb="25">
      <t>スウ</t>
    </rPh>
    <rPh sb="25" eb="27">
      <t>ワリアイ</t>
    </rPh>
    <phoneticPr fontId="2"/>
  </si>
  <si>
    <t>付表４１　働き方改革への取り組み内容別事業所数割合</t>
    <rPh sb="0" eb="2">
      <t>フヒョウ</t>
    </rPh>
    <phoneticPr fontId="2"/>
  </si>
  <si>
    <t>付表４４　働き方改革に取り組むうえでの問題点別事業所数割合</t>
    <rPh sb="0" eb="2">
      <t>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</si>
</sst>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
    <numFmt numFmtId="178" formatCode="#,##0.0;[Red]\-#,##0.0"/>
    <numFmt numFmtId="179" formatCode="0.0%"/>
    <numFmt numFmtId="180" formatCode="\(0.0%\)"/>
    <numFmt numFmtId="181" formatCode="#,##0.0_ ;[Red]\-#,##0.0\ "/>
  </numFmts>
  <fonts count="24">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9"/>
      <name val="ＭＳ 明朝"/>
      <family val="1"/>
      <charset val="128"/>
    </font>
    <font>
      <sz val="10"/>
      <name val="ＭＳ 明朝"/>
      <family val="1"/>
      <charset val="128"/>
    </font>
    <font>
      <sz val="12"/>
      <name val="ＭＳ Ｐ明朝"/>
      <family val="1"/>
      <charset val="128"/>
    </font>
    <font>
      <sz val="12"/>
      <name val="ＭＳ 明朝"/>
      <family val="1"/>
      <charset val="128"/>
    </font>
    <font>
      <u/>
      <sz val="10"/>
      <color indexed="12"/>
      <name val="ＭＳ Ｐゴシック"/>
      <family val="3"/>
      <charset val="128"/>
    </font>
    <font>
      <sz val="12"/>
      <name val="ＭＳ ゴシック"/>
      <family val="3"/>
      <charset val="128"/>
    </font>
    <font>
      <sz val="11"/>
      <name val="ＭＳ 明朝"/>
      <family val="1"/>
      <charset val="128"/>
    </font>
    <font>
      <sz val="11"/>
      <color indexed="9"/>
      <name val="ＭＳ 明朝"/>
      <family val="1"/>
      <charset val="128"/>
    </font>
    <font>
      <sz val="12"/>
      <color indexed="9"/>
      <name val="ＭＳ 明朝"/>
      <family val="1"/>
      <charset val="128"/>
    </font>
    <font>
      <sz val="10"/>
      <name val="Century"/>
      <family val="1"/>
    </font>
    <font>
      <sz val="11"/>
      <name val="ＭＳ Ｐ明朝"/>
      <family val="1"/>
      <charset val="128"/>
    </font>
    <font>
      <sz val="10"/>
      <color indexed="9"/>
      <name val="ＭＳ 明朝"/>
      <family val="1"/>
      <charset val="128"/>
    </font>
    <font>
      <sz val="10"/>
      <color theme="0"/>
      <name val="ＭＳ 明朝"/>
      <family val="1"/>
      <charset val="128"/>
    </font>
    <font>
      <sz val="11"/>
      <color theme="0"/>
      <name val="ＭＳ 明朝"/>
      <family val="1"/>
      <charset val="128"/>
    </font>
    <font>
      <b/>
      <sz val="10"/>
      <name val="ＭＳ ゴシック"/>
      <family val="3"/>
      <charset val="128"/>
    </font>
    <font>
      <sz val="9"/>
      <color theme="0"/>
      <name val="ＭＳ 明朝"/>
      <family val="1"/>
      <charset val="128"/>
    </font>
    <font>
      <sz val="11"/>
      <color indexed="8"/>
      <name val="ＭＳ Ｐゴシック"/>
      <family val="3"/>
      <charset val="128"/>
    </font>
    <font>
      <sz val="10"/>
      <name val="ＭＳ Ｐゴシック"/>
      <family val="3"/>
      <charset val="128"/>
    </font>
    <font>
      <sz val="11"/>
      <color theme="0"/>
      <name val="ＭＳ Ｐゴシック"/>
      <family val="3"/>
      <charset val="128"/>
    </font>
    <font>
      <sz val="12"/>
      <color theme="0"/>
      <name val="ＭＳ 明朝"/>
      <family val="1"/>
      <charset val="128"/>
    </font>
  </fonts>
  <fills count="3">
    <fill>
      <patternFill patternType="none"/>
    </fill>
    <fill>
      <patternFill patternType="gray125"/>
    </fill>
    <fill>
      <patternFill patternType="solid">
        <fgColor indexed="22"/>
        <bgColor indexed="0"/>
      </patternFill>
    </fill>
  </fills>
  <borders count="45">
    <border>
      <left/>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top/>
      <bottom style="thin">
        <color indexed="64"/>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style="hair">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38" fontId="1" fillId="0" borderId="0" applyFont="0" applyFill="0" applyBorder="0" applyAlignment="0" applyProtection="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360">
    <xf numFmtId="0" fontId="0" fillId="0" borderId="0" xfId="0"/>
    <xf numFmtId="0" fontId="3" fillId="0" borderId="0" xfId="0" applyFont="1"/>
    <xf numFmtId="0" fontId="0" fillId="0" borderId="0" xfId="0" applyAlignment="1">
      <alignment horizont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176" fontId="6" fillId="0" borderId="0" xfId="0" applyNumberFormat="1" applyFont="1" applyBorder="1" applyAlignment="1">
      <alignment vertical="center"/>
    </xf>
    <xf numFmtId="176" fontId="6" fillId="0" borderId="1" xfId="0" applyNumberFormat="1" applyFont="1" applyBorder="1" applyAlignment="1">
      <alignment vertical="center"/>
    </xf>
    <xf numFmtId="38" fontId="6" fillId="0" borderId="2" xfId="1" applyFont="1" applyBorder="1" applyAlignment="1">
      <alignment vertical="center"/>
    </xf>
    <xf numFmtId="38" fontId="6" fillId="0" borderId="3" xfId="1" applyFont="1" applyBorder="1" applyAlignment="1">
      <alignment vertical="center"/>
    </xf>
    <xf numFmtId="0" fontId="4" fillId="0" borderId="4" xfId="0" applyFont="1" applyBorder="1" applyAlignment="1">
      <alignment vertical="center"/>
    </xf>
    <xf numFmtId="0" fontId="5" fillId="0" borderId="5" xfId="0" applyFont="1" applyBorder="1" applyAlignment="1">
      <alignment horizontal="distributed" vertical="center" wrapText="1"/>
    </xf>
    <xf numFmtId="0" fontId="4" fillId="0" borderId="5" xfId="0" applyFont="1" applyBorder="1" applyAlignment="1">
      <alignment vertical="center"/>
    </xf>
    <xf numFmtId="0" fontId="5" fillId="0" borderId="5" xfId="0" applyFont="1" applyBorder="1" applyAlignment="1">
      <alignment horizontal="distributed" vertical="center"/>
    </xf>
    <xf numFmtId="0" fontId="6" fillId="0" borderId="2"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Alignment="1">
      <alignment vertical="center"/>
    </xf>
    <xf numFmtId="0" fontId="6" fillId="0" borderId="5" xfId="0" applyFont="1" applyBorder="1" applyAlignment="1">
      <alignment vertical="center"/>
    </xf>
    <xf numFmtId="176" fontId="6" fillId="0" borderId="19" xfId="0" applyNumberFormat="1" applyFont="1" applyBorder="1" applyAlignment="1">
      <alignment vertical="center"/>
    </xf>
    <xf numFmtId="0" fontId="6" fillId="0" borderId="20" xfId="0" applyFont="1" applyBorder="1" applyAlignment="1">
      <alignment vertical="center"/>
    </xf>
    <xf numFmtId="176" fontId="6" fillId="0" borderId="21" xfId="0" applyNumberFormat="1" applyFont="1" applyBorder="1" applyAlignment="1">
      <alignment vertical="center"/>
    </xf>
    <xf numFmtId="38" fontId="6" fillId="0" borderId="20" xfId="0" applyNumberFormat="1" applyFont="1" applyBorder="1" applyAlignment="1">
      <alignment vertical="center"/>
    </xf>
    <xf numFmtId="0" fontId="6" fillId="0" borderId="4" xfId="0" applyFont="1" applyBorder="1" applyAlignment="1">
      <alignment vertical="center"/>
    </xf>
    <xf numFmtId="1" fontId="6" fillId="0" borderId="5" xfId="0" applyNumberFormat="1" applyFont="1" applyBorder="1" applyAlignment="1">
      <alignment vertical="center"/>
    </xf>
    <xf numFmtId="0" fontId="6" fillId="0" borderId="4" xfId="0" applyFont="1" applyFill="1" applyBorder="1" applyAlignment="1">
      <alignment vertical="center"/>
    </xf>
    <xf numFmtId="1" fontId="6" fillId="0" borderId="5" xfId="0" applyNumberFormat="1"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38" fontId="6" fillId="0" borderId="2" xfId="1" applyFont="1" applyFill="1" applyBorder="1" applyAlignment="1">
      <alignment vertical="center"/>
    </xf>
    <xf numFmtId="38" fontId="6" fillId="0" borderId="3" xfId="1" applyFont="1" applyFill="1" applyBorder="1" applyAlignment="1">
      <alignment vertical="center"/>
    </xf>
    <xf numFmtId="1" fontId="6" fillId="0" borderId="5" xfId="0" applyNumberFormat="1" applyFont="1" applyBorder="1" applyAlignment="1">
      <alignment horizontal="right" vertical="center"/>
    </xf>
    <xf numFmtId="38" fontId="6" fillId="0" borderId="2" xfId="1" applyFont="1" applyBorder="1" applyAlignment="1">
      <alignment horizontal="right" vertical="center"/>
    </xf>
    <xf numFmtId="0" fontId="6" fillId="0" borderId="2" xfId="0" applyFont="1" applyBorder="1" applyAlignment="1">
      <alignment horizontal="right" vertical="center"/>
    </xf>
    <xf numFmtId="38" fontId="6" fillId="0" borderId="2" xfId="1" applyFont="1" applyBorder="1" applyAlignment="1">
      <alignment vertical="center" wrapText="1"/>
    </xf>
    <xf numFmtId="177" fontId="6" fillId="0" borderId="2" xfId="0" applyNumberFormat="1" applyFont="1" applyBorder="1" applyAlignment="1">
      <alignment vertical="center"/>
    </xf>
    <xf numFmtId="179" fontId="14" fillId="0" borderId="6" xfId="0" applyNumberFormat="1" applyFont="1" applyBorder="1" applyAlignment="1">
      <alignment vertical="center"/>
    </xf>
    <xf numFmtId="179" fontId="14" fillId="0" borderId="6" xfId="1"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38" fontId="14" fillId="0" borderId="8" xfId="1"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79" fontId="14" fillId="0" borderId="7" xfId="1" applyNumberFormat="1" applyFont="1" applyBorder="1" applyAlignment="1">
      <alignment vertical="center"/>
    </xf>
    <xf numFmtId="179" fontId="4" fillId="0" borderId="11" xfId="0" applyNumberFormat="1" applyFont="1" applyBorder="1" applyAlignment="1">
      <alignment vertical="center"/>
    </xf>
    <xf numFmtId="0" fontId="10" fillId="0" borderId="0" xfId="0" applyFont="1" applyAlignment="1">
      <alignment horizontal="right" vertical="top"/>
    </xf>
    <xf numFmtId="179" fontId="0" fillId="0" borderId="0" xfId="0" applyNumberFormat="1" applyAlignment="1">
      <alignment vertical="center"/>
    </xf>
    <xf numFmtId="179" fontId="14" fillId="0" borderId="6" xfId="0" applyNumberFormat="1" applyFont="1" applyBorder="1" applyAlignment="1">
      <alignment horizontal="right" vertical="center"/>
    </xf>
    <xf numFmtId="180" fontId="14" fillId="0" borderId="6" xfId="0" applyNumberFormat="1" applyFont="1" applyBorder="1" applyAlignment="1">
      <alignment vertical="center"/>
    </xf>
    <xf numFmtId="179" fontId="14" fillId="0" borderId="7" xfId="1" applyNumberFormat="1" applyFont="1" applyBorder="1" applyAlignment="1">
      <alignment horizontal="right" vertical="center"/>
    </xf>
    <xf numFmtId="179" fontId="14" fillId="0" borderId="7" xfId="0" applyNumberFormat="1"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38" fontId="0" fillId="0" borderId="0" xfId="0" applyNumberFormat="1" applyAlignment="1">
      <alignment vertical="center"/>
    </xf>
    <xf numFmtId="0" fontId="0" fillId="0" borderId="0" xfId="0" applyAlignment="1">
      <alignment horizontal="center" vertical="center"/>
    </xf>
    <xf numFmtId="0" fontId="10" fillId="0" borderId="5" xfId="0" applyFont="1" applyBorder="1" applyAlignment="1">
      <alignment vertical="center" wrapText="1"/>
    </xf>
    <xf numFmtId="0" fontId="0" fillId="0" borderId="12" xfId="0" applyBorder="1" applyAlignment="1">
      <alignment vertical="center"/>
    </xf>
    <xf numFmtId="0" fontId="10" fillId="0" borderId="4" xfId="0" applyFont="1" applyBorder="1" applyAlignment="1">
      <alignment vertical="center" wrapText="1"/>
    </xf>
    <xf numFmtId="0" fontId="5" fillId="0" borderId="3" xfId="0" applyFont="1" applyBorder="1" applyAlignment="1">
      <alignment horizontal="center" vertical="center" wrapText="1"/>
    </xf>
    <xf numFmtId="0" fontId="5" fillId="0" borderId="17" xfId="0" applyFont="1" applyBorder="1" applyAlignment="1">
      <alignment vertical="center" shrinkToFit="1"/>
    </xf>
    <xf numFmtId="0" fontId="14" fillId="0" borderId="0" xfId="0" applyFont="1" applyAlignment="1">
      <alignment horizontal="right" vertical="center"/>
    </xf>
    <xf numFmtId="0" fontId="7" fillId="0" borderId="0" xfId="0" applyFont="1" applyAlignment="1">
      <alignment vertical="top"/>
    </xf>
    <xf numFmtId="0" fontId="5" fillId="0" borderId="4" xfId="0" applyFont="1" applyFill="1" applyBorder="1" applyAlignment="1">
      <alignment horizontal="center" vertical="center" wrapText="1"/>
    </xf>
    <xf numFmtId="177" fontId="6" fillId="0" borderId="2" xfId="0" applyNumberFormat="1" applyFont="1" applyBorder="1" applyAlignment="1">
      <alignment horizontal="right" vertical="center"/>
    </xf>
    <xf numFmtId="38" fontId="6" fillId="0" borderId="3" xfId="1" applyFont="1" applyBorder="1" applyAlignment="1">
      <alignment horizontal="right" vertical="center"/>
    </xf>
    <xf numFmtId="179" fontId="14" fillId="0" borderId="30" xfId="0" applyNumberFormat="1" applyFont="1" applyBorder="1" applyAlignment="1">
      <alignment vertical="center"/>
    </xf>
    <xf numFmtId="179" fontId="14" fillId="0" borderId="10" xfId="1" applyNumberFormat="1" applyFont="1" applyBorder="1" applyAlignment="1">
      <alignment vertical="center"/>
    </xf>
    <xf numFmtId="38" fontId="14" fillId="0" borderId="31" xfId="1" applyFont="1" applyBorder="1" applyAlignment="1">
      <alignment vertical="center"/>
    </xf>
    <xf numFmtId="38" fontId="14" fillId="0" borderId="14" xfId="1" applyFont="1" applyBorder="1" applyAlignment="1">
      <alignment vertical="center"/>
    </xf>
    <xf numFmtId="179" fontId="14" fillId="0" borderId="16" xfId="1" applyNumberFormat="1" applyFont="1" applyBorder="1" applyAlignment="1">
      <alignment vertical="center"/>
    </xf>
    <xf numFmtId="0" fontId="0" fillId="0" borderId="0" xfId="0" applyBorder="1" applyAlignment="1">
      <alignment vertical="center"/>
    </xf>
    <xf numFmtId="0" fontId="20" fillId="2" borderId="0" xfId="3" applyFont="1" applyFill="1" applyBorder="1" applyAlignment="1">
      <alignment horizontal="center"/>
    </xf>
    <xf numFmtId="0" fontId="20" fillId="0" borderId="0" xfId="3" applyFont="1" applyFill="1" applyBorder="1" applyAlignment="1">
      <alignment horizontal="right" wrapText="1"/>
    </xf>
    <xf numFmtId="38" fontId="0" fillId="0" borderId="0" xfId="0" applyNumberFormat="1" applyBorder="1" applyAlignment="1">
      <alignment vertical="center"/>
    </xf>
    <xf numFmtId="0" fontId="20" fillId="2" borderId="0" xfId="4" applyFont="1" applyFill="1" applyBorder="1" applyAlignment="1">
      <alignment horizontal="center"/>
    </xf>
    <xf numFmtId="0" fontId="20" fillId="0" borderId="0" xfId="4" applyFont="1" applyFill="1" applyBorder="1" applyAlignment="1">
      <alignment horizontal="right" wrapText="1"/>
    </xf>
    <xf numFmtId="0" fontId="20" fillId="0" borderId="0" xfId="5" applyFont="1" applyFill="1" applyBorder="1" applyAlignment="1">
      <alignment horizontal="right" wrapText="1"/>
    </xf>
    <xf numFmtId="0" fontId="20" fillId="2" borderId="0" xfId="5" applyFont="1" applyFill="1" applyBorder="1" applyAlignment="1">
      <alignment horizontal="center"/>
    </xf>
    <xf numFmtId="0" fontId="20" fillId="0" borderId="0" xfId="5" applyBorder="1"/>
    <xf numFmtId="38" fontId="6" fillId="0" borderId="2" xfId="1" applyFont="1" applyBorder="1" applyAlignment="1">
      <alignment horizontal="right" vertical="center" wrapText="1"/>
    </xf>
    <xf numFmtId="176" fontId="6" fillId="0" borderId="1" xfId="0" applyNumberFormat="1" applyFont="1" applyBorder="1" applyAlignment="1">
      <alignment horizontal="right" vertical="center"/>
    </xf>
    <xf numFmtId="177" fontId="6" fillId="0" borderId="3" xfId="0" applyNumberFormat="1" applyFont="1" applyFill="1" applyBorder="1" applyAlignment="1">
      <alignment vertical="center"/>
    </xf>
    <xf numFmtId="177" fontId="6" fillId="0" borderId="3" xfId="0" applyNumberFormat="1" applyFont="1" applyFill="1" applyBorder="1" applyAlignment="1">
      <alignment horizontal="right" vertical="center"/>
    </xf>
    <xf numFmtId="0" fontId="0" fillId="0" borderId="0" xfId="0" applyFill="1" applyBorder="1" applyAlignment="1">
      <alignment vertical="center"/>
    </xf>
    <xf numFmtId="0" fontId="20" fillId="0" borderId="0" xfId="6" applyFont="1" applyFill="1" applyBorder="1" applyAlignment="1">
      <alignment horizontal="center"/>
    </xf>
    <xf numFmtId="0" fontId="20" fillId="0" borderId="0" xfId="6" applyFont="1" applyFill="1" applyBorder="1" applyAlignment="1">
      <alignment horizontal="right" wrapText="1"/>
    </xf>
    <xf numFmtId="0" fontId="6" fillId="0" borderId="5" xfId="0" applyFont="1" applyBorder="1" applyAlignment="1">
      <alignment horizontal="right" vertical="center"/>
    </xf>
    <xf numFmtId="0" fontId="20" fillId="0" borderId="0" xfId="7" applyFont="1" applyFill="1" applyBorder="1" applyAlignment="1">
      <alignment horizontal="right" wrapText="1"/>
    </xf>
    <xf numFmtId="0" fontId="20" fillId="0" borderId="0" xfId="7" applyFont="1" applyFill="1" applyBorder="1" applyAlignment="1">
      <alignment horizontal="center"/>
    </xf>
    <xf numFmtId="0" fontId="20" fillId="0" borderId="0" xfId="7" applyFill="1" applyBorder="1"/>
    <xf numFmtId="0" fontId="4" fillId="0" borderId="0" xfId="0" applyFont="1" applyFill="1" applyBorder="1" applyAlignment="1">
      <alignment vertical="center"/>
    </xf>
    <xf numFmtId="0" fontId="20" fillId="0" borderId="0" xfId="8" applyFont="1" applyFill="1" applyBorder="1" applyAlignment="1">
      <alignment horizontal="right" wrapText="1"/>
    </xf>
    <xf numFmtId="0" fontId="20" fillId="0" borderId="0" xfId="9" applyFont="1" applyFill="1" applyBorder="1" applyAlignment="1">
      <alignment horizontal="right" wrapText="1"/>
    </xf>
    <xf numFmtId="0" fontId="20" fillId="0" borderId="0" xfId="9" applyFont="1" applyFill="1" applyBorder="1" applyAlignment="1">
      <alignment horizontal="center"/>
    </xf>
    <xf numFmtId="0" fontId="20" fillId="0" borderId="0" xfId="9" applyFill="1" applyBorder="1"/>
    <xf numFmtId="0" fontId="20" fillId="0" borderId="0" xfId="8" applyFont="1" applyFill="1" applyBorder="1" applyAlignment="1">
      <alignment horizontal="center"/>
    </xf>
    <xf numFmtId="0" fontId="5" fillId="0" borderId="0" xfId="0" applyFont="1" applyFill="1" applyBorder="1" applyAlignment="1">
      <alignment horizontal="distributed" vertical="center"/>
    </xf>
    <xf numFmtId="38" fontId="14" fillId="0" borderId="14" xfId="1" applyFont="1" applyFill="1" applyBorder="1" applyAlignment="1">
      <alignment vertical="center"/>
    </xf>
    <xf numFmtId="179" fontId="14" fillId="0" borderId="16" xfId="1" applyNumberFormat="1" applyFont="1" applyFill="1" applyBorder="1" applyAlignment="1">
      <alignment vertical="center"/>
    </xf>
    <xf numFmtId="0" fontId="21" fillId="0" borderId="0" xfId="0" quotePrefix="1" applyFont="1" applyAlignment="1">
      <alignment horizontal="right" vertical="center"/>
    </xf>
    <xf numFmtId="0" fontId="22" fillId="0" borderId="0" xfId="0" applyFont="1" applyAlignment="1">
      <alignment vertical="center"/>
    </xf>
    <xf numFmtId="0" fontId="0" fillId="0" borderId="0" xfId="0" applyFill="1" applyAlignment="1">
      <alignment vertical="center"/>
    </xf>
    <xf numFmtId="0" fontId="0" fillId="0" borderId="5" xfId="0" applyFill="1" applyBorder="1" applyAlignment="1">
      <alignment vertical="center"/>
    </xf>
    <xf numFmtId="38" fontId="14" fillId="0" borderId="35" xfId="1" applyFont="1" applyFill="1" applyBorder="1" applyAlignment="1">
      <alignment vertical="center"/>
    </xf>
    <xf numFmtId="38" fontId="14" fillId="0" borderId="31" xfId="1" applyFont="1" applyFill="1" applyBorder="1" applyAlignment="1">
      <alignment vertical="center"/>
    </xf>
    <xf numFmtId="38" fontId="14" fillId="0" borderId="8" xfId="1" applyFont="1" applyFill="1" applyBorder="1" applyAlignment="1">
      <alignment vertical="center"/>
    </xf>
    <xf numFmtId="179" fontId="14" fillId="0" borderId="10" xfId="0" applyNumberFormat="1" applyFont="1" applyFill="1" applyBorder="1" applyAlignment="1">
      <alignment vertical="center"/>
    </xf>
    <xf numFmtId="179" fontId="14" fillId="0" borderId="30" xfId="0" applyNumberFormat="1" applyFont="1" applyFill="1" applyBorder="1" applyAlignment="1">
      <alignment vertical="center"/>
    </xf>
    <xf numFmtId="179" fontId="14" fillId="0" borderId="6" xfId="0" applyNumberFormat="1" applyFont="1" applyFill="1" applyBorder="1" applyAlignment="1">
      <alignment vertical="center"/>
    </xf>
    <xf numFmtId="179" fontId="14" fillId="0" borderId="7" xfId="0" applyNumberFormat="1" applyFont="1" applyFill="1" applyBorder="1" applyAlignment="1">
      <alignment vertical="center"/>
    </xf>
    <xf numFmtId="0" fontId="5" fillId="0" borderId="5" xfId="0" applyFont="1" applyFill="1" applyBorder="1" applyAlignment="1">
      <alignment horizontal="distributed" vertical="center"/>
    </xf>
    <xf numFmtId="0" fontId="4" fillId="0" borderId="4" xfId="0" applyFont="1" applyFill="1" applyBorder="1" applyAlignment="1">
      <alignment vertical="center"/>
    </xf>
    <xf numFmtId="176" fontId="6" fillId="0" borderId="1" xfId="0" applyNumberFormat="1" applyFont="1" applyFill="1" applyBorder="1" applyAlignment="1">
      <alignment vertical="center"/>
    </xf>
    <xf numFmtId="38" fontId="6" fillId="0" borderId="2" xfId="1" applyFont="1" applyFill="1" applyBorder="1" applyAlignment="1">
      <alignment vertical="center" wrapText="1"/>
    </xf>
    <xf numFmtId="0" fontId="5" fillId="0" borderId="5" xfId="0" applyFont="1" applyFill="1" applyBorder="1" applyAlignment="1">
      <alignment horizontal="distributed" vertical="center" wrapText="1"/>
    </xf>
    <xf numFmtId="177" fontId="6" fillId="0" borderId="2" xfId="0" applyNumberFormat="1" applyFont="1" applyFill="1" applyBorder="1" applyAlignment="1">
      <alignment vertical="center"/>
    </xf>
    <xf numFmtId="0" fontId="4" fillId="0" borderId="17" xfId="0" applyFont="1" applyFill="1" applyBorder="1" applyAlignment="1">
      <alignment vertical="center"/>
    </xf>
    <xf numFmtId="0" fontId="4" fillId="0" borderId="11" xfId="0" applyFont="1" applyFill="1" applyBorder="1" applyAlignment="1">
      <alignment vertical="center"/>
    </xf>
    <xf numFmtId="179" fontId="14" fillId="0" borderId="7" xfId="1" applyNumberFormat="1" applyFont="1" applyFill="1" applyBorder="1" applyAlignment="1">
      <alignment vertical="center"/>
    </xf>
    <xf numFmtId="0" fontId="9" fillId="0" borderId="0" xfId="0" applyFont="1" applyFill="1" applyAlignment="1">
      <alignment vertical="center"/>
    </xf>
    <xf numFmtId="0" fontId="4" fillId="0" borderId="0" xfId="0" applyFont="1" applyFill="1" applyAlignment="1">
      <alignment vertical="center"/>
    </xf>
    <xf numFmtId="38" fontId="0" fillId="0" borderId="0" xfId="0" applyNumberFormat="1" applyFill="1" applyAlignment="1">
      <alignment vertical="center"/>
    </xf>
    <xf numFmtId="0" fontId="10" fillId="0" borderId="0" xfId="0" applyFont="1" applyFill="1" applyAlignment="1">
      <alignment horizontal="right" vertical="top"/>
    </xf>
    <xf numFmtId="0" fontId="5" fillId="0" borderId="18" xfId="0" applyFont="1" applyFill="1" applyBorder="1" applyAlignment="1">
      <alignment horizontal="center" vertical="center" wrapText="1"/>
    </xf>
    <xf numFmtId="0" fontId="4" fillId="0" borderId="18" xfId="0" applyFont="1" applyFill="1" applyBorder="1" applyAlignment="1">
      <alignment vertical="center"/>
    </xf>
    <xf numFmtId="0" fontId="4" fillId="0" borderId="12" xfId="0" applyFont="1" applyFill="1" applyBorder="1" applyAlignment="1">
      <alignment vertical="center"/>
    </xf>
    <xf numFmtId="179" fontId="14" fillId="0" borderId="10" xfId="1" applyNumberFormat="1" applyFont="1" applyFill="1" applyBorder="1" applyAlignment="1">
      <alignment vertical="center"/>
    </xf>
    <xf numFmtId="179" fontId="14" fillId="0" borderId="6" xfId="1" applyNumberFormat="1" applyFont="1" applyFill="1" applyBorder="1" applyAlignment="1">
      <alignment vertical="center"/>
    </xf>
    <xf numFmtId="177" fontId="0" fillId="0" borderId="0" xfId="0" applyNumberFormat="1" applyFill="1" applyAlignment="1">
      <alignment vertical="center"/>
    </xf>
    <xf numFmtId="0" fontId="4" fillId="0" borderId="5"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0" fillId="0" borderId="0" xfId="0" applyAlignment="1">
      <alignment vertical="center" wrapText="1"/>
    </xf>
    <xf numFmtId="178" fontId="14" fillId="0" borderId="8" xfId="1" applyNumberFormat="1" applyFont="1" applyBorder="1" applyAlignment="1">
      <alignment vertical="center"/>
    </xf>
    <xf numFmtId="0" fontId="0" fillId="0" borderId="6" xfId="0" applyBorder="1" applyAlignment="1">
      <alignment vertical="center"/>
    </xf>
    <xf numFmtId="1" fontId="0" fillId="0" borderId="0" xfId="0" applyNumberFormat="1" applyFill="1" applyAlignment="1">
      <alignment vertical="center"/>
    </xf>
    <xf numFmtId="0" fontId="0" fillId="0" borderId="0" xfId="0" applyAlignment="1"/>
    <xf numFmtId="0" fontId="0" fillId="0" borderId="18" xfId="0" applyBorder="1" applyAlignment="1">
      <alignment vertical="center"/>
    </xf>
    <xf numFmtId="38" fontId="14" fillId="0" borderId="41" xfId="1" applyFont="1" applyBorder="1" applyAlignment="1">
      <alignment vertical="center"/>
    </xf>
    <xf numFmtId="179" fontId="14" fillId="0" borderId="40" xfId="0" applyNumberFormat="1" applyFont="1" applyBorder="1" applyAlignment="1">
      <alignment vertical="center"/>
    </xf>
    <xf numFmtId="179" fontId="14" fillId="0" borderId="39" xfId="0" applyNumberFormat="1" applyFont="1" applyBorder="1" applyAlignment="1">
      <alignment vertical="center"/>
    </xf>
    <xf numFmtId="0" fontId="20" fillId="2" borderId="0" xfId="9" applyFont="1" applyFill="1" applyBorder="1" applyAlignment="1">
      <alignment horizontal="center"/>
    </xf>
    <xf numFmtId="179" fontId="0" fillId="0" borderId="0" xfId="0" applyNumberFormat="1" applyFill="1" applyAlignment="1">
      <alignment vertical="center"/>
    </xf>
    <xf numFmtId="0" fontId="0" fillId="0" borderId="44" xfId="0" applyBorder="1" applyAlignment="1">
      <alignment vertical="center"/>
    </xf>
    <xf numFmtId="38" fontId="6" fillId="0" borderId="10" xfId="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3" fillId="0" borderId="0" xfId="0" applyFont="1" applyAlignment="1">
      <alignment horizontal="center"/>
    </xf>
    <xf numFmtId="0" fontId="5" fillId="0" borderId="3" xfId="0" applyFont="1" applyBorder="1" applyAlignment="1">
      <alignment horizontal="center" vertical="center"/>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4" fillId="0" borderId="8" xfId="0" applyFont="1" applyBorder="1" applyAlignment="1">
      <alignment horizontal="center" vertical="distributed" textRotation="255" justifyLastLine="1"/>
    </xf>
    <xf numFmtId="0" fontId="4" fillId="0" borderId="7" xfId="0" applyFont="1" applyBorder="1" applyAlignment="1">
      <alignment horizontal="center" vertical="distributed" textRotation="255" justifyLastLine="1"/>
    </xf>
    <xf numFmtId="0" fontId="4" fillId="0" borderId="6" xfId="0" applyFont="1" applyBorder="1" applyAlignment="1">
      <alignment horizontal="center" vertical="distributed" textRotation="255" justifyLastLine="1"/>
    </xf>
    <xf numFmtId="0" fontId="4" fillId="0" borderId="8"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6" xfId="0" applyFont="1" applyBorder="1" applyAlignment="1">
      <alignment horizontal="center" vertical="center" textRotation="255"/>
    </xf>
    <xf numFmtId="0" fontId="7" fillId="0" borderId="2"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10" fillId="0" borderId="3" xfId="0" applyFont="1" applyBorder="1" applyAlignment="1">
      <alignment horizontal="center" vertical="center" wrapText="1"/>
    </xf>
    <xf numFmtId="176" fontId="6" fillId="0" borderId="13" xfId="0" applyNumberFormat="1" applyFont="1" applyBorder="1" applyAlignment="1">
      <alignment horizontal="center" vertical="center"/>
    </xf>
    <xf numFmtId="176" fontId="6" fillId="0" borderId="9"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xf>
    <xf numFmtId="0" fontId="10" fillId="0" borderId="6" xfId="0" applyFont="1" applyBorder="1" applyAlignment="1">
      <alignment horizontal="center" vertical="center"/>
    </xf>
    <xf numFmtId="178" fontId="14" fillId="0" borderId="42" xfId="1" applyNumberFormat="1" applyFont="1" applyBorder="1" applyAlignment="1">
      <alignment horizontal="center" vertical="center"/>
    </xf>
    <xf numFmtId="178" fontId="14" fillId="0" borderId="43" xfId="1" applyNumberFormat="1" applyFont="1" applyBorder="1" applyAlignment="1">
      <alignment horizontal="center" vertical="center"/>
    </xf>
    <xf numFmtId="0" fontId="5" fillId="0" borderId="18" xfId="0" applyFont="1" applyBorder="1" applyAlignment="1">
      <alignment horizontal="distributed" vertical="center"/>
    </xf>
    <xf numFmtId="0" fontId="5" fillId="0" borderId="12" xfId="0" applyFont="1" applyBorder="1" applyAlignment="1">
      <alignment horizontal="distributed" vertical="center"/>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0" borderId="18" xfId="0" applyFont="1" applyBorder="1" applyAlignment="1">
      <alignment horizontal="distributed" vertical="center" wrapText="1"/>
    </xf>
    <xf numFmtId="0" fontId="5" fillId="0" borderId="18" xfId="0" applyFont="1" applyFill="1" applyBorder="1" applyAlignment="1">
      <alignment horizontal="distributed" vertical="center"/>
    </xf>
    <xf numFmtId="0" fontId="5" fillId="0" borderId="12" xfId="0" applyFont="1" applyFill="1" applyBorder="1" applyAlignment="1">
      <alignment horizontal="distributed" vertical="center"/>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7" fillId="0" borderId="14"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10" fillId="0" borderId="16" xfId="0" applyFont="1" applyBorder="1" applyAlignment="1">
      <alignment horizontal="center" vertical="center" wrapText="1"/>
    </xf>
    <xf numFmtId="178" fontId="14" fillId="0" borderId="8" xfId="1" applyNumberFormat="1" applyFont="1" applyBorder="1" applyAlignment="1">
      <alignment horizontal="center" vertical="center"/>
    </xf>
    <xf numFmtId="178" fontId="14" fillId="0" borderId="6" xfId="1" applyNumberFormat="1" applyFont="1" applyBorder="1" applyAlignment="1">
      <alignment horizontal="center" vertical="center"/>
    </xf>
    <xf numFmtId="0" fontId="10" fillId="0" borderId="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8"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0" fontId="4" fillId="0" borderId="6" xfId="0" applyFont="1" applyFill="1" applyBorder="1" applyAlignment="1">
      <alignment horizontal="center" vertical="distributed" textRotation="255" justifyLastLine="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8"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7" fillId="0" borderId="2" xfId="0" applyFont="1" applyFill="1" applyBorder="1" applyAlignment="1">
      <alignment horizontal="distributed" vertical="center" justifyLastLine="1"/>
    </xf>
    <xf numFmtId="0" fontId="7" fillId="0" borderId="5"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10" fillId="0" borderId="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38" fontId="14" fillId="0" borderId="8" xfId="1" applyFont="1" applyFill="1" applyBorder="1" applyAlignment="1">
      <alignment horizontal="right" vertical="center"/>
    </xf>
    <xf numFmtId="38" fontId="14" fillId="0" borderId="6" xfId="1" applyFont="1" applyFill="1" applyBorder="1" applyAlignment="1">
      <alignment horizontal="right" vertical="center"/>
    </xf>
    <xf numFmtId="181" fontId="14" fillId="0" borderId="8" xfId="1" applyNumberFormat="1" applyFont="1" applyFill="1" applyBorder="1" applyAlignment="1">
      <alignment horizontal="right" vertical="center"/>
    </xf>
    <xf numFmtId="181" fontId="14" fillId="0" borderId="6" xfId="1" applyNumberFormat="1" applyFont="1" applyFill="1" applyBorder="1" applyAlignment="1">
      <alignment horizontal="right" vertical="center"/>
    </xf>
    <xf numFmtId="0" fontId="5" fillId="0" borderId="18" xfId="0" applyFont="1" applyFill="1" applyBorder="1" applyAlignment="1">
      <alignment horizontal="distributed" vertical="center" wrapText="1"/>
    </xf>
    <xf numFmtId="0" fontId="7" fillId="0" borderId="14" xfId="0" applyFont="1" applyFill="1" applyBorder="1" applyAlignment="1">
      <alignment horizontal="distributed" vertical="center" justifyLastLine="1"/>
    </xf>
    <xf numFmtId="0" fontId="7" fillId="0" borderId="18"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7" fillId="0" borderId="10" xfId="0" applyFont="1" applyFill="1" applyBorder="1" applyAlignment="1">
      <alignment horizontal="distributed" vertical="center" justifyLastLine="1"/>
    </xf>
    <xf numFmtId="0" fontId="7" fillId="0" borderId="12" xfId="0" applyFont="1" applyFill="1" applyBorder="1" applyAlignment="1">
      <alignment horizontal="distributed" vertical="center" justifyLastLine="1"/>
    </xf>
    <xf numFmtId="0" fontId="7" fillId="0" borderId="11" xfId="0" applyFont="1" applyFill="1" applyBorder="1" applyAlignment="1">
      <alignment horizontal="distributed" vertical="center" justifyLastLine="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6" xfId="0" applyBorder="1" applyAlignment="1">
      <alignment horizontal="center" vertical="center"/>
    </xf>
    <xf numFmtId="178" fontId="14" fillId="0" borderId="8" xfId="1" applyNumberFormat="1" applyFont="1" applyFill="1" applyBorder="1" applyAlignment="1">
      <alignment horizontal="center" vertical="center"/>
    </xf>
    <xf numFmtId="178" fontId="14" fillId="0" borderId="6" xfId="1"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178" fontId="14" fillId="0" borderId="8" xfId="1" applyNumberFormat="1" applyFont="1" applyBorder="1" applyAlignment="1">
      <alignment vertical="center"/>
    </xf>
    <xf numFmtId="0" fontId="0" fillId="0" borderId="6" xfId="0" applyBorder="1" applyAlignment="1">
      <alignment vertical="center"/>
    </xf>
    <xf numFmtId="178" fontId="14" fillId="0" borderId="6" xfId="1" applyNumberFormat="1" applyFont="1" applyBorder="1" applyAlignment="1">
      <alignment vertical="center"/>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cellXfs>
  <cellStyles count="10">
    <cellStyle name="桁区切り 2" xfId="1"/>
    <cellStyle name="標準" xfId="0" builtinId="0"/>
    <cellStyle name="標準 2" xfId="2"/>
    <cellStyle name="標準_付表2-4" xfId="3"/>
    <cellStyle name="標準_付表3-2" xfId="4"/>
    <cellStyle name="標準_付表4-2" xfId="5"/>
    <cellStyle name="標準_付表5" xfId="6"/>
    <cellStyle name="標準_付表6-2" xfId="7"/>
    <cellStyle name="標準_付表7-1" xfId="8"/>
    <cellStyle name="標準_付表7-2" xfId="9"/>
  </cellStyles>
  <dxfs count="0"/>
  <tableStyles count="0" defaultTableStyle="TableStyleMedium2" defaultPivotStyle="PivotStyleLight16"/>
  <colors>
    <mruColors>
      <color rgb="FFFF66CC"/>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260350</xdr:rowOff>
    </xdr:from>
    <xdr:to>
      <xdr:col>13</xdr:col>
      <xdr:colOff>0</xdr:colOff>
      <xdr:row>2</xdr:row>
      <xdr:rowOff>260350</xdr:rowOff>
    </xdr:to>
    <xdr:sp macro="" textlink="">
      <xdr:nvSpPr>
        <xdr:cNvPr id="2" name="Text Box 47"/>
        <xdr:cNvSpPr txBox="1">
          <a:spLocks noChangeArrowheads="1"/>
        </xdr:cNvSpPr>
      </xdr:nvSpPr>
      <xdr:spPr bwMode="auto">
        <a:xfrm>
          <a:off x="3429000" y="517525"/>
          <a:ext cx="5486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2</xdr:row>
      <xdr:rowOff>260350</xdr:rowOff>
    </xdr:from>
    <xdr:to>
      <xdr:col>5</xdr:col>
      <xdr:colOff>9525</xdr:colOff>
      <xdr:row>2</xdr:row>
      <xdr:rowOff>260350</xdr:rowOff>
    </xdr:to>
    <xdr:sp macro="" textlink="">
      <xdr:nvSpPr>
        <xdr:cNvPr id="3" name="Text Box 48"/>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2</xdr:row>
      <xdr:rowOff>260350</xdr:rowOff>
    </xdr:from>
    <xdr:to>
      <xdr:col>5</xdr:col>
      <xdr:colOff>9525</xdr:colOff>
      <xdr:row>2</xdr:row>
      <xdr:rowOff>260350</xdr:rowOff>
    </xdr:to>
    <xdr:sp macro="" textlink="">
      <xdr:nvSpPr>
        <xdr:cNvPr id="4" name="Text Box 49"/>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2</xdr:row>
      <xdr:rowOff>260350</xdr:rowOff>
    </xdr:from>
    <xdr:to>
      <xdr:col>5</xdr:col>
      <xdr:colOff>9525</xdr:colOff>
      <xdr:row>2</xdr:row>
      <xdr:rowOff>260350</xdr:rowOff>
    </xdr:to>
    <xdr:sp macro="" textlink="">
      <xdr:nvSpPr>
        <xdr:cNvPr id="5" name="Text Box 50"/>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3</xdr:row>
      <xdr:rowOff>3175</xdr:rowOff>
    </xdr:from>
    <xdr:to>
      <xdr:col>5</xdr:col>
      <xdr:colOff>9525</xdr:colOff>
      <xdr:row>3</xdr:row>
      <xdr:rowOff>3175</xdr:rowOff>
    </xdr:to>
    <xdr:sp macro="" textlink="">
      <xdr:nvSpPr>
        <xdr:cNvPr id="2" name="Text Box 18"/>
        <xdr:cNvSpPr txBox="1">
          <a:spLocks noChangeArrowheads="1"/>
        </xdr:cNvSpPr>
      </xdr:nvSpPr>
      <xdr:spPr bwMode="auto">
        <a:xfrm>
          <a:off x="2638425" y="6127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3" name="Text Box 19"/>
        <xdr:cNvSpPr txBox="1">
          <a:spLocks noChangeArrowheads="1"/>
        </xdr:cNvSpPr>
      </xdr:nvSpPr>
      <xdr:spPr bwMode="auto">
        <a:xfrm>
          <a:off x="2638425" y="6127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4" name="Text Box 20"/>
        <xdr:cNvSpPr txBox="1">
          <a:spLocks noChangeArrowheads="1"/>
        </xdr:cNvSpPr>
      </xdr:nvSpPr>
      <xdr:spPr bwMode="auto">
        <a:xfrm>
          <a:off x="2638425" y="6127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5</xdr:row>
      <xdr:rowOff>3175</xdr:rowOff>
    </xdr:from>
    <xdr:to>
      <xdr:col>5</xdr:col>
      <xdr:colOff>9525</xdr:colOff>
      <xdr:row>5</xdr:row>
      <xdr:rowOff>3175</xdr:rowOff>
    </xdr:to>
    <xdr:sp macro="" textlink="">
      <xdr:nvSpPr>
        <xdr:cNvPr id="5" name="Text Box 18"/>
        <xdr:cNvSpPr txBox="1">
          <a:spLocks noChangeArrowheads="1"/>
        </xdr:cNvSpPr>
      </xdr:nvSpPr>
      <xdr:spPr bwMode="auto">
        <a:xfrm>
          <a:off x="2638425" y="9937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5</xdr:row>
      <xdr:rowOff>3175</xdr:rowOff>
    </xdr:from>
    <xdr:to>
      <xdr:col>5</xdr:col>
      <xdr:colOff>9525</xdr:colOff>
      <xdr:row>5</xdr:row>
      <xdr:rowOff>3175</xdr:rowOff>
    </xdr:to>
    <xdr:sp macro="" textlink="">
      <xdr:nvSpPr>
        <xdr:cNvPr id="6" name="Text Box 19"/>
        <xdr:cNvSpPr txBox="1">
          <a:spLocks noChangeArrowheads="1"/>
        </xdr:cNvSpPr>
      </xdr:nvSpPr>
      <xdr:spPr bwMode="auto">
        <a:xfrm>
          <a:off x="2638425" y="9937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5</xdr:row>
      <xdr:rowOff>3175</xdr:rowOff>
    </xdr:from>
    <xdr:to>
      <xdr:col>5</xdr:col>
      <xdr:colOff>9525</xdr:colOff>
      <xdr:row>5</xdr:row>
      <xdr:rowOff>3175</xdr:rowOff>
    </xdr:to>
    <xdr:sp macro="" textlink="">
      <xdr:nvSpPr>
        <xdr:cNvPr id="7" name="Text Box 20"/>
        <xdr:cNvSpPr txBox="1">
          <a:spLocks noChangeArrowheads="1"/>
        </xdr:cNvSpPr>
      </xdr:nvSpPr>
      <xdr:spPr bwMode="auto">
        <a:xfrm>
          <a:off x="2638425" y="9937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5</xdr:col>
      <xdr:colOff>0</xdr:colOff>
      <xdr:row>3</xdr:row>
      <xdr:rowOff>3175</xdr:rowOff>
    </xdr:from>
    <xdr:to>
      <xdr:col>13</xdr:col>
      <xdr:colOff>0</xdr:colOff>
      <xdr:row>3</xdr:row>
      <xdr:rowOff>3175</xdr:rowOff>
    </xdr:to>
    <xdr:sp macro="" textlink="">
      <xdr:nvSpPr>
        <xdr:cNvPr id="8" name="Text Box 17"/>
        <xdr:cNvSpPr txBox="1">
          <a:spLocks noChangeArrowheads="1"/>
        </xdr:cNvSpPr>
      </xdr:nvSpPr>
      <xdr:spPr bwMode="auto">
        <a:xfrm>
          <a:off x="2714625" y="612775"/>
          <a:ext cx="7086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9" name="Text Box 18"/>
        <xdr:cNvSpPr txBox="1">
          <a:spLocks noChangeArrowheads="1"/>
        </xdr:cNvSpPr>
      </xdr:nvSpPr>
      <xdr:spPr bwMode="auto">
        <a:xfrm>
          <a:off x="2638425" y="6127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10" name="Text Box 19"/>
        <xdr:cNvSpPr txBox="1">
          <a:spLocks noChangeArrowheads="1"/>
        </xdr:cNvSpPr>
      </xdr:nvSpPr>
      <xdr:spPr bwMode="auto">
        <a:xfrm>
          <a:off x="2638425" y="6127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11" name="Text Box 20"/>
        <xdr:cNvSpPr txBox="1">
          <a:spLocks noChangeArrowheads="1"/>
        </xdr:cNvSpPr>
      </xdr:nvSpPr>
      <xdr:spPr bwMode="auto">
        <a:xfrm>
          <a:off x="2638425" y="6127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2" name="Text Box 18"/>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3" name="Text Box 19"/>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20"/>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5" name="Text Box 18"/>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6" name="Text Box 19"/>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7" name="Text Box 20"/>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8" name="Text Box 18"/>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9" name="Text Box 19"/>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10" name="Text Box 20"/>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1" name="Text Box 18"/>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2" name="Text Box 19"/>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3" name="Text Box 20"/>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4" name="Text Box 18"/>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5" name="Text Box 19"/>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6" name="Text Box 20"/>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7" name="Text Box 18"/>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8" name="Text Box 19"/>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9" name="Text Box 20"/>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0" name="Text Box 18"/>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1" name="Text Box 19"/>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2" name="Text Box 20"/>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3" name="Text Box 18"/>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4" name="Text Box 19"/>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5" name="Text Box 20"/>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6" name="Text Box 18"/>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7" name="Text Box 19"/>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8" name="Text Box 20"/>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29" name="Text Box 18"/>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0" name="Text Box 19"/>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1" name="Text Box 20"/>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2" name="Text Box 18"/>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3" name="Text Box 19"/>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4" name="Text Box 20"/>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3175</xdr:rowOff>
    </xdr:from>
    <xdr:to>
      <xdr:col>17</xdr:col>
      <xdr:colOff>0</xdr:colOff>
      <xdr:row>3</xdr:row>
      <xdr:rowOff>3175</xdr:rowOff>
    </xdr:to>
    <xdr:sp macro="" textlink="">
      <xdr:nvSpPr>
        <xdr:cNvPr id="2" name="Text Box 16"/>
        <xdr:cNvSpPr txBox="1">
          <a:spLocks noChangeArrowheads="1"/>
        </xdr:cNvSpPr>
      </xdr:nvSpPr>
      <xdr:spPr bwMode="auto">
        <a:xfrm>
          <a:off x="3429000" y="517525"/>
          <a:ext cx="8229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5</xdr:col>
      <xdr:colOff>0</xdr:colOff>
      <xdr:row>3</xdr:row>
      <xdr:rowOff>3175</xdr:rowOff>
    </xdr:from>
    <xdr:to>
      <xdr:col>17</xdr:col>
      <xdr:colOff>0</xdr:colOff>
      <xdr:row>3</xdr:row>
      <xdr:rowOff>3175</xdr:rowOff>
    </xdr:to>
    <xdr:sp macro="" textlink="">
      <xdr:nvSpPr>
        <xdr:cNvPr id="3" name="Text Box 17"/>
        <xdr:cNvSpPr txBox="1">
          <a:spLocks noChangeArrowheads="1"/>
        </xdr:cNvSpPr>
      </xdr:nvSpPr>
      <xdr:spPr bwMode="auto">
        <a:xfrm>
          <a:off x="3429000" y="517525"/>
          <a:ext cx="8229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4" name="Text Box 18"/>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5" name="Text Box 19"/>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6" name="Text Box 20"/>
        <xdr:cNvSpPr txBox="1">
          <a:spLocks noChangeArrowheads="1"/>
        </xdr:cNvSpPr>
      </xdr:nvSpPr>
      <xdr:spPr bwMode="auto">
        <a:xfrm>
          <a:off x="2771775" y="51752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4</xdr:row>
      <xdr:rowOff>3175</xdr:rowOff>
    </xdr:from>
    <xdr:to>
      <xdr:col>5</xdr:col>
      <xdr:colOff>9525</xdr:colOff>
      <xdr:row>4</xdr:row>
      <xdr:rowOff>3175</xdr:rowOff>
    </xdr:to>
    <xdr:sp macro="" textlink="">
      <xdr:nvSpPr>
        <xdr:cNvPr id="7" name="Text Box 18"/>
        <xdr:cNvSpPr txBox="1">
          <a:spLocks noChangeArrowheads="1"/>
        </xdr:cNvSpPr>
      </xdr:nvSpPr>
      <xdr:spPr bwMode="auto">
        <a:xfrm>
          <a:off x="2771775" y="68897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4</xdr:row>
      <xdr:rowOff>3175</xdr:rowOff>
    </xdr:from>
    <xdr:to>
      <xdr:col>5</xdr:col>
      <xdr:colOff>9525</xdr:colOff>
      <xdr:row>4</xdr:row>
      <xdr:rowOff>3175</xdr:rowOff>
    </xdr:to>
    <xdr:sp macro="" textlink="">
      <xdr:nvSpPr>
        <xdr:cNvPr id="8" name="Text Box 19"/>
        <xdr:cNvSpPr txBox="1">
          <a:spLocks noChangeArrowheads="1"/>
        </xdr:cNvSpPr>
      </xdr:nvSpPr>
      <xdr:spPr bwMode="auto">
        <a:xfrm>
          <a:off x="2771775" y="68897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4</xdr:row>
      <xdr:rowOff>3175</xdr:rowOff>
    </xdr:from>
    <xdr:to>
      <xdr:col>5</xdr:col>
      <xdr:colOff>9525</xdr:colOff>
      <xdr:row>4</xdr:row>
      <xdr:rowOff>3175</xdr:rowOff>
    </xdr:to>
    <xdr:sp macro="" textlink="">
      <xdr:nvSpPr>
        <xdr:cNvPr id="9" name="Text Box 20"/>
        <xdr:cNvSpPr txBox="1">
          <a:spLocks noChangeArrowheads="1"/>
        </xdr:cNvSpPr>
      </xdr:nvSpPr>
      <xdr:spPr bwMode="auto">
        <a:xfrm>
          <a:off x="2771775" y="688975"/>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2" name="Text Box 18"/>
        <xdr:cNvSpPr txBox="1">
          <a:spLocks noChangeArrowheads="1"/>
        </xdr:cNvSpPr>
      </xdr:nvSpPr>
      <xdr:spPr bwMode="auto">
        <a:xfrm>
          <a:off x="2638425" y="6381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3" name="Text Box 19"/>
        <xdr:cNvSpPr txBox="1">
          <a:spLocks noChangeArrowheads="1"/>
        </xdr:cNvSpPr>
      </xdr:nvSpPr>
      <xdr:spPr bwMode="auto">
        <a:xfrm>
          <a:off x="2638425" y="6381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20"/>
        <xdr:cNvSpPr txBox="1">
          <a:spLocks noChangeArrowheads="1"/>
        </xdr:cNvSpPr>
      </xdr:nvSpPr>
      <xdr:spPr bwMode="auto">
        <a:xfrm>
          <a:off x="2638425" y="638175"/>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
  <sheetViews>
    <sheetView showGridLines="0" tabSelected="1" zoomScaleNormal="100" zoomScaleSheetLayoutView="100" workbookViewId="0">
      <selection activeCell="I2" sqref="I2"/>
    </sheetView>
  </sheetViews>
  <sheetFormatPr defaultRowHeight="13.5"/>
  <cols>
    <col min="1" max="5" width="9.625" customWidth="1"/>
  </cols>
  <sheetData>
    <row r="1" spans="1:9" ht="21.75" customHeight="1">
      <c r="A1" s="2"/>
      <c r="B1" s="2"/>
      <c r="C1" s="2"/>
      <c r="D1" s="2"/>
    </row>
    <row r="2" spans="1:9" ht="21.75" customHeight="1"/>
    <row r="3" spans="1:9" ht="21.75" customHeight="1"/>
    <row r="4" spans="1:9" ht="21.75" customHeight="1"/>
    <row r="5" spans="1:9" ht="21.75" customHeight="1"/>
    <row r="6" spans="1:9" ht="21.75" customHeight="1"/>
    <row r="7" spans="1:9" ht="21.75" customHeight="1"/>
    <row r="8" spans="1:9" ht="21.75" customHeight="1"/>
    <row r="9" spans="1:9" ht="24">
      <c r="A9" s="149" t="s">
        <v>447</v>
      </c>
      <c r="B9" s="149"/>
      <c r="C9" s="149"/>
      <c r="D9" s="149"/>
      <c r="E9" s="149"/>
      <c r="F9" s="149"/>
      <c r="G9" s="149"/>
      <c r="H9" s="149"/>
      <c r="I9" s="149"/>
    </row>
    <row r="10" spans="1:9" ht="67.5" customHeight="1">
      <c r="A10" s="1"/>
    </row>
    <row r="11" spans="1:9" ht="24">
      <c r="A11" s="149" t="s">
        <v>0</v>
      </c>
      <c r="B11" s="149"/>
      <c r="C11" s="149"/>
      <c r="D11" s="149"/>
      <c r="E11" s="149"/>
      <c r="F11" s="149"/>
      <c r="G11" s="149"/>
      <c r="H11" s="149"/>
      <c r="I11" s="149"/>
    </row>
  </sheetData>
  <mergeCells count="2">
    <mergeCell ref="A9:I9"/>
    <mergeCell ref="A11:I11"/>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88"/>
  <sheetViews>
    <sheetView showGridLines="0" view="pageBreakPreview" zoomScaleNormal="85" workbookViewId="0"/>
  </sheetViews>
  <sheetFormatPr defaultRowHeight="13.5"/>
  <cols>
    <col min="1" max="2" width="2.625" style="4" customWidth="1"/>
    <col min="3" max="3" width="1.375" style="4" customWidth="1"/>
    <col min="4" max="4" width="27.625" style="4" customWidth="1"/>
    <col min="5" max="5" width="1.375" style="4" customWidth="1"/>
    <col min="6" max="14" width="9.625" style="3" customWidth="1"/>
    <col min="15" max="15" width="9" style="3"/>
    <col min="16" max="26" width="9" style="71"/>
    <col min="27" max="16384" width="9" style="3"/>
  </cols>
  <sheetData>
    <row r="1" spans="1:26" ht="14.25">
      <c r="A1" s="18" t="s">
        <v>620</v>
      </c>
    </row>
    <row r="3" spans="1:26">
      <c r="A3" s="158" t="s">
        <v>64</v>
      </c>
      <c r="B3" s="159"/>
      <c r="C3" s="159"/>
      <c r="D3" s="159"/>
      <c r="E3" s="160"/>
      <c r="F3" s="167" t="s">
        <v>113</v>
      </c>
      <c r="G3" s="180" t="s">
        <v>112</v>
      </c>
      <c r="H3" s="180"/>
      <c r="I3" s="180" t="s">
        <v>111</v>
      </c>
      <c r="J3" s="180"/>
      <c r="K3" s="210" t="s">
        <v>110</v>
      </c>
      <c r="L3" s="210"/>
      <c r="M3" s="180" t="s">
        <v>109</v>
      </c>
      <c r="N3" s="180"/>
    </row>
    <row r="4" spans="1:26" ht="42" customHeight="1">
      <c r="A4" s="161"/>
      <c r="B4" s="162"/>
      <c r="C4" s="162"/>
      <c r="D4" s="162"/>
      <c r="E4" s="163"/>
      <c r="F4" s="150"/>
      <c r="G4" s="180"/>
      <c r="H4" s="180"/>
      <c r="I4" s="180"/>
      <c r="J4" s="180"/>
      <c r="K4" s="210"/>
      <c r="L4" s="210"/>
      <c r="M4" s="180"/>
      <c r="N4" s="180"/>
    </row>
    <row r="5" spans="1:26" ht="15" customHeight="1">
      <c r="A5" s="161"/>
      <c r="B5" s="162"/>
      <c r="C5" s="162"/>
      <c r="D5" s="162"/>
      <c r="E5" s="163"/>
      <c r="F5" s="150"/>
      <c r="G5" s="151" t="s">
        <v>74</v>
      </c>
      <c r="H5" s="211" t="s">
        <v>51</v>
      </c>
      <c r="I5" s="151" t="s">
        <v>74</v>
      </c>
      <c r="J5" s="211" t="s">
        <v>51</v>
      </c>
      <c r="K5" s="151" t="s">
        <v>74</v>
      </c>
      <c r="L5" s="211" t="s">
        <v>51</v>
      </c>
      <c r="M5" s="151" t="s">
        <v>74</v>
      </c>
      <c r="N5" s="211" t="s">
        <v>51</v>
      </c>
    </row>
    <row r="6" spans="1:26" ht="15" customHeight="1">
      <c r="A6" s="164"/>
      <c r="B6" s="165"/>
      <c r="C6" s="165"/>
      <c r="D6" s="165"/>
      <c r="E6" s="166"/>
      <c r="F6" s="150"/>
      <c r="G6" s="152"/>
      <c r="H6" s="212"/>
      <c r="I6" s="152"/>
      <c r="J6" s="212"/>
      <c r="K6" s="152"/>
      <c r="L6" s="212"/>
      <c r="M6" s="152"/>
      <c r="N6" s="212"/>
      <c r="R6" s="78"/>
      <c r="S6" s="78"/>
    </row>
    <row r="7" spans="1:26" ht="23.1" customHeight="1">
      <c r="A7" s="155" t="s">
        <v>50</v>
      </c>
      <c r="B7" s="156"/>
      <c r="C7" s="156"/>
      <c r="D7" s="156"/>
      <c r="E7" s="157"/>
      <c r="F7" s="10">
        <f>SUM(G7,I7,K7,M7)</f>
        <v>75866</v>
      </c>
      <c r="G7" s="9">
        <f>SUM(G8:G12)</f>
        <v>276</v>
      </c>
      <c r="H7" s="8">
        <f t="shared" ref="H7:H53" si="0">IF(G7=0,0,G7/$F7*100)</f>
        <v>0.3637993303983339</v>
      </c>
      <c r="I7" s="9">
        <f>SUM(I8:I12)</f>
        <v>263</v>
      </c>
      <c r="J7" s="8">
        <f t="shared" ref="J7:J53" si="1">IF(I7=0,0,I7/$F7*100)</f>
        <v>0.34666385469116601</v>
      </c>
      <c r="K7" s="9">
        <f>SUM(K8:K12)</f>
        <v>68357</v>
      </c>
      <c r="L7" s="8">
        <f t="shared" ref="L7:L53" si="2">IF(K7=0,0,K7/$F7*100)</f>
        <v>90.102285608836624</v>
      </c>
      <c r="M7" s="9">
        <f>SUM(M8:M12)</f>
        <v>6970</v>
      </c>
      <c r="N7" s="8">
        <f t="shared" ref="N7:N53" si="3">IF(M7=0,0,M7/$F7*100)</f>
        <v>9.1872512060738671</v>
      </c>
      <c r="Q7" s="78"/>
      <c r="R7" s="77"/>
      <c r="S7" s="77"/>
      <c r="T7" s="78"/>
      <c r="V7" s="78"/>
      <c r="X7" s="78"/>
      <c r="Z7" s="78"/>
    </row>
    <row r="8" spans="1:26" ht="23.1" customHeight="1">
      <c r="A8" s="174" t="s">
        <v>49</v>
      </c>
      <c r="B8" s="177" t="s">
        <v>48</v>
      </c>
      <c r="C8" s="178"/>
      <c r="D8" s="178"/>
      <c r="E8" s="179"/>
      <c r="F8" s="10">
        <f>SUM(G8,I8,K8,M8)</f>
        <v>3177</v>
      </c>
      <c r="G8" s="9">
        <v>177</v>
      </c>
      <c r="H8" s="8">
        <f t="shared" si="0"/>
        <v>5.571293673276676</v>
      </c>
      <c r="I8" s="9">
        <v>137</v>
      </c>
      <c r="J8" s="8">
        <f t="shared" si="1"/>
        <v>4.3122442555870322</v>
      </c>
      <c r="K8" s="9">
        <v>2501</v>
      </c>
      <c r="L8" s="8">
        <f t="shared" si="2"/>
        <v>78.722064841045011</v>
      </c>
      <c r="M8" s="9">
        <v>362</v>
      </c>
      <c r="N8" s="8">
        <f t="shared" si="3"/>
        <v>11.394397230091281</v>
      </c>
      <c r="Q8" s="77"/>
      <c r="R8" s="77"/>
      <c r="S8" s="77"/>
      <c r="T8" s="77"/>
      <c r="V8" s="77"/>
      <c r="X8" s="77"/>
      <c r="Z8" s="77"/>
    </row>
    <row r="9" spans="1:26" ht="23.1" customHeight="1">
      <c r="A9" s="175"/>
      <c r="B9" s="177" t="s">
        <v>47</v>
      </c>
      <c r="C9" s="178"/>
      <c r="D9" s="178"/>
      <c r="E9" s="179"/>
      <c r="F9" s="10">
        <f t="shared" ref="F9:F53" si="4">SUM(G9,I9,K9,M9)</f>
        <v>5081</v>
      </c>
      <c r="G9" s="9">
        <v>99</v>
      </c>
      <c r="H9" s="8">
        <f t="shared" si="0"/>
        <v>1.9484353473725644</v>
      </c>
      <c r="I9" s="9">
        <v>50</v>
      </c>
      <c r="J9" s="8">
        <f t="shared" si="1"/>
        <v>0.98405825624876997</v>
      </c>
      <c r="K9" s="9">
        <v>4485</v>
      </c>
      <c r="L9" s="8">
        <f t="shared" si="2"/>
        <v>88.270025585514674</v>
      </c>
      <c r="M9" s="9">
        <v>447</v>
      </c>
      <c r="N9" s="8">
        <f t="shared" si="3"/>
        <v>8.7974808108640037</v>
      </c>
      <c r="Q9" s="77"/>
      <c r="R9" s="77"/>
      <c r="S9" s="77"/>
      <c r="T9" s="77"/>
      <c r="V9" s="77"/>
      <c r="X9" s="77"/>
      <c r="Z9" s="77"/>
    </row>
    <row r="10" spans="1:26" ht="23.1" customHeight="1">
      <c r="A10" s="175"/>
      <c r="B10" s="177" t="s">
        <v>46</v>
      </c>
      <c r="C10" s="178"/>
      <c r="D10" s="178"/>
      <c r="E10" s="179"/>
      <c r="F10" s="10">
        <f t="shared" si="4"/>
        <v>22433</v>
      </c>
      <c r="G10" s="35">
        <v>0</v>
      </c>
      <c r="H10" s="8">
        <f t="shared" si="0"/>
        <v>0</v>
      </c>
      <c r="I10" s="9">
        <v>12</v>
      </c>
      <c r="J10" s="8">
        <f t="shared" si="1"/>
        <v>5.3492622475816883E-2</v>
      </c>
      <c r="K10" s="9">
        <v>19946</v>
      </c>
      <c r="L10" s="8">
        <f t="shared" si="2"/>
        <v>88.91365399188696</v>
      </c>
      <c r="M10" s="9">
        <v>2475</v>
      </c>
      <c r="N10" s="8">
        <f t="shared" si="3"/>
        <v>11.032853385637232</v>
      </c>
      <c r="Q10" s="77"/>
      <c r="R10" s="77"/>
      <c r="S10" s="79"/>
      <c r="T10" s="77"/>
      <c r="V10" s="77"/>
      <c r="X10" s="77"/>
      <c r="Z10" s="77"/>
    </row>
    <row r="11" spans="1:26" ht="23.1" customHeight="1">
      <c r="A11" s="175"/>
      <c r="B11" s="177" t="s">
        <v>45</v>
      </c>
      <c r="C11" s="178"/>
      <c r="D11" s="178"/>
      <c r="E11" s="179"/>
      <c r="F11" s="10">
        <f t="shared" si="4"/>
        <v>13209</v>
      </c>
      <c r="G11" s="9">
        <v>0</v>
      </c>
      <c r="H11" s="8">
        <f t="shared" si="0"/>
        <v>0</v>
      </c>
      <c r="I11" s="35">
        <v>56</v>
      </c>
      <c r="J11" s="8">
        <f t="shared" si="1"/>
        <v>0.42395336512983572</v>
      </c>
      <c r="K11" s="9">
        <v>12354</v>
      </c>
      <c r="L11" s="8">
        <f t="shared" si="2"/>
        <v>93.527140585964119</v>
      </c>
      <c r="M11" s="9">
        <v>799</v>
      </c>
      <c r="N11" s="8">
        <f t="shared" si="3"/>
        <v>6.0489060489060487</v>
      </c>
      <c r="Q11" s="77"/>
      <c r="R11" s="77"/>
      <c r="S11" s="77"/>
      <c r="T11" s="79"/>
      <c r="V11" s="79"/>
      <c r="X11" s="77"/>
      <c r="Z11" s="77"/>
    </row>
    <row r="12" spans="1:26" ht="23.1" customHeight="1">
      <c r="A12" s="176"/>
      <c r="B12" s="177" t="s">
        <v>44</v>
      </c>
      <c r="C12" s="178"/>
      <c r="D12" s="178"/>
      <c r="E12" s="179"/>
      <c r="F12" s="10">
        <f t="shared" si="4"/>
        <v>31966</v>
      </c>
      <c r="G12" s="9">
        <v>0</v>
      </c>
      <c r="H12" s="8">
        <f t="shared" si="0"/>
        <v>0</v>
      </c>
      <c r="I12" s="35">
        <v>8</v>
      </c>
      <c r="J12" s="8">
        <f t="shared" si="1"/>
        <v>2.5026590752674716E-2</v>
      </c>
      <c r="K12" s="9">
        <v>29071</v>
      </c>
      <c r="L12" s="8">
        <f t="shared" si="2"/>
        <v>90.943502471375837</v>
      </c>
      <c r="M12" s="9">
        <v>2887</v>
      </c>
      <c r="N12" s="8">
        <f t="shared" si="3"/>
        <v>9.0314709378714895</v>
      </c>
      <c r="Q12" s="77"/>
      <c r="T12" s="77"/>
      <c r="V12" s="79"/>
      <c r="X12" s="77"/>
      <c r="Z12" s="77"/>
    </row>
    <row r="13" spans="1:26" ht="23.1" customHeight="1">
      <c r="A13" s="171" t="s">
        <v>43</v>
      </c>
      <c r="B13" s="171" t="s">
        <v>42</v>
      </c>
      <c r="C13" s="13"/>
      <c r="D13" s="14" t="s">
        <v>16</v>
      </c>
      <c r="E13" s="11"/>
      <c r="F13" s="10">
        <f>SUM(G13,I13,K13,M13)</f>
        <v>35079</v>
      </c>
      <c r="G13" s="9">
        <f>SUM(G14:G37)</f>
        <v>0</v>
      </c>
      <c r="H13" s="8">
        <f t="shared" si="0"/>
        <v>0</v>
      </c>
      <c r="I13" s="9">
        <f>SUM(I14:I37)</f>
        <v>65</v>
      </c>
      <c r="J13" s="8">
        <f t="shared" si="1"/>
        <v>0.18529604606744776</v>
      </c>
      <c r="K13" s="9">
        <f>SUM(K14:K37)</f>
        <v>32573</v>
      </c>
      <c r="L13" s="8">
        <f t="shared" si="2"/>
        <v>92.856124746999626</v>
      </c>
      <c r="M13" s="9">
        <f>SUM(M14:M37)</f>
        <v>2441</v>
      </c>
      <c r="N13" s="8">
        <f t="shared" si="3"/>
        <v>6.9585792069329226</v>
      </c>
      <c r="O13" s="54"/>
      <c r="R13" s="78"/>
      <c r="S13" s="78"/>
    </row>
    <row r="14" spans="1:26" ht="23.1" customHeight="1">
      <c r="A14" s="172"/>
      <c r="B14" s="172"/>
      <c r="C14" s="13"/>
      <c r="D14" s="14" t="s">
        <v>41</v>
      </c>
      <c r="E14" s="11"/>
      <c r="F14" s="10">
        <f>SUM(G14,I14,K14,M14)</f>
        <v>4559</v>
      </c>
      <c r="G14" s="9">
        <v>0</v>
      </c>
      <c r="H14" s="8">
        <f t="shared" si="0"/>
        <v>0</v>
      </c>
      <c r="I14" s="35">
        <v>0</v>
      </c>
      <c r="J14" s="8">
        <f t="shared" si="1"/>
        <v>0</v>
      </c>
      <c r="K14" s="9">
        <v>3583</v>
      </c>
      <c r="L14" s="8">
        <f t="shared" si="2"/>
        <v>78.591796446589171</v>
      </c>
      <c r="M14" s="9">
        <v>976</v>
      </c>
      <c r="N14" s="8">
        <f t="shared" si="3"/>
        <v>21.408203553410836</v>
      </c>
      <c r="P14" s="78"/>
      <c r="Q14" s="78"/>
      <c r="R14" s="79"/>
      <c r="S14" s="79"/>
      <c r="T14" s="78"/>
      <c r="U14" s="78"/>
      <c r="V14" s="78"/>
      <c r="W14" s="78"/>
      <c r="X14" s="78"/>
      <c r="Y14" s="78"/>
    </row>
    <row r="15" spans="1:26" ht="23.1" customHeight="1">
      <c r="A15" s="172"/>
      <c r="B15" s="172"/>
      <c r="C15" s="13"/>
      <c r="D15" s="14" t="s">
        <v>40</v>
      </c>
      <c r="E15" s="11"/>
      <c r="F15" s="10">
        <f t="shared" si="4"/>
        <v>202</v>
      </c>
      <c r="G15" s="35">
        <v>0</v>
      </c>
      <c r="H15" s="8">
        <f t="shared" si="0"/>
        <v>0</v>
      </c>
      <c r="I15" s="35">
        <v>0</v>
      </c>
      <c r="J15" s="8">
        <f t="shared" si="1"/>
        <v>0</v>
      </c>
      <c r="K15" s="9">
        <v>202</v>
      </c>
      <c r="L15" s="8">
        <f t="shared" si="2"/>
        <v>100</v>
      </c>
      <c r="M15" s="35">
        <v>0</v>
      </c>
      <c r="N15" s="8">
        <f t="shared" si="3"/>
        <v>0</v>
      </c>
      <c r="P15" s="77"/>
      <c r="Q15" s="77"/>
      <c r="R15" s="79"/>
      <c r="S15" s="79"/>
      <c r="T15" s="79"/>
      <c r="U15" s="79"/>
      <c r="V15" s="79"/>
      <c r="W15" s="77"/>
      <c r="X15" s="77"/>
      <c r="Y15" s="77"/>
    </row>
    <row r="16" spans="1:26" ht="23.1" customHeight="1">
      <c r="A16" s="172"/>
      <c r="B16" s="172"/>
      <c r="C16" s="13"/>
      <c r="D16" s="14" t="s">
        <v>39</v>
      </c>
      <c r="E16" s="11"/>
      <c r="F16" s="10">
        <f t="shared" si="4"/>
        <v>1512</v>
      </c>
      <c r="G16" s="35">
        <v>0</v>
      </c>
      <c r="H16" s="8">
        <f t="shared" si="0"/>
        <v>0</v>
      </c>
      <c r="I16" s="35">
        <v>0</v>
      </c>
      <c r="J16" s="8">
        <f t="shared" si="1"/>
        <v>0</v>
      </c>
      <c r="K16" s="9">
        <v>1112</v>
      </c>
      <c r="L16" s="8">
        <f t="shared" si="2"/>
        <v>73.544973544973544</v>
      </c>
      <c r="M16" s="9">
        <v>400</v>
      </c>
      <c r="N16" s="8">
        <f t="shared" si="3"/>
        <v>26.455026455026452</v>
      </c>
      <c r="P16" s="77"/>
      <c r="Q16" s="77"/>
      <c r="R16" s="79"/>
      <c r="S16" s="79"/>
      <c r="T16" s="79"/>
      <c r="U16" s="79"/>
      <c r="V16" s="79"/>
      <c r="W16" s="77"/>
      <c r="X16" s="77"/>
      <c r="Y16" s="79"/>
    </row>
    <row r="17" spans="1:25" ht="23.1" customHeight="1">
      <c r="A17" s="172"/>
      <c r="B17" s="172"/>
      <c r="C17" s="13"/>
      <c r="D17" s="14" t="s">
        <v>38</v>
      </c>
      <c r="E17" s="11"/>
      <c r="F17" s="10">
        <f t="shared" si="4"/>
        <v>43</v>
      </c>
      <c r="G17" s="9">
        <v>0</v>
      </c>
      <c r="H17" s="8">
        <f t="shared" si="0"/>
        <v>0</v>
      </c>
      <c r="I17" s="35">
        <v>0</v>
      </c>
      <c r="J17" s="8">
        <f t="shared" si="1"/>
        <v>0</v>
      </c>
      <c r="K17" s="9">
        <v>43</v>
      </c>
      <c r="L17" s="8">
        <f t="shared" si="2"/>
        <v>100</v>
      </c>
      <c r="M17" s="9">
        <v>0</v>
      </c>
      <c r="N17" s="8">
        <f t="shared" si="3"/>
        <v>0</v>
      </c>
      <c r="P17" s="77"/>
      <c r="Q17" s="77"/>
      <c r="R17" s="79"/>
      <c r="S17" s="79"/>
      <c r="T17" s="79"/>
      <c r="U17" s="77"/>
      <c r="V17" s="77"/>
      <c r="W17" s="77"/>
      <c r="X17" s="77"/>
      <c r="Y17" s="77"/>
    </row>
    <row r="18" spans="1:25" ht="23.1" customHeight="1">
      <c r="A18" s="172"/>
      <c r="B18" s="172"/>
      <c r="C18" s="13"/>
      <c r="D18" s="14" t="s">
        <v>37</v>
      </c>
      <c r="E18" s="11"/>
      <c r="F18" s="10">
        <f t="shared" si="4"/>
        <v>647</v>
      </c>
      <c r="G18" s="35">
        <v>0</v>
      </c>
      <c r="H18" s="8">
        <f t="shared" si="0"/>
        <v>0</v>
      </c>
      <c r="I18" s="9">
        <v>0</v>
      </c>
      <c r="J18" s="8">
        <f t="shared" si="1"/>
        <v>0</v>
      </c>
      <c r="K18" s="9">
        <v>647</v>
      </c>
      <c r="L18" s="8">
        <f t="shared" si="2"/>
        <v>100</v>
      </c>
      <c r="M18" s="9">
        <v>0</v>
      </c>
      <c r="N18" s="8">
        <f t="shared" si="3"/>
        <v>0</v>
      </c>
      <c r="P18" s="77"/>
      <c r="Q18" s="77"/>
      <c r="R18" s="79"/>
      <c r="S18" s="77"/>
      <c r="T18" s="79"/>
      <c r="U18" s="79"/>
      <c r="V18" s="79"/>
      <c r="W18" s="77"/>
      <c r="X18" s="77"/>
      <c r="Y18" s="79"/>
    </row>
    <row r="19" spans="1:25" ht="23.1" customHeight="1">
      <c r="A19" s="172"/>
      <c r="B19" s="172"/>
      <c r="C19" s="13"/>
      <c r="D19" s="14" t="s">
        <v>36</v>
      </c>
      <c r="E19" s="11"/>
      <c r="F19" s="10">
        <f t="shared" si="4"/>
        <v>121</v>
      </c>
      <c r="G19" s="35">
        <v>0</v>
      </c>
      <c r="H19" s="8">
        <f t="shared" si="0"/>
        <v>0</v>
      </c>
      <c r="I19" s="35">
        <v>0</v>
      </c>
      <c r="J19" s="8">
        <f t="shared" si="1"/>
        <v>0</v>
      </c>
      <c r="K19" s="9">
        <v>121</v>
      </c>
      <c r="L19" s="8">
        <f t="shared" si="2"/>
        <v>100</v>
      </c>
      <c r="M19" s="35">
        <v>0</v>
      </c>
      <c r="N19" s="8">
        <f t="shared" si="3"/>
        <v>0</v>
      </c>
      <c r="P19" s="77"/>
      <c r="Q19" s="77"/>
      <c r="R19" s="79"/>
      <c r="S19" s="79"/>
      <c r="T19" s="77"/>
      <c r="U19" s="79"/>
      <c r="V19" s="79"/>
      <c r="W19" s="77"/>
      <c r="X19" s="77"/>
      <c r="Y19" s="79"/>
    </row>
    <row r="20" spans="1:25" ht="23.1" customHeight="1">
      <c r="A20" s="172"/>
      <c r="B20" s="172"/>
      <c r="C20" s="13"/>
      <c r="D20" s="14" t="s">
        <v>35</v>
      </c>
      <c r="E20" s="11"/>
      <c r="F20" s="10">
        <f t="shared" si="4"/>
        <v>471</v>
      </c>
      <c r="G20" s="35">
        <v>0</v>
      </c>
      <c r="H20" s="8">
        <f t="shared" si="0"/>
        <v>0</v>
      </c>
      <c r="I20" s="35">
        <v>0</v>
      </c>
      <c r="J20" s="8">
        <f t="shared" si="1"/>
        <v>0</v>
      </c>
      <c r="K20" s="9">
        <v>175</v>
      </c>
      <c r="L20" s="8">
        <f t="shared" si="2"/>
        <v>37.154989384288747</v>
      </c>
      <c r="M20" s="9">
        <v>296</v>
      </c>
      <c r="N20" s="8">
        <f t="shared" si="3"/>
        <v>62.845010615711253</v>
      </c>
      <c r="P20" s="77"/>
      <c r="Q20" s="77"/>
      <c r="R20" s="79"/>
      <c r="S20" s="79"/>
      <c r="T20" s="79"/>
      <c r="U20" s="79"/>
      <c r="V20" s="79"/>
      <c r="W20" s="77"/>
      <c r="X20" s="77"/>
      <c r="Y20" s="79"/>
    </row>
    <row r="21" spans="1:25" ht="23.1" customHeight="1">
      <c r="A21" s="172"/>
      <c r="B21" s="172"/>
      <c r="C21" s="13"/>
      <c r="D21" s="14" t="s">
        <v>34</v>
      </c>
      <c r="E21" s="11"/>
      <c r="F21" s="10">
        <f t="shared" si="4"/>
        <v>2152</v>
      </c>
      <c r="G21" s="35">
        <v>0</v>
      </c>
      <c r="H21" s="8">
        <f t="shared" si="0"/>
        <v>0</v>
      </c>
      <c r="I21" s="35">
        <v>0</v>
      </c>
      <c r="J21" s="8">
        <f t="shared" si="1"/>
        <v>0</v>
      </c>
      <c r="K21" s="9">
        <v>2152</v>
      </c>
      <c r="L21" s="8">
        <f t="shared" si="2"/>
        <v>100</v>
      </c>
      <c r="M21" s="9">
        <v>0</v>
      </c>
      <c r="N21" s="8">
        <f t="shared" si="3"/>
        <v>0</v>
      </c>
      <c r="P21" s="77"/>
      <c r="Q21" s="77"/>
      <c r="R21" s="79"/>
      <c r="S21" s="79"/>
      <c r="T21" s="79"/>
      <c r="U21" s="79"/>
      <c r="V21" s="79"/>
      <c r="W21" s="77"/>
      <c r="X21" s="77"/>
      <c r="Y21" s="77"/>
    </row>
    <row r="22" spans="1:25" ht="23.1" customHeight="1">
      <c r="A22" s="172"/>
      <c r="B22" s="172"/>
      <c r="C22" s="13"/>
      <c r="D22" s="14" t="s">
        <v>33</v>
      </c>
      <c r="E22" s="11"/>
      <c r="F22" s="10">
        <f t="shared" si="4"/>
        <v>7</v>
      </c>
      <c r="G22" s="35">
        <v>0</v>
      </c>
      <c r="H22" s="8">
        <f t="shared" si="0"/>
        <v>0</v>
      </c>
      <c r="I22" s="35">
        <v>0</v>
      </c>
      <c r="J22" s="8">
        <f t="shared" si="1"/>
        <v>0</v>
      </c>
      <c r="K22" s="9">
        <v>7</v>
      </c>
      <c r="L22" s="8">
        <f t="shared" si="2"/>
        <v>100</v>
      </c>
      <c r="M22" s="35">
        <v>0</v>
      </c>
      <c r="N22" s="8">
        <f t="shared" si="3"/>
        <v>0</v>
      </c>
      <c r="P22" s="77"/>
      <c r="Q22" s="77"/>
      <c r="R22" s="79"/>
      <c r="S22" s="79"/>
      <c r="T22" s="79"/>
      <c r="U22" s="79"/>
      <c r="V22" s="79"/>
      <c r="W22" s="77"/>
      <c r="X22" s="77"/>
      <c r="Y22" s="79"/>
    </row>
    <row r="23" spans="1:25" ht="23.1" customHeight="1">
      <c r="A23" s="172"/>
      <c r="B23" s="172"/>
      <c r="C23" s="13"/>
      <c r="D23" s="14" t="s">
        <v>32</v>
      </c>
      <c r="E23" s="11"/>
      <c r="F23" s="10">
        <f t="shared" si="4"/>
        <v>1095</v>
      </c>
      <c r="G23" s="35">
        <v>0</v>
      </c>
      <c r="H23" s="8">
        <f t="shared" si="0"/>
        <v>0</v>
      </c>
      <c r="I23" s="35">
        <v>50</v>
      </c>
      <c r="J23" s="8">
        <f t="shared" si="1"/>
        <v>4.5662100456620998</v>
      </c>
      <c r="K23" s="9">
        <v>1045</v>
      </c>
      <c r="L23" s="8">
        <f t="shared" si="2"/>
        <v>95.433789954337897</v>
      </c>
      <c r="M23" s="35">
        <v>0</v>
      </c>
      <c r="N23" s="8">
        <f t="shared" si="3"/>
        <v>0</v>
      </c>
      <c r="P23" s="77"/>
      <c r="Q23" s="77"/>
      <c r="R23" s="79"/>
      <c r="S23" s="79"/>
      <c r="T23" s="79"/>
      <c r="U23" s="79"/>
      <c r="V23" s="79"/>
      <c r="W23" s="77"/>
      <c r="X23" s="77"/>
      <c r="Y23" s="79"/>
    </row>
    <row r="24" spans="1:25" ht="23.1" customHeight="1">
      <c r="A24" s="172"/>
      <c r="B24" s="172"/>
      <c r="C24" s="13"/>
      <c r="D24" s="14" t="s">
        <v>31</v>
      </c>
      <c r="E24" s="11"/>
      <c r="F24" s="10">
        <f>SUM(G24,I24,K24,M24)</f>
        <v>17</v>
      </c>
      <c r="G24" s="80">
        <v>0</v>
      </c>
      <c r="H24" s="81">
        <f t="shared" si="0"/>
        <v>0</v>
      </c>
      <c r="I24" s="80">
        <v>0</v>
      </c>
      <c r="J24" s="81">
        <f t="shared" si="1"/>
        <v>0</v>
      </c>
      <c r="K24" s="33">
        <v>17</v>
      </c>
      <c r="L24" s="81">
        <f t="shared" si="2"/>
        <v>100</v>
      </c>
      <c r="M24" s="80">
        <v>0</v>
      </c>
      <c r="N24" s="81">
        <f t="shared" si="3"/>
        <v>0</v>
      </c>
      <c r="P24" s="77"/>
      <c r="Q24" s="77"/>
      <c r="R24" s="79"/>
      <c r="S24" s="79"/>
      <c r="T24" s="79"/>
      <c r="U24" s="79"/>
      <c r="V24" s="79"/>
      <c r="W24" s="77"/>
      <c r="X24" s="77"/>
      <c r="Y24" s="79"/>
    </row>
    <row r="25" spans="1:25" ht="23.1" customHeight="1">
      <c r="A25" s="172"/>
      <c r="B25" s="172"/>
      <c r="C25" s="13"/>
      <c r="D25" s="12" t="s">
        <v>30</v>
      </c>
      <c r="E25" s="11"/>
      <c r="F25" s="10">
        <f t="shared" si="4"/>
        <v>189</v>
      </c>
      <c r="G25" s="9">
        <v>0</v>
      </c>
      <c r="H25" s="8">
        <f t="shared" si="0"/>
        <v>0</v>
      </c>
      <c r="I25" s="35">
        <v>0</v>
      </c>
      <c r="J25" s="8">
        <f t="shared" si="1"/>
        <v>0</v>
      </c>
      <c r="K25" s="9">
        <v>189</v>
      </c>
      <c r="L25" s="8">
        <f t="shared" si="2"/>
        <v>100</v>
      </c>
      <c r="M25" s="35">
        <v>0</v>
      </c>
      <c r="N25" s="8">
        <f t="shared" si="3"/>
        <v>0</v>
      </c>
      <c r="P25" s="77"/>
      <c r="Q25" s="77"/>
      <c r="R25" s="79"/>
      <c r="S25" s="79"/>
      <c r="T25" s="79"/>
      <c r="U25" s="79"/>
      <c r="V25" s="79"/>
      <c r="W25" s="77"/>
      <c r="X25" s="77"/>
      <c r="Y25" s="79"/>
    </row>
    <row r="26" spans="1:25" ht="23.1" customHeight="1">
      <c r="A26" s="172"/>
      <c r="B26" s="172"/>
      <c r="C26" s="13"/>
      <c r="D26" s="111" t="s">
        <v>29</v>
      </c>
      <c r="E26" s="112"/>
      <c r="F26" s="31">
        <f t="shared" si="4"/>
        <v>1388</v>
      </c>
      <c r="G26" s="114">
        <v>0</v>
      </c>
      <c r="H26" s="113">
        <f t="shared" si="0"/>
        <v>0</v>
      </c>
      <c r="I26" s="114">
        <v>0</v>
      </c>
      <c r="J26" s="8">
        <f t="shared" si="1"/>
        <v>0</v>
      </c>
      <c r="K26" s="9">
        <v>1388</v>
      </c>
      <c r="L26" s="8">
        <f t="shared" si="2"/>
        <v>100</v>
      </c>
      <c r="M26" s="35">
        <v>0</v>
      </c>
      <c r="N26" s="8">
        <f t="shared" si="3"/>
        <v>0</v>
      </c>
      <c r="P26" s="77"/>
      <c r="Q26" s="77"/>
      <c r="R26" s="77"/>
      <c r="S26" s="79"/>
      <c r="T26" s="79"/>
      <c r="U26" s="79"/>
      <c r="V26" s="79"/>
      <c r="W26" s="77"/>
      <c r="X26" s="77"/>
      <c r="Y26" s="79"/>
    </row>
    <row r="27" spans="1:25" ht="23.1" customHeight="1">
      <c r="A27" s="172"/>
      <c r="B27" s="172"/>
      <c r="C27" s="13"/>
      <c r="D27" s="14" t="s">
        <v>28</v>
      </c>
      <c r="E27" s="11"/>
      <c r="F27" s="10">
        <f t="shared" si="4"/>
        <v>327</v>
      </c>
      <c r="G27" s="35">
        <v>0</v>
      </c>
      <c r="H27" s="8">
        <f t="shared" si="0"/>
        <v>0</v>
      </c>
      <c r="I27" s="35">
        <v>0</v>
      </c>
      <c r="J27" s="8">
        <f t="shared" si="1"/>
        <v>0</v>
      </c>
      <c r="K27" s="9">
        <v>327</v>
      </c>
      <c r="L27" s="8">
        <f t="shared" si="2"/>
        <v>100</v>
      </c>
      <c r="M27" s="35">
        <v>0</v>
      </c>
      <c r="N27" s="8">
        <f t="shared" si="3"/>
        <v>0</v>
      </c>
      <c r="P27" s="77"/>
      <c r="Q27" s="77"/>
      <c r="R27" s="79"/>
      <c r="S27" s="79"/>
      <c r="T27" s="79"/>
      <c r="U27" s="79"/>
      <c r="V27" s="79"/>
      <c r="W27" s="77"/>
      <c r="X27" s="77"/>
      <c r="Y27" s="77"/>
    </row>
    <row r="28" spans="1:25" ht="23.1" customHeight="1">
      <c r="A28" s="172"/>
      <c r="B28" s="172"/>
      <c r="C28" s="13"/>
      <c r="D28" s="14" t="s">
        <v>27</v>
      </c>
      <c r="E28" s="11"/>
      <c r="F28" s="10">
        <f t="shared" si="4"/>
        <v>541</v>
      </c>
      <c r="G28" s="35">
        <v>0</v>
      </c>
      <c r="H28" s="8">
        <f t="shared" si="0"/>
        <v>0</v>
      </c>
      <c r="I28" s="35">
        <v>0</v>
      </c>
      <c r="J28" s="8">
        <f t="shared" si="1"/>
        <v>0</v>
      </c>
      <c r="K28" s="9">
        <v>541</v>
      </c>
      <c r="L28" s="8">
        <f t="shared" si="2"/>
        <v>100</v>
      </c>
      <c r="M28" s="35">
        <v>0</v>
      </c>
      <c r="N28" s="8">
        <f t="shared" si="3"/>
        <v>0</v>
      </c>
      <c r="P28" s="77"/>
      <c r="Q28" s="77"/>
      <c r="R28" s="79"/>
      <c r="S28" s="79"/>
      <c r="T28" s="79"/>
      <c r="U28" s="79"/>
      <c r="V28" s="79"/>
      <c r="W28" s="77"/>
      <c r="X28" s="77"/>
      <c r="Y28" s="79"/>
    </row>
    <row r="29" spans="1:25" ht="23.1" customHeight="1">
      <c r="A29" s="172"/>
      <c r="B29" s="172"/>
      <c r="C29" s="13"/>
      <c r="D29" s="14" t="s">
        <v>26</v>
      </c>
      <c r="E29" s="11"/>
      <c r="F29" s="10">
        <f t="shared" si="4"/>
        <v>1099</v>
      </c>
      <c r="G29" s="35">
        <v>0</v>
      </c>
      <c r="H29" s="8">
        <f t="shared" si="0"/>
        <v>0</v>
      </c>
      <c r="I29" s="35">
        <v>0</v>
      </c>
      <c r="J29" s="8">
        <f t="shared" si="1"/>
        <v>0</v>
      </c>
      <c r="K29" s="9">
        <v>834</v>
      </c>
      <c r="L29" s="8">
        <f t="shared" si="2"/>
        <v>75.887170154686075</v>
      </c>
      <c r="M29" s="9">
        <v>265</v>
      </c>
      <c r="N29" s="8">
        <f t="shared" si="3"/>
        <v>24.112829845313922</v>
      </c>
      <c r="P29" s="77"/>
      <c r="Q29" s="77"/>
      <c r="R29" s="79"/>
      <c r="S29" s="79"/>
      <c r="T29" s="79"/>
      <c r="U29" s="79"/>
      <c r="V29" s="79"/>
      <c r="W29" s="77"/>
      <c r="X29" s="77"/>
      <c r="Y29" s="79"/>
    </row>
    <row r="30" spans="1:25" ht="23.1" customHeight="1">
      <c r="A30" s="172"/>
      <c r="B30" s="172"/>
      <c r="C30" s="13"/>
      <c r="D30" s="14" t="s">
        <v>25</v>
      </c>
      <c r="E30" s="11"/>
      <c r="F30" s="10">
        <f t="shared" si="4"/>
        <v>1146</v>
      </c>
      <c r="G30" s="35">
        <v>0</v>
      </c>
      <c r="H30" s="8">
        <f t="shared" si="0"/>
        <v>0</v>
      </c>
      <c r="I30" s="35">
        <v>0</v>
      </c>
      <c r="J30" s="8">
        <f t="shared" si="1"/>
        <v>0</v>
      </c>
      <c r="K30" s="9">
        <v>1090</v>
      </c>
      <c r="L30" s="8">
        <f t="shared" si="2"/>
        <v>95.113438045375219</v>
      </c>
      <c r="M30" s="35">
        <v>56</v>
      </c>
      <c r="N30" s="8">
        <f t="shared" si="3"/>
        <v>4.8865619546247814</v>
      </c>
      <c r="P30" s="77"/>
      <c r="Q30" s="77"/>
      <c r="R30" s="79"/>
      <c r="S30" s="79"/>
      <c r="T30" s="79"/>
      <c r="U30" s="79"/>
      <c r="V30" s="79"/>
      <c r="W30" s="77"/>
      <c r="X30" s="77"/>
      <c r="Y30" s="79"/>
    </row>
    <row r="31" spans="1:25" ht="23.1" customHeight="1">
      <c r="A31" s="172"/>
      <c r="B31" s="172"/>
      <c r="C31" s="13"/>
      <c r="D31" s="14" t="s">
        <v>24</v>
      </c>
      <c r="E31" s="11"/>
      <c r="F31" s="10">
        <f t="shared" si="4"/>
        <v>3693</v>
      </c>
      <c r="G31" s="35">
        <v>0</v>
      </c>
      <c r="H31" s="8">
        <f t="shared" si="0"/>
        <v>0</v>
      </c>
      <c r="I31" s="35">
        <v>15</v>
      </c>
      <c r="J31" s="8">
        <f t="shared" si="1"/>
        <v>0.40617384240454912</v>
      </c>
      <c r="K31" s="9">
        <v>3678</v>
      </c>
      <c r="L31" s="8">
        <f t="shared" si="2"/>
        <v>99.593826157595458</v>
      </c>
      <c r="M31" s="9">
        <v>0</v>
      </c>
      <c r="N31" s="8">
        <f t="shared" si="3"/>
        <v>0</v>
      </c>
      <c r="P31" s="77"/>
      <c r="Q31" s="77"/>
      <c r="R31" s="79"/>
      <c r="S31" s="79"/>
      <c r="T31" s="79"/>
      <c r="U31" s="79"/>
      <c r="V31" s="79"/>
      <c r="W31" s="77"/>
      <c r="X31" s="77"/>
      <c r="Y31" s="77"/>
    </row>
    <row r="32" spans="1:25" ht="23.1" customHeight="1">
      <c r="A32" s="172"/>
      <c r="B32" s="172"/>
      <c r="C32" s="13"/>
      <c r="D32" s="14" t="s">
        <v>23</v>
      </c>
      <c r="E32" s="11"/>
      <c r="F32" s="10">
        <f t="shared" si="4"/>
        <v>1095</v>
      </c>
      <c r="G32" s="35">
        <v>0</v>
      </c>
      <c r="H32" s="8">
        <f t="shared" si="0"/>
        <v>0</v>
      </c>
      <c r="I32" s="35">
        <v>0</v>
      </c>
      <c r="J32" s="8">
        <f t="shared" si="1"/>
        <v>0</v>
      </c>
      <c r="K32" s="9">
        <v>1087</v>
      </c>
      <c r="L32" s="8">
        <f t="shared" si="2"/>
        <v>99.269406392694066</v>
      </c>
      <c r="M32" s="35">
        <v>8</v>
      </c>
      <c r="N32" s="8">
        <f t="shared" si="3"/>
        <v>0.73059360730593603</v>
      </c>
      <c r="P32" s="77"/>
      <c r="Q32" s="77"/>
      <c r="R32" s="79"/>
      <c r="S32" s="79"/>
      <c r="T32" s="79"/>
      <c r="U32" s="79"/>
      <c r="V32" s="79"/>
      <c r="W32" s="77"/>
      <c r="X32" s="77"/>
      <c r="Y32" s="77"/>
    </row>
    <row r="33" spans="1:25" ht="24" customHeight="1">
      <c r="A33" s="172"/>
      <c r="B33" s="172"/>
      <c r="C33" s="13"/>
      <c r="D33" s="14" t="s">
        <v>22</v>
      </c>
      <c r="E33" s="11"/>
      <c r="F33" s="10">
        <f t="shared" si="4"/>
        <v>7331</v>
      </c>
      <c r="G33" s="35">
        <v>0</v>
      </c>
      <c r="H33" s="8">
        <f t="shared" si="0"/>
        <v>0</v>
      </c>
      <c r="I33" s="35">
        <v>0</v>
      </c>
      <c r="J33" s="8">
        <f t="shared" si="1"/>
        <v>0</v>
      </c>
      <c r="K33" s="9">
        <v>7331</v>
      </c>
      <c r="L33" s="8">
        <f t="shared" si="2"/>
        <v>100</v>
      </c>
      <c r="M33" s="9">
        <v>0</v>
      </c>
      <c r="N33" s="8">
        <f t="shared" si="3"/>
        <v>0</v>
      </c>
      <c r="P33" s="77"/>
      <c r="Q33" s="77"/>
      <c r="R33" s="79"/>
      <c r="S33" s="79"/>
      <c r="T33" s="79"/>
      <c r="U33" s="77"/>
      <c r="V33" s="77"/>
      <c r="W33" s="77"/>
      <c r="X33" s="77"/>
      <c r="Y33" s="79"/>
    </row>
    <row r="34" spans="1:25" ht="23.1" customHeight="1">
      <c r="A34" s="172"/>
      <c r="B34" s="172"/>
      <c r="C34" s="13"/>
      <c r="D34" s="14" t="s">
        <v>21</v>
      </c>
      <c r="E34" s="11"/>
      <c r="F34" s="10">
        <f t="shared" si="4"/>
        <v>1736</v>
      </c>
      <c r="G34" s="35">
        <v>0</v>
      </c>
      <c r="H34" s="8">
        <f t="shared" si="0"/>
        <v>0</v>
      </c>
      <c r="I34" s="35">
        <v>0</v>
      </c>
      <c r="J34" s="8">
        <f t="shared" si="1"/>
        <v>0</v>
      </c>
      <c r="K34" s="9">
        <v>1604</v>
      </c>
      <c r="L34" s="8">
        <f t="shared" si="2"/>
        <v>92.396313364055302</v>
      </c>
      <c r="M34" s="9">
        <v>132</v>
      </c>
      <c r="N34" s="8">
        <f t="shared" si="3"/>
        <v>7.6036866359447011</v>
      </c>
      <c r="P34" s="77"/>
      <c r="Q34" s="77"/>
      <c r="R34" s="79"/>
      <c r="S34" s="79"/>
      <c r="T34" s="79"/>
      <c r="U34" s="79"/>
      <c r="V34" s="79"/>
      <c r="W34" s="77"/>
      <c r="X34" s="77"/>
      <c r="Y34" s="79"/>
    </row>
    <row r="35" spans="1:25" ht="23.1" customHeight="1">
      <c r="A35" s="172"/>
      <c r="B35" s="172"/>
      <c r="C35" s="13"/>
      <c r="D35" s="14" t="s">
        <v>20</v>
      </c>
      <c r="E35" s="11"/>
      <c r="F35" s="10">
        <f t="shared" si="4"/>
        <v>1563</v>
      </c>
      <c r="G35" s="35">
        <v>0</v>
      </c>
      <c r="H35" s="8">
        <f t="shared" si="0"/>
        <v>0</v>
      </c>
      <c r="I35" s="35">
        <v>0</v>
      </c>
      <c r="J35" s="8">
        <f t="shared" si="1"/>
        <v>0</v>
      </c>
      <c r="K35" s="9">
        <v>1563</v>
      </c>
      <c r="L35" s="8">
        <f t="shared" si="2"/>
        <v>100</v>
      </c>
      <c r="M35" s="35">
        <v>0</v>
      </c>
      <c r="N35" s="8">
        <f t="shared" si="3"/>
        <v>0</v>
      </c>
      <c r="P35" s="77"/>
      <c r="Q35" s="77"/>
      <c r="R35" s="79"/>
      <c r="S35" s="79"/>
      <c r="T35" s="79"/>
      <c r="U35" s="79"/>
      <c r="V35" s="79"/>
      <c r="W35" s="77"/>
      <c r="X35" s="77"/>
      <c r="Y35" s="77"/>
    </row>
    <row r="36" spans="1:25" ht="23.1" customHeight="1">
      <c r="A36" s="172"/>
      <c r="B36" s="172"/>
      <c r="C36" s="13"/>
      <c r="D36" s="14" t="s">
        <v>19</v>
      </c>
      <c r="E36" s="11"/>
      <c r="F36" s="10">
        <f t="shared" si="4"/>
        <v>3185</v>
      </c>
      <c r="G36" s="35">
        <v>0</v>
      </c>
      <c r="H36" s="8">
        <f t="shared" si="0"/>
        <v>0</v>
      </c>
      <c r="I36" s="35">
        <v>0</v>
      </c>
      <c r="J36" s="8">
        <f t="shared" si="1"/>
        <v>0</v>
      </c>
      <c r="K36" s="9">
        <v>3059</v>
      </c>
      <c r="L36" s="8">
        <f t="shared" si="2"/>
        <v>96.043956043956044</v>
      </c>
      <c r="M36" s="9">
        <v>126</v>
      </c>
      <c r="N36" s="8">
        <f t="shared" si="3"/>
        <v>3.9560439560439558</v>
      </c>
      <c r="P36" s="77"/>
      <c r="Q36" s="77"/>
      <c r="R36" s="79"/>
      <c r="S36" s="79"/>
      <c r="T36" s="79"/>
      <c r="U36" s="79"/>
      <c r="V36" s="79"/>
      <c r="W36" s="77"/>
      <c r="X36" s="77"/>
      <c r="Y36" s="77"/>
    </row>
    <row r="37" spans="1:25" ht="23.1" customHeight="1">
      <c r="A37" s="172"/>
      <c r="B37" s="173"/>
      <c r="C37" s="13"/>
      <c r="D37" s="14" t="s">
        <v>18</v>
      </c>
      <c r="E37" s="11"/>
      <c r="F37" s="10">
        <f t="shared" si="4"/>
        <v>960</v>
      </c>
      <c r="G37" s="35">
        <v>0</v>
      </c>
      <c r="H37" s="8">
        <f t="shared" si="0"/>
        <v>0</v>
      </c>
      <c r="I37" s="35">
        <v>0</v>
      </c>
      <c r="J37" s="8">
        <f t="shared" si="1"/>
        <v>0</v>
      </c>
      <c r="K37" s="9">
        <v>778</v>
      </c>
      <c r="L37" s="8">
        <f t="shared" si="2"/>
        <v>81.041666666666671</v>
      </c>
      <c r="M37" s="9">
        <v>182</v>
      </c>
      <c r="N37" s="8">
        <f t="shared" si="3"/>
        <v>18.958333333333332</v>
      </c>
      <c r="P37" s="77"/>
      <c r="Q37" s="77"/>
      <c r="R37" s="79"/>
      <c r="S37" s="79"/>
      <c r="T37" s="79"/>
      <c r="U37" s="79"/>
      <c r="V37" s="79"/>
      <c r="W37" s="77"/>
      <c r="X37" s="77"/>
      <c r="Y37" s="77"/>
    </row>
    <row r="38" spans="1:25" ht="23.1" customHeight="1">
      <c r="A38" s="172"/>
      <c r="B38" s="171" t="s">
        <v>17</v>
      </c>
      <c r="C38" s="13"/>
      <c r="D38" s="14" t="s">
        <v>16</v>
      </c>
      <c r="E38" s="11"/>
      <c r="F38" s="10">
        <f>SUM(G38,I38,K38,M38)</f>
        <v>40787</v>
      </c>
      <c r="G38" s="9">
        <f>SUM(G39:G53)</f>
        <v>276</v>
      </c>
      <c r="H38" s="8">
        <f t="shared" si="0"/>
        <v>0.67668619903400584</v>
      </c>
      <c r="I38" s="9">
        <f>SUM(I39:I53)</f>
        <v>198</v>
      </c>
      <c r="J38" s="8">
        <f t="shared" si="1"/>
        <v>0.48544879495917814</v>
      </c>
      <c r="K38" s="9">
        <f>SUM(K39:K53)</f>
        <v>35784</v>
      </c>
      <c r="L38" s="8">
        <f t="shared" si="2"/>
        <v>87.733836761713292</v>
      </c>
      <c r="M38" s="9">
        <f>SUM(M39:M53)</f>
        <v>4529</v>
      </c>
      <c r="N38" s="8">
        <f t="shared" si="3"/>
        <v>11.104028244293525</v>
      </c>
      <c r="P38" s="77"/>
      <c r="Q38" s="77"/>
      <c r="R38" s="79"/>
      <c r="S38" s="79"/>
      <c r="T38" s="79"/>
      <c r="U38" s="79"/>
      <c r="V38" s="79"/>
      <c r="W38" s="77"/>
      <c r="X38" s="77"/>
      <c r="Y38" s="77"/>
    </row>
    <row r="39" spans="1:25" ht="23.1" customHeight="1">
      <c r="A39" s="172"/>
      <c r="B39" s="172"/>
      <c r="C39" s="13"/>
      <c r="D39" s="14" t="s">
        <v>15</v>
      </c>
      <c r="E39" s="11"/>
      <c r="F39" s="10">
        <f>SUM(G39,I39,K39,M39)</f>
        <v>105</v>
      </c>
      <c r="G39" s="9">
        <v>8</v>
      </c>
      <c r="H39" s="8">
        <f t="shared" si="0"/>
        <v>7.6190476190476195</v>
      </c>
      <c r="I39" s="35">
        <v>0</v>
      </c>
      <c r="J39" s="8">
        <f t="shared" si="1"/>
        <v>0</v>
      </c>
      <c r="K39" s="9">
        <v>61</v>
      </c>
      <c r="L39" s="8">
        <f t="shared" si="2"/>
        <v>58.095238095238102</v>
      </c>
      <c r="M39" s="9">
        <v>36</v>
      </c>
      <c r="N39" s="8">
        <f t="shared" si="3"/>
        <v>34.285714285714285</v>
      </c>
      <c r="P39" s="77"/>
      <c r="Q39" s="77"/>
      <c r="R39" s="79"/>
      <c r="S39" s="79"/>
      <c r="T39" s="79"/>
      <c r="U39" s="79"/>
      <c r="V39" s="79"/>
      <c r="W39" s="77"/>
      <c r="X39" s="77"/>
      <c r="Y39" s="77"/>
    </row>
    <row r="40" spans="1:25" ht="23.1" customHeight="1">
      <c r="A40" s="172"/>
      <c r="B40" s="172"/>
      <c r="C40" s="13"/>
      <c r="D40" s="14" t="s">
        <v>14</v>
      </c>
      <c r="E40" s="11"/>
      <c r="F40" s="10">
        <f t="shared" si="4"/>
        <v>2740</v>
      </c>
      <c r="G40" s="9">
        <v>51</v>
      </c>
      <c r="H40" s="8">
        <f t="shared" si="0"/>
        <v>1.8613138686131385</v>
      </c>
      <c r="I40" s="9">
        <v>30</v>
      </c>
      <c r="J40" s="8">
        <f t="shared" si="1"/>
        <v>1.0948905109489051</v>
      </c>
      <c r="K40" s="9">
        <v>2255</v>
      </c>
      <c r="L40" s="8">
        <f t="shared" si="2"/>
        <v>82.299270072992698</v>
      </c>
      <c r="M40" s="9">
        <v>404</v>
      </c>
      <c r="N40" s="8">
        <f t="shared" si="3"/>
        <v>14.744525547445257</v>
      </c>
      <c r="P40" s="77"/>
      <c r="Q40" s="77"/>
      <c r="R40" s="79"/>
      <c r="S40" s="77"/>
      <c r="T40" s="77"/>
      <c r="U40" s="79"/>
      <c r="V40" s="79"/>
      <c r="W40" s="77"/>
      <c r="X40" s="77"/>
      <c r="Y40" s="77"/>
    </row>
    <row r="41" spans="1:25" ht="23.1" customHeight="1">
      <c r="A41" s="172"/>
      <c r="B41" s="172"/>
      <c r="C41" s="13"/>
      <c r="D41" s="14" t="s">
        <v>13</v>
      </c>
      <c r="E41" s="11"/>
      <c r="F41" s="10">
        <f t="shared" si="4"/>
        <v>824</v>
      </c>
      <c r="G41" s="35">
        <v>0</v>
      </c>
      <c r="H41" s="8">
        <f t="shared" si="0"/>
        <v>0</v>
      </c>
      <c r="I41" s="35">
        <v>0</v>
      </c>
      <c r="J41" s="8">
        <f t="shared" si="1"/>
        <v>0</v>
      </c>
      <c r="K41" s="9">
        <v>824</v>
      </c>
      <c r="L41" s="8">
        <f t="shared" si="2"/>
        <v>100</v>
      </c>
      <c r="M41" s="35">
        <v>0</v>
      </c>
      <c r="N41" s="8">
        <f t="shared" si="3"/>
        <v>0</v>
      </c>
      <c r="P41" s="77"/>
      <c r="Q41" s="77"/>
      <c r="R41" s="77"/>
      <c r="S41" s="77"/>
      <c r="T41" s="77"/>
      <c r="U41" s="77"/>
      <c r="V41" s="77"/>
      <c r="W41" s="77"/>
      <c r="X41" s="77"/>
      <c r="Y41" s="77"/>
    </row>
    <row r="42" spans="1:25" ht="23.1" customHeight="1">
      <c r="A42" s="172"/>
      <c r="B42" s="172"/>
      <c r="C42" s="13"/>
      <c r="D42" s="14" t="s">
        <v>12</v>
      </c>
      <c r="E42" s="11"/>
      <c r="F42" s="10">
        <f t="shared" si="4"/>
        <v>809</v>
      </c>
      <c r="G42" s="9">
        <v>0</v>
      </c>
      <c r="H42" s="8">
        <f t="shared" si="0"/>
        <v>0</v>
      </c>
      <c r="I42" s="35">
        <v>0</v>
      </c>
      <c r="J42" s="8">
        <f t="shared" si="1"/>
        <v>0</v>
      </c>
      <c r="K42" s="9">
        <v>797</v>
      </c>
      <c r="L42" s="8">
        <f t="shared" si="2"/>
        <v>98.516687268232388</v>
      </c>
      <c r="M42" s="9">
        <v>12</v>
      </c>
      <c r="N42" s="8">
        <f t="shared" si="3"/>
        <v>1.4833127317676145</v>
      </c>
      <c r="P42" s="77"/>
      <c r="Q42" s="77"/>
      <c r="R42" s="79"/>
      <c r="S42" s="79"/>
      <c r="T42" s="79"/>
      <c r="U42" s="79"/>
      <c r="V42" s="79"/>
      <c r="W42" s="77"/>
      <c r="X42" s="77"/>
      <c r="Y42" s="77"/>
    </row>
    <row r="43" spans="1:25" ht="23.1" customHeight="1">
      <c r="A43" s="172"/>
      <c r="B43" s="172"/>
      <c r="C43" s="13"/>
      <c r="D43" s="14" t="s">
        <v>11</v>
      </c>
      <c r="E43" s="11"/>
      <c r="F43" s="10">
        <f t="shared" si="4"/>
        <v>1907</v>
      </c>
      <c r="G43" s="9">
        <v>84</v>
      </c>
      <c r="H43" s="8">
        <f t="shared" si="0"/>
        <v>4.4048243314105919</v>
      </c>
      <c r="I43" s="9">
        <v>0</v>
      </c>
      <c r="J43" s="8">
        <f t="shared" si="1"/>
        <v>0</v>
      </c>
      <c r="K43" s="9">
        <v>1538</v>
      </c>
      <c r="L43" s="8">
        <f t="shared" si="2"/>
        <v>80.650235972732048</v>
      </c>
      <c r="M43" s="9">
        <v>285</v>
      </c>
      <c r="N43" s="8">
        <f t="shared" si="3"/>
        <v>14.944939695857368</v>
      </c>
      <c r="P43" s="77"/>
      <c r="Q43" s="77"/>
      <c r="R43" s="79"/>
      <c r="S43" s="79"/>
      <c r="T43" s="79"/>
      <c r="U43" s="79"/>
      <c r="V43" s="79"/>
      <c r="W43" s="77"/>
      <c r="X43" s="77"/>
      <c r="Y43" s="77"/>
    </row>
    <row r="44" spans="1:25" ht="23.1" customHeight="1">
      <c r="A44" s="172"/>
      <c r="B44" s="172"/>
      <c r="C44" s="13"/>
      <c r="D44" s="14" t="s">
        <v>10</v>
      </c>
      <c r="E44" s="11"/>
      <c r="F44" s="10">
        <f t="shared" si="4"/>
        <v>5293</v>
      </c>
      <c r="G44" s="9">
        <v>36</v>
      </c>
      <c r="H44" s="8">
        <f t="shared" si="0"/>
        <v>0.68014358586812773</v>
      </c>
      <c r="I44" s="9">
        <v>119</v>
      </c>
      <c r="J44" s="8">
        <f t="shared" si="1"/>
        <v>2.2482524088418665</v>
      </c>
      <c r="K44" s="9">
        <v>3655</v>
      </c>
      <c r="L44" s="8">
        <f t="shared" si="2"/>
        <v>69.053466843000194</v>
      </c>
      <c r="M44" s="9">
        <v>1483</v>
      </c>
      <c r="N44" s="8">
        <f t="shared" si="3"/>
        <v>28.018137162289818</v>
      </c>
      <c r="P44" s="77"/>
      <c r="Q44" s="77"/>
      <c r="R44" s="77"/>
      <c r="S44" s="79"/>
      <c r="T44" s="79"/>
      <c r="U44" s="77"/>
      <c r="V44" s="77"/>
      <c r="W44" s="77"/>
      <c r="X44" s="77"/>
      <c r="Y44" s="77"/>
    </row>
    <row r="45" spans="1:25" ht="23.1" customHeight="1">
      <c r="A45" s="172"/>
      <c r="B45" s="172"/>
      <c r="C45" s="13"/>
      <c r="D45" s="14" t="s">
        <v>9</v>
      </c>
      <c r="E45" s="11"/>
      <c r="F45" s="10">
        <f t="shared" si="4"/>
        <v>1138</v>
      </c>
      <c r="G45" s="35">
        <v>0</v>
      </c>
      <c r="H45" s="8">
        <f t="shared" si="0"/>
        <v>0</v>
      </c>
      <c r="I45" s="35">
        <v>0</v>
      </c>
      <c r="J45" s="8">
        <f t="shared" si="1"/>
        <v>0</v>
      </c>
      <c r="K45" s="9">
        <v>1138</v>
      </c>
      <c r="L45" s="8">
        <f t="shared" si="2"/>
        <v>100</v>
      </c>
      <c r="M45" s="35">
        <v>0</v>
      </c>
      <c r="N45" s="8">
        <f t="shared" si="3"/>
        <v>0</v>
      </c>
      <c r="P45" s="77"/>
      <c r="Q45" s="77"/>
      <c r="R45" s="77"/>
      <c r="S45" s="77"/>
      <c r="T45" s="77"/>
      <c r="U45" s="77"/>
      <c r="V45" s="77"/>
      <c r="W45" s="77"/>
      <c r="X45" s="77"/>
      <c r="Y45" s="77"/>
    </row>
    <row r="46" spans="1:25" ht="23.1" customHeight="1">
      <c r="A46" s="172"/>
      <c r="B46" s="172"/>
      <c r="C46" s="13"/>
      <c r="D46" s="14" t="s">
        <v>8</v>
      </c>
      <c r="E46" s="11"/>
      <c r="F46" s="10">
        <f t="shared" si="4"/>
        <v>100</v>
      </c>
      <c r="G46" s="9">
        <v>0</v>
      </c>
      <c r="H46" s="8">
        <f t="shared" si="0"/>
        <v>0</v>
      </c>
      <c r="I46" s="35">
        <v>0</v>
      </c>
      <c r="J46" s="8">
        <f t="shared" si="1"/>
        <v>0</v>
      </c>
      <c r="K46" s="9">
        <v>100</v>
      </c>
      <c r="L46" s="8">
        <f t="shared" si="2"/>
        <v>100</v>
      </c>
      <c r="M46" s="35">
        <v>0</v>
      </c>
      <c r="N46" s="8">
        <f t="shared" si="3"/>
        <v>0</v>
      </c>
      <c r="P46" s="77"/>
      <c r="Q46" s="77"/>
      <c r="R46" s="79"/>
      <c r="S46" s="79"/>
      <c r="T46" s="79"/>
      <c r="U46" s="79"/>
      <c r="V46" s="79"/>
      <c r="W46" s="77"/>
      <c r="X46" s="77"/>
      <c r="Y46" s="79"/>
    </row>
    <row r="47" spans="1:25" ht="24" customHeight="1">
      <c r="A47" s="172"/>
      <c r="B47" s="172"/>
      <c r="C47" s="13"/>
      <c r="D47" s="12" t="s">
        <v>7</v>
      </c>
      <c r="E47" s="11"/>
      <c r="F47" s="10">
        <f t="shared" si="4"/>
        <v>589</v>
      </c>
      <c r="G47" s="35">
        <v>0</v>
      </c>
      <c r="H47" s="8">
        <f t="shared" si="0"/>
        <v>0</v>
      </c>
      <c r="I47" s="35">
        <v>0</v>
      </c>
      <c r="J47" s="8">
        <f t="shared" si="1"/>
        <v>0</v>
      </c>
      <c r="K47" s="9">
        <v>557</v>
      </c>
      <c r="L47" s="8">
        <f t="shared" si="2"/>
        <v>94.567062818336169</v>
      </c>
      <c r="M47" s="35">
        <v>32</v>
      </c>
      <c r="N47" s="8">
        <f t="shared" si="3"/>
        <v>5.4329371816638368</v>
      </c>
      <c r="P47" s="77"/>
      <c r="Q47" s="77"/>
      <c r="R47" s="79"/>
      <c r="S47" s="77"/>
      <c r="T47" s="77"/>
      <c r="U47" s="79"/>
      <c r="V47" s="79"/>
      <c r="W47" s="77"/>
      <c r="X47" s="77"/>
      <c r="Y47" s="79"/>
    </row>
    <row r="48" spans="1:25" ht="23.1" customHeight="1">
      <c r="A48" s="172"/>
      <c r="B48" s="172"/>
      <c r="C48" s="13"/>
      <c r="D48" s="14" t="s">
        <v>6</v>
      </c>
      <c r="E48" s="11"/>
      <c r="F48" s="10">
        <f t="shared" si="4"/>
        <v>1292</v>
      </c>
      <c r="G48" s="9">
        <v>35</v>
      </c>
      <c r="H48" s="8">
        <f t="shared" si="0"/>
        <v>2.7089783281733748</v>
      </c>
      <c r="I48" s="9">
        <v>13</v>
      </c>
      <c r="J48" s="8">
        <f t="shared" si="1"/>
        <v>1.0061919504643964</v>
      </c>
      <c r="K48" s="9">
        <v>962</v>
      </c>
      <c r="L48" s="8">
        <f t="shared" si="2"/>
        <v>74.458204334365334</v>
      </c>
      <c r="M48" s="9">
        <v>282</v>
      </c>
      <c r="N48" s="8">
        <f t="shared" si="3"/>
        <v>21.826625386996902</v>
      </c>
      <c r="P48" s="77"/>
      <c r="Q48" s="77"/>
      <c r="R48" s="79"/>
      <c r="S48" s="79"/>
      <c r="T48" s="79"/>
      <c r="U48" s="79"/>
      <c r="V48" s="79"/>
      <c r="W48" s="77"/>
      <c r="X48" s="77"/>
      <c r="Y48" s="77"/>
    </row>
    <row r="49" spans="1:25" ht="23.1" customHeight="1">
      <c r="A49" s="172"/>
      <c r="B49" s="172"/>
      <c r="C49" s="13"/>
      <c r="D49" s="14" t="s">
        <v>5</v>
      </c>
      <c r="E49" s="11"/>
      <c r="F49" s="10">
        <f t="shared" si="4"/>
        <v>258</v>
      </c>
      <c r="G49" s="9">
        <v>19</v>
      </c>
      <c r="H49" s="8">
        <f t="shared" si="0"/>
        <v>7.3643410852713185</v>
      </c>
      <c r="I49" s="35">
        <v>0</v>
      </c>
      <c r="J49" s="8">
        <f t="shared" si="1"/>
        <v>0</v>
      </c>
      <c r="K49" s="9">
        <v>172</v>
      </c>
      <c r="L49" s="8">
        <f t="shared" si="2"/>
        <v>66.666666666666657</v>
      </c>
      <c r="M49" s="9">
        <v>67</v>
      </c>
      <c r="N49" s="8">
        <f t="shared" si="3"/>
        <v>25.968992248062015</v>
      </c>
      <c r="P49" s="77"/>
      <c r="Q49" s="77"/>
      <c r="R49" s="77"/>
      <c r="S49" s="77"/>
      <c r="T49" s="77"/>
      <c r="U49" s="77"/>
      <c r="V49" s="77"/>
      <c r="W49" s="77"/>
      <c r="X49" s="77"/>
      <c r="Y49" s="77"/>
    </row>
    <row r="50" spans="1:25" ht="23.1" customHeight="1">
      <c r="A50" s="172"/>
      <c r="B50" s="172"/>
      <c r="C50" s="13"/>
      <c r="D50" s="14" t="s">
        <v>4</v>
      </c>
      <c r="E50" s="11"/>
      <c r="F50" s="10">
        <f t="shared" si="4"/>
        <v>3142</v>
      </c>
      <c r="G50" s="35">
        <v>0</v>
      </c>
      <c r="H50" s="8">
        <f t="shared" si="0"/>
        <v>0</v>
      </c>
      <c r="I50" s="35">
        <v>0</v>
      </c>
      <c r="J50" s="8">
        <f t="shared" si="1"/>
        <v>0</v>
      </c>
      <c r="K50" s="9">
        <v>3016</v>
      </c>
      <c r="L50" s="8">
        <f t="shared" si="2"/>
        <v>95.989815404201153</v>
      </c>
      <c r="M50" s="35">
        <v>126</v>
      </c>
      <c r="N50" s="8">
        <f t="shared" si="3"/>
        <v>4.0101845957988536</v>
      </c>
      <c r="P50" s="77"/>
      <c r="Q50" s="77"/>
      <c r="R50" s="79"/>
      <c r="S50" s="77"/>
      <c r="T50" s="77"/>
      <c r="U50" s="79"/>
      <c r="V50" s="79"/>
      <c r="W50" s="77"/>
      <c r="X50" s="77"/>
      <c r="Y50" s="77"/>
    </row>
    <row r="51" spans="1:25" ht="23.1" customHeight="1">
      <c r="A51" s="172"/>
      <c r="B51" s="172"/>
      <c r="C51" s="13"/>
      <c r="D51" s="14" t="s">
        <v>3</v>
      </c>
      <c r="E51" s="11"/>
      <c r="F51" s="10">
        <f t="shared" si="4"/>
        <v>14967</v>
      </c>
      <c r="G51" s="9">
        <v>36</v>
      </c>
      <c r="H51" s="8">
        <f t="shared" si="0"/>
        <v>0.24052916416115455</v>
      </c>
      <c r="I51" s="9">
        <v>24</v>
      </c>
      <c r="J51" s="8">
        <f t="shared" si="1"/>
        <v>0.16035277610743637</v>
      </c>
      <c r="K51" s="9">
        <v>13643</v>
      </c>
      <c r="L51" s="8">
        <f t="shared" si="2"/>
        <v>91.153871851406436</v>
      </c>
      <c r="M51" s="9">
        <v>1264</v>
      </c>
      <c r="N51" s="8">
        <f t="shared" si="3"/>
        <v>8.4452462083249813</v>
      </c>
      <c r="P51" s="77"/>
      <c r="Q51" s="77"/>
      <c r="R51" s="79"/>
      <c r="S51" s="79"/>
      <c r="T51" s="79"/>
      <c r="U51" s="77"/>
      <c r="V51" s="77"/>
      <c r="W51" s="77"/>
      <c r="X51" s="77"/>
      <c r="Y51" s="79"/>
    </row>
    <row r="52" spans="1:25" ht="23.1" customHeight="1">
      <c r="A52" s="172"/>
      <c r="B52" s="172"/>
      <c r="C52" s="13"/>
      <c r="D52" s="14" t="s">
        <v>2</v>
      </c>
      <c r="E52" s="11"/>
      <c r="F52" s="10">
        <f t="shared" si="4"/>
        <v>2373</v>
      </c>
      <c r="G52" s="35">
        <v>0</v>
      </c>
      <c r="H52" s="8">
        <f t="shared" si="0"/>
        <v>0</v>
      </c>
      <c r="I52" s="35">
        <v>0</v>
      </c>
      <c r="J52" s="8">
        <f t="shared" si="1"/>
        <v>0</v>
      </c>
      <c r="K52" s="9">
        <v>2373</v>
      </c>
      <c r="L52" s="8">
        <f t="shared" si="2"/>
        <v>100</v>
      </c>
      <c r="M52" s="35">
        <v>0</v>
      </c>
      <c r="N52" s="8">
        <f t="shared" si="3"/>
        <v>0</v>
      </c>
      <c r="P52" s="77"/>
      <c r="Q52" s="77"/>
      <c r="R52" s="79"/>
      <c r="S52" s="77"/>
      <c r="T52" s="77"/>
      <c r="U52" s="77"/>
      <c r="V52" s="77"/>
      <c r="W52" s="77"/>
      <c r="X52" s="77"/>
      <c r="Y52" s="77"/>
    </row>
    <row r="53" spans="1:25" ht="24" customHeight="1">
      <c r="A53" s="173"/>
      <c r="B53" s="173"/>
      <c r="C53" s="13"/>
      <c r="D53" s="12" t="s">
        <v>1</v>
      </c>
      <c r="E53" s="11"/>
      <c r="F53" s="10">
        <f t="shared" si="4"/>
        <v>5250</v>
      </c>
      <c r="G53" s="9">
        <v>7</v>
      </c>
      <c r="H53" s="8">
        <f t="shared" si="0"/>
        <v>0.13333333333333333</v>
      </c>
      <c r="I53" s="35">
        <v>12</v>
      </c>
      <c r="J53" s="8">
        <f t="shared" si="1"/>
        <v>0.22857142857142859</v>
      </c>
      <c r="K53" s="9">
        <v>4693</v>
      </c>
      <c r="L53" s="8">
        <f t="shared" si="2"/>
        <v>89.390476190476193</v>
      </c>
      <c r="M53" s="9">
        <v>538</v>
      </c>
      <c r="N53" s="8">
        <f t="shared" si="3"/>
        <v>10.247619047619047</v>
      </c>
      <c r="P53" s="77"/>
      <c r="Q53" s="77"/>
      <c r="R53" s="79"/>
      <c r="S53" s="79"/>
      <c r="T53" s="79"/>
      <c r="U53" s="79"/>
      <c r="V53" s="79"/>
      <c r="W53" s="77"/>
      <c r="X53" s="77"/>
      <c r="Y53" s="77"/>
    </row>
    <row r="54" spans="1:25">
      <c r="P54" s="77"/>
      <c r="Q54" s="77"/>
      <c r="R54" s="79"/>
      <c r="S54" s="77"/>
      <c r="T54" s="77"/>
      <c r="U54" s="79"/>
      <c r="V54" s="79"/>
      <c r="W54" s="77"/>
      <c r="X54" s="77"/>
      <c r="Y54" s="77"/>
    </row>
    <row r="55" spans="1:25">
      <c r="D55" s="5"/>
    </row>
    <row r="63" spans="1:25">
      <c r="D63" s="5"/>
    </row>
    <row r="67" spans="4:4">
      <c r="D67" s="5"/>
    </row>
    <row r="69" spans="4:4">
      <c r="D69" s="5"/>
    </row>
    <row r="71" spans="4:4">
      <c r="D71" s="5"/>
    </row>
    <row r="73" spans="4:4">
      <c r="D73" s="5"/>
    </row>
    <row r="75" spans="4:4" ht="13.5" customHeight="1">
      <c r="D75" s="6"/>
    </row>
    <row r="76" spans="4:4" ht="13.5" customHeight="1"/>
    <row r="77" spans="4:4">
      <c r="D77" s="5"/>
    </row>
    <row r="79" spans="4:4">
      <c r="D79" s="5"/>
    </row>
    <row r="81" spans="4:4">
      <c r="D81" s="5"/>
    </row>
    <row r="83" spans="4:4">
      <c r="D83" s="5"/>
    </row>
    <row r="87" spans="4:4" ht="12.75" customHeight="1"/>
    <row r="88" spans="4:4" ht="12.75" customHeight="1"/>
  </sheetData>
  <mergeCells count="24">
    <mergeCell ref="A13:A53"/>
    <mergeCell ref="B13:B37"/>
    <mergeCell ref="B38:B53"/>
    <mergeCell ref="B8:E8"/>
    <mergeCell ref="B9:E9"/>
    <mergeCell ref="A8:A12"/>
    <mergeCell ref="B10:E10"/>
    <mergeCell ref="B11:E11"/>
    <mergeCell ref="B12:E12"/>
    <mergeCell ref="G3:H4"/>
    <mergeCell ref="A3:E6"/>
    <mergeCell ref="F3:F6"/>
    <mergeCell ref="A7:E7"/>
    <mergeCell ref="M3:N4"/>
    <mergeCell ref="G5:G6"/>
    <mergeCell ref="H5:H6"/>
    <mergeCell ref="I5:I6"/>
    <mergeCell ref="J5:J6"/>
    <mergeCell ref="M5:M6"/>
    <mergeCell ref="K3:L4"/>
    <mergeCell ref="I3:J4"/>
    <mergeCell ref="N5:N6"/>
    <mergeCell ref="K5:K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86"/>
  <sheetViews>
    <sheetView showGridLines="0" view="pageBreakPreview" zoomScaleNormal="100" zoomScaleSheetLayoutView="100" workbookViewId="0">
      <selection activeCell="F2" sqref="F2"/>
    </sheetView>
  </sheetViews>
  <sheetFormatPr defaultRowHeight="13.5"/>
  <cols>
    <col min="1" max="2" width="2.625" style="4" customWidth="1"/>
    <col min="3" max="3" width="1.375" style="4" customWidth="1"/>
    <col min="4" max="4" width="27.625" style="4" customWidth="1"/>
    <col min="5" max="5" width="1.375" style="4" customWidth="1"/>
    <col min="6" max="10" width="15.625" style="3" customWidth="1"/>
    <col min="11" max="11" width="9" style="3"/>
    <col min="12" max="21" width="9" style="84"/>
    <col min="22" max="16384" width="9" style="3"/>
  </cols>
  <sheetData>
    <row r="1" spans="1:21" ht="14.25">
      <c r="A1" s="18" t="s">
        <v>621</v>
      </c>
    </row>
    <row r="3" spans="1:21" ht="14.25" customHeight="1">
      <c r="A3" s="158" t="s">
        <v>64</v>
      </c>
      <c r="B3" s="159"/>
      <c r="C3" s="159"/>
      <c r="D3" s="159"/>
      <c r="E3" s="160"/>
      <c r="F3" s="213" t="s">
        <v>118</v>
      </c>
      <c r="G3" s="214" t="s">
        <v>117</v>
      </c>
      <c r="H3" s="214" t="s">
        <v>116</v>
      </c>
      <c r="I3" s="214" t="s">
        <v>115</v>
      </c>
      <c r="J3" s="210" t="s">
        <v>114</v>
      </c>
    </row>
    <row r="4" spans="1:21" ht="24.75" customHeight="1">
      <c r="A4" s="161"/>
      <c r="B4" s="162"/>
      <c r="C4" s="162"/>
      <c r="D4" s="162"/>
      <c r="E4" s="163"/>
      <c r="F4" s="180"/>
      <c r="G4" s="215"/>
      <c r="H4" s="215"/>
      <c r="I4" s="215"/>
      <c r="J4" s="180"/>
    </row>
    <row r="5" spans="1:21" ht="15" customHeight="1">
      <c r="A5" s="161"/>
      <c r="B5" s="162"/>
      <c r="C5" s="162"/>
      <c r="D5" s="162"/>
      <c r="E5" s="163"/>
      <c r="F5" s="180"/>
      <c r="G5" s="215"/>
      <c r="H5" s="215"/>
      <c r="I5" s="215"/>
      <c r="J5" s="180"/>
    </row>
    <row r="6" spans="1:21" ht="15" customHeight="1">
      <c r="A6" s="164"/>
      <c r="B6" s="165"/>
      <c r="C6" s="165"/>
      <c r="D6" s="165"/>
      <c r="E6" s="166"/>
      <c r="F6" s="180"/>
      <c r="G6" s="216"/>
      <c r="H6" s="216"/>
      <c r="I6" s="216"/>
      <c r="J6" s="180"/>
    </row>
    <row r="7" spans="1:21" ht="23.1" customHeight="1">
      <c r="A7" s="155" t="s">
        <v>50</v>
      </c>
      <c r="B7" s="156"/>
      <c r="C7" s="156"/>
      <c r="D7" s="156"/>
      <c r="E7" s="157"/>
      <c r="F7" s="10">
        <v>752</v>
      </c>
      <c r="G7" s="10">
        <v>65189</v>
      </c>
      <c r="H7" s="36">
        <v>17.257161929159825</v>
      </c>
      <c r="I7" s="36">
        <v>9.6090419242510237</v>
      </c>
      <c r="J7" s="82">
        <f>I7/H7*100</f>
        <v>55.681472791968211</v>
      </c>
      <c r="L7" s="85"/>
      <c r="M7" s="85"/>
      <c r="N7" s="85"/>
      <c r="O7" s="85"/>
      <c r="P7" s="85"/>
      <c r="T7" s="85"/>
      <c r="U7" s="85"/>
    </row>
    <row r="8" spans="1:21" ht="23.1" customHeight="1">
      <c r="A8" s="174" t="s">
        <v>49</v>
      </c>
      <c r="B8" s="177" t="s">
        <v>48</v>
      </c>
      <c r="C8" s="178"/>
      <c r="D8" s="178"/>
      <c r="E8" s="179"/>
      <c r="F8" s="10">
        <v>189</v>
      </c>
      <c r="G8" s="9">
        <v>1877</v>
      </c>
      <c r="H8" s="36">
        <v>15.532983484283433</v>
      </c>
      <c r="I8" s="36">
        <v>8.221395844432605</v>
      </c>
      <c r="J8" s="82">
        <f t="shared" ref="J8:J19" si="0">I8/H8*100</f>
        <v>52.928633142185269</v>
      </c>
      <c r="L8" s="86"/>
      <c r="M8" s="86"/>
      <c r="N8" s="86"/>
      <c r="O8" s="86"/>
      <c r="P8" s="86"/>
      <c r="T8" s="86"/>
      <c r="U8" s="86"/>
    </row>
    <row r="9" spans="1:21" ht="23.1" customHeight="1">
      <c r="A9" s="175"/>
      <c r="B9" s="177" t="s">
        <v>47</v>
      </c>
      <c r="C9" s="178"/>
      <c r="D9" s="178"/>
      <c r="E9" s="179"/>
      <c r="F9" s="10">
        <v>125</v>
      </c>
      <c r="G9" s="9">
        <v>3950</v>
      </c>
      <c r="H9" s="36">
        <v>16.374987341772155</v>
      </c>
      <c r="I9" s="36">
        <v>7.6423113924050625</v>
      </c>
      <c r="J9" s="82">
        <f t="shared" si="0"/>
        <v>46.670640000494721</v>
      </c>
      <c r="L9" s="86"/>
      <c r="M9" s="86"/>
      <c r="N9" s="86"/>
      <c r="O9" s="86"/>
      <c r="P9" s="86"/>
      <c r="T9" s="86"/>
      <c r="U9" s="86"/>
    </row>
    <row r="10" spans="1:21" ht="23.1" customHeight="1">
      <c r="A10" s="175"/>
      <c r="B10" s="177" t="s">
        <v>46</v>
      </c>
      <c r="C10" s="178"/>
      <c r="D10" s="178"/>
      <c r="E10" s="179"/>
      <c r="F10" s="10">
        <v>200</v>
      </c>
      <c r="G10" s="9">
        <v>19937</v>
      </c>
      <c r="H10" s="36">
        <v>16.935220945979832</v>
      </c>
      <c r="I10" s="36">
        <v>8.9800757385765149</v>
      </c>
      <c r="J10" s="82">
        <f t="shared" si="0"/>
        <v>53.026032357187816</v>
      </c>
      <c r="L10" s="86"/>
      <c r="M10" s="86"/>
      <c r="N10" s="86"/>
      <c r="O10" s="86"/>
      <c r="P10" s="86"/>
      <c r="T10" s="86"/>
      <c r="U10" s="86"/>
    </row>
    <row r="11" spans="1:21" ht="23.1" customHeight="1">
      <c r="A11" s="175"/>
      <c r="B11" s="177" t="s">
        <v>45</v>
      </c>
      <c r="C11" s="178"/>
      <c r="D11" s="178"/>
      <c r="E11" s="179"/>
      <c r="F11" s="10">
        <v>70</v>
      </c>
      <c r="G11" s="9">
        <v>11988</v>
      </c>
      <c r="H11" s="36">
        <v>18.101490073406737</v>
      </c>
      <c r="I11" s="36">
        <v>10.114361027694359</v>
      </c>
      <c r="J11" s="82">
        <f t="shared" si="0"/>
        <v>55.875847715727943</v>
      </c>
      <c r="L11" s="86"/>
      <c r="M11" s="86"/>
      <c r="N11" s="86"/>
      <c r="O11" s="86"/>
      <c r="P11" s="86"/>
      <c r="T11" s="86"/>
      <c r="U11" s="86"/>
    </row>
    <row r="12" spans="1:21" ht="23.1" customHeight="1">
      <c r="A12" s="176"/>
      <c r="B12" s="177" t="s">
        <v>44</v>
      </c>
      <c r="C12" s="178"/>
      <c r="D12" s="178"/>
      <c r="E12" s="179"/>
      <c r="F12" s="10">
        <v>168</v>
      </c>
      <c r="G12" s="9">
        <v>27437</v>
      </c>
      <c r="H12" s="36">
        <v>17.367144950249664</v>
      </c>
      <c r="I12" s="36">
        <v>10.223363122790394</v>
      </c>
      <c r="J12" s="82">
        <f t="shared" si="0"/>
        <v>58.86611272075222</v>
      </c>
      <c r="L12" s="86"/>
      <c r="M12" s="86"/>
      <c r="N12" s="86"/>
      <c r="O12" s="86"/>
      <c r="P12" s="86"/>
      <c r="T12" s="86"/>
      <c r="U12" s="86"/>
    </row>
    <row r="13" spans="1:21" ht="23.1" customHeight="1">
      <c r="A13" s="171" t="s">
        <v>43</v>
      </c>
      <c r="B13" s="171" t="s">
        <v>42</v>
      </c>
      <c r="C13" s="13"/>
      <c r="D13" s="14" t="s">
        <v>16</v>
      </c>
      <c r="E13" s="11"/>
      <c r="F13" s="10">
        <v>205</v>
      </c>
      <c r="G13" s="10">
        <v>32065</v>
      </c>
      <c r="H13" s="36">
        <v>17.958974239825352</v>
      </c>
      <c r="I13" s="36">
        <v>10.901564135350071</v>
      </c>
      <c r="J13" s="82">
        <f t="shared" si="0"/>
        <v>60.70259910042661</v>
      </c>
      <c r="L13" s="85"/>
      <c r="M13" s="85"/>
      <c r="N13" s="85"/>
      <c r="O13" s="85"/>
      <c r="P13" s="85"/>
      <c r="T13" s="85"/>
      <c r="U13" s="85"/>
    </row>
    <row r="14" spans="1:21" ht="23.1" customHeight="1">
      <c r="A14" s="172"/>
      <c r="B14" s="172"/>
      <c r="C14" s="13"/>
      <c r="D14" s="14" t="s">
        <v>41</v>
      </c>
      <c r="E14" s="11"/>
      <c r="F14" s="10">
        <v>22</v>
      </c>
      <c r="G14" s="9">
        <v>3957</v>
      </c>
      <c r="H14" s="36">
        <v>16.901996461966139</v>
      </c>
      <c r="I14" s="36">
        <v>9.4089208996714664</v>
      </c>
      <c r="J14" s="82">
        <f t="shared" si="0"/>
        <v>55.667511946555962</v>
      </c>
      <c r="L14" s="86"/>
      <c r="M14" s="86"/>
      <c r="N14" s="86"/>
      <c r="O14" s="86"/>
      <c r="P14" s="86"/>
      <c r="T14" s="86"/>
      <c r="U14" s="86"/>
    </row>
    <row r="15" spans="1:21" ht="23.1" customHeight="1">
      <c r="A15" s="172"/>
      <c r="B15" s="172"/>
      <c r="C15" s="13"/>
      <c r="D15" s="14" t="s">
        <v>40</v>
      </c>
      <c r="E15" s="11"/>
      <c r="F15" s="10">
        <v>4</v>
      </c>
      <c r="G15" s="9">
        <v>187</v>
      </c>
      <c r="H15" s="36">
        <v>18.172192513368984</v>
      </c>
      <c r="I15" s="36">
        <v>10.18288770053476</v>
      </c>
      <c r="J15" s="82">
        <f t="shared" si="0"/>
        <v>56.035548231416634</v>
      </c>
      <c r="L15" s="86"/>
      <c r="M15" s="86"/>
      <c r="N15" s="86"/>
      <c r="O15" s="86"/>
      <c r="P15" s="86"/>
      <c r="T15" s="86"/>
      <c r="U15" s="86"/>
    </row>
    <row r="16" spans="1:21" ht="23.1" customHeight="1">
      <c r="A16" s="172"/>
      <c r="B16" s="172"/>
      <c r="C16" s="13"/>
      <c r="D16" s="14" t="s">
        <v>541</v>
      </c>
      <c r="E16" s="11"/>
      <c r="F16" s="10">
        <v>15</v>
      </c>
      <c r="G16" s="9">
        <v>1272</v>
      </c>
      <c r="H16" s="36">
        <v>15.13119496855346</v>
      </c>
      <c r="I16" s="36">
        <v>7.6632704402515728</v>
      </c>
      <c r="J16" s="82">
        <f t="shared" si="0"/>
        <v>50.645507219871476</v>
      </c>
      <c r="L16" s="86"/>
      <c r="M16" s="86"/>
      <c r="N16" s="86"/>
      <c r="O16" s="86"/>
      <c r="P16" s="86"/>
      <c r="T16" s="86"/>
      <c r="U16" s="86"/>
    </row>
    <row r="17" spans="1:21" ht="23.1" customHeight="1">
      <c r="A17" s="172"/>
      <c r="B17" s="172"/>
      <c r="C17" s="13"/>
      <c r="D17" s="14" t="s">
        <v>38</v>
      </c>
      <c r="E17" s="11"/>
      <c r="F17" s="10">
        <v>2</v>
      </c>
      <c r="G17" s="9">
        <v>40</v>
      </c>
      <c r="H17" s="36">
        <v>16.5</v>
      </c>
      <c r="I17" s="36">
        <v>5</v>
      </c>
      <c r="J17" s="82">
        <f t="shared" si="0"/>
        <v>30.303030303030305</v>
      </c>
      <c r="L17" s="86"/>
      <c r="M17" s="86"/>
      <c r="N17" s="86"/>
      <c r="O17" s="86"/>
      <c r="P17" s="86"/>
      <c r="T17" s="86"/>
      <c r="U17" s="86"/>
    </row>
    <row r="18" spans="1:21" ht="23.1" customHeight="1">
      <c r="A18" s="172"/>
      <c r="B18" s="172"/>
      <c r="C18" s="13"/>
      <c r="D18" s="14" t="s">
        <v>37</v>
      </c>
      <c r="E18" s="11"/>
      <c r="F18" s="10">
        <v>5</v>
      </c>
      <c r="G18" s="9">
        <v>617</v>
      </c>
      <c r="H18" s="36">
        <v>17.868930307941653</v>
      </c>
      <c r="I18" s="36">
        <v>11.539546191247974</v>
      </c>
      <c r="J18" s="82">
        <f t="shared" si="0"/>
        <v>64.578830362997991</v>
      </c>
      <c r="L18" s="86"/>
      <c r="M18" s="86"/>
      <c r="N18" s="86"/>
      <c r="O18" s="86"/>
      <c r="P18" s="86"/>
      <c r="T18" s="86"/>
      <c r="U18" s="86"/>
    </row>
    <row r="19" spans="1:21" ht="23.1" customHeight="1">
      <c r="A19" s="172"/>
      <c r="B19" s="172"/>
      <c r="C19" s="13"/>
      <c r="D19" s="14" t="s">
        <v>36</v>
      </c>
      <c r="E19" s="11"/>
      <c r="F19" s="10">
        <v>1</v>
      </c>
      <c r="G19" s="9">
        <v>121</v>
      </c>
      <c r="H19" s="36">
        <v>18</v>
      </c>
      <c r="I19" s="36">
        <v>13</v>
      </c>
      <c r="J19" s="82">
        <f t="shared" si="0"/>
        <v>72.222222222222214</v>
      </c>
      <c r="L19" s="86"/>
      <c r="M19" s="86"/>
      <c r="N19" s="86"/>
      <c r="O19" s="86"/>
      <c r="P19" s="86"/>
      <c r="T19" s="86"/>
      <c r="U19" s="86"/>
    </row>
    <row r="20" spans="1:21" ht="23.1" customHeight="1">
      <c r="A20" s="172"/>
      <c r="B20" s="172"/>
      <c r="C20" s="13"/>
      <c r="D20" s="14" t="s">
        <v>542</v>
      </c>
      <c r="E20" s="11"/>
      <c r="F20" s="10">
        <v>4</v>
      </c>
      <c r="G20" s="9">
        <v>451</v>
      </c>
      <c r="H20" s="36">
        <v>17.321197339246119</v>
      </c>
      <c r="I20" s="36">
        <v>7.2011529933481162</v>
      </c>
      <c r="J20" s="82">
        <f>I20/H20*100</f>
        <v>41.574221760246601</v>
      </c>
      <c r="L20" s="86"/>
      <c r="M20" s="86"/>
      <c r="N20" s="86"/>
      <c r="O20" s="86"/>
      <c r="P20" s="86"/>
      <c r="T20" s="86"/>
      <c r="U20" s="86"/>
    </row>
    <row r="21" spans="1:21" ht="23.1" customHeight="1">
      <c r="A21" s="172"/>
      <c r="B21" s="172"/>
      <c r="C21" s="13"/>
      <c r="D21" s="14" t="s">
        <v>543</v>
      </c>
      <c r="E21" s="11"/>
      <c r="F21" s="10">
        <v>11</v>
      </c>
      <c r="G21" s="9">
        <v>1990</v>
      </c>
      <c r="H21" s="36">
        <v>17.108592964824119</v>
      </c>
      <c r="I21" s="36">
        <v>11.505628140703516</v>
      </c>
      <c r="J21" s="82">
        <f>I21/H21*100</f>
        <v>67.250580830109769</v>
      </c>
      <c r="L21" s="86"/>
      <c r="M21" s="86"/>
      <c r="N21" s="86"/>
      <c r="O21" s="86"/>
      <c r="P21" s="86"/>
      <c r="T21" s="86"/>
      <c r="U21" s="86"/>
    </row>
    <row r="22" spans="1:21" ht="23.1" customHeight="1">
      <c r="A22" s="172"/>
      <c r="B22" s="172"/>
      <c r="C22" s="13"/>
      <c r="D22" s="14" t="s">
        <v>544</v>
      </c>
      <c r="E22" s="11"/>
      <c r="F22" s="10">
        <v>1</v>
      </c>
      <c r="G22" s="9">
        <v>7</v>
      </c>
      <c r="H22" s="36">
        <v>10.3</v>
      </c>
      <c r="I22" s="36">
        <v>3</v>
      </c>
      <c r="J22" s="82">
        <f>I22/H22*100</f>
        <v>29.126213592233007</v>
      </c>
      <c r="L22" s="86"/>
      <c r="M22" s="86"/>
      <c r="N22" s="86"/>
      <c r="O22" s="86"/>
      <c r="P22" s="86"/>
      <c r="T22" s="86"/>
      <c r="U22" s="86"/>
    </row>
    <row r="23" spans="1:21" ht="23.1" customHeight="1">
      <c r="A23" s="172"/>
      <c r="B23" s="172"/>
      <c r="C23" s="13"/>
      <c r="D23" s="14" t="s">
        <v>545</v>
      </c>
      <c r="E23" s="11"/>
      <c r="F23" s="10">
        <v>6</v>
      </c>
      <c r="G23" s="9">
        <v>1005</v>
      </c>
      <c r="H23" s="36">
        <v>17.804378109452738</v>
      </c>
      <c r="I23" s="36">
        <v>10.218706467661692</v>
      </c>
      <c r="J23" s="82">
        <f>I23/H23*100</f>
        <v>57.394346518828165</v>
      </c>
      <c r="L23" s="86"/>
      <c r="M23" s="86"/>
      <c r="N23" s="86"/>
      <c r="O23" s="86"/>
      <c r="P23" s="86"/>
      <c r="T23" s="86"/>
      <c r="U23" s="86"/>
    </row>
    <row r="24" spans="1:21" ht="23.1" customHeight="1">
      <c r="A24" s="172"/>
      <c r="B24" s="172"/>
      <c r="C24" s="13"/>
      <c r="D24" s="14" t="s">
        <v>546</v>
      </c>
      <c r="E24" s="11"/>
      <c r="F24" s="65">
        <v>0</v>
      </c>
      <c r="G24" s="33" t="s">
        <v>495</v>
      </c>
      <c r="H24" s="64" t="s">
        <v>495</v>
      </c>
      <c r="I24" s="64" t="s">
        <v>495</v>
      </c>
      <c r="J24" s="83" t="s">
        <v>547</v>
      </c>
      <c r="L24" s="86"/>
      <c r="M24" s="86"/>
      <c r="N24" s="86"/>
      <c r="O24" s="86"/>
      <c r="P24" s="86"/>
      <c r="T24" s="86"/>
      <c r="U24" s="86"/>
    </row>
    <row r="25" spans="1:21" ht="23.1" customHeight="1">
      <c r="A25" s="172"/>
      <c r="B25" s="172"/>
      <c r="C25" s="13"/>
      <c r="D25" s="115" t="s">
        <v>30</v>
      </c>
      <c r="E25" s="112"/>
      <c r="F25" s="31">
        <v>2</v>
      </c>
      <c r="G25" s="30">
        <v>189</v>
      </c>
      <c r="H25" s="116">
        <v>17.568253968253966</v>
      </c>
      <c r="I25" s="116">
        <v>12.201058201058201</v>
      </c>
      <c r="J25" s="82">
        <f t="shared" ref="J25:J53" si="1">I25/H25*100</f>
        <v>69.449463920009649</v>
      </c>
      <c r="L25" s="86"/>
      <c r="M25" s="86"/>
      <c r="N25" s="86"/>
      <c r="O25" s="86"/>
      <c r="P25" s="86"/>
      <c r="T25" s="86"/>
      <c r="U25" s="86"/>
    </row>
    <row r="26" spans="1:21" ht="23.1" customHeight="1">
      <c r="A26" s="172"/>
      <c r="B26" s="172"/>
      <c r="C26" s="13"/>
      <c r="D26" s="111" t="s">
        <v>29</v>
      </c>
      <c r="E26" s="112"/>
      <c r="F26" s="31">
        <v>5</v>
      </c>
      <c r="G26" s="30">
        <v>1362</v>
      </c>
      <c r="H26" s="116">
        <v>17.728340675477238</v>
      </c>
      <c r="I26" s="116">
        <v>15.610719530102791</v>
      </c>
      <c r="J26" s="82">
        <f t="shared" si="1"/>
        <v>88.055164416466511</v>
      </c>
      <c r="L26" s="86"/>
      <c r="M26" s="86"/>
      <c r="N26" s="86"/>
      <c r="O26" s="86"/>
      <c r="P26" s="86"/>
      <c r="T26" s="86"/>
      <c r="U26" s="86"/>
    </row>
    <row r="27" spans="1:21" ht="23.1" customHeight="1">
      <c r="A27" s="172"/>
      <c r="B27" s="172"/>
      <c r="C27" s="13"/>
      <c r="D27" s="14" t="s">
        <v>28</v>
      </c>
      <c r="E27" s="11"/>
      <c r="F27" s="10">
        <v>3</v>
      </c>
      <c r="G27" s="9">
        <v>304</v>
      </c>
      <c r="H27" s="36">
        <v>16.075657894736842</v>
      </c>
      <c r="I27" s="36">
        <v>6.4136842105263163</v>
      </c>
      <c r="J27" s="82">
        <f>I27/H27*100</f>
        <v>39.896869244935544</v>
      </c>
      <c r="L27" s="86"/>
      <c r="M27" s="86"/>
      <c r="N27" s="86"/>
      <c r="O27" s="86"/>
      <c r="P27" s="86"/>
      <c r="T27" s="86"/>
      <c r="U27" s="86"/>
    </row>
    <row r="28" spans="1:21" ht="23.1" customHeight="1">
      <c r="A28" s="172"/>
      <c r="B28" s="172"/>
      <c r="C28" s="13"/>
      <c r="D28" s="14" t="s">
        <v>27</v>
      </c>
      <c r="E28" s="11"/>
      <c r="F28" s="10">
        <v>5</v>
      </c>
      <c r="G28" s="9">
        <v>537</v>
      </c>
      <c r="H28" s="36">
        <v>19.193668528864059</v>
      </c>
      <c r="I28" s="36">
        <v>14.087337057728119</v>
      </c>
      <c r="J28" s="82">
        <f t="shared" si="1"/>
        <v>73.395750460851843</v>
      </c>
      <c r="L28" s="86"/>
      <c r="M28" s="86"/>
      <c r="N28" s="86"/>
      <c r="O28" s="86"/>
      <c r="P28" s="86"/>
      <c r="T28" s="86"/>
      <c r="U28" s="86"/>
    </row>
    <row r="29" spans="1:21" ht="23.1" customHeight="1">
      <c r="A29" s="172"/>
      <c r="B29" s="172"/>
      <c r="C29" s="13"/>
      <c r="D29" s="14" t="s">
        <v>26</v>
      </c>
      <c r="E29" s="11"/>
      <c r="F29" s="10">
        <v>12</v>
      </c>
      <c r="G29" s="9">
        <v>858</v>
      </c>
      <c r="H29" s="36">
        <v>16.089059440559442</v>
      </c>
      <c r="I29" s="36">
        <v>9.1049067599067595</v>
      </c>
      <c r="J29" s="82">
        <f t="shared" si="1"/>
        <v>56.590671403412799</v>
      </c>
      <c r="L29" s="86"/>
      <c r="M29" s="86"/>
      <c r="N29" s="86"/>
      <c r="O29" s="86"/>
      <c r="P29" s="86"/>
      <c r="T29" s="86"/>
      <c r="U29" s="86"/>
    </row>
    <row r="30" spans="1:21" ht="23.1" customHeight="1">
      <c r="A30" s="172"/>
      <c r="B30" s="172"/>
      <c r="C30" s="13"/>
      <c r="D30" s="14" t="s">
        <v>25</v>
      </c>
      <c r="E30" s="11"/>
      <c r="F30" s="10">
        <v>5</v>
      </c>
      <c r="G30" s="9">
        <v>1069</v>
      </c>
      <c r="H30" s="36">
        <v>17.79251637043966</v>
      </c>
      <c r="I30" s="36">
        <v>10.694574368568755</v>
      </c>
      <c r="J30" s="82">
        <f t="shared" si="1"/>
        <v>60.107149241332905</v>
      </c>
      <c r="L30" s="86"/>
      <c r="M30" s="86"/>
      <c r="N30" s="86"/>
      <c r="O30" s="86"/>
      <c r="P30" s="86"/>
      <c r="T30" s="86"/>
      <c r="U30" s="86"/>
    </row>
    <row r="31" spans="1:21" ht="23.1" customHeight="1">
      <c r="A31" s="172"/>
      <c r="B31" s="172"/>
      <c r="C31" s="13"/>
      <c r="D31" s="14" t="s">
        <v>24</v>
      </c>
      <c r="E31" s="11"/>
      <c r="F31" s="10">
        <v>30</v>
      </c>
      <c r="G31" s="9">
        <v>3300</v>
      </c>
      <c r="H31" s="36">
        <v>17.678999999999998</v>
      </c>
      <c r="I31" s="36">
        <v>9.6201818181818197</v>
      </c>
      <c r="J31" s="82">
        <f t="shared" si="1"/>
        <v>54.415870910016515</v>
      </c>
      <c r="L31" s="86"/>
      <c r="M31" s="86"/>
      <c r="N31" s="86"/>
      <c r="O31" s="86"/>
      <c r="P31" s="86"/>
      <c r="T31" s="86"/>
      <c r="U31" s="86"/>
    </row>
    <row r="32" spans="1:21" ht="23.1" customHeight="1">
      <c r="A32" s="172"/>
      <c r="B32" s="172"/>
      <c r="C32" s="13"/>
      <c r="D32" s="14" t="s">
        <v>23</v>
      </c>
      <c r="E32" s="11"/>
      <c r="F32" s="10">
        <v>8</v>
      </c>
      <c r="G32" s="9">
        <v>760</v>
      </c>
      <c r="H32" s="36">
        <v>18.817763157894738</v>
      </c>
      <c r="I32" s="36">
        <v>12.634342105263158</v>
      </c>
      <c r="J32" s="82">
        <f t="shared" si="1"/>
        <v>67.140509736740896</v>
      </c>
      <c r="L32" s="86"/>
      <c r="M32" s="86"/>
      <c r="N32" s="86"/>
      <c r="O32" s="86"/>
      <c r="P32" s="86"/>
      <c r="T32" s="86"/>
      <c r="U32" s="86"/>
    </row>
    <row r="33" spans="1:21" ht="24" customHeight="1">
      <c r="A33" s="172"/>
      <c r="B33" s="172"/>
      <c r="C33" s="13"/>
      <c r="D33" s="14" t="s">
        <v>22</v>
      </c>
      <c r="E33" s="11"/>
      <c r="F33" s="10">
        <v>27</v>
      </c>
      <c r="G33" s="9">
        <v>7071</v>
      </c>
      <c r="H33" s="36">
        <v>18.993084429359353</v>
      </c>
      <c r="I33" s="36">
        <v>11.332483382831281</v>
      </c>
      <c r="J33" s="82">
        <f t="shared" si="1"/>
        <v>59.666366592429945</v>
      </c>
      <c r="L33" s="86"/>
      <c r="M33" s="86"/>
      <c r="N33" s="86"/>
      <c r="O33" s="86"/>
      <c r="P33" s="86"/>
      <c r="T33" s="86"/>
      <c r="U33" s="86"/>
    </row>
    <row r="34" spans="1:21" ht="23.1" customHeight="1">
      <c r="A34" s="172"/>
      <c r="B34" s="172"/>
      <c r="C34" s="13"/>
      <c r="D34" s="14" t="s">
        <v>21</v>
      </c>
      <c r="E34" s="11"/>
      <c r="F34" s="10">
        <v>12</v>
      </c>
      <c r="G34" s="9">
        <v>1682</v>
      </c>
      <c r="H34" s="36">
        <v>17.786145065398337</v>
      </c>
      <c r="I34" s="36">
        <v>10.621815695600477</v>
      </c>
      <c r="J34" s="82">
        <f t="shared" si="1"/>
        <v>59.719605662412221</v>
      </c>
      <c r="L34" s="86"/>
      <c r="M34" s="86"/>
      <c r="N34" s="86"/>
      <c r="O34" s="86"/>
      <c r="P34" s="86"/>
      <c r="T34" s="86"/>
      <c r="U34" s="86"/>
    </row>
    <row r="35" spans="1:21" ht="23.1" customHeight="1">
      <c r="A35" s="172"/>
      <c r="B35" s="172"/>
      <c r="C35" s="13"/>
      <c r="D35" s="14" t="s">
        <v>20</v>
      </c>
      <c r="E35" s="11"/>
      <c r="F35" s="10">
        <v>8</v>
      </c>
      <c r="G35" s="9">
        <v>1537</v>
      </c>
      <c r="H35" s="36">
        <v>19.214053350683148</v>
      </c>
      <c r="I35" s="36">
        <v>15.393103448275863</v>
      </c>
      <c r="J35" s="82">
        <f t="shared" si="1"/>
        <v>80.113774888256813</v>
      </c>
      <c r="L35" s="86"/>
      <c r="M35" s="86"/>
      <c r="N35" s="86"/>
      <c r="O35" s="86"/>
      <c r="P35" s="86"/>
      <c r="T35" s="86"/>
      <c r="U35" s="86"/>
    </row>
    <row r="36" spans="1:21" ht="23.1" customHeight="1">
      <c r="A36" s="172"/>
      <c r="B36" s="172"/>
      <c r="C36" s="13"/>
      <c r="D36" s="14" t="s">
        <v>19</v>
      </c>
      <c r="E36" s="11"/>
      <c r="F36" s="10">
        <v>13</v>
      </c>
      <c r="G36" s="9">
        <v>2810</v>
      </c>
      <c r="H36" s="36">
        <v>18.986060498220642</v>
      </c>
      <c r="I36" s="36">
        <v>9.9656227758007105</v>
      </c>
      <c r="J36" s="82">
        <f t="shared" si="1"/>
        <v>52.489155276497087</v>
      </c>
      <c r="L36" s="86"/>
      <c r="M36" s="86"/>
      <c r="N36" s="86"/>
      <c r="O36" s="86"/>
      <c r="P36" s="86"/>
      <c r="T36" s="86"/>
      <c r="U36" s="86"/>
    </row>
    <row r="37" spans="1:21" ht="23.1" customHeight="1">
      <c r="A37" s="172"/>
      <c r="B37" s="173"/>
      <c r="C37" s="13"/>
      <c r="D37" s="14" t="s">
        <v>18</v>
      </c>
      <c r="E37" s="11"/>
      <c r="F37" s="10">
        <v>4</v>
      </c>
      <c r="G37" s="9">
        <v>939</v>
      </c>
      <c r="H37" s="36">
        <v>18.546538871139511</v>
      </c>
      <c r="I37" s="36">
        <v>12.792225772097979</v>
      </c>
      <c r="J37" s="82">
        <f t="shared" si="1"/>
        <v>68.973655197758291</v>
      </c>
      <c r="L37" s="86"/>
      <c r="M37" s="86"/>
      <c r="N37" s="86"/>
      <c r="O37" s="86"/>
      <c r="P37" s="86"/>
      <c r="T37" s="86"/>
      <c r="U37" s="86"/>
    </row>
    <row r="38" spans="1:21" ht="23.1" customHeight="1">
      <c r="A38" s="172"/>
      <c r="B38" s="171" t="s">
        <v>17</v>
      </c>
      <c r="C38" s="13"/>
      <c r="D38" s="14" t="s">
        <v>16</v>
      </c>
      <c r="E38" s="11"/>
      <c r="F38" s="10">
        <v>547</v>
      </c>
      <c r="G38" s="10">
        <v>33124</v>
      </c>
      <c r="H38" s="36">
        <v>16.577787103006887</v>
      </c>
      <c r="I38" s="36">
        <v>8.3578426518536411</v>
      </c>
      <c r="J38" s="82">
        <f t="shared" si="1"/>
        <v>50.415912569764465</v>
      </c>
      <c r="L38" s="86"/>
      <c r="M38" s="86"/>
      <c r="N38" s="86"/>
      <c r="O38" s="86"/>
      <c r="P38" s="86"/>
      <c r="T38" s="86"/>
      <c r="U38" s="86"/>
    </row>
    <row r="39" spans="1:21" ht="23.1" customHeight="1">
      <c r="A39" s="172"/>
      <c r="B39" s="172"/>
      <c r="C39" s="13"/>
      <c r="D39" s="14" t="s">
        <v>15</v>
      </c>
      <c r="E39" s="11"/>
      <c r="F39" s="10">
        <v>3</v>
      </c>
      <c r="G39" s="9">
        <v>56</v>
      </c>
      <c r="H39" s="36">
        <v>17.098214285714285</v>
      </c>
      <c r="I39" s="36">
        <v>13.007142857142858</v>
      </c>
      <c r="J39" s="82">
        <f t="shared" si="1"/>
        <v>76.073107049608367</v>
      </c>
      <c r="L39" s="86"/>
      <c r="M39" s="86"/>
      <c r="N39" s="86"/>
      <c r="O39" s="86"/>
      <c r="P39" s="86"/>
      <c r="T39" s="86"/>
      <c r="U39" s="86"/>
    </row>
    <row r="40" spans="1:21" ht="23.1" customHeight="1">
      <c r="A40" s="172"/>
      <c r="B40" s="172"/>
      <c r="C40" s="13"/>
      <c r="D40" s="14" t="s">
        <v>14</v>
      </c>
      <c r="E40" s="11"/>
      <c r="F40" s="10">
        <v>63</v>
      </c>
      <c r="G40" s="9">
        <v>2209</v>
      </c>
      <c r="H40" s="36">
        <v>16.946754187415124</v>
      </c>
      <c r="I40" s="36">
        <v>7.3244454504300593</v>
      </c>
      <c r="J40" s="82">
        <f t="shared" si="1"/>
        <v>43.220343963384366</v>
      </c>
      <c r="L40" s="86"/>
      <c r="M40" s="86"/>
      <c r="N40" s="86"/>
      <c r="O40" s="86"/>
      <c r="P40" s="86"/>
      <c r="T40" s="86"/>
      <c r="U40" s="86"/>
    </row>
    <row r="41" spans="1:21" ht="23.1" customHeight="1">
      <c r="A41" s="172"/>
      <c r="B41" s="172"/>
      <c r="C41" s="13"/>
      <c r="D41" s="14" t="s">
        <v>13</v>
      </c>
      <c r="E41" s="11"/>
      <c r="F41" s="10">
        <v>14</v>
      </c>
      <c r="G41" s="9">
        <v>333</v>
      </c>
      <c r="H41" s="36">
        <v>18.472372372372373</v>
      </c>
      <c r="I41" s="36">
        <v>10.558558558558559</v>
      </c>
      <c r="J41" s="82">
        <f t="shared" si="1"/>
        <v>57.158649391185598</v>
      </c>
      <c r="L41" s="86"/>
      <c r="M41" s="86"/>
      <c r="N41" s="86"/>
      <c r="O41" s="86"/>
      <c r="P41" s="86"/>
      <c r="T41" s="86"/>
      <c r="U41" s="86"/>
    </row>
    <row r="42" spans="1:21" ht="23.1" customHeight="1">
      <c r="A42" s="172"/>
      <c r="B42" s="172"/>
      <c r="C42" s="13"/>
      <c r="D42" s="14" t="s">
        <v>12</v>
      </c>
      <c r="E42" s="11"/>
      <c r="F42" s="10">
        <v>8</v>
      </c>
      <c r="G42" s="9">
        <v>787</v>
      </c>
      <c r="H42" s="36">
        <v>18.807878017789072</v>
      </c>
      <c r="I42" s="36">
        <v>12.704764930114358</v>
      </c>
      <c r="J42" s="82">
        <f t="shared" si="1"/>
        <v>67.550230377386526</v>
      </c>
      <c r="L42" s="86"/>
      <c r="M42" s="86"/>
      <c r="N42" s="86"/>
      <c r="O42" s="86"/>
      <c r="P42" s="86"/>
      <c r="T42" s="86"/>
      <c r="U42" s="86"/>
    </row>
    <row r="43" spans="1:21" ht="23.1" customHeight="1">
      <c r="A43" s="172"/>
      <c r="B43" s="172"/>
      <c r="C43" s="13"/>
      <c r="D43" s="14" t="s">
        <v>532</v>
      </c>
      <c r="E43" s="11"/>
      <c r="F43" s="10">
        <v>27</v>
      </c>
      <c r="G43" s="9">
        <v>1647</v>
      </c>
      <c r="H43" s="36">
        <v>17.438129933211901</v>
      </c>
      <c r="I43" s="36">
        <v>9.5841530054644792</v>
      </c>
      <c r="J43" s="82">
        <f t="shared" si="1"/>
        <v>54.960899145561015</v>
      </c>
      <c r="L43" s="86"/>
      <c r="M43" s="86"/>
      <c r="N43" s="86"/>
      <c r="O43" s="86"/>
      <c r="P43" s="86"/>
      <c r="T43" s="86"/>
      <c r="U43" s="86"/>
    </row>
    <row r="44" spans="1:21" ht="23.1" customHeight="1">
      <c r="A44" s="172"/>
      <c r="B44" s="172"/>
      <c r="C44" s="13"/>
      <c r="D44" s="14" t="s">
        <v>10</v>
      </c>
      <c r="E44" s="11"/>
      <c r="F44" s="10">
        <v>146</v>
      </c>
      <c r="G44" s="9">
        <v>3793</v>
      </c>
      <c r="H44" s="36">
        <v>16.46304771948326</v>
      </c>
      <c r="I44" s="36">
        <v>7.0045030319008719</v>
      </c>
      <c r="J44" s="82">
        <f t="shared" si="1"/>
        <v>42.546818494678632</v>
      </c>
      <c r="L44" s="86"/>
      <c r="M44" s="86"/>
      <c r="N44" s="86"/>
      <c r="O44" s="86"/>
      <c r="P44" s="86"/>
      <c r="T44" s="86"/>
      <c r="U44" s="86"/>
    </row>
    <row r="45" spans="1:21" ht="23.1" customHeight="1">
      <c r="A45" s="172"/>
      <c r="B45" s="172"/>
      <c r="C45" s="13"/>
      <c r="D45" s="14" t="s">
        <v>9</v>
      </c>
      <c r="E45" s="11"/>
      <c r="F45" s="10">
        <v>19</v>
      </c>
      <c r="G45" s="9">
        <v>1087</v>
      </c>
      <c r="H45" s="36">
        <v>18.275160993560256</v>
      </c>
      <c r="I45" s="36">
        <v>9.7303587856485745</v>
      </c>
      <c r="J45" s="82">
        <f t="shared" si="1"/>
        <v>53.243628272699361</v>
      </c>
      <c r="L45" s="86"/>
      <c r="M45" s="86"/>
      <c r="N45" s="86"/>
      <c r="O45" s="86"/>
      <c r="P45" s="86"/>
      <c r="T45" s="86"/>
      <c r="U45" s="86"/>
    </row>
    <row r="46" spans="1:21" ht="23.1" customHeight="1">
      <c r="A46" s="172"/>
      <c r="B46" s="172"/>
      <c r="C46" s="13"/>
      <c r="D46" s="14" t="s">
        <v>533</v>
      </c>
      <c r="E46" s="11"/>
      <c r="F46" s="10">
        <v>7</v>
      </c>
      <c r="G46" s="9">
        <v>65</v>
      </c>
      <c r="H46" s="36">
        <v>18.569230769230771</v>
      </c>
      <c r="I46" s="36">
        <v>5.8153846153846152</v>
      </c>
      <c r="J46" s="82">
        <f t="shared" si="1"/>
        <v>31.317315658657822</v>
      </c>
      <c r="L46" s="86"/>
      <c r="M46" s="86"/>
      <c r="N46" s="86"/>
      <c r="O46" s="86"/>
      <c r="P46" s="86"/>
      <c r="T46" s="86"/>
      <c r="U46" s="86"/>
    </row>
    <row r="47" spans="1:21" ht="24" customHeight="1">
      <c r="A47" s="172"/>
      <c r="B47" s="172"/>
      <c r="C47" s="13"/>
      <c r="D47" s="12" t="s">
        <v>7</v>
      </c>
      <c r="E47" s="11"/>
      <c r="F47" s="10">
        <v>18</v>
      </c>
      <c r="G47" s="9">
        <v>523</v>
      </c>
      <c r="H47" s="36">
        <v>16.70548757170172</v>
      </c>
      <c r="I47" s="36">
        <v>9.2755258126195024</v>
      </c>
      <c r="J47" s="82">
        <f>I47/H47*100</f>
        <v>55.523825765683064</v>
      </c>
      <c r="L47" s="86"/>
      <c r="M47" s="86"/>
      <c r="N47" s="86"/>
      <c r="O47" s="86"/>
      <c r="P47" s="86"/>
      <c r="T47" s="86"/>
      <c r="U47" s="86"/>
    </row>
    <row r="48" spans="1:21" ht="23.1" customHeight="1">
      <c r="A48" s="172"/>
      <c r="B48" s="172"/>
      <c r="C48" s="13"/>
      <c r="D48" s="14" t="s">
        <v>6</v>
      </c>
      <c r="E48" s="11"/>
      <c r="F48" s="10">
        <v>28</v>
      </c>
      <c r="G48" s="9">
        <v>660</v>
      </c>
      <c r="H48" s="36">
        <v>13.981515151515151</v>
      </c>
      <c r="I48" s="36">
        <v>2.7748484848484849</v>
      </c>
      <c r="J48" s="82">
        <f t="shared" si="1"/>
        <v>19.846550640456016</v>
      </c>
      <c r="L48" s="86"/>
      <c r="M48" s="86"/>
      <c r="N48" s="86"/>
      <c r="O48" s="86"/>
      <c r="P48" s="86"/>
      <c r="T48" s="86"/>
      <c r="U48" s="86"/>
    </row>
    <row r="49" spans="1:22" ht="23.1" customHeight="1">
      <c r="A49" s="172"/>
      <c r="B49" s="172"/>
      <c r="C49" s="13"/>
      <c r="D49" s="14" t="s">
        <v>536</v>
      </c>
      <c r="E49" s="11"/>
      <c r="F49" s="10">
        <v>12</v>
      </c>
      <c r="G49" s="9">
        <v>127</v>
      </c>
      <c r="H49" s="36">
        <v>12.888188976377952</v>
      </c>
      <c r="I49" s="36">
        <v>6.72992125984252</v>
      </c>
      <c r="J49" s="82">
        <f t="shared" si="1"/>
        <v>52.217741935483872</v>
      </c>
      <c r="L49" s="86"/>
      <c r="M49" s="86"/>
      <c r="N49" s="86"/>
      <c r="O49" s="86"/>
      <c r="P49" s="86"/>
      <c r="T49" s="86"/>
      <c r="U49" s="86"/>
    </row>
    <row r="50" spans="1:22" ht="23.1" customHeight="1">
      <c r="A50" s="172"/>
      <c r="B50" s="172"/>
      <c r="C50" s="13"/>
      <c r="D50" s="14" t="s">
        <v>190</v>
      </c>
      <c r="E50" s="11"/>
      <c r="F50" s="10">
        <v>18</v>
      </c>
      <c r="G50" s="9">
        <v>2647</v>
      </c>
      <c r="H50" s="36">
        <v>16.511246694370989</v>
      </c>
      <c r="I50" s="36">
        <v>7.8459312429165093</v>
      </c>
      <c r="J50" s="82">
        <f t="shared" si="1"/>
        <v>47.518708842205974</v>
      </c>
      <c r="L50" s="86"/>
      <c r="M50" s="86"/>
      <c r="N50" s="86"/>
      <c r="O50" s="86"/>
      <c r="P50" s="86"/>
      <c r="T50" s="86"/>
      <c r="U50" s="86"/>
    </row>
    <row r="51" spans="1:22" ht="23.1" customHeight="1">
      <c r="A51" s="172"/>
      <c r="B51" s="172"/>
      <c r="C51" s="13"/>
      <c r="D51" s="14" t="s">
        <v>538</v>
      </c>
      <c r="E51" s="11"/>
      <c r="F51" s="10">
        <v>127</v>
      </c>
      <c r="G51" s="9">
        <v>13777</v>
      </c>
      <c r="H51" s="36">
        <v>16.711986644407347</v>
      </c>
      <c r="I51" s="36">
        <v>8.7980046454235303</v>
      </c>
      <c r="J51" s="82">
        <f t="shared" si="1"/>
        <v>52.644875996043098</v>
      </c>
      <c r="L51" s="86"/>
      <c r="M51" s="86"/>
      <c r="N51" s="86"/>
      <c r="O51" s="86"/>
      <c r="P51" s="86"/>
      <c r="T51" s="86"/>
      <c r="U51" s="86"/>
    </row>
    <row r="52" spans="1:22" ht="23.1" customHeight="1">
      <c r="A52" s="172"/>
      <c r="B52" s="172"/>
      <c r="C52" s="13"/>
      <c r="D52" s="14" t="s">
        <v>539</v>
      </c>
      <c r="E52" s="11"/>
      <c r="F52" s="10">
        <v>18</v>
      </c>
      <c r="G52" s="9">
        <v>1911</v>
      </c>
      <c r="H52" s="36">
        <v>17.169816849816851</v>
      </c>
      <c r="I52" s="36">
        <v>11.226666666666667</v>
      </c>
      <c r="J52" s="82">
        <f t="shared" si="1"/>
        <v>65.3860595303113</v>
      </c>
      <c r="L52" s="86"/>
      <c r="M52" s="86"/>
      <c r="N52" s="86"/>
      <c r="O52" s="86"/>
      <c r="P52" s="86"/>
      <c r="T52" s="86"/>
      <c r="U52" s="86"/>
    </row>
    <row r="53" spans="1:22" ht="24" customHeight="1">
      <c r="A53" s="173"/>
      <c r="B53" s="173"/>
      <c r="C53" s="13"/>
      <c r="D53" s="12" t="s">
        <v>540</v>
      </c>
      <c r="E53" s="11"/>
      <c r="F53" s="10">
        <v>39</v>
      </c>
      <c r="G53" s="9">
        <v>3502</v>
      </c>
      <c r="H53" s="36">
        <v>14.614563106796119</v>
      </c>
      <c r="I53" s="36">
        <v>6.3234437464306099</v>
      </c>
      <c r="J53" s="82">
        <f t="shared" si="1"/>
        <v>43.268099772959054</v>
      </c>
      <c r="L53" s="86"/>
      <c r="M53" s="86"/>
      <c r="N53" s="86"/>
      <c r="O53" s="86"/>
      <c r="P53" s="86"/>
      <c r="T53" s="86"/>
      <c r="U53" s="86"/>
    </row>
    <row r="54" spans="1:22">
      <c r="L54" s="86"/>
      <c r="M54" s="86"/>
      <c r="N54" s="86"/>
      <c r="O54" s="86"/>
      <c r="P54" s="86"/>
    </row>
    <row r="55" spans="1:22" ht="12.75" customHeight="1">
      <c r="L55" s="86"/>
      <c r="M55" s="86"/>
      <c r="N55" s="86"/>
      <c r="O55" s="86"/>
      <c r="P55" s="86"/>
    </row>
    <row r="56" spans="1:22">
      <c r="D56" s="5"/>
      <c r="M56" s="86"/>
      <c r="N56" s="86"/>
      <c r="O56" s="86"/>
      <c r="P56" s="86"/>
    </row>
    <row r="57" spans="1:22">
      <c r="M57" s="86"/>
      <c r="N57" s="86"/>
      <c r="O57" s="86"/>
      <c r="P57" s="86"/>
    </row>
    <row r="61" spans="1:22" s="4" customFormat="1">
      <c r="D61" s="5"/>
      <c r="F61" s="3"/>
      <c r="G61" s="3"/>
      <c r="H61" s="3"/>
      <c r="I61" s="3"/>
      <c r="J61" s="3"/>
      <c r="K61" s="3"/>
      <c r="L61" s="84"/>
      <c r="M61" s="84"/>
      <c r="N61" s="84"/>
      <c r="O61" s="84"/>
      <c r="P61" s="84"/>
      <c r="Q61" s="84"/>
      <c r="R61" s="84"/>
      <c r="S61" s="84"/>
      <c r="T61" s="84"/>
      <c r="U61" s="84"/>
      <c r="V61" s="3"/>
    </row>
    <row r="65" spans="4:22" s="4" customFormat="1">
      <c r="D65" s="5"/>
      <c r="F65" s="3"/>
      <c r="G65" s="3"/>
      <c r="H65" s="3"/>
      <c r="I65" s="3"/>
      <c r="J65" s="3"/>
      <c r="K65" s="3"/>
      <c r="L65" s="84"/>
      <c r="M65" s="84"/>
      <c r="N65" s="84"/>
      <c r="O65" s="84"/>
      <c r="P65" s="84"/>
      <c r="Q65" s="84"/>
      <c r="R65" s="84"/>
      <c r="S65" s="84"/>
      <c r="T65" s="84"/>
      <c r="U65" s="84"/>
      <c r="V65" s="3"/>
    </row>
    <row r="67" spans="4:22" s="4" customFormat="1">
      <c r="D67" s="5"/>
      <c r="F67" s="3"/>
      <c r="G67" s="3"/>
      <c r="H67" s="3"/>
      <c r="I67" s="3"/>
      <c r="J67" s="3"/>
      <c r="K67" s="3"/>
      <c r="L67" s="84"/>
      <c r="M67" s="84"/>
      <c r="N67" s="84"/>
      <c r="O67" s="84"/>
      <c r="P67" s="84"/>
      <c r="Q67" s="84"/>
      <c r="R67" s="84"/>
      <c r="S67" s="84"/>
      <c r="T67" s="84"/>
      <c r="U67" s="84"/>
      <c r="V67" s="3"/>
    </row>
    <row r="69" spans="4:22" s="4" customFormat="1">
      <c r="D69" s="5"/>
      <c r="F69" s="3"/>
      <c r="G69" s="3"/>
      <c r="H69" s="3"/>
      <c r="I69" s="3"/>
      <c r="J69" s="3"/>
      <c r="K69" s="3"/>
      <c r="L69" s="84"/>
      <c r="M69" s="84"/>
      <c r="N69" s="84"/>
      <c r="O69" s="84"/>
      <c r="P69" s="84"/>
      <c r="Q69" s="84"/>
      <c r="R69" s="84"/>
      <c r="S69" s="84"/>
      <c r="T69" s="84"/>
      <c r="U69" s="84"/>
      <c r="V69" s="3"/>
    </row>
    <row r="71" spans="4:22" s="4" customFormat="1">
      <c r="D71" s="5"/>
      <c r="F71" s="3"/>
      <c r="G71" s="3"/>
      <c r="H71" s="3"/>
      <c r="I71" s="3"/>
      <c r="J71" s="3"/>
      <c r="K71" s="3"/>
      <c r="L71" s="84"/>
      <c r="M71" s="84"/>
      <c r="N71" s="84"/>
      <c r="O71" s="84"/>
      <c r="P71" s="84"/>
      <c r="Q71" s="84"/>
      <c r="R71" s="84"/>
      <c r="S71" s="84"/>
      <c r="T71" s="84"/>
      <c r="U71" s="84"/>
      <c r="V71" s="3"/>
    </row>
    <row r="73" spans="4:22" s="4" customFormat="1" ht="13.5" customHeight="1">
      <c r="D73" s="6"/>
      <c r="F73" s="3"/>
      <c r="G73" s="3"/>
      <c r="H73" s="3"/>
      <c r="I73" s="3"/>
      <c r="J73" s="3"/>
      <c r="K73" s="3"/>
      <c r="L73" s="84"/>
      <c r="M73" s="84"/>
      <c r="N73" s="84"/>
      <c r="O73" s="84"/>
      <c r="P73" s="84"/>
      <c r="Q73" s="84"/>
      <c r="R73" s="84"/>
      <c r="S73" s="84"/>
      <c r="T73" s="84"/>
      <c r="U73" s="84"/>
      <c r="V73" s="3"/>
    </row>
    <row r="74" spans="4:22" s="4" customFormat="1" ht="13.5" customHeight="1">
      <c r="F74" s="3"/>
      <c r="G74" s="3"/>
      <c r="H74" s="3"/>
      <c r="I74" s="3"/>
      <c r="J74" s="3"/>
      <c r="K74" s="3"/>
      <c r="L74" s="84"/>
      <c r="M74" s="84"/>
      <c r="N74" s="84"/>
      <c r="O74" s="84"/>
      <c r="P74" s="84"/>
      <c r="Q74" s="84"/>
      <c r="R74" s="84"/>
      <c r="S74" s="84"/>
      <c r="T74" s="84"/>
      <c r="U74" s="84"/>
      <c r="V74" s="3"/>
    </row>
    <row r="75" spans="4:22" s="4" customFormat="1">
      <c r="D75" s="5"/>
      <c r="F75" s="3"/>
      <c r="G75" s="3"/>
      <c r="H75" s="3"/>
      <c r="I75" s="3"/>
      <c r="J75" s="3"/>
      <c r="K75" s="3"/>
      <c r="L75" s="84"/>
      <c r="M75" s="84"/>
      <c r="N75" s="84"/>
      <c r="O75" s="84"/>
      <c r="P75" s="84"/>
      <c r="Q75" s="84"/>
      <c r="R75" s="84"/>
      <c r="S75" s="84"/>
      <c r="T75" s="84"/>
      <c r="U75" s="84"/>
      <c r="V75" s="3"/>
    </row>
    <row r="77" spans="4:22" s="4" customFormat="1">
      <c r="D77" s="5"/>
      <c r="F77" s="3"/>
      <c r="G77" s="3"/>
      <c r="H77" s="3"/>
      <c r="I77" s="3"/>
      <c r="J77" s="3"/>
      <c r="K77" s="3"/>
      <c r="L77" s="84"/>
      <c r="M77" s="84"/>
      <c r="N77" s="84"/>
      <c r="O77" s="84"/>
      <c r="P77" s="84"/>
      <c r="Q77" s="84"/>
      <c r="R77" s="84"/>
      <c r="S77" s="84"/>
      <c r="T77" s="84"/>
      <c r="U77" s="84"/>
      <c r="V77" s="3"/>
    </row>
    <row r="79" spans="4:22" s="4" customFormat="1">
      <c r="D79" s="5"/>
      <c r="F79" s="3"/>
      <c r="G79" s="3"/>
      <c r="H79" s="3"/>
      <c r="I79" s="3"/>
      <c r="J79" s="3"/>
      <c r="K79" s="3"/>
      <c r="L79" s="84"/>
      <c r="M79" s="84"/>
      <c r="N79" s="84"/>
      <c r="O79" s="84"/>
      <c r="P79" s="84"/>
      <c r="Q79" s="84"/>
      <c r="R79" s="84"/>
      <c r="S79" s="84"/>
      <c r="T79" s="84"/>
      <c r="U79" s="84"/>
      <c r="V79" s="3"/>
    </row>
    <row r="81" spans="4:22" s="4" customFormat="1">
      <c r="D81" s="5"/>
      <c r="F81" s="3"/>
      <c r="G81" s="3"/>
      <c r="H81" s="3"/>
      <c r="I81" s="3"/>
      <c r="J81" s="3"/>
      <c r="K81" s="3"/>
      <c r="L81" s="84"/>
      <c r="M81" s="84"/>
      <c r="N81" s="84"/>
      <c r="O81" s="84"/>
      <c r="P81" s="84"/>
      <c r="Q81" s="84"/>
      <c r="R81" s="84"/>
      <c r="S81" s="84"/>
      <c r="T81" s="84"/>
      <c r="U81" s="84"/>
      <c r="V81" s="3"/>
    </row>
    <row r="85" spans="4:22" s="4" customFormat="1" ht="12.75" customHeight="1">
      <c r="F85" s="3"/>
      <c r="G85" s="3"/>
      <c r="H85" s="3"/>
      <c r="I85" s="3"/>
      <c r="J85" s="3"/>
      <c r="K85" s="3"/>
      <c r="L85" s="84"/>
      <c r="M85" s="84"/>
      <c r="N85" s="84"/>
      <c r="O85" s="84"/>
      <c r="P85" s="84"/>
      <c r="Q85" s="84"/>
      <c r="R85" s="84"/>
      <c r="S85" s="84"/>
      <c r="T85" s="84"/>
      <c r="U85" s="84"/>
      <c r="V85" s="3"/>
    </row>
    <row r="86" spans="4:22" s="4" customFormat="1" ht="12.75" customHeight="1">
      <c r="F86" s="3"/>
      <c r="G86" s="3"/>
      <c r="H86" s="3"/>
      <c r="I86" s="3"/>
      <c r="J86" s="3"/>
      <c r="K86" s="3"/>
      <c r="L86" s="84"/>
      <c r="M86" s="84"/>
      <c r="N86" s="84"/>
      <c r="O86" s="84"/>
      <c r="P86" s="84"/>
      <c r="Q86" s="84"/>
      <c r="R86" s="84"/>
      <c r="S86" s="84"/>
      <c r="T86" s="84"/>
      <c r="U86" s="84"/>
      <c r="V86" s="3"/>
    </row>
  </sheetData>
  <mergeCells count="16">
    <mergeCell ref="J3:J6"/>
    <mergeCell ref="A3:E6"/>
    <mergeCell ref="F3:F6"/>
    <mergeCell ref="G3:G6"/>
    <mergeCell ref="H3:H6"/>
    <mergeCell ref="I3:I6"/>
    <mergeCell ref="A13:A53"/>
    <mergeCell ref="B13:B37"/>
    <mergeCell ref="B38:B53"/>
    <mergeCell ref="A7:E7"/>
    <mergeCell ref="A8:A12"/>
    <mergeCell ref="B8:E8"/>
    <mergeCell ref="B9:E9"/>
    <mergeCell ref="B10:E10"/>
    <mergeCell ref="B11:E11"/>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9"/>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6" width="9.625" style="3" customWidth="1"/>
    <col min="7" max="12" width="13.625" style="3" customWidth="1"/>
    <col min="13" max="25" width="9" style="3" customWidth="1"/>
    <col min="26" max="16384" width="9" style="3"/>
  </cols>
  <sheetData>
    <row r="1" spans="1:16" ht="14.25">
      <c r="A1" s="18" t="s">
        <v>622</v>
      </c>
    </row>
    <row r="3" spans="1:16">
      <c r="A3" s="158" t="s">
        <v>64</v>
      </c>
      <c r="B3" s="159"/>
      <c r="C3" s="159"/>
      <c r="D3" s="159"/>
      <c r="E3" s="160"/>
      <c r="F3" s="167" t="s">
        <v>63</v>
      </c>
      <c r="G3" s="210" t="s">
        <v>450</v>
      </c>
      <c r="H3" s="210"/>
      <c r="I3" s="210" t="s">
        <v>449</v>
      </c>
      <c r="J3" s="210"/>
      <c r="K3" s="210" t="s">
        <v>448</v>
      </c>
      <c r="L3" s="210"/>
    </row>
    <row r="4" spans="1:16" ht="42" customHeight="1">
      <c r="A4" s="161"/>
      <c r="B4" s="162"/>
      <c r="C4" s="162"/>
      <c r="D4" s="162"/>
      <c r="E4" s="163"/>
      <c r="F4" s="150"/>
      <c r="G4" s="210"/>
      <c r="H4" s="210"/>
      <c r="I4" s="210"/>
      <c r="J4" s="210"/>
      <c r="K4" s="210"/>
      <c r="L4" s="210"/>
      <c r="P4" s="133"/>
    </row>
    <row r="5" spans="1:16" ht="15" customHeight="1">
      <c r="A5" s="161"/>
      <c r="B5" s="162"/>
      <c r="C5" s="162"/>
      <c r="D5" s="162"/>
      <c r="E5" s="163"/>
      <c r="F5" s="150"/>
      <c r="G5" s="151" t="s">
        <v>52</v>
      </c>
      <c r="H5" s="153" t="s">
        <v>51</v>
      </c>
      <c r="I5" s="151" t="s">
        <v>52</v>
      </c>
      <c r="J5" s="153" t="s">
        <v>51</v>
      </c>
      <c r="K5" s="151" t="s">
        <v>52</v>
      </c>
      <c r="L5" s="153" t="s">
        <v>51</v>
      </c>
    </row>
    <row r="6" spans="1:16" ht="15" customHeight="1">
      <c r="A6" s="164"/>
      <c r="B6" s="165"/>
      <c r="C6" s="165"/>
      <c r="D6" s="165"/>
      <c r="E6" s="166"/>
      <c r="F6" s="150"/>
      <c r="G6" s="152"/>
      <c r="H6" s="154"/>
      <c r="I6" s="152"/>
      <c r="J6" s="154"/>
      <c r="K6" s="152"/>
      <c r="L6" s="154"/>
    </row>
    <row r="7" spans="1:16" ht="23.1" customHeight="1">
      <c r="A7" s="155" t="s">
        <v>50</v>
      </c>
      <c r="B7" s="156"/>
      <c r="C7" s="156"/>
      <c r="D7" s="156"/>
      <c r="E7" s="157"/>
      <c r="F7" s="10">
        <f>SUM(G7,I7,K7)</f>
        <v>902</v>
      </c>
      <c r="G7" s="9">
        <f>SUM(G8:G12)</f>
        <v>461</v>
      </c>
      <c r="H7" s="8">
        <f t="shared" ref="H7:H53" si="0">IF(G7=0,0,G7/$F7*100)</f>
        <v>51.108647450110865</v>
      </c>
      <c r="I7" s="15">
        <f>SUM(I8:I12)</f>
        <v>284</v>
      </c>
      <c r="J7" s="8">
        <f t="shared" ref="J7:J53" si="1">IF(I7=0,0,I7/$F7*100)</f>
        <v>31.485587583148561</v>
      </c>
      <c r="K7" s="15">
        <f>SUM(K8:K12)</f>
        <v>157</v>
      </c>
      <c r="L7" s="8">
        <f t="shared" ref="L7:L53" si="2">IF(K7=0,0,K7/$F7*100)</f>
        <v>17.405764966740577</v>
      </c>
    </row>
    <row r="8" spans="1:16" ht="23.1" customHeight="1">
      <c r="A8" s="174" t="s">
        <v>49</v>
      </c>
      <c r="B8" s="177" t="s">
        <v>48</v>
      </c>
      <c r="C8" s="178"/>
      <c r="D8" s="178"/>
      <c r="E8" s="179"/>
      <c r="F8" s="10">
        <f t="shared" ref="F8:F53" si="3">SUM(G8,I8,K8)</f>
        <v>271</v>
      </c>
      <c r="G8" s="9">
        <v>108</v>
      </c>
      <c r="H8" s="8">
        <f t="shared" si="0"/>
        <v>39.852398523985237</v>
      </c>
      <c r="I8" s="15">
        <v>82</v>
      </c>
      <c r="J8" s="8">
        <f t="shared" si="1"/>
        <v>30.258302583025831</v>
      </c>
      <c r="K8" s="15">
        <v>81</v>
      </c>
      <c r="L8" s="8">
        <f t="shared" si="2"/>
        <v>29.889298892988929</v>
      </c>
    </row>
    <row r="9" spans="1:16" ht="23.1" customHeight="1">
      <c r="A9" s="175"/>
      <c r="B9" s="177" t="s">
        <v>47</v>
      </c>
      <c r="C9" s="178"/>
      <c r="D9" s="178"/>
      <c r="E9" s="179"/>
      <c r="F9" s="10">
        <f t="shared" si="3"/>
        <v>146</v>
      </c>
      <c r="G9" s="9">
        <v>71</v>
      </c>
      <c r="H9" s="8">
        <f t="shared" si="0"/>
        <v>48.630136986301373</v>
      </c>
      <c r="I9" s="15">
        <v>45</v>
      </c>
      <c r="J9" s="8">
        <f t="shared" si="1"/>
        <v>30.82191780821918</v>
      </c>
      <c r="K9" s="15">
        <v>30</v>
      </c>
      <c r="L9" s="8">
        <f t="shared" si="2"/>
        <v>20.547945205479451</v>
      </c>
    </row>
    <row r="10" spans="1:16" ht="23.1" customHeight="1">
      <c r="A10" s="175"/>
      <c r="B10" s="177" t="s">
        <v>46</v>
      </c>
      <c r="C10" s="178"/>
      <c r="D10" s="178"/>
      <c r="E10" s="179"/>
      <c r="F10" s="10">
        <f t="shared" si="3"/>
        <v>221</v>
      </c>
      <c r="G10" s="9">
        <v>137</v>
      </c>
      <c r="H10" s="8">
        <f t="shared" si="0"/>
        <v>61.990950226244344</v>
      </c>
      <c r="I10" s="15">
        <v>70</v>
      </c>
      <c r="J10" s="8">
        <f t="shared" si="1"/>
        <v>31.674208144796378</v>
      </c>
      <c r="K10" s="15">
        <v>14</v>
      </c>
      <c r="L10" s="8">
        <f t="shared" si="2"/>
        <v>6.3348416289592757</v>
      </c>
    </row>
    <row r="11" spans="1:16" ht="23.1" customHeight="1">
      <c r="A11" s="175"/>
      <c r="B11" s="177" t="s">
        <v>45</v>
      </c>
      <c r="C11" s="178"/>
      <c r="D11" s="178"/>
      <c r="E11" s="179"/>
      <c r="F11" s="10">
        <f t="shared" si="3"/>
        <v>75</v>
      </c>
      <c r="G11" s="9">
        <v>50</v>
      </c>
      <c r="H11" s="8">
        <f t="shared" si="0"/>
        <v>66.666666666666657</v>
      </c>
      <c r="I11" s="15">
        <v>20</v>
      </c>
      <c r="J11" s="8">
        <f t="shared" si="1"/>
        <v>26.666666666666668</v>
      </c>
      <c r="K11" s="15">
        <v>5</v>
      </c>
      <c r="L11" s="8">
        <f t="shared" si="2"/>
        <v>6.666666666666667</v>
      </c>
    </row>
    <row r="12" spans="1:16" ht="23.1" customHeight="1">
      <c r="A12" s="176"/>
      <c r="B12" s="177" t="s">
        <v>44</v>
      </c>
      <c r="C12" s="178"/>
      <c r="D12" s="178"/>
      <c r="E12" s="179"/>
      <c r="F12" s="10">
        <f t="shared" si="3"/>
        <v>189</v>
      </c>
      <c r="G12" s="9">
        <v>95</v>
      </c>
      <c r="H12" s="8">
        <f t="shared" si="0"/>
        <v>50.264550264550266</v>
      </c>
      <c r="I12" s="15">
        <v>67</v>
      </c>
      <c r="J12" s="8">
        <f t="shared" si="1"/>
        <v>35.449735449735449</v>
      </c>
      <c r="K12" s="15">
        <v>27</v>
      </c>
      <c r="L12" s="8">
        <f t="shared" si="2"/>
        <v>14.285714285714285</v>
      </c>
    </row>
    <row r="13" spans="1:16" ht="23.1" customHeight="1">
      <c r="A13" s="171" t="s">
        <v>43</v>
      </c>
      <c r="B13" s="171" t="s">
        <v>42</v>
      </c>
      <c r="C13" s="13"/>
      <c r="D13" s="14" t="s">
        <v>16</v>
      </c>
      <c r="E13" s="11"/>
      <c r="F13" s="10">
        <f>SUM(G13,I13,K13)</f>
        <v>230</v>
      </c>
      <c r="G13" s="9">
        <f>SUM(G14:G37)</f>
        <v>159</v>
      </c>
      <c r="H13" s="8">
        <f t="shared" si="0"/>
        <v>69.130434782608702</v>
      </c>
      <c r="I13" s="15">
        <f>SUM(I14:I37)</f>
        <v>49</v>
      </c>
      <c r="J13" s="8">
        <f t="shared" si="1"/>
        <v>21.304347826086957</v>
      </c>
      <c r="K13" s="15">
        <f>SUM(K14:K37)</f>
        <v>22</v>
      </c>
      <c r="L13" s="8">
        <f t="shared" si="2"/>
        <v>9.5652173913043477</v>
      </c>
    </row>
    <row r="14" spans="1:16" ht="23.1" customHeight="1">
      <c r="A14" s="172"/>
      <c r="B14" s="172"/>
      <c r="C14" s="13"/>
      <c r="D14" s="14" t="s">
        <v>41</v>
      </c>
      <c r="E14" s="11"/>
      <c r="F14" s="10">
        <f t="shared" si="3"/>
        <v>27</v>
      </c>
      <c r="G14" s="9">
        <v>21</v>
      </c>
      <c r="H14" s="8">
        <f t="shared" si="0"/>
        <v>77.777777777777786</v>
      </c>
      <c r="I14" s="15">
        <v>3</v>
      </c>
      <c r="J14" s="8">
        <f t="shared" si="1"/>
        <v>11.111111111111111</v>
      </c>
      <c r="K14" s="15">
        <v>3</v>
      </c>
      <c r="L14" s="8">
        <f t="shared" si="2"/>
        <v>11.111111111111111</v>
      </c>
    </row>
    <row r="15" spans="1:16" ht="23.1" customHeight="1">
      <c r="A15" s="172"/>
      <c r="B15" s="172"/>
      <c r="C15" s="13"/>
      <c r="D15" s="14" t="s">
        <v>40</v>
      </c>
      <c r="E15" s="11"/>
      <c r="F15" s="10">
        <f t="shared" si="3"/>
        <v>4</v>
      </c>
      <c r="G15" s="9">
        <v>3</v>
      </c>
      <c r="H15" s="8">
        <f t="shared" si="0"/>
        <v>75</v>
      </c>
      <c r="I15" s="15">
        <v>0</v>
      </c>
      <c r="J15" s="8">
        <f t="shared" si="1"/>
        <v>0</v>
      </c>
      <c r="K15" s="15">
        <v>1</v>
      </c>
      <c r="L15" s="8">
        <f t="shared" si="2"/>
        <v>25</v>
      </c>
    </row>
    <row r="16" spans="1:16" ht="23.1" customHeight="1">
      <c r="A16" s="172"/>
      <c r="B16" s="172"/>
      <c r="C16" s="13"/>
      <c r="D16" s="14" t="s">
        <v>39</v>
      </c>
      <c r="E16" s="11"/>
      <c r="F16" s="10">
        <f t="shared" si="3"/>
        <v>20</v>
      </c>
      <c r="G16" s="9">
        <v>11</v>
      </c>
      <c r="H16" s="8">
        <f t="shared" si="0"/>
        <v>55.000000000000007</v>
      </c>
      <c r="I16" s="15">
        <v>5</v>
      </c>
      <c r="J16" s="8">
        <f t="shared" si="1"/>
        <v>25</v>
      </c>
      <c r="K16" s="15">
        <v>4</v>
      </c>
      <c r="L16" s="8">
        <f t="shared" si="2"/>
        <v>20</v>
      </c>
    </row>
    <row r="17" spans="1:12" ht="23.1" customHeight="1">
      <c r="A17" s="172"/>
      <c r="B17" s="172"/>
      <c r="C17" s="13"/>
      <c r="D17" s="14" t="s">
        <v>38</v>
      </c>
      <c r="E17" s="11"/>
      <c r="F17" s="10">
        <f t="shared" si="3"/>
        <v>2</v>
      </c>
      <c r="G17" s="9">
        <v>2</v>
      </c>
      <c r="H17" s="8">
        <f t="shared" si="0"/>
        <v>100</v>
      </c>
      <c r="I17" s="15">
        <v>0</v>
      </c>
      <c r="J17" s="8">
        <f t="shared" si="1"/>
        <v>0</v>
      </c>
      <c r="K17" s="15">
        <v>0</v>
      </c>
      <c r="L17" s="8">
        <f t="shared" si="2"/>
        <v>0</v>
      </c>
    </row>
    <row r="18" spans="1:12" ht="23.1" customHeight="1">
      <c r="A18" s="172"/>
      <c r="B18" s="172"/>
      <c r="C18" s="13"/>
      <c r="D18" s="14" t="s">
        <v>37</v>
      </c>
      <c r="E18" s="11"/>
      <c r="F18" s="10">
        <f t="shared" si="3"/>
        <v>5</v>
      </c>
      <c r="G18" s="9">
        <v>3</v>
      </c>
      <c r="H18" s="8">
        <f t="shared" si="0"/>
        <v>60</v>
      </c>
      <c r="I18" s="15">
        <v>2</v>
      </c>
      <c r="J18" s="8">
        <f t="shared" si="1"/>
        <v>40</v>
      </c>
      <c r="K18" s="15">
        <v>0</v>
      </c>
      <c r="L18" s="8">
        <f t="shared" si="2"/>
        <v>0</v>
      </c>
    </row>
    <row r="19" spans="1:12" ht="23.1" customHeight="1">
      <c r="A19" s="172"/>
      <c r="B19" s="172"/>
      <c r="C19" s="13"/>
      <c r="D19" s="14" t="s">
        <v>36</v>
      </c>
      <c r="E19" s="11"/>
      <c r="F19" s="10">
        <f t="shared" si="3"/>
        <v>1</v>
      </c>
      <c r="G19" s="9">
        <v>1</v>
      </c>
      <c r="H19" s="8">
        <f t="shared" si="0"/>
        <v>100</v>
      </c>
      <c r="I19" s="15">
        <v>0</v>
      </c>
      <c r="J19" s="8">
        <f t="shared" si="1"/>
        <v>0</v>
      </c>
      <c r="K19" s="15">
        <v>0</v>
      </c>
      <c r="L19" s="8">
        <f t="shared" si="2"/>
        <v>0</v>
      </c>
    </row>
    <row r="20" spans="1:12" ht="23.1" customHeight="1">
      <c r="A20" s="172"/>
      <c r="B20" s="172"/>
      <c r="C20" s="13"/>
      <c r="D20" s="14" t="s">
        <v>35</v>
      </c>
      <c r="E20" s="11"/>
      <c r="F20" s="10">
        <f t="shared" si="3"/>
        <v>5</v>
      </c>
      <c r="G20" s="9">
        <v>0</v>
      </c>
      <c r="H20" s="8">
        <f t="shared" si="0"/>
        <v>0</v>
      </c>
      <c r="I20" s="15">
        <v>4</v>
      </c>
      <c r="J20" s="8">
        <f t="shared" si="1"/>
        <v>80</v>
      </c>
      <c r="K20" s="15">
        <v>1</v>
      </c>
      <c r="L20" s="8">
        <f t="shared" si="2"/>
        <v>20</v>
      </c>
    </row>
    <row r="21" spans="1:12" ht="23.1" customHeight="1">
      <c r="A21" s="172"/>
      <c r="B21" s="172"/>
      <c r="C21" s="13"/>
      <c r="D21" s="14" t="s">
        <v>34</v>
      </c>
      <c r="E21" s="11"/>
      <c r="F21" s="10">
        <f t="shared" si="3"/>
        <v>11</v>
      </c>
      <c r="G21" s="9">
        <v>6</v>
      </c>
      <c r="H21" s="8">
        <f t="shared" si="0"/>
        <v>54.54545454545454</v>
      </c>
      <c r="I21" s="15">
        <v>5</v>
      </c>
      <c r="J21" s="8">
        <f t="shared" si="1"/>
        <v>45.454545454545453</v>
      </c>
      <c r="K21" s="15">
        <v>0</v>
      </c>
      <c r="L21" s="8">
        <f t="shared" si="2"/>
        <v>0</v>
      </c>
    </row>
    <row r="22" spans="1:12" ht="23.1" customHeight="1">
      <c r="A22" s="172"/>
      <c r="B22" s="172"/>
      <c r="C22" s="13"/>
      <c r="D22" s="14" t="s">
        <v>33</v>
      </c>
      <c r="E22" s="11"/>
      <c r="F22" s="10">
        <f t="shared" si="3"/>
        <v>1</v>
      </c>
      <c r="G22" s="9">
        <v>0</v>
      </c>
      <c r="H22" s="8">
        <f t="shared" si="0"/>
        <v>0</v>
      </c>
      <c r="I22" s="15">
        <v>0</v>
      </c>
      <c r="J22" s="8">
        <f t="shared" si="1"/>
        <v>0</v>
      </c>
      <c r="K22" s="15">
        <v>1</v>
      </c>
      <c r="L22" s="8">
        <f t="shared" si="2"/>
        <v>100</v>
      </c>
    </row>
    <row r="23" spans="1:12" ht="23.1" customHeight="1">
      <c r="A23" s="172"/>
      <c r="B23" s="172"/>
      <c r="C23" s="13"/>
      <c r="D23" s="14" t="s">
        <v>32</v>
      </c>
      <c r="E23" s="11"/>
      <c r="F23" s="10">
        <f t="shared" si="3"/>
        <v>8</v>
      </c>
      <c r="G23" s="9">
        <v>7</v>
      </c>
      <c r="H23" s="8">
        <f t="shared" si="0"/>
        <v>87.5</v>
      </c>
      <c r="I23" s="15">
        <v>1</v>
      </c>
      <c r="J23" s="8">
        <f t="shared" si="1"/>
        <v>12.5</v>
      </c>
      <c r="K23" s="15">
        <v>0</v>
      </c>
      <c r="L23" s="8">
        <f t="shared" si="2"/>
        <v>0</v>
      </c>
    </row>
    <row r="24" spans="1:12" ht="23.1" customHeight="1">
      <c r="A24" s="172"/>
      <c r="B24" s="172"/>
      <c r="C24" s="13"/>
      <c r="D24" s="14" t="s">
        <v>31</v>
      </c>
      <c r="E24" s="11"/>
      <c r="F24" s="10">
        <f t="shared" si="3"/>
        <v>1</v>
      </c>
      <c r="G24" s="33">
        <v>0</v>
      </c>
      <c r="H24" s="81">
        <f t="shared" si="0"/>
        <v>0</v>
      </c>
      <c r="I24" s="34">
        <v>0</v>
      </c>
      <c r="J24" s="81">
        <f t="shared" si="1"/>
        <v>0</v>
      </c>
      <c r="K24" s="34">
        <v>1</v>
      </c>
      <c r="L24" s="81">
        <f t="shared" si="2"/>
        <v>100</v>
      </c>
    </row>
    <row r="25" spans="1:12" ht="23.1" customHeight="1">
      <c r="A25" s="172"/>
      <c r="B25" s="172"/>
      <c r="C25" s="13"/>
      <c r="D25" s="12" t="s">
        <v>30</v>
      </c>
      <c r="E25" s="11"/>
      <c r="F25" s="10">
        <f t="shared" si="3"/>
        <v>2</v>
      </c>
      <c r="G25" s="9">
        <v>2</v>
      </c>
      <c r="H25" s="8">
        <f t="shared" si="0"/>
        <v>100</v>
      </c>
      <c r="I25" s="15">
        <v>0</v>
      </c>
      <c r="J25" s="8">
        <f t="shared" si="1"/>
        <v>0</v>
      </c>
      <c r="K25" s="15">
        <v>0</v>
      </c>
      <c r="L25" s="8">
        <f t="shared" si="2"/>
        <v>0</v>
      </c>
    </row>
    <row r="26" spans="1:12" ht="23.1" customHeight="1">
      <c r="A26" s="172"/>
      <c r="B26" s="172"/>
      <c r="C26" s="13"/>
      <c r="D26" s="111" t="s">
        <v>29</v>
      </c>
      <c r="E26" s="112"/>
      <c r="F26" s="31">
        <f t="shared" si="3"/>
        <v>6</v>
      </c>
      <c r="G26" s="30">
        <v>4</v>
      </c>
      <c r="H26" s="113">
        <f t="shared" si="0"/>
        <v>66.666666666666657</v>
      </c>
      <c r="I26" s="15">
        <v>1</v>
      </c>
      <c r="J26" s="8">
        <f t="shared" si="1"/>
        <v>16.666666666666664</v>
      </c>
      <c r="K26" s="15">
        <v>1</v>
      </c>
      <c r="L26" s="8">
        <f t="shared" si="2"/>
        <v>16.666666666666664</v>
      </c>
    </row>
    <row r="27" spans="1:12" ht="23.1" customHeight="1">
      <c r="A27" s="172"/>
      <c r="B27" s="172"/>
      <c r="C27" s="13"/>
      <c r="D27" s="14" t="s">
        <v>28</v>
      </c>
      <c r="E27" s="11"/>
      <c r="F27" s="10">
        <f t="shared" si="3"/>
        <v>3</v>
      </c>
      <c r="G27" s="9">
        <v>2</v>
      </c>
      <c r="H27" s="8">
        <f t="shared" si="0"/>
        <v>66.666666666666657</v>
      </c>
      <c r="I27" s="15">
        <v>1</v>
      </c>
      <c r="J27" s="8">
        <f t="shared" si="1"/>
        <v>33.333333333333329</v>
      </c>
      <c r="K27" s="15">
        <v>0</v>
      </c>
      <c r="L27" s="8">
        <f t="shared" si="2"/>
        <v>0</v>
      </c>
    </row>
    <row r="28" spans="1:12" ht="23.1" customHeight="1">
      <c r="A28" s="172"/>
      <c r="B28" s="172"/>
      <c r="C28" s="13"/>
      <c r="D28" s="14" t="s">
        <v>27</v>
      </c>
      <c r="E28" s="11"/>
      <c r="F28" s="10">
        <f t="shared" si="3"/>
        <v>5</v>
      </c>
      <c r="G28" s="9">
        <v>3</v>
      </c>
      <c r="H28" s="8">
        <f t="shared" si="0"/>
        <v>60</v>
      </c>
      <c r="I28" s="15">
        <v>2</v>
      </c>
      <c r="J28" s="8">
        <f t="shared" si="1"/>
        <v>40</v>
      </c>
      <c r="K28" s="15">
        <v>0</v>
      </c>
      <c r="L28" s="8">
        <f t="shared" si="2"/>
        <v>0</v>
      </c>
    </row>
    <row r="29" spans="1:12" ht="23.1" customHeight="1">
      <c r="A29" s="172"/>
      <c r="B29" s="172"/>
      <c r="C29" s="13"/>
      <c r="D29" s="14" t="s">
        <v>26</v>
      </c>
      <c r="E29" s="11"/>
      <c r="F29" s="10">
        <f t="shared" si="3"/>
        <v>15</v>
      </c>
      <c r="G29" s="9">
        <v>11</v>
      </c>
      <c r="H29" s="8">
        <f t="shared" si="0"/>
        <v>73.333333333333329</v>
      </c>
      <c r="I29" s="15">
        <v>2</v>
      </c>
      <c r="J29" s="8">
        <f t="shared" si="1"/>
        <v>13.333333333333334</v>
      </c>
      <c r="K29" s="15">
        <v>2</v>
      </c>
      <c r="L29" s="8">
        <f t="shared" si="2"/>
        <v>13.333333333333334</v>
      </c>
    </row>
    <row r="30" spans="1:12" ht="23.1" customHeight="1">
      <c r="A30" s="172"/>
      <c r="B30" s="172"/>
      <c r="C30" s="13"/>
      <c r="D30" s="14" t="s">
        <v>25</v>
      </c>
      <c r="E30" s="11"/>
      <c r="F30" s="10">
        <f t="shared" si="3"/>
        <v>5</v>
      </c>
      <c r="G30" s="9">
        <v>3</v>
      </c>
      <c r="H30" s="8">
        <f t="shared" si="0"/>
        <v>60</v>
      </c>
      <c r="I30" s="15">
        <v>2</v>
      </c>
      <c r="J30" s="8">
        <f t="shared" si="1"/>
        <v>40</v>
      </c>
      <c r="K30" s="15">
        <v>0</v>
      </c>
      <c r="L30" s="8">
        <f t="shared" si="2"/>
        <v>0</v>
      </c>
    </row>
    <row r="31" spans="1:12" ht="23.1" customHeight="1">
      <c r="A31" s="172"/>
      <c r="B31" s="172"/>
      <c r="C31" s="13"/>
      <c r="D31" s="14" t="s">
        <v>24</v>
      </c>
      <c r="E31" s="11"/>
      <c r="F31" s="10">
        <f t="shared" si="3"/>
        <v>30</v>
      </c>
      <c r="G31" s="9">
        <v>18</v>
      </c>
      <c r="H31" s="8">
        <f t="shared" si="0"/>
        <v>60</v>
      </c>
      <c r="I31" s="15">
        <v>9</v>
      </c>
      <c r="J31" s="8">
        <f t="shared" si="1"/>
        <v>30</v>
      </c>
      <c r="K31" s="15">
        <v>3</v>
      </c>
      <c r="L31" s="8">
        <f t="shared" si="2"/>
        <v>10</v>
      </c>
    </row>
    <row r="32" spans="1:12" ht="23.1" customHeight="1">
      <c r="A32" s="172"/>
      <c r="B32" s="172"/>
      <c r="C32" s="13"/>
      <c r="D32" s="14" t="s">
        <v>23</v>
      </c>
      <c r="E32" s="11"/>
      <c r="F32" s="10">
        <f t="shared" si="3"/>
        <v>10</v>
      </c>
      <c r="G32" s="9">
        <v>7</v>
      </c>
      <c r="H32" s="8">
        <f t="shared" si="0"/>
        <v>70</v>
      </c>
      <c r="I32" s="15">
        <v>3</v>
      </c>
      <c r="J32" s="8">
        <f t="shared" si="1"/>
        <v>30</v>
      </c>
      <c r="K32" s="15">
        <v>0</v>
      </c>
      <c r="L32" s="8">
        <f t="shared" si="2"/>
        <v>0</v>
      </c>
    </row>
    <row r="33" spans="1:12" ht="24" customHeight="1">
      <c r="A33" s="172"/>
      <c r="B33" s="172"/>
      <c r="C33" s="13"/>
      <c r="D33" s="14" t="s">
        <v>22</v>
      </c>
      <c r="E33" s="11"/>
      <c r="F33" s="10">
        <f t="shared" si="3"/>
        <v>28</v>
      </c>
      <c r="G33" s="9">
        <v>19</v>
      </c>
      <c r="H33" s="8">
        <f t="shared" si="0"/>
        <v>67.857142857142861</v>
      </c>
      <c r="I33" s="15">
        <v>6</v>
      </c>
      <c r="J33" s="8">
        <f t="shared" si="1"/>
        <v>21.428571428571427</v>
      </c>
      <c r="K33" s="15">
        <v>3</v>
      </c>
      <c r="L33" s="8">
        <f t="shared" si="2"/>
        <v>10.714285714285714</v>
      </c>
    </row>
    <row r="34" spans="1:12" ht="23.1" customHeight="1">
      <c r="A34" s="172"/>
      <c r="B34" s="172"/>
      <c r="C34" s="13"/>
      <c r="D34" s="14" t="s">
        <v>21</v>
      </c>
      <c r="E34" s="11"/>
      <c r="F34" s="10">
        <f t="shared" si="3"/>
        <v>13</v>
      </c>
      <c r="G34" s="9">
        <v>13</v>
      </c>
      <c r="H34" s="8">
        <f t="shared" si="0"/>
        <v>100</v>
      </c>
      <c r="I34" s="15">
        <v>0</v>
      </c>
      <c r="J34" s="8">
        <f t="shared" si="1"/>
        <v>0</v>
      </c>
      <c r="K34" s="15">
        <v>0</v>
      </c>
      <c r="L34" s="8">
        <f t="shared" si="2"/>
        <v>0</v>
      </c>
    </row>
    <row r="35" spans="1:12" ht="23.1" customHeight="1">
      <c r="A35" s="172"/>
      <c r="B35" s="172"/>
      <c r="C35" s="13"/>
      <c r="D35" s="14" t="s">
        <v>20</v>
      </c>
      <c r="E35" s="11"/>
      <c r="F35" s="10">
        <f t="shared" si="3"/>
        <v>8</v>
      </c>
      <c r="G35" s="9">
        <v>7</v>
      </c>
      <c r="H35" s="8">
        <f t="shared" si="0"/>
        <v>87.5</v>
      </c>
      <c r="I35" s="15">
        <v>1</v>
      </c>
      <c r="J35" s="8">
        <f t="shared" si="1"/>
        <v>12.5</v>
      </c>
      <c r="K35" s="15">
        <v>0</v>
      </c>
      <c r="L35" s="8">
        <f t="shared" si="2"/>
        <v>0</v>
      </c>
    </row>
    <row r="36" spans="1:12" ht="23.1" customHeight="1">
      <c r="A36" s="172"/>
      <c r="B36" s="172"/>
      <c r="C36" s="13"/>
      <c r="D36" s="14" t="s">
        <v>19</v>
      </c>
      <c r="E36" s="11"/>
      <c r="F36" s="10">
        <f t="shared" si="3"/>
        <v>15</v>
      </c>
      <c r="G36" s="9">
        <v>12</v>
      </c>
      <c r="H36" s="8">
        <f t="shared" si="0"/>
        <v>80</v>
      </c>
      <c r="I36" s="15">
        <v>2</v>
      </c>
      <c r="J36" s="8">
        <f t="shared" si="1"/>
        <v>13.333333333333334</v>
      </c>
      <c r="K36" s="15">
        <v>1</v>
      </c>
      <c r="L36" s="8">
        <f t="shared" si="2"/>
        <v>6.666666666666667</v>
      </c>
    </row>
    <row r="37" spans="1:12" ht="23.1" customHeight="1">
      <c r="A37" s="172"/>
      <c r="B37" s="173"/>
      <c r="C37" s="13"/>
      <c r="D37" s="14" t="s">
        <v>18</v>
      </c>
      <c r="E37" s="11"/>
      <c r="F37" s="10">
        <f t="shared" si="3"/>
        <v>5</v>
      </c>
      <c r="G37" s="9">
        <v>4</v>
      </c>
      <c r="H37" s="8">
        <f t="shared" si="0"/>
        <v>80</v>
      </c>
      <c r="I37" s="15">
        <v>0</v>
      </c>
      <c r="J37" s="8">
        <f t="shared" si="1"/>
        <v>0</v>
      </c>
      <c r="K37" s="15">
        <v>1</v>
      </c>
      <c r="L37" s="8">
        <f t="shared" si="2"/>
        <v>20</v>
      </c>
    </row>
    <row r="38" spans="1:12" ht="23.1" customHeight="1">
      <c r="A38" s="172"/>
      <c r="B38" s="171" t="s">
        <v>17</v>
      </c>
      <c r="C38" s="13"/>
      <c r="D38" s="14" t="s">
        <v>16</v>
      </c>
      <c r="E38" s="11"/>
      <c r="F38" s="10">
        <f>SUM(G38,I38,K38)</f>
        <v>672</v>
      </c>
      <c r="G38" s="9">
        <f>SUM(G39:G53)</f>
        <v>302</v>
      </c>
      <c r="H38" s="8">
        <f t="shared" si="0"/>
        <v>44.94047619047619</v>
      </c>
      <c r="I38" s="9">
        <f>SUM(I39:I53)</f>
        <v>235</v>
      </c>
      <c r="J38" s="8">
        <f t="shared" si="1"/>
        <v>34.970238095238095</v>
      </c>
      <c r="K38" s="9">
        <f>SUM(K39:K53)</f>
        <v>135</v>
      </c>
      <c r="L38" s="8">
        <f t="shared" si="2"/>
        <v>20.089285714285715</v>
      </c>
    </row>
    <row r="39" spans="1:12" ht="23.1" customHeight="1">
      <c r="A39" s="172"/>
      <c r="B39" s="172"/>
      <c r="C39" s="13"/>
      <c r="D39" s="14" t="s">
        <v>15</v>
      </c>
      <c r="E39" s="11"/>
      <c r="F39" s="10">
        <f t="shared" si="3"/>
        <v>6</v>
      </c>
      <c r="G39" s="9">
        <v>4</v>
      </c>
      <c r="H39" s="8">
        <f t="shared" si="0"/>
        <v>66.666666666666657</v>
      </c>
      <c r="I39" s="15">
        <v>0</v>
      </c>
      <c r="J39" s="8">
        <f t="shared" si="1"/>
        <v>0</v>
      </c>
      <c r="K39" s="15">
        <v>2</v>
      </c>
      <c r="L39" s="8">
        <f t="shared" si="2"/>
        <v>33.333333333333329</v>
      </c>
    </row>
    <row r="40" spans="1:12" ht="23.1" customHeight="1">
      <c r="A40" s="172"/>
      <c r="B40" s="172"/>
      <c r="C40" s="13"/>
      <c r="D40" s="14" t="s">
        <v>14</v>
      </c>
      <c r="E40" s="11"/>
      <c r="F40" s="10">
        <f t="shared" si="3"/>
        <v>84</v>
      </c>
      <c r="G40" s="9">
        <v>39</v>
      </c>
      <c r="H40" s="8">
        <f t="shared" si="0"/>
        <v>46.428571428571431</v>
      </c>
      <c r="I40" s="15">
        <v>18</v>
      </c>
      <c r="J40" s="8">
        <f t="shared" si="1"/>
        <v>21.428571428571427</v>
      </c>
      <c r="K40" s="15">
        <v>27</v>
      </c>
      <c r="L40" s="8">
        <f t="shared" si="2"/>
        <v>32.142857142857146</v>
      </c>
    </row>
    <row r="41" spans="1:12" ht="23.1" customHeight="1">
      <c r="A41" s="172"/>
      <c r="B41" s="172"/>
      <c r="C41" s="13"/>
      <c r="D41" s="14" t="s">
        <v>13</v>
      </c>
      <c r="E41" s="11"/>
      <c r="F41" s="10">
        <f t="shared" si="3"/>
        <v>24</v>
      </c>
      <c r="G41" s="9">
        <v>11</v>
      </c>
      <c r="H41" s="8">
        <f t="shared" si="0"/>
        <v>45.833333333333329</v>
      </c>
      <c r="I41" s="15">
        <v>12</v>
      </c>
      <c r="J41" s="8">
        <f t="shared" si="1"/>
        <v>50</v>
      </c>
      <c r="K41" s="15">
        <v>1</v>
      </c>
      <c r="L41" s="8">
        <f t="shared" si="2"/>
        <v>4.1666666666666661</v>
      </c>
    </row>
    <row r="42" spans="1:12" ht="23.1" customHeight="1">
      <c r="A42" s="172"/>
      <c r="B42" s="172"/>
      <c r="C42" s="13"/>
      <c r="D42" s="14" t="s">
        <v>12</v>
      </c>
      <c r="E42" s="11"/>
      <c r="F42" s="10">
        <f t="shared" si="3"/>
        <v>8</v>
      </c>
      <c r="G42" s="9">
        <v>4</v>
      </c>
      <c r="H42" s="8">
        <f t="shared" si="0"/>
        <v>50</v>
      </c>
      <c r="I42" s="15">
        <v>3</v>
      </c>
      <c r="J42" s="8">
        <f t="shared" si="1"/>
        <v>37.5</v>
      </c>
      <c r="K42" s="15">
        <v>1</v>
      </c>
      <c r="L42" s="8">
        <f t="shared" si="2"/>
        <v>12.5</v>
      </c>
    </row>
    <row r="43" spans="1:12" ht="23.1" customHeight="1">
      <c r="A43" s="172"/>
      <c r="B43" s="172"/>
      <c r="C43" s="13"/>
      <c r="D43" s="14" t="s">
        <v>11</v>
      </c>
      <c r="E43" s="11"/>
      <c r="F43" s="10">
        <f t="shared" si="3"/>
        <v>33</v>
      </c>
      <c r="G43" s="9">
        <v>21</v>
      </c>
      <c r="H43" s="8">
        <f t="shared" si="0"/>
        <v>63.636363636363633</v>
      </c>
      <c r="I43" s="15">
        <v>2</v>
      </c>
      <c r="J43" s="8">
        <f t="shared" si="1"/>
        <v>6.0606060606060606</v>
      </c>
      <c r="K43" s="15">
        <v>10</v>
      </c>
      <c r="L43" s="8">
        <f t="shared" si="2"/>
        <v>30.303030303030305</v>
      </c>
    </row>
    <row r="44" spans="1:12" ht="23.1" customHeight="1">
      <c r="A44" s="172"/>
      <c r="B44" s="172"/>
      <c r="C44" s="13"/>
      <c r="D44" s="14" t="s">
        <v>10</v>
      </c>
      <c r="E44" s="11"/>
      <c r="F44" s="10">
        <f t="shared" si="3"/>
        <v>180</v>
      </c>
      <c r="G44" s="9">
        <v>99</v>
      </c>
      <c r="H44" s="8">
        <f t="shared" si="0"/>
        <v>55.000000000000007</v>
      </c>
      <c r="I44" s="15">
        <v>38</v>
      </c>
      <c r="J44" s="8">
        <f t="shared" si="1"/>
        <v>21.111111111111111</v>
      </c>
      <c r="K44" s="15">
        <v>43</v>
      </c>
      <c r="L44" s="8">
        <f t="shared" si="2"/>
        <v>23.888888888888889</v>
      </c>
    </row>
    <row r="45" spans="1:12" ht="23.1" customHeight="1">
      <c r="A45" s="172"/>
      <c r="B45" s="172"/>
      <c r="C45" s="13"/>
      <c r="D45" s="14" t="s">
        <v>9</v>
      </c>
      <c r="E45" s="11"/>
      <c r="F45" s="10">
        <f t="shared" si="3"/>
        <v>21</v>
      </c>
      <c r="G45" s="9">
        <v>16</v>
      </c>
      <c r="H45" s="8">
        <f t="shared" si="0"/>
        <v>76.19047619047619</v>
      </c>
      <c r="I45" s="15">
        <v>4</v>
      </c>
      <c r="J45" s="8">
        <f t="shared" si="1"/>
        <v>19.047619047619047</v>
      </c>
      <c r="K45" s="15">
        <v>1</v>
      </c>
      <c r="L45" s="8">
        <f t="shared" si="2"/>
        <v>4.7619047619047619</v>
      </c>
    </row>
    <row r="46" spans="1:12" ht="23.1" customHeight="1">
      <c r="A46" s="172"/>
      <c r="B46" s="172"/>
      <c r="C46" s="13"/>
      <c r="D46" s="14" t="s">
        <v>8</v>
      </c>
      <c r="E46" s="11"/>
      <c r="F46" s="10">
        <f t="shared" si="3"/>
        <v>8</v>
      </c>
      <c r="G46" s="9">
        <v>4</v>
      </c>
      <c r="H46" s="8">
        <f t="shared" si="0"/>
        <v>50</v>
      </c>
      <c r="I46" s="15">
        <v>1</v>
      </c>
      <c r="J46" s="8">
        <f t="shared" si="1"/>
        <v>12.5</v>
      </c>
      <c r="K46" s="15">
        <v>3</v>
      </c>
      <c r="L46" s="8">
        <f t="shared" si="2"/>
        <v>37.5</v>
      </c>
    </row>
    <row r="47" spans="1:12" ht="24" customHeight="1">
      <c r="A47" s="172"/>
      <c r="B47" s="172"/>
      <c r="C47" s="13"/>
      <c r="D47" s="12" t="s">
        <v>7</v>
      </c>
      <c r="E47" s="11"/>
      <c r="F47" s="10">
        <f t="shared" si="3"/>
        <v>19</v>
      </c>
      <c r="G47" s="9">
        <v>3</v>
      </c>
      <c r="H47" s="8">
        <f t="shared" si="0"/>
        <v>15.789473684210526</v>
      </c>
      <c r="I47" s="15">
        <v>11</v>
      </c>
      <c r="J47" s="8">
        <f t="shared" si="1"/>
        <v>57.894736842105267</v>
      </c>
      <c r="K47" s="15">
        <v>5</v>
      </c>
      <c r="L47" s="8">
        <f t="shared" si="2"/>
        <v>26.315789473684209</v>
      </c>
    </row>
    <row r="48" spans="1:12" ht="23.1" customHeight="1">
      <c r="A48" s="172"/>
      <c r="B48" s="172"/>
      <c r="C48" s="13"/>
      <c r="D48" s="14" t="s">
        <v>6</v>
      </c>
      <c r="E48" s="11"/>
      <c r="F48" s="10">
        <f t="shared" si="3"/>
        <v>45</v>
      </c>
      <c r="G48" s="9">
        <v>18</v>
      </c>
      <c r="H48" s="8">
        <f t="shared" si="0"/>
        <v>40</v>
      </c>
      <c r="I48" s="15">
        <v>6</v>
      </c>
      <c r="J48" s="8">
        <f t="shared" si="1"/>
        <v>13.333333333333334</v>
      </c>
      <c r="K48" s="15">
        <v>21</v>
      </c>
      <c r="L48" s="8">
        <f t="shared" si="2"/>
        <v>46.666666666666664</v>
      </c>
    </row>
    <row r="49" spans="1:12" ht="23.1" customHeight="1">
      <c r="A49" s="172"/>
      <c r="B49" s="172"/>
      <c r="C49" s="13"/>
      <c r="D49" s="14" t="s">
        <v>5</v>
      </c>
      <c r="E49" s="11"/>
      <c r="F49" s="10">
        <f t="shared" si="3"/>
        <v>16</v>
      </c>
      <c r="G49" s="9">
        <v>5</v>
      </c>
      <c r="H49" s="8">
        <f t="shared" si="0"/>
        <v>31.25</v>
      </c>
      <c r="I49" s="15">
        <v>2</v>
      </c>
      <c r="J49" s="8">
        <f t="shared" si="1"/>
        <v>12.5</v>
      </c>
      <c r="K49" s="15">
        <v>9</v>
      </c>
      <c r="L49" s="8">
        <f t="shared" si="2"/>
        <v>56.25</v>
      </c>
    </row>
    <row r="50" spans="1:12" ht="23.1" customHeight="1">
      <c r="A50" s="172"/>
      <c r="B50" s="172"/>
      <c r="C50" s="13"/>
      <c r="D50" s="14" t="s">
        <v>4</v>
      </c>
      <c r="E50" s="11"/>
      <c r="F50" s="10">
        <f t="shared" si="3"/>
        <v>19</v>
      </c>
      <c r="G50" s="9">
        <v>5</v>
      </c>
      <c r="H50" s="8">
        <f t="shared" si="0"/>
        <v>26.315789473684209</v>
      </c>
      <c r="I50" s="15">
        <v>13</v>
      </c>
      <c r="J50" s="8">
        <f t="shared" si="1"/>
        <v>68.421052631578945</v>
      </c>
      <c r="K50" s="15">
        <v>1</v>
      </c>
      <c r="L50" s="8">
        <f t="shared" si="2"/>
        <v>5.2631578947368416</v>
      </c>
    </row>
    <row r="51" spans="1:12" ht="23.1" customHeight="1">
      <c r="A51" s="172"/>
      <c r="B51" s="172"/>
      <c r="C51" s="13"/>
      <c r="D51" s="14" t="s">
        <v>3</v>
      </c>
      <c r="E51" s="11"/>
      <c r="F51" s="10">
        <f t="shared" si="3"/>
        <v>145</v>
      </c>
      <c r="G51" s="9">
        <v>44</v>
      </c>
      <c r="H51" s="8">
        <f t="shared" si="0"/>
        <v>30.344827586206897</v>
      </c>
      <c r="I51" s="15">
        <v>98</v>
      </c>
      <c r="J51" s="8">
        <f t="shared" si="1"/>
        <v>67.58620689655173</v>
      </c>
      <c r="K51" s="15">
        <v>3</v>
      </c>
      <c r="L51" s="8">
        <f t="shared" si="2"/>
        <v>2.0689655172413794</v>
      </c>
    </row>
    <row r="52" spans="1:12" ht="23.1" customHeight="1">
      <c r="A52" s="172"/>
      <c r="B52" s="172"/>
      <c r="C52" s="13"/>
      <c r="D52" s="14" t="s">
        <v>2</v>
      </c>
      <c r="E52" s="11"/>
      <c r="F52" s="10">
        <f t="shared" si="3"/>
        <v>22</v>
      </c>
      <c r="G52" s="9">
        <v>5</v>
      </c>
      <c r="H52" s="8">
        <f t="shared" si="0"/>
        <v>22.727272727272727</v>
      </c>
      <c r="I52" s="15">
        <v>15</v>
      </c>
      <c r="J52" s="8">
        <f t="shared" si="1"/>
        <v>68.181818181818173</v>
      </c>
      <c r="K52" s="15">
        <v>2</v>
      </c>
      <c r="L52" s="8">
        <f t="shared" si="2"/>
        <v>9.0909090909090917</v>
      </c>
    </row>
    <row r="53" spans="1:12" ht="24" customHeight="1">
      <c r="A53" s="173"/>
      <c r="B53" s="173"/>
      <c r="C53" s="13"/>
      <c r="D53" s="12" t="s">
        <v>1</v>
      </c>
      <c r="E53" s="11"/>
      <c r="F53" s="10">
        <f t="shared" si="3"/>
        <v>42</v>
      </c>
      <c r="G53" s="9">
        <v>24</v>
      </c>
      <c r="H53" s="8">
        <f t="shared" si="0"/>
        <v>57.142857142857139</v>
      </c>
      <c r="I53" s="15">
        <v>12</v>
      </c>
      <c r="J53" s="8">
        <f t="shared" si="1"/>
        <v>28.571428571428569</v>
      </c>
      <c r="K53" s="15">
        <v>6</v>
      </c>
      <c r="L53" s="8">
        <f t="shared" si="2"/>
        <v>14.285714285714285</v>
      </c>
    </row>
    <row r="55" spans="1:12" ht="12.75" customHeight="1"/>
    <row r="56" spans="1:12">
      <c r="D56" s="5"/>
    </row>
    <row r="60" spans="1:12" s="4" customFormat="1" ht="12">
      <c r="D60" s="5"/>
    </row>
    <row r="64" spans="1:12" s="4" customFormat="1" ht="12">
      <c r="D64" s="5"/>
    </row>
    <row r="68" spans="4:4" s="4" customFormat="1" ht="12">
      <c r="D68" s="5"/>
    </row>
    <row r="70" spans="4:4" s="4" customFormat="1" ht="12">
      <c r="D70" s="5"/>
    </row>
    <row r="72" spans="4:4" s="4" customFormat="1" ht="12">
      <c r="D72" s="5"/>
    </row>
    <row r="74" spans="4:4" s="4" customFormat="1" ht="12">
      <c r="D74" s="5"/>
    </row>
    <row r="76" spans="4:4" s="4" customFormat="1" ht="13.5" customHeight="1">
      <c r="D76" s="6"/>
    </row>
    <row r="77" spans="4:4" s="4" customFormat="1" ht="13.5" customHeight="1"/>
    <row r="78" spans="4:4" s="4" customFormat="1" ht="12">
      <c r="D78" s="5"/>
    </row>
    <row r="80" spans="4:4" s="4" customFormat="1" ht="12">
      <c r="D80" s="5"/>
    </row>
    <row r="82" spans="4:4" s="4" customFormat="1" ht="12">
      <c r="D82" s="5"/>
    </row>
    <row r="84" spans="4:4" s="4" customFormat="1" ht="12">
      <c r="D84" s="5"/>
    </row>
    <row r="88" spans="4:4" s="4" customFormat="1" ht="12.75" customHeight="1"/>
    <row r="89" spans="4:4" s="4" customFormat="1" ht="12.75" customHeight="1"/>
  </sheetData>
  <mergeCells count="21">
    <mergeCell ref="A3:E6"/>
    <mergeCell ref="F3:F6"/>
    <mergeCell ref="B12:E12"/>
    <mergeCell ref="A13:A53"/>
    <mergeCell ref="B13:B37"/>
    <mergeCell ref="B38:B53"/>
    <mergeCell ref="A7:E7"/>
    <mergeCell ref="A8:A12"/>
    <mergeCell ref="B8:E8"/>
    <mergeCell ref="B9:E9"/>
    <mergeCell ref="B10:E10"/>
    <mergeCell ref="B11:E11"/>
    <mergeCell ref="G3:H4"/>
    <mergeCell ref="I3:J4"/>
    <mergeCell ref="K3:L4"/>
    <mergeCell ref="G5:G6"/>
    <mergeCell ref="H5:H6"/>
    <mergeCell ref="I5:I6"/>
    <mergeCell ref="J5:J6"/>
    <mergeCell ref="K5:K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90"/>
  <sheetViews>
    <sheetView showGridLines="0" view="pageBreakPreview" zoomScaleNormal="85"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6" width="9.625" style="3" customWidth="1"/>
    <col min="7" max="12" width="13.625" style="3" customWidth="1"/>
    <col min="13" max="13" width="9" style="3"/>
    <col min="14" max="24" width="9" style="84"/>
    <col min="25" max="16384" width="9" style="3"/>
  </cols>
  <sheetData>
    <row r="1" spans="1:23" ht="14.25">
      <c r="A1" s="18" t="s">
        <v>623</v>
      </c>
    </row>
    <row r="3" spans="1:23" ht="13.5" customHeight="1">
      <c r="A3" s="158" t="s">
        <v>64</v>
      </c>
      <c r="B3" s="159"/>
      <c r="C3" s="159"/>
      <c r="D3" s="159"/>
      <c r="E3" s="160"/>
      <c r="F3" s="167" t="s">
        <v>113</v>
      </c>
      <c r="G3" s="210" t="s">
        <v>450</v>
      </c>
      <c r="H3" s="210"/>
      <c r="I3" s="210" t="s">
        <v>449</v>
      </c>
      <c r="J3" s="210"/>
      <c r="K3" s="210" t="s">
        <v>448</v>
      </c>
      <c r="L3" s="210"/>
    </row>
    <row r="4" spans="1:23" ht="42" customHeight="1">
      <c r="A4" s="161"/>
      <c r="B4" s="162"/>
      <c r="C4" s="162"/>
      <c r="D4" s="162"/>
      <c r="E4" s="163"/>
      <c r="F4" s="150"/>
      <c r="G4" s="210"/>
      <c r="H4" s="210"/>
      <c r="I4" s="210"/>
      <c r="J4" s="210"/>
      <c r="K4" s="210"/>
      <c r="L4" s="210"/>
    </row>
    <row r="5" spans="1:23" ht="15" customHeight="1">
      <c r="A5" s="161"/>
      <c r="B5" s="162"/>
      <c r="C5" s="162"/>
      <c r="D5" s="162"/>
      <c r="E5" s="163"/>
      <c r="F5" s="150"/>
      <c r="G5" s="151" t="s">
        <v>74</v>
      </c>
      <c r="H5" s="211" t="s">
        <v>51</v>
      </c>
      <c r="I5" s="151" t="s">
        <v>74</v>
      </c>
      <c r="J5" s="211" t="s">
        <v>51</v>
      </c>
      <c r="K5" s="151" t="s">
        <v>74</v>
      </c>
      <c r="L5" s="211" t="s">
        <v>51</v>
      </c>
    </row>
    <row r="6" spans="1:23" ht="15" customHeight="1">
      <c r="A6" s="164"/>
      <c r="B6" s="165"/>
      <c r="C6" s="165"/>
      <c r="D6" s="165"/>
      <c r="E6" s="166"/>
      <c r="F6" s="150"/>
      <c r="G6" s="152"/>
      <c r="H6" s="212"/>
      <c r="I6" s="152"/>
      <c r="J6" s="212"/>
      <c r="K6" s="152"/>
      <c r="L6" s="212"/>
      <c r="N6" s="89"/>
      <c r="O6" s="89"/>
      <c r="P6" s="89"/>
      <c r="Q6" s="89"/>
      <c r="R6" s="89"/>
      <c r="S6" s="89"/>
      <c r="T6" s="89"/>
      <c r="U6" s="89"/>
      <c r="V6" s="89"/>
      <c r="W6" s="89"/>
    </row>
    <row r="7" spans="1:23" ht="23.1" customHeight="1">
      <c r="A7" s="155" t="s">
        <v>50</v>
      </c>
      <c r="B7" s="156"/>
      <c r="C7" s="156"/>
      <c r="D7" s="156"/>
      <c r="E7" s="157"/>
      <c r="F7" s="9">
        <f>SUM(G7,I7,K7)</f>
        <v>75042</v>
      </c>
      <c r="G7" s="9">
        <v>42867</v>
      </c>
      <c r="H7" s="8">
        <f t="shared" ref="H7:H53" si="0">IF(G7=0,0,G7/$F7*100)</f>
        <v>57.124010554089708</v>
      </c>
      <c r="I7" s="9">
        <v>27962</v>
      </c>
      <c r="J7" s="8">
        <f t="shared" ref="J7:J53" si="1">IF(I7=0,0,I7/$F7*100)</f>
        <v>37.261800058633831</v>
      </c>
      <c r="K7" s="9">
        <v>4213</v>
      </c>
      <c r="L7" s="8">
        <f t="shared" ref="L7:L53" si="2">IF(K7=0,0,K7/$F7*100)</f>
        <v>5.6141893872764586</v>
      </c>
      <c r="M7" s="54"/>
    </row>
    <row r="8" spans="1:23" ht="23.1" customHeight="1">
      <c r="A8" s="174" t="s">
        <v>49</v>
      </c>
      <c r="B8" s="177" t="s">
        <v>48</v>
      </c>
      <c r="C8" s="178"/>
      <c r="D8" s="178"/>
      <c r="E8" s="179"/>
      <c r="F8" s="10">
        <f t="shared" ref="F8:F53" si="3">SUM(G8,I8,K8)</f>
        <v>3128</v>
      </c>
      <c r="G8" s="9">
        <v>1299</v>
      </c>
      <c r="H8" s="8">
        <f t="shared" si="0"/>
        <v>41.528132992327365</v>
      </c>
      <c r="I8" s="9">
        <v>1004</v>
      </c>
      <c r="J8" s="8">
        <f t="shared" si="1"/>
        <v>32.09718670076726</v>
      </c>
      <c r="K8" s="9">
        <v>825</v>
      </c>
      <c r="L8" s="8">
        <f t="shared" si="2"/>
        <v>26.374680306905368</v>
      </c>
      <c r="M8" s="54"/>
      <c r="N8" s="88"/>
      <c r="P8" s="88"/>
      <c r="Q8" s="88"/>
      <c r="R8" s="88"/>
      <c r="S8" s="88"/>
      <c r="T8" s="88"/>
      <c r="U8" s="88"/>
      <c r="V8" s="88"/>
      <c r="W8" s="88"/>
    </row>
    <row r="9" spans="1:23" ht="23.1" customHeight="1">
      <c r="A9" s="175"/>
      <c r="B9" s="177" t="s">
        <v>47</v>
      </c>
      <c r="C9" s="178"/>
      <c r="D9" s="178"/>
      <c r="E9" s="179"/>
      <c r="F9" s="10">
        <f t="shared" si="3"/>
        <v>5043</v>
      </c>
      <c r="G9" s="9">
        <v>2496</v>
      </c>
      <c r="H9" s="8">
        <f t="shared" si="0"/>
        <v>49.494348602022605</v>
      </c>
      <c r="I9" s="9">
        <v>1741</v>
      </c>
      <c r="J9" s="8">
        <f t="shared" si="1"/>
        <v>34.523101328574263</v>
      </c>
      <c r="K9" s="9">
        <v>806</v>
      </c>
      <c r="L9" s="8">
        <f t="shared" si="2"/>
        <v>15.982550069403134</v>
      </c>
      <c r="N9" s="88"/>
      <c r="P9" s="88"/>
      <c r="Q9" s="88"/>
      <c r="R9" s="88"/>
      <c r="S9" s="88"/>
      <c r="T9" s="88"/>
      <c r="U9" s="88"/>
      <c r="V9" s="88"/>
      <c r="W9" s="88"/>
    </row>
    <row r="10" spans="1:23" ht="23.1" customHeight="1">
      <c r="A10" s="175"/>
      <c r="B10" s="177" t="s">
        <v>46</v>
      </c>
      <c r="C10" s="178"/>
      <c r="D10" s="178"/>
      <c r="E10" s="179"/>
      <c r="F10" s="10">
        <f t="shared" si="3"/>
        <v>22429</v>
      </c>
      <c r="G10" s="35">
        <v>14415</v>
      </c>
      <c r="H10" s="8">
        <f t="shared" si="0"/>
        <v>64.269472557849213</v>
      </c>
      <c r="I10" s="9">
        <v>7092</v>
      </c>
      <c r="J10" s="8">
        <f t="shared" si="1"/>
        <v>31.619777966026124</v>
      </c>
      <c r="K10" s="9">
        <v>922</v>
      </c>
      <c r="L10" s="8">
        <f t="shared" si="2"/>
        <v>4.1107494761246599</v>
      </c>
      <c r="N10" s="88"/>
      <c r="P10" s="88"/>
      <c r="Q10" s="88"/>
      <c r="R10" s="88"/>
      <c r="S10" s="88"/>
      <c r="T10" s="88"/>
      <c r="U10" s="88"/>
      <c r="V10" s="88"/>
      <c r="W10" s="88"/>
    </row>
    <row r="11" spans="1:23" ht="23.1" customHeight="1">
      <c r="A11" s="175"/>
      <c r="B11" s="177" t="s">
        <v>45</v>
      </c>
      <c r="C11" s="178"/>
      <c r="D11" s="178"/>
      <c r="E11" s="179"/>
      <c r="F11" s="10">
        <f t="shared" si="3"/>
        <v>13209</v>
      </c>
      <c r="G11" s="9">
        <v>9167</v>
      </c>
      <c r="H11" s="8">
        <f t="shared" si="0"/>
        <v>69.399651752592931</v>
      </c>
      <c r="I11" s="35">
        <v>3790</v>
      </c>
      <c r="J11" s="8">
        <f t="shared" si="1"/>
        <v>28.692558104322814</v>
      </c>
      <c r="K11" s="9">
        <v>252</v>
      </c>
      <c r="L11" s="8">
        <f t="shared" si="2"/>
        <v>1.9077901430842605</v>
      </c>
      <c r="N11" s="88"/>
      <c r="P11" s="90"/>
      <c r="Q11" s="88"/>
      <c r="R11" s="88"/>
      <c r="S11" s="88"/>
      <c r="T11" s="88"/>
      <c r="U11" s="88"/>
      <c r="V11" s="88"/>
      <c r="W11" s="88"/>
    </row>
    <row r="12" spans="1:23" ht="23.1" customHeight="1">
      <c r="A12" s="176"/>
      <c r="B12" s="177" t="s">
        <v>44</v>
      </c>
      <c r="C12" s="178"/>
      <c r="D12" s="178"/>
      <c r="E12" s="179"/>
      <c r="F12" s="10">
        <f t="shared" si="3"/>
        <v>31233</v>
      </c>
      <c r="G12" s="9">
        <v>15490</v>
      </c>
      <c r="H12" s="8">
        <f t="shared" si="0"/>
        <v>49.594979668939907</v>
      </c>
      <c r="I12" s="35">
        <v>14335</v>
      </c>
      <c r="J12" s="8">
        <f t="shared" si="1"/>
        <v>45.896967950565113</v>
      </c>
      <c r="K12" s="9">
        <v>1408</v>
      </c>
      <c r="L12" s="8">
        <f t="shared" si="2"/>
        <v>4.5080523804949895</v>
      </c>
      <c r="N12" s="88"/>
      <c r="P12" s="90"/>
      <c r="Q12" s="88"/>
      <c r="R12" s="88"/>
      <c r="S12" s="88"/>
      <c r="T12" s="88"/>
      <c r="U12" s="88"/>
      <c r="V12" s="88"/>
      <c r="W12" s="88"/>
    </row>
    <row r="13" spans="1:23" ht="23.1" customHeight="1">
      <c r="A13" s="171" t="s">
        <v>43</v>
      </c>
      <c r="B13" s="171" t="s">
        <v>42</v>
      </c>
      <c r="C13" s="13"/>
      <c r="D13" s="14" t="s">
        <v>16</v>
      </c>
      <c r="E13" s="11"/>
      <c r="F13" s="10">
        <f t="shared" si="3"/>
        <v>35069</v>
      </c>
      <c r="G13" s="9">
        <v>27435</v>
      </c>
      <c r="H13" s="8">
        <f t="shared" si="0"/>
        <v>78.231486498046706</v>
      </c>
      <c r="I13" s="9">
        <v>6755</v>
      </c>
      <c r="J13" s="8">
        <f t="shared" si="1"/>
        <v>19.262026291026263</v>
      </c>
      <c r="K13" s="9">
        <v>879</v>
      </c>
      <c r="L13" s="8">
        <f t="shared" si="2"/>
        <v>2.5064872109270295</v>
      </c>
      <c r="N13" s="89"/>
      <c r="P13" s="89"/>
      <c r="Q13" s="89"/>
      <c r="R13" s="89"/>
      <c r="S13" s="89"/>
      <c r="T13" s="89"/>
      <c r="U13" s="89"/>
      <c r="V13" s="89"/>
      <c r="W13" s="89"/>
    </row>
    <row r="14" spans="1:23" ht="23.1" customHeight="1">
      <c r="A14" s="172"/>
      <c r="B14" s="172"/>
      <c r="C14" s="13"/>
      <c r="D14" s="14" t="s">
        <v>41</v>
      </c>
      <c r="E14" s="11"/>
      <c r="F14" s="10">
        <f t="shared" si="3"/>
        <v>4559</v>
      </c>
      <c r="G14" s="9">
        <v>4300</v>
      </c>
      <c r="H14" s="8">
        <f t="shared" si="0"/>
        <v>94.318929589822332</v>
      </c>
      <c r="I14" s="35">
        <v>224</v>
      </c>
      <c r="J14" s="8">
        <f t="shared" si="1"/>
        <v>4.9133581925860934</v>
      </c>
      <c r="K14" s="9">
        <v>35</v>
      </c>
      <c r="L14" s="8">
        <f t="shared" si="2"/>
        <v>0.76771221759157715</v>
      </c>
      <c r="N14" s="88"/>
      <c r="P14" s="90"/>
      <c r="Q14" s="88"/>
      <c r="R14" s="88"/>
      <c r="S14" s="88"/>
      <c r="T14" s="88"/>
      <c r="U14" s="88"/>
      <c r="V14" s="88"/>
      <c r="W14" s="88"/>
    </row>
    <row r="15" spans="1:23" ht="23.1" customHeight="1">
      <c r="A15" s="172"/>
      <c r="B15" s="172"/>
      <c r="C15" s="13"/>
      <c r="D15" s="14" t="s">
        <v>40</v>
      </c>
      <c r="E15" s="11"/>
      <c r="F15" s="10">
        <f t="shared" si="3"/>
        <v>202</v>
      </c>
      <c r="G15" s="35">
        <v>197</v>
      </c>
      <c r="H15" s="8">
        <f t="shared" si="0"/>
        <v>97.524752475247524</v>
      </c>
      <c r="I15" s="35">
        <v>0</v>
      </c>
      <c r="J15" s="8">
        <f t="shared" si="1"/>
        <v>0</v>
      </c>
      <c r="K15" s="9">
        <v>5</v>
      </c>
      <c r="L15" s="8">
        <f t="shared" si="2"/>
        <v>2.4752475247524752</v>
      </c>
      <c r="N15" s="88"/>
      <c r="P15" s="90"/>
      <c r="Q15" s="88"/>
      <c r="R15" s="88"/>
      <c r="S15" s="88"/>
      <c r="T15" s="88"/>
      <c r="U15" s="90"/>
      <c r="V15" s="90"/>
      <c r="W15" s="90"/>
    </row>
    <row r="16" spans="1:23" ht="23.1" customHeight="1">
      <c r="A16" s="172"/>
      <c r="B16" s="172"/>
      <c r="C16" s="13"/>
      <c r="D16" s="14" t="s">
        <v>39</v>
      </c>
      <c r="E16" s="11"/>
      <c r="F16" s="10">
        <f t="shared" si="3"/>
        <v>1512</v>
      </c>
      <c r="G16" s="35">
        <v>1192</v>
      </c>
      <c r="H16" s="8">
        <f t="shared" si="0"/>
        <v>78.835978835978835</v>
      </c>
      <c r="I16" s="35">
        <v>156</v>
      </c>
      <c r="J16" s="8">
        <f t="shared" si="1"/>
        <v>10.317460317460316</v>
      </c>
      <c r="K16" s="9">
        <v>164</v>
      </c>
      <c r="L16" s="8">
        <f t="shared" si="2"/>
        <v>10.846560846560847</v>
      </c>
      <c r="N16" s="88"/>
      <c r="P16" s="88"/>
      <c r="Q16" s="88"/>
      <c r="R16" s="88"/>
      <c r="S16" s="88"/>
      <c r="T16" s="88"/>
      <c r="U16" s="88"/>
      <c r="V16" s="88"/>
      <c r="W16" s="88"/>
    </row>
    <row r="17" spans="1:23" ht="23.1" customHeight="1">
      <c r="A17" s="172"/>
      <c r="B17" s="172"/>
      <c r="C17" s="13"/>
      <c r="D17" s="14" t="s">
        <v>38</v>
      </c>
      <c r="E17" s="11"/>
      <c r="F17" s="10">
        <f t="shared" si="3"/>
        <v>43</v>
      </c>
      <c r="G17" s="9">
        <v>43</v>
      </c>
      <c r="H17" s="8">
        <f t="shared" si="0"/>
        <v>100</v>
      </c>
      <c r="I17" s="35">
        <v>0</v>
      </c>
      <c r="J17" s="8">
        <f t="shared" si="1"/>
        <v>0</v>
      </c>
      <c r="K17" s="9">
        <v>0</v>
      </c>
      <c r="L17" s="8">
        <f t="shared" si="2"/>
        <v>0</v>
      </c>
      <c r="N17" s="88"/>
      <c r="P17" s="90"/>
      <c r="Q17" s="88"/>
      <c r="R17" s="88"/>
      <c r="S17" s="88"/>
      <c r="T17" s="88"/>
      <c r="U17" s="90"/>
      <c r="V17" s="90"/>
      <c r="W17" s="90"/>
    </row>
    <row r="18" spans="1:23" ht="23.1" customHeight="1">
      <c r="A18" s="172"/>
      <c r="B18" s="172"/>
      <c r="C18" s="13"/>
      <c r="D18" s="14" t="s">
        <v>37</v>
      </c>
      <c r="E18" s="11"/>
      <c r="F18" s="10">
        <f t="shared" si="3"/>
        <v>647</v>
      </c>
      <c r="G18" s="35">
        <v>387</v>
      </c>
      <c r="H18" s="8">
        <f t="shared" si="0"/>
        <v>59.814528593508498</v>
      </c>
      <c r="I18" s="9">
        <v>260</v>
      </c>
      <c r="J18" s="8">
        <f t="shared" si="1"/>
        <v>40.185471406491502</v>
      </c>
      <c r="K18" s="9">
        <v>0</v>
      </c>
      <c r="L18" s="8">
        <f t="shared" si="2"/>
        <v>0</v>
      </c>
      <c r="N18" s="88"/>
      <c r="P18" s="90"/>
      <c r="Q18" s="88"/>
      <c r="R18" s="88"/>
      <c r="S18" s="88"/>
      <c r="T18" s="88"/>
      <c r="U18" s="88"/>
      <c r="V18" s="88"/>
      <c r="W18" s="90"/>
    </row>
    <row r="19" spans="1:23" ht="23.1" customHeight="1">
      <c r="A19" s="172"/>
      <c r="B19" s="172"/>
      <c r="C19" s="13"/>
      <c r="D19" s="14" t="s">
        <v>36</v>
      </c>
      <c r="E19" s="11"/>
      <c r="F19" s="10">
        <f t="shared" si="3"/>
        <v>121</v>
      </c>
      <c r="G19" s="35">
        <v>121</v>
      </c>
      <c r="H19" s="8">
        <f t="shared" si="0"/>
        <v>100</v>
      </c>
      <c r="I19" s="35">
        <v>0</v>
      </c>
      <c r="J19" s="8">
        <f t="shared" si="1"/>
        <v>0</v>
      </c>
      <c r="K19" s="9">
        <v>0</v>
      </c>
      <c r="L19" s="8">
        <f t="shared" si="2"/>
        <v>0</v>
      </c>
      <c r="N19" s="88"/>
      <c r="P19" s="90"/>
      <c r="Q19" s="90"/>
      <c r="R19" s="90"/>
      <c r="S19" s="88"/>
      <c r="T19" s="88"/>
      <c r="U19" s="90"/>
      <c r="V19" s="90"/>
      <c r="W19" s="90"/>
    </row>
    <row r="20" spans="1:23" ht="23.1" customHeight="1">
      <c r="A20" s="172"/>
      <c r="B20" s="172"/>
      <c r="C20" s="13"/>
      <c r="D20" s="14" t="s">
        <v>35</v>
      </c>
      <c r="E20" s="11"/>
      <c r="F20" s="10">
        <f t="shared" si="3"/>
        <v>471</v>
      </c>
      <c r="G20" s="35">
        <v>0</v>
      </c>
      <c r="H20" s="8">
        <f t="shared" si="0"/>
        <v>0</v>
      </c>
      <c r="I20" s="35">
        <v>465</v>
      </c>
      <c r="J20" s="8">
        <f t="shared" si="1"/>
        <v>98.726114649681534</v>
      </c>
      <c r="K20" s="9">
        <v>6</v>
      </c>
      <c r="L20" s="8">
        <f t="shared" si="2"/>
        <v>1.2738853503184715</v>
      </c>
      <c r="N20" s="88"/>
      <c r="P20" s="90"/>
      <c r="Q20" s="90"/>
      <c r="R20" s="90"/>
      <c r="S20" s="88"/>
      <c r="T20" s="88"/>
      <c r="U20" s="88"/>
      <c r="V20" s="88"/>
      <c r="W20" s="90"/>
    </row>
    <row r="21" spans="1:23" ht="23.1" customHeight="1">
      <c r="A21" s="172"/>
      <c r="B21" s="172"/>
      <c r="C21" s="13"/>
      <c r="D21" s="14" t="s">
        <v>34</v>
      </c>
      <c r="E21" s="11"/>
      <c r="F21" s="10">
        <f t="shared" si="3"/>
        <v>2152</v>
      </c>
      <c r="G21" s="35">
        <v>656</v>
      </c>
      <c r="H21" s="8">
        <f t="shared" si="0"/>
        <v>30.483271375464682</v>
      </c>
      <c r="I21" s="35">
        <v>1496</v>
      </c>
      <c r="J21" s="8">
        <f t="shared" si="1"/>
        <v>69.516728624535318</v>
      </c>
      <c r="K21" s="9">
        <v>0</v>
      </c>
      <c r="L21" s="8">
        <f t="shared" si="2"/>
        <v>0</v>
      </c>
      <c r="N21" s="88"/>
      <c r="P21" s="90"/>
      <c r="Q21" s="88"/>
      <c r="R21" s="88"/>
      <c r="S21" s="88"/>
      <c r="T21" s="88"/>
      <c r="U21" s="88"/>
      <c r="V21" s="88"/>
      <c r="W21" s="88"/>
    </row>
    <row r="22" spans="1:23" ht="23.1" customHeight="1">
      <c r="A22" s="172"/>
      <c r="B22" s="172"/>
      <c r="C22" s="13"/>
      <c r="D22" s="14" t="s">
        <v>33</v>
      </c>
      <c r="E22" s="11"/>
      <c r="F22" s="10">
        <f>SUM(G22,I22,K22)</f>
        <v>7</v>
      </c>
      <c r="G22" s="35">
        <v>0</v>
      </c>
      <c r="H22" s="8">
        <f t="shared" si="0"/>
        <v>0</v>
      </c>
      <c r="I22" s="35">
        <v>0</v>
      </c>
      <c r="J22" s="8">
        <f t="shared" si="1"/>
        <v>0</v>
      </c>
      <c r="K22" s="9">
        <v>7</v>
      </c>
      <c r="L22" s="8">
        <f t="shared" si="2"/>
        <v>100</v>
      </c>
      <c r="N22" s="88"/>
      <c r="P22" s="90"/>
      <c r="Q22" s="88"/>
      <c r="R22" s="88"/>
      <c r="S22" s="90"/>
      <c r="T22" s="90"/>
      <c r="U22" s="90"/>
      <c r="V22" s="90"/>
      <c r="W22" s="90"/>
    </row>
    <row r="23" spans="1:23" ht="23.1" customHeight="1">
      <c r="A23" s="172"/>
      <c r="B23" s="172"/>
      <c r="C23" s="13"/>
      <c r="D23" s="14" t="s">
        <v>32</v>
      </c>
      <c r="E23" s="11"/>
      <c r="F23" s="10">
        <f t="shared" si="3"/>
        <v>1095</v>
      </c>
      <c r="G23" s="35">
        <v>1045</v>
      </c>
      <c r="H23" s="8">
        <f t="shared" si="0"/>
        <v>95.433789954337897</v>
      </c>
      <c r="I23" s="35">
        <v>50</v>
      </c>
      <c r="J23" s="8">
        <f t="shared" si="1"/>
        <v>4.5662100456620998</v>
      </c>
      <c r="K23" s="9">
        <v>0</v>
      </c>
      <c r="L23" s="8">
        <f t="shared" si="2"/>
        <v>0</v>
      </c>
      <c r="N23" s="88"/>
      <c r="P23" s="90"/>
      <c r="Q23" s="88"/>
      <c r="R23" s="88"/>
      <c r="S23" s="88"/>
      <c r="T23" s="88"/>
      <c r="U23" s="90"/>
      <c r="V23" s="90"/>
      <c r="W23" s="90"/>
    </row>
    <row r="24" spans="1:23" ht="23.1" customHeight="1">
      <c r="A24" s="172"/>
      <c r="B24" s="172"/>
      <c r="C24" s="13"/>
      <c r="D24" s="14" t="s">
        <v>31</v>
      </c>
      <c r="E24" s="11"/>
      <c r="F24" s="10">
        <f t="shared" si="3"/>
        <v>17</v>
      </c>
      <c r="G24" s="80">
        <v>0</v>
      </c>
      <c r="H24" s="81">
        <f t="shared" si="0"/>
        <v>0</v>
      </c>
      <c r="I24" s="80">
        <v>0</v>
      </c>
      <c r="J24" s="81">
        <f t="shared" si="1"/>
        <v>0</v>
      </c>
      <c r="K24" s="33">
        <v>17</v>
      </c>
      <c r="L24" s="81">
        <f t="shared" si="2"/>
        <v>100</v>
      </c>
      <c r="N24" s="88"/>
      <c r="P24" s="90"/>
      <c r="Q24" s="88"/>
      <c r="R24" s="88"/>
      <c r="S24" s="88"/>
      <c r="T24" s="88"/>
      <c r="U24" s="90"/>
      <c r="V24" s="90"/>
      <c r="W24" s="90"/>
    </row>
    <row r="25" spans="1:23" ht="23.1" customHeight="1">
      <c r="A25" s="172"/>
      <c r="B25" s="172"/>
      <c r="C25" s="13"/>
      <c r="D25" s="12" t="s">
        <v>30</v>
      </c>
      <c r="E25" s="11"/>
      <c r="F25" s="10">
        <f t="shared" si="3"/>
        <v>189</v>
      </c>
      <c r="G25" s="9">
        <v>189</v>
      </c>
      <c r="H25" s="8">
        <f t="shared" si="0"/>
        <v>100</v>
      </c>
      <c r="I25" s="35">
        <v>0</v>
      </c>
      <c r="J25" s="8">
        <f t="shared" si="1"/>
        <v>0</v>
      </c>
      <c r="K25" s="9">
        <v>0</v>
      </c>
      <c r="L25" s="8">
        <f t="shared" si="2"/>
        <v>0</v>
      </c>
      <c r="N25" s="88"/>
      <c r="P25" s="90"/>
      <c r="Q25" s="90"/>
      <c r="R25" s="90"/>
      <c r="S25" s="88"/>
      <c r="T25" s="88"/>
      <c r="U25" s="90"/>
      <c r="V25" s="90"/>
      <c r="W25" s="90"/>
    </row>
    <row r="26" spans="1:23" ht="23.1" customHeight="1">
      <c r="A26" s="172"/>
      <c r="B26" s="172"/>
      <c r="C26" s="13"/>
      <c r="D26" s="111" t="s">
        <v>29</v>
      </c>
      <c r="E26" s="112"/>
      <c r="F26" s="31">
        <f t="shared" si="3"/>
        <v>1388</v>
      </c>
      <c r="G26" s="114">
        <v>1350</v>
      </c>
      <c r="H26" s="113">
        <f t="shared" si="0"/>
        <v>97.262247838616716</v>
      </c>
      <c r="I26" s="114">
        <v>18</v>
      </c>
      <c r="J26" s="8">
        <f t="shared" si="1"/>
        <v>1.2968299711815563</v>
      </c>
      <c r="K26" s="9">
        <v>20</v>
      </c>
      <c r="L26" s="8">
        <f t="shared" si="2"/>
        <v>1.4409221902017291</v>
      </c>
      <c r="N26" s="88"/>
      <c r="P26" s="88"/>
      <c r="Q26" s="88"/>
      <c r="R26" s="88"/>
      <c r="S26" s="88"/>
      <c r="T26" s="88"/>
      <c r="U26" s="90"/>
      <c r="V26" s="90"/>
      <c r="W26" s="88"/>
    </row>
    <row r="27" spans="1:23" ht="23.1" customHeight="1">
      <c r="A27" s="172"/>
      <c r="B27" s="172"/>
      <c r="C27" s="13"/>
      <c r="D27" s="14" t="s">
        <v>28</v>
      </c>
      <c r="E27" s="11"/>
      <c r="F27" s="10">
        <f t="shared" si="3"/>
        <v>327</v>
      </c>
      <c r="G27" s="35">
        <v>175</v>
      </c>
      <c r="H27" s="8">
        <f t="shared" si="0"/>
        <v>53.516819571865447</v>
      </c>
      <c r="I27" s="35">
        <v>152</v>
      </c>
      <c r="J27" s="8">
        <f t="shared" si="1"/>
        <v>46.48318042813456</v>
      </c>
      <c r="K27" s="9">
        <v>0</v>
      </c>
      <c r="L27" s="8">
        <f t="shared" si="2"/>
        <v>0</v>
      </c>
      <c r="N27" s="88"/>
      <c r="P27" s="90"/>
      <c r="Q27" s="90"/>
      <c r="R27" s="90"/>
      <c r="S27" s="88"/>
      <c r="T27" s="88"/>
      <c r="U27" s="90"/>
      <c r="V27" s="90"/>
      <c r="W27" s="90"/>
    </row>
    <row r="28" spans="1:23" ht="23.1" customHeight="1">
      <c r="A28" s="172"/>
      <c r="B28" s="172"/>
      <c r="C28" s="13"/>
      <c r="D28" s="14" t="s">
        <v>27</v>
      </c>
      <c r="E28" s="11"/>
      <c r="F28" s="10">
        <f t="shared" si="3"/>
        <v>541</v>
      </c>
      <c r="G28" s="35">
        <v>513</v>
      </c>
      <c r="H28" s="8">
        <f t="shared" si="0"/>
        <v>94.824399260628468</v>
      </c>
      <c r="I28" s="35">
        <v>28</v>
      </c>
      <c r="J28" s="8">
        <f t="shared" si="1"/>
        <v>5.1756007393715349</v>
      </c>
      <c r="K28" s="9">
        <v>0</v>
      </c>
      <c r="L28" s="8">
        <f t="shared" si="2"/>
        <v>0</v>
      </c>
      <c r="N28" s="88"/>
      <c r="P28" s="90"/>
      <c r="Q28" s="90"/>
      <c r="R28" s="90"/>
      <c r="S28" s="88"/>
      <c r="T28" s="88"/>
      <c r="U28" s="90"/>
      <c r="V28" s="90"/>
      <c r="W28" s="90"/>
    </row>
    <row r="29" spans="1:23" ht="23.1" customHeight="1">
      <c r="A29" s="172"/>
      <c r="B29" s="172"/>
      <c r="C29" s="13"/>
      <c r="D29" s="14" t="s">
        <v>26</v>
      </c>
      <c r="E29" s="11"/>
      <c r="F29" s="10">
        <f t="shared" si="3"/>
        <v>1099</v>
      </c>
      <c r="G29" s="35">
        <v>925</v>
      </c>
      <c r="H29" s="8">
        <f t="shared" si="0"/>
        <v>84.167424931756145</v>
      </c>
      <c r="I29" s="35">
        <v>126</v>
      </c>
      <c r="J29" s="8">
        <f t="shared" si="1"/>
        <v>11.464968152866243</v>
      </c>
      <c r="K29" s="9">
        <v>48</v>
      </c>
      <c r="L29" s="8">
        <f t="shared" si="2"/>
        <v>4.3676069153776167</v>
      </c>
      <c r="N29" s="88"/>
      <c r="P29" s="90"/>
      <c r="Q29" s="88"/>
      <c r="R29" s="88"/>
      <c r="S29" s="88"/>
      <c r="T29" s="88"/>
      <c r="U29" s="88"/>
      <c r="V29" s="88"/>
      <c r="W29" s="90"/>
    </row>
    <row r="30" spans="1:23" ht="23.1" customHeight="1">
      <c r="A30" s="172"/>
      <c r="B30" s="172"/>
      <c r="C30" s="13"/>
      <c r="D30" s="14" t="s">
        <v>25</v>
      </c>
      <c r="E30" s="11"/>
      <c r="F30" s="10">
        <f t="shared" si="3"/>
        <v>1146</v>
      </c>
      <c r="G30" s="35">
        <v>292</v>
      </c>
      <c r="H30" s="8">
        <f t="shared" si="0"/>
        <v>25.479930191972077</v>
      </c>
      <c r="I30" s="35">
        <v>854</v>
      </c>
      <c r="J30" s="8">
        <f t="shared" si="1"/>
        <v>74.520069808027927</v>
      </c>
      <c r="K30" s="9">
        <v>0</v>
      </c>
      <c r="L30" s="8">
        <f t="shared" si="2"/>
        <v>0</v>
      </c>
      <c r="N30" s="88"/>
      <c r="P30" s="90"/>
      <c r="Q30" s="90"/>
      <c r="R30" s="90"/>
      <c r="S30" s="88"/>
      <c r="T30" s="88"/>
      <c r="U30" s="88"/>
      <c r="V30" s="88"/>
      <c r="W30" s="90"/>
    </row>
    <row r="31" spans="1:23" ht="23.1" customHeight="1">
      <c r="A31" s="172"/>
      <c r="B31" s="172"/>
      <c r="C31" s="13"/>
      <c r="D31" s="14" t="s">
        <v>24</v>
      </c>
      <c r="E31" s="11"/>
      <c r="F31" s="10">
        <f t="shared" si="3"/>
        <v>3683</v>
      </c>
      <c r="G31" s="35">
        <v>2431</v>
      </c>
      <c r="H31" s="8">
        <f t="shared" si="0"/>
        <v>66.005973391257129</v>
      </c>
      <c r="I31" s="35">
        <v>1047</v>
      </c>
      <c r="J31" s="8">
        <f t="shared" si="1"/>
        <v>28.427912028237852</v>
      </c>
      <c r="K31" s="9">
        <v>205</v>
      </c>
      <c r="L31" s="8">
        <f t="shared" si="2"/>
        <v>5.5661145805050234</v>
      </c>
      <c r="N31" s="88"/>
      <c r="P31" s="90"/>
      <c r="Q31" s="88"/>
      <c r="R31" s="88"/>
      <c r="S31" s="88"/>
      <c r="T31" s="88"/>
      <c r="U31" s="88"/>
      <c r="V31" s="88"/>
      <c r="W31" s="88"/>
    </row>
    <row r="32" spans="1:23" ht="23.1" customHeight="1">
      <c r="A32" s="172"/>
      <c r="B32" s="172"/>
      <c r="C32" s="13"/>
      <c r="D32" s="14" t="s">
        <v>23</v>
      </c>
      <c r="E32" s="11"/>
      <c r="F32" s="10">
        <f t="shared" si="3"/>
        <v>1095</v>
      </c>
      <c r="G32" s="35">
        <v>939</v>
      </c>
      <c r="H32" s="8">
        <f t="shared" si="0"/>
        <v>85.753424657534254</v>
      </c>
      <c r="I32" s="35">
        <v>156</v>
      </c>
      <c r="J32" s="8">
        <f t="shared" si="1"/>
        <v>14.246575342465754</v>
      </c>
      <c r="K32" s="9">
        <v>0</v>
      </c>
      <c r="L32" s="8">
        <f t="shared" si="2"/>
        <v>0</v>
      </c>
      <c r="N32" s="88"/>
      <c r="P32" s="90"/>
      <c r="Q32" s="88"/>
      <c r="R32" s="88"/>
      <c r="S32" s="88"/>
      <c r="T32" s="88"/>
      <c r="U32" s="90"/>
      <c r="V32" s="90"/>
      <c r="W32" s="90"/>
    </row>
    <row r="33" spans="1:23" ht="24" customHeight="1">
      <c r="A33" s="172"/>
      <c r="B33" s="172"/>
      <c r="C33" s="13"/>
      <c r="D33" s="14" t="s">
        <v>22</v>
      </c>
      <c r="E33" s="11"/>
      <c r="F33" s="10">
        <f t="shared" si="3"/>
        <v>7331</v>
      </c>
      <c r="G33" s="35">
        <v>5956</v>
      </c>
      <c r="H33" s="8">
        <f t="shared" si="0"/>
        <v>81.244032192061113</v>
      </c>
      <c r="I33" s="35">
        <v>1162</v>
      </c>
      <c r="J33" s="8">
        <f t="shared" si="1"/>
        <v>15.850497885690901</v>
      </c>
      <c r="K33" s="9">
        <v>213</v>
      </c>
      <c r="L33" s="8">
        <f t="shared" si="2"/>
        <v>2.9054699222479883</v>
      </c>
      <c r="N33" s="88"/>
      <c r="P33" s="90"/>
      <c r="Q33" s="88"/>
      <c r="R33" s="88"/>
      <c r="S33" s="88"/>
      <c r="T33" s="88"/>
      <c r="U33" s="88"/>
      <c r="V33" s="88"/>
      <c r="W33" s="88"/>
    </row>
    <row r="34" spans="1:23" ht="23.1" customHeight="1">
      <c r="A34" s="172"/>
      <c r="B34" s="172"/>
      <c r="C34" s="13"/>
      <c r="D34" s="14" t="s">
        <v>21</v>
      </c>
      <c r="E34" s="11"/>
      <c r="F34" s="10">
        <f t="shared" si="3"/>
        <v>1736</v>
      </c>
      <c r="G34" s="35">
        <v>1736</v>
      </c>
      <c r="H34" s="8">
        <f t="shared" si="0"/>
        <v>100</v>
      </c>
      <c r="I34" s="35">
        <v>0</v>
      </c>
      <c r="J34" s="8">
        <f t="shared" si="1"/>
        <v>0</v>
      </c>
      <c r="K34" s="9">
        <v>0</v>
      </c>
      <c r="L34" s="8">
        <f t="shared" si="2"/>
        <v>0</v>
      </c>
      <c r="N34" s="88"/>
      <c r="P34" s="90"/>
      <c r="Q34" s="90"/>
      <c r="R34" s="90"/>
      <c r="S34" s="88"/>
      <c r="T34" s="88"/>
      <c r="U34" s="90"/>
      <c r="V34" s="90"/>
      <c r="W34" s="90"/>
    </row>
    <row r="35" spans="1:23" ht="23.1" customHeight="1">
      <c r="A35" s="172"/>
      <c r="B35" s="172"/>
      <c r="C35" s="13"/>
      <c r="D35" s="14" t="s">
        <v>20</v>
      </c>
      <c r="E35" s="11"/>
      <c r="F35" s="10">
        <f t="shared" si="3"/>
        <v>1563</v>
      </c>
      <c r="G35" s="35">
        <v>1131</v>
      </c>
      <c r="H35" s="8">
        <f t="shared" si="0"/>
        <v>72.36084452975048</v>
      </c>
      <c r="I35" s="35">
        <v>432</v>
      </c>
      <c r="J35" s="8">
        <f t="shared" si="1"/>
        <v>27.63915547024952</v>
      </c>
      <c r="K35" s="9">
        <v>0</v>
      </c>
      <c r="L35" s="8">
        <f t="shared" si="2"/>
        <v>0</v>
      </c>
      <c r="N35" s="88"/>
      <c r="P35" s="90"/>
      <c r="Q35" s="88"/>
      <c r="R35" s="88"/>
      <c r="S35" s="88"/>
      <c r="T35" s="88"/>
      <c r="U35" s="88"/>
      <c r="V35" s="88"/>
      <c r="W35" s="90"/>
    </row>
    <row r="36" spans="1:23" ht="23.1" customHeight="1">
      <c r="A36" s="172"/>
      <c r="B36" s="172"/>
      <c r="C36" s="13"/>
      <c r="D36" s="14" t="s">
        <v>19</v>
      </c>
      <c r="E36" s="11"/>
      <c r="F36" s="10">
        <f t="shared" si="3"/>
        <v>3185</v>
      </c>
      <c r="G36" s="35">
        <v>2903</v>
      </c>
      <c r="H36" s="8">
        <f t="shared" si="0"/>
        <v>91.14599686028258</v>
      </c>
      <c r="I36" s="35">
        <v>129</v>
      </c>
      <c r="J36" s="8">
        <f t="shared" si="1"/>
        <v>4.0502354788069077</v>
      </c>
      <c r="K36" s="9">
        <v>153</v>
      </c>
      <c r="L36" s="8">
        <f t="shared" si="2"/>
        <v>4.803767660910518</v>
      </c>
      <c r="N36" s="88"/>
      <c r="P36" s="90"/>
      <c r="Q36" s="88"/>
      <c r="R36" s="88"/>
      <c r="S36" s="88"/>
      <c r="T36" s="88"/>
      <c r="U36" s="88"/>
      <c r="V36" s="88"/>
      <c r="W36" s="88"/>
    </row>
    <row r="37" spans="1:23" ht="23.1" customHeight="1">
      <c r="A37" s="172"/>
      <c r="B37" s="173"/>
      <c r="C37" s="13"/>
      <c r="D37" s="14" t="s">
        <v>18</v>
      </c>
      <c r="E37" s="11"/>
      <c r="F37" s="10">
        <f t="shared" si="3"/>
        <v>960</v>
      </c>
      <c r="G37" s="35">
        <v>954</v>
      </c>
      <c r="H37" s="8">
        <f t="shared" si="0"/>
        <v>99.375</v>
      </c>
      <c r="I37" s="35">
        <v>0</v>
      </c>
      <c r="J37" s="8">
        <f t="shared" si="1"/>
        <v>0</v>
      </c>
      <c r="K37" s="9">
        <v>6</v>
      </c>
      <c r="L37" s="8">
        <f t="shared" si="2"/>
        <v>0.625</v>
      </c>
      <c r="N37" s="88"/>
      <c r="P37" s="90"/>
      <c r="Q37" s="90"/>
      <c r="R37" s="90"/>
      <c r="S37" s="88"/>
      <c r="T37" s="88"/>
      <c r="U37" s="88"/>
      <c r="V37" s="88"/>
      <c r="W37" s="90"/>
    </row>
    <row r="38" spans="1:23" ht="23.1" customHeight="1">
      <c r="A38" s="172"/>
      <c r="B38" s="171" t="s">
        <v>17</v>
      </c>
      <c r="C38" s="13"/>
      <c r="D38" s="14" t="s">
        <v>16</v>
      </c>
      <c r="E38" s="11"/>
      <c r="F38" s="10">
        <f t="shared" si="3"/>
        <v>39973</v>
      </c>
      <c r="G38" s="9">
        <v>15432</v>
      </c>
      <c r="H38" s="8">
        <f t="shared" si="0"/>
        <v>38.606059089885676</v>
      </c>
      <c r="I38" s="9">
        <v>21207</v>
      </c>
      <c r="J38" s="8">
        <f t="shared" si="1"/>
        <v>53.053310984914816</v>
      </c>
      <c r="K38" s="9">
        <v>3334</v>
      </c>
      <c r="L38" s="8">
        <f t="shared" si="2"/>
        <v>8.3406299251995097</v>
      </c>
      <c r="N38" s="88"/>
      <c r="P38" s="88"/>
      <c r="Q38" s="88"/>
      <c r="R38" s="88"/>
      <c r="S38" s="88"/>
      <c r="T38" s="88"/>
      <c r="U38" s="88"/>
      <c r="V38" s="88"/>
      <c r="W38" s="88"/>
    </row>
    <row r="39" spans="1:23" ht="23.1" customHeight="1">
      <c r="A39" s="172"/>
      <c r="B39" s="172"/>
      <c r="C39" s="13"/>
      <c r="D39" s="14" t="s">
        <v>15</v>
      </c>
      <c r="E39" s="11"/>
      <c r="F39" s="10">
        <f t="shared" si="3"/>
        <v>105</v>
      </c>
      <c r="G39" s="9">
        <v>88</v>
      </c>
      <c r="H39" s="8">
        <f t="shared" si="0"/>
        <v>83.80952380952381</v>
      </c>
      <c r="I39" s="35">
        <v>0</v>
      </c>
      <c r="J39" s="8">
        <f t="shared" si="1"/>
        <v>0</v>
      </c>
      <c r="K39" s="9">
        <v>17</v>
      </c>
      <c r="L39" s="8">
        <f t="shared" si="2"/>
        <v>16.19047619047619</v>
      </c>
      <c r="N39" s="88"/>
      <c r="P39" s="90"/>
      <c r="Q39" s="88"/>
      <c r="R39" s="88"/>
      <c r="S39" s="88"/>
      <c r="T39" s="88"/>
      <c r="U39" s="90"/>
      <c r="V39" s="90"/>
      <c r="W39" s="90"/>
    </row>
    <row r="40" spans="1:23" ht="23.1" customHeight="1">
      <c r="A40" s="172"/>
      <c r="B40" s="172"/>
      <c r="C40" s="13"/>
      <c r="D40" s="14" t="s">
        <v>14</v>
      </c>
      <c r="E40" s="11"/>
      <c r="F40" s="10">
        <f t="shared" si="3"/>
        <v>2740</v>
      </c>
      <c r="G40" s="9">
        <v>1515</v>
      </c>
      <c r="H40" s="8">
        <f t="shared" si="0"/>
        <v>55.291970802919707</v>
      </c>
      <c r="I40" s="9">
        <v>912</v>
      </c>
      <c r="J40" s="8">
        <f t="shared" si="1"/>
        <v>33.284671532846716</v>
      </c>
      <c r="K40" s="9">
        <v>313</v>
      </c>
      <c r="L40" s="8">
        <f t="shared" si="2"/>
        <v>11.423357664233578</v>
      </c>
      <c r="N40" s="88"/>
      <c r="P40" s="88"/>
      <c r="Q40" s="88"/>
      <c r="R40" s="88"/>
      <c r="S40" s="88"/>
      <c r="T40" s="88"/>
      <c r="U40" s="88"/>
      <c r="V40" s="88"/>
      <c r="W40" s="88"/>
    </row>
    <row r="41" spans="1:23" ht="23.1" customHeight="1">
      <c r="A41" s="172"/>
      <c r="B41" s="172"/>
      <c r="C41" s="13"/>
      <c r="D41" s="14" t="s">
        <v>13</v>
      </c>
      <c r="E41" s="11"/>
      <c r="F41" s="10">
        <f t="shared" si="3"/>
        <v>824</v>
      </c>
      <c r="G41" s="35">
        <v>366</v>
      </c>
      <c r="H41" s="8">
        <f t="shared" si="0"/>
        <v>44.417475728155345</v>
      </c>
      <c r="I41" s="35">
        <v>450</v>
      </c>
      <c r="J41" s="8">
        <f t="shared" si="1"/>
        <v>54.61165048543689</v>
      </c>
      <c r="K41" s="9">
        <v>8</v>
      </c>
      <c r="L41" s="8">
        <f t="shared" si="2"/>
        <v>0.97087378640776689</v>
      </c>
      <c r="N41" s="88"/>
      <c r="P41" s="90"/>
      <c r="Q41" s="88"/>
      <c r="R41" s="88"/>
      <c r="S41" s="88"/>
      <c r="T41" s="88"/>
      <c r="U41" s="88"/>
      <c r="V41" s="88"/>
      <c r="W41" s="88"/>
    </row>
    <row r="42" spans="1:23" ht="23.1" customHeight="1">
      <c r="A42" s="172"/>
      <c r="B42" s="172"/>
      <c r="C42" s="13"/>
      <c r="D42" s="14" t="s">
        <v>12</v>
      </c>
      <c r="E42" s="11"/>
      <c r="F42" s="10">
        <f t="shared" si="3"/>
        <v>809</v>
      </c>
      <c r="G42" s="9">
        <v>227</v>
      </c>
      <c r="H42" s="8">
        <f t="shared" si="0"/>
        <v>28.059332509270707</v>
      </c>
      <c r="I42" s="35">
        <v>549</v>
      </c>
      <c r="J42" s="8">
        <f t="shared" si="1"/>
        <v>67.861557478368354</v>
      </c>
      <c r="K42" s="9">
        <v>33</v>
      </c>
      <c r="L42" s="8">
        <f t="shared" si="2"/>
        <v>4.0791100123609398</v>
      </c>
      <c r="N42" s="88"/>
      <c r="P42" s="90"/>
      <c r="Q42" s="88"/>
      <c r="R42" s="88"/>
      <c r="S42" s="88"/>
      <c r="T42" s="88"/>
      <c r="U42" s="88"/>
      <c r="V42" s="88"/>
      <c r="W42" s="90"/>
    </row>
    <row r="43" spans="1:23" ht="23.1" customHeight="1">
      <c r="A43" s="172"/>
      <c r="B43" s="172"/>
      <c r="C43" s="13"/>
      <c r="D43" s="14" t="s">
        <v>11</v>
      </c>
      <c r="E43" s="11"/>
      <c r="F43" s="10">
        <f t="shared" si="3"/>
        <v>1907</v>
      </c>
      <c r="G43" s="9">
        <v>1101</v>
      </c>
      <c r="H43" s="8">
        <f t="shared" si="0"/>
        <v>57.734661772417404</v>
      </c>
      <c r="I43" s="9">
        <v>319</v>
      </c>
      <c r="J43" s="8">
        <f t="shared" si="1"/>
        <v>16.727844782380703</v>
      </c>
      <c r="K43" s="9">
        <v>487</v>
      </c>
      <c r="L43" s="8">
        <f t="shared" si="2"/>
        <v>25.537493445201886</v>
      </c>
      <c r="N43" s="88"/>
      <c r="P43" s="90"/>
      <c r="Q43" s="88"/>
      <c r="R43" s="88"/>
      <c r="S43" s="88"/>
      <c r="T43" s="88"/>
      <c r="U43" s="88"/>
      <c r="V43" s="88"/>
      <c r="W43" s="90"/>
    </row>
    <row r="44" spans="1:23" ht="23.1" customHeight="1">
      <c r="A44" s="172"/>
      <c r="B44" s="172"/>
      <c r="C44" s="13"/>
      <c r="D44" s="14" t="s">
        <v>10</v>
      </c>
      <c r="E44" s="11"/>
      <c r="F44" s="10">
        <f t="shared" si="3"/>
        <v>5266</v>
      </c>
      <c r="G44" s="9">
        <v>3248</v>
      </c>
      <c r="H44" s="8">
        <f t="shared" si="0"/>
        <v>61.67869350550702</v>
      </c>
      <c r="I44" s="9">
        <v>1261</v>
      </c>
      <c r="J44" s="8">
        <f t="shared" si="1"/>
        <v>23.946069122673755</v>
      </c>
      <c r="K44" s="9">
        <v>757</v>
      </c>
      <c r="L44" s="8">
        <f t="shared" si="2"/>
        <v>14.375237371819219</v>
      </c>
      <c r="N44" s="88"/>
      <c r="P44" s="88"/>
      <c r="Q44" s="88"/>
      <c r="R44" s="88"/>
      <c r="S44" s="88"/>
      <c r="T44" s="88"/>
      <c r="U44" s="88"/>
      <c r="V44" s="88"/>
      <c r="W44" s="88"/>
    </row>
    <row r="45" spans="1:23" ht="23.1" customHeight="1">
      <c r="A45" s="172"/>
      <c r="B45" s="172"/>
      <c r="C45" s="13"/>
      <c r="D45" s="14" t="s">
        <v>9</v>
      </c>
      <c r="E45" s="11"/>
      <c r="F45" s="10">
        <f t="shared" si="3"/>
        <v>1138</v>
      </c>
      <c r="G45" s="35">
        <v>1104</v>
      </c>
      <c r="H45" s="8">
        <f t="shared" si="0"/>
        <v>97.012302284710017</v>
      </c>
      <c r="I45" s="35">
        <v>28</v>
      </c>
      <c r="J45" s="8">
        <f t="shared" si="1"/>
        <v>2.4604569420035149</v>
      </c>
      <c r="K45" s="9">
        <v>6</v>
      </c>
      <c r="L45" s="8">
        <f t="shared" si="2"/>
        <v>0.52724077328646746</v>
      </c>
      <c r="N45" s="88"/>
      <c r="P45" s="90"/>
      <c r="Q45" s="88"/>
      <c r="R45" s="88"/>
      <c r="S45" s="88"/>
      <c r="T45" s="88"/>
      <c r="U45" s="88"/>
      <c r="V45" s="88"/>
      <c r="W45" s="90"/>
    </row>
    <row r="46" spans="1:23" ht="23.1" customHeight="1">
      <c r="A46" s="172"/>
      <c r="B46" s="172"/>
      <c r="C46" s="13"/>
      <c r="D46" s="14" t="s">
        <v>8</v>
      </c>
      <c r="E46" s="11"/>
      <c r="F46" s="10">
        <f t="shared" si="3"/>
        <v>100</v>
      </c>
      <c r="G46" s="9">
        <v>21</v>
      </c>
      <c r="H46" s="8">
        <f t="shared" si="0"/>
        <v>21</v>
      </c>
      <c r="I46" s="35">
        <v>27</v>
      </c>
      <c r="J46" s="8">
        <f t="shared" si="1"/>
        <v>27</v>
      </c>
      <c r="K46" s="9">
        <v>52</v>
      </c>
      <c r="L46" s="8">
        <f t="shared" si="2"/>
        <v>52</v>
      </c>
      <c r="N46" s="88"/>
      <c r="P46" s="90"/>
      <c r="Q46" s="88"/>
      <c r="R46" s="88"/>
      <c r="S46" s="88"/>
      <c r="T46" s="88"/>
      <c r="U46" s="88"/>
      <c r="V46" s="88"/>
      <c r="W46" s="90"/>
    </row>
    <row r="47" spans="1:23" ht="24" customHeight="1">
      <c r="A47" s="172"/>
      <c r="B47" s="172"/>
      <c r="C47" s="13"/>
      <c r="D47" s="12" t="s">
        <v>7</v>
      </c>
      <c r="E47" s="11"/>
      <c r="F47" s="10">
        <f t="shared" si="3"/>
        <v>589</v>
      </c>
      <c r="G47" s="35">
        <v>51</v>
      </c>
      <c r="H47" s="8">
        <f t="shared" si="0"/>
        <v>8.6587436332767407</v>
      </c>
      <c r="I47" s="35">
        <v>462</v>
      </c>
      <c r="J47" s="8">
        <f t="shared" si="1"/>
        <v>78.438030560271642</v>
      </c>
      <c r="K47" s="9">
        <v>76</v>
      </c>
      <c r="L47" s="8">
        <f t="shared" si="2"/>
        <v>12.903225806451612</v>
      </c>
      <c r="N47" s="88"/>
      <c r="P47" s="88"/>
      <c r="Q47" s="88"/>
      <c r="R47" s="88"/>
      <c r="S47" s="88"/>
      <c r="T47" s="88"/>
      <c r="U47" s="88"/>
      <c r="V47" s="88"/>
      <c r="W47" s="90"/>
    </row>
    <row r="48" spans="1:23" ht="23.1" customHeight="1">
      <c r="A48" s="172"/>
      <c r="B48" s="172"/>
      <c r="C48" s="13"/>
      <c r="D48" s="14" t="s">
        <v>6</v>
      </c>
      <c r="E48" s="11"/>
      <c r="F48" s="10">
        <f t="shared" si="3"/>
        <v>1292</v>
      </c>
      <c r="G48" s="9">
        <v>659</v>
      </c>
      <c r="H48" s="8">
        <f t="shared" si="0"/>
        <v>51.006191950464398</v>
      </c>
      <c r="I48" s="9">
        <v>118</v>
      </c>
      <c r="J48" s="8">
        <f t="shared" si="1"/>
        <v>9.1331269349845208</v>
      </c>
      <c r="K48" s="9">
        <v>515</v>
      </c>
      <c r="L48" s="8">
        <f t="shared" si="2"/>
        <v>39.860681114551085</v>
      </c>
      <c r="N48" s="88"/>
      <c r="P48" s="88"/>
      <c r="Q48" s="88"/>
      <c r="R48" s="88"/>
      <c r="S48" s="88"/>
      <c r="T48" s="88"/>
      <c r="U48" s="88"/>
      <c r="V48" s="88"/>
      <c r="W48" s="88"/>
    </row>
    <row r="49" spans="1:24" ht="23.1" customHeight="1">
      <c r="A49" s="172"/>
      <c r="B49" s="172"/>
      <c r="C49" s="13"/>
      <c r="D49" s="14" t="s">
        <v>5</v>
      </c>
      <c r="E49" s="11"/>
      <c r="F49" s="10">
        <f t="shared" si="3"/>
        <v>258</v>
      </c>
      <c r="G49" s="9">
        <v>69</v>
      </c>
      <c r="H49" s="8">
        <f t="shared" si="0"/>
        <v>26.744186046511626</v>
      </c>
      <c r="I49" s="35">
        <v>68</v>
      </c>
      <c r="J49" s="8">
        <f t="shared" si="1"/>
        <v>26.356589147286826</v>
      </c>
      <c r="K49" s="9">
        <v>121</v>
      </c>
      <c r="L49" s="8">
        <f t="shared" si="2"/>
        <v>46.899224806201552</v>
      </c>
      <c r="N49" s="88"/>
      <c r="P49" s="90"/>
      <c r="Q49" s="88"/>
      <c r="R49" s="88"/>
      <c r="S49" s="88"/>
      <c r="T49" s="88"/>
      <c r="U49" s="88"/>
      <c r="V49" s="88"/>
      <c r="W49" s="90"/>
    </row>
    <row r="50" spans="1:24" ht="23.1" customHeight="1">
      <c r="A50" s="172"/>
      <c r="B50" s="172"/>
      <c r="C50" s="13"/>
      <c r="D50" s="14" t="s">
        <v>4</v>
      </c>
      <c r="E50" s="11"/>
      <c r="F50" s="10">
        <f t="shared" si="3"/>
        <v>3142</v>
      </c>
      <c r="G50" s="35">
        <v>168</v>
      </c>
      <c r="H50" s="8">
        <f t="shared" si="0"/>
        <v>5.346912794398472</v>
      </c>
      <c r="I50" s="35">
        <v>2958</v>
      </c>
      <c r="J50" s="8">
        <f t="shared" si="1"/>
        <v>94.143857415658815</v>
      </c>
      <c r="K50" s="9">
        <v>16</v>
      </c>
      <c r="L50" s="8">
        <f t="shared" si="2"/>
        <v>0.50922978994271162</v>
      </c>
      <c r="N50" s="88"/>
      <c r="P50" s="90"/>
      <c r="Q50" s="88"/>
      <c r="R50" s="88"/>
      <c r="S50" s="88"/>
      <c r="T50" s="88"/>
      <c r="U50" s="88"/>
      <c r="V50" s="88"/>
      <c r="W50" s="90"/>
    </row>
    <row r="51" spans="1:24" ht="23.1" customHeight="1">
      <c r="A51" s="172"/>
      <c r="B51" s="172"/>
      <c r="C51" s="13"/>
      <c r="D51" s="14" t="s">
        <v>3</v>
      </c>
      <c r="E51" s="11"/>
      <c r="F51" s="10">
        <f t="shared" si="3"/>
        <v>14963</v>
      </c>
      <c r="G51" s="9">
        <v>3365</v>
      </c>
      <c r="H51" s="8">
        <f t="shared" si="0"/>
        <v>22.488805720777918</v>
      </c>
      <c r="I51" s="9">
        <v>11570</v>
      </c>
      <c r="J51" s="8">
        <f t="shared" si="1"/>
        <v>77.324066029539523</v>
      </c>
      <c r="K51" s="9">
        <v>28</v>
      </c>
      <c r="L51" s="8">
        <f t="shared" si="2"/>
        <v>0.18712824968255029</v>
      </c>
      <c r="N51" s="88"/>
      <c r="P51" s="90"/>
      <c r="Q51" s="88"/>
      <c r="R51" s="88"/>
      <c r="S51" s="88"/>
      <c r="T51" s="88"/>
      <c r="U51" s="88"/>
      <c r="V51" s="88"/>
      <c r="W51" s="88"/>
    </row>
    <row r="52" spans="1:24" ht="23.1" customHeight="1">
      <c r="A52" s="172"/>
      <c r="B52" s="172"/>
      <c r="C52" s="13"/>
      <c r="D52" s="14" t="s">
        <v>2</v>
      </c>
      <c r="E52" s="11"/>
      <c r="F52" s="10">
        <f t="shared" si="3"/>
        <v>2373</v>
      </c>
      <c r="G52" s="35">
        <v>409</v>
      </c>
      <c r="H52" s="8">
        <f t="shared" si="0"/>
        <v>17.235566793088918</v>
      </c>
      <c r="I52" s="35">
        <v>1822</v>
      </c>
      <c r="J52" s="8">
        <f t="shared" si="1"/>
        <v>76.780446691951127</v>
      </c>
      <c r="K52" s="9">
        <v>142</v>
      </c>
      <c r="L52" s="8">
        <f t="shared" si="2"/>
        <v>5.9839865149599669</v>
      </c>
      <c r="N52" s="88"/>
      <c r="P52" s="90"/>
      <c r="Q52" s="88"/>
      <c r="R52" s="88"/>
      <c r="S52" s="88"/>
      <c r="T52" s="88"/>
      <c r="U52" s="88"/>
      <c r="V52" s="88"/>
      <c r="W52" s="90"/>
    </row>
    <row r="53" spans="1:24" ht="24" customHeight="1">
      <c r="A53" s="173"/>
      <c r="B53" s="173"/>
      <c r="C53" s="13"/>
      <c r="D53" s="12" t="s">
        <v>1</v>
      </c>
      <c r="E53" s="11"/>
      <c r="F53" s="10">
        <f t="shared" si="3"/>
        <v>4467</v>
      </c>
      <c r="G53" s="9">
        <v>3041</v>
      </c>
      <c r="H53" s="8">
        <f t="shared" si="0"/>
        <v>68.07700917841953</v>
      </c>
      <c r="I53" s="35">
        <v>663</v>
      </c>
      <c r="J53" s="8">
        <f t="shared" si="1"/>
        <v>14.842175957018133</v>
      </c>
      <c r="K53" s="9">
        <v>763</v>
      </c>
      <c r="L53" s="8">
        <f t="shared" si="2"/>
        <v>17.080814864562345</v>
      </c>
      <c r="N53" s="88"/>
      <c r="P53" s="88"/>
      <c r="Q53" s="88"/>
      <c r="R53" s="88"/>
      <c r="S53" s="88"/>
      <c r="T53" s="88"/>
      <c r="U53" s="88"/>
      <c r="V53" s="88"/>
      <c r="W53" s="88"/>
    </row>
    <row r="55" spans="1:24">
      <c r="D55" s="5"/>
    </row>
    <row r="60" spans="1:24">
      <c r="X60" s="91"/>
    </row>
    <row r="61" spans="1:24">
      <c r="N61" s="91"/>
      <c r="O61" s="91"/>
      <c r="P61" s="91"/>
      <c r="Q61" s="91"/>
      <c r="R61" s="91"/>
      <c r="S61" s="91"/>
      <c r="T61" s="91"/>
      <c r="U61" s="91"/>
      <c r="V61" s="91"/>
      <c r="W61" s="91"/>
    </row>
    <row r="63" spans="1:24" s="4" customFormat="1">
      <c r="D63" s="5"/>
      <c r="N63" s="84"/>
      <c r="O63" s="84"/>
      <c r="P63" s="84"/>
      <c r="Q63" s="84"/>
      <c r="R63" s="84"/>
      <c r="S63" s="84"/>
      <c r="T63" s="84"/>
      <c r="U63" s="84"/>
      <c r="V63" s="84"/>
      <c r="W63" s="84"/>
      <c r="X63" s="84"/>
    </row>
    <row r="64" spans="1:24">
      <c r="X64" s="91"/>
    </row>
    <row r="65" spans="4:24">
      <c r="N65" s="91"/>
      <c r="O65" s="91"/>
      <c r="P65" s="91"/>
      <c r="Q65" s="91"/>
      <c r="R65" s="91"/>
      <c r="S65" s="91"/>
      <c r="T65" s="91"/>
      <c r="U65" s="91"/>
      <c r="V65" s="91"/>
      <c r="W65" s="91"/>
    </row>
    <row r="67" spans="4:24" s="4" customFormat="1">
      <c r="D67" s="5"/>
      <c r="N67" s="84"/>
      <c r="O67" s="84"/>
      <c r="P67" s="84"/>
      <c r="Q67" s="84"/>
      <c r="R67" s="84"/>
      <c r="S67" s="84"/>
      <c r="T67" s="84"/>
      <c r="U67" s="84"/>
      <c r="V67" s="84"/>
      <c r="W67" s="84"/>
      <c r="X67" s="84"/>
    </row>
    <row r="68" spans="4:24">
      <c r="X68" s="91"/>
    </row>
    <row r="69" spans="4:24" s="4" customFormat="1">
      <c r="D69" s="5"/>
      <c r="N69" s="91"/>
      <c r="O69" s="91"/>
      <c r="P69" s="91"/>
      <c r="Q69" s="91"/>
      <c r="R69" s="91"/>
      <c r="S69" s="91"/>
      <c r="T69" s="91"/>
      <c r="U69" s="91"/>
      <c r="V69" s="91"/>
      <c r="W69" s="91"/>
      <c r="X69" s="84"/>
    </row>
    <row r="70" spans="4:24">
      <c r="X70" s="91"/>
    </row>
    <row r="71" spans="4:24" s="4" customFormat="1">
      <c r="D71" s="5"/>
      <c r="N71" s="91"/>
      <c r="O71" s="91"/>
      <c r="P71" s="91"/>
      <c r="Q71" s="91"/>
      <c r="R71" s="91"/>
      <c r="S71" s="91"/>
      <c r="T71" s="91"/>
      <c r="U71" s="91"/>
      <c r="V71" s="91"/>
      <c r="W71" s="91"/>
      <c r="X71" s="84"/>
    </row>
    <row r="72" spans="4:24">
      <c r="X72" s="91"/>
    </row>
    <row r="73" spans="4:24" s="4" customFormat="1">
      <c r="D73" s="5"/>
      <c r="N73" s="91"/>
      <c r="O73" s="91"/>
      <c r="P73" s="91"/>
      <c r="Q73" s="91"/>
      <c r="R73" s="91"/>
      <c r="S73" s="91"/>
      <c r="T73" s="91"/>
      <c r="U73" s="91"/>
      <c r="V73" s="91"/>
      <c r="W73" s="91"/>
      <c r="X73" s="84"/>
    </row>
    <row r="74" spans="4:24">
      <c r="X74" s="91"/>
    </row>
    <row r="75" spans="4:24" s="4" customFormat="1" ht="13.5" customHeight="1">
      <c r="D75" s="6"/>
      <c r="N75" s="91"/>
      <c r="O75" s="91"/>
      <c r="P75" s="91"/>
      <c r="Q75" s="91"/>
      <c r="R75" s="91"/>
      <c r="S75" s="91"/>
      <c r="T75" s="91"/>
      <c r="U75" s="91"/>
      <c r="V75" s="91"/>
      <c r="W75" s="91"/>
      <c r="X75" s="84"/>
    </row>
    <row r="76" spans="4:24" s="4" customFormat="1" ht="13.5" customHeight="1">
      <c r="N76" s="84"/>
      <c r="O76" s="84"/>
      <c r="P76" s="84"/>
      <c r="Q76" s="84"/>
      <c r="R76" s="84"/>
      <c r="S76" s="84"/>
      <c r="T76" s="84"/>
      <c r="U76" s="84"/>
      <c r="V76" s="84"/>
      <c r="W76" s="84"/>
      <c r="X76" s="91"/>
    </row>
    <row r="77" spans="4:24" s="4" customFormat="1" ht="12">
      <c r="D77" s="5"/>
      <c r="N77" s="91"/>
      <c r="O77" s="91"/>
      <c r="P77" s="91"/>
      <c r="Q77" s="91"/>
      <c r="R77" s="91"/>
      <c r="S77" s="91"/>
      <c r="T77" s="91"/>
      <c r="U77" s="91"/>
      <c r="V77" s="91"/>
      <c r="W77" s="91"/>
      <c r="X77" s="91"/>
    </row>
    <row r="78" spans="4:24">
      <c r="N78" s="91"/>
      <c r="O78" s="91"/>
      <c r="P78" s="91"/>
      <c r="Q78" s="91"/>
      <c r="R78" s="91"/>
      <c r="S78" s="91"/>
      <c r="T78" s="91"/>
      <c r="U78" s="91"/>
      <c r="V78" s="91"/>
      <c r="W78" s="91"/>
      <c r="X78" s="91"/>
    </row>
    <row r="79" spans="4:24" s="4" customFormat="1">
      <c r="D79" s="5"/>
      <c r="N79" s="91"/>
      <c r="O79" s="91"/>
      <c r="P79" s="91"/>
      <c r="Q79" s="91"/>
      <c r="R79" s="91"/>
      <c r="S79" s="91"/>
      <c r="T79" s="91"/>
      <c r="U79" s="91"/>
      <c r="V79" s="91"/>
      <c r="W79" s="91"/>
      <c r="X79" s="84"/>
    </row>
    <row r="80" spans="4:24">
      <c r="X80" s="91"/>
    </row>
    <row r="81" spans="4:24" s="4" customFormat="1">
      <c r="D81" s="5"/>
      <c r="N81" s="91"/>
      <c r="O81" s="91"/>
      <c r="P81" s="91"/>
      <c r="Q81" s="91"/>
      <c r="R81" s="91"/>
      <c r="S81" s="91"/>
      <c r="T81" s="91"/>
      <c r="U81" s="91"/>
      <c r="V81" s="91"/>
      <c r="W81" s="91"/>
      <c r="X81" s="84"/>
    </row>
    <row r="82" spans="4:24">
      <c r="X82" s="91"/>
    </row>
    <row r="83" spans="4:24" s="4" customFormat="1">
      <c r="D83" s="5"/>
      <c r="N83" s="91"/>
      <c r="O83" s="91"/>
      <c r="P83" s="91"/>
      <c r="Q83" s="91"/>
      <c r="R83" s="91"/>
      <c r="S83" s="91"/>
      <c r="T83" s="91"/>
      <c r="U83" s="91"/>
      <c r="V83" s="91"/>
      <c r="W83" s="91"/>
      <c r="X83" s="84"/>
    </row>
    <row r="84" spans="4:24">
      <c r="X84" s="91"/>
    </row>
    <row r="85" spans="4:24">
      <c r="N85" s="91"/>
      <c r="O85" s="91"/>
      <c r="P85" s="91"/>
      <c r="Q85" s="91"/>
      <c r="R85" s="91"/>
      <c r="S85" s="91"/>
      <c r="T85" s="91"/>
      <c r="U85" s="91"/>
      <c r="V85" s="91"/>
      <c r="W85" s="91"/>
    </row>
    <row r="87" spans="4:24" s="4" customFormat="1" ht="12.75" customHeight="1">
      <c r="N87" s="84"/>
      <c r="O87" s="84"/>
      <c r="P87" s="84"/>
      <c r="Q87" s="84"/>
      <c r="R87" s="84"/>
      <c r="S87" s="84"/>
      <c r="T87" s="84"/>
      <c r="U87" s="84"/>
      <c r="V87" s="84"/>
      <c r="W87" s="84"/>
      <c r="X87" s="84"/>
    </row>
    <row r="88" spans="4:24" s="4" customFormat="1" ht="12.75" customHeight="1">
      <c r="N88" s="84"/>
      <c r="O88" s="84"/>
      <c r="P88" s="84"/>
      <c r="Q88" s="84"/>
      <c r="R88" s="84"/>
      <c r="S88" s="84"/>
      <c r="T88" s="84"/>
      <c r="U88" s="84"/>
      <c r="V88" s="84"/>
      <c r="W88" s="84"/>
      <c r="X88" s="91"/>
    </row>
    <row r="89" spans="4:24">
      <c r="N89" s="91"/>
      <c r="O89" s="91"/>
      <c r="P89" s="91"/>
      <c r="Q89" s="91"/>
      <c r="R89" s="91"/>
      <c r="S89" s="91"/>
      <c r="T89" s="91"/>
      <c r="U89" s="91"/>
      <c r="V89" s="91"/>
      <c r="W89" s="91"/>
      <c r="X89" s="91"/>
    </row>
    <row r="90" spans="4:24">
      <c r="N90" s="91"/>
      <c r="O90" s="91"/>
      <c r="P90" s="91"/>
      <c r="Q90" s="91"/>
      <c r="R90" s="91"/>
      <c r="S90" s="91"/>
      <c r="T90" s="91"/>
      <c r="U90" s="91"/>
      <c r="V90" s="91"/>
      <c r="W90" s="91"/>
    </row>
  </sheetData>
  <mergeCells count="21">
    <mergeCell ref="A3:E6"/>
    <mergeCell ref="F3:F6"/>
    <mergeCell ref="B12:E12"/>
    <mergeCell ref="A13:A53"/>
    <mergeCell ref="B13:B37"/>
    <mergeCell ref="B38:B53"/>
    <mergeCell ref="A7:E7"/>
    <mergeCell ref="A8:A12"/>
    <mergeCell ref="B8:E8"/>
    <mergeCell ref="B9:E9"/>
    <mergeCell ref="B10:E10"/>
    <mergeCell ref="B11:E11"/>
    <mergeCell ref="G3:H4"/>
    <mergeCell ref="I3:J4"/>
    <mergeCell ref="K3:L4"/>
    <mergeCell ref="G5:G6"/>
    <mergeCell ref="H5:H6"/>
    <mergeCell ref="I5:I6"/>
    <mergeCell ref="J5:J6"/>
    <mergeCell ref="K5:K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0"/>
  <sheetViews>
    <sheetView showGridLines="0" view="pageBreakPreview" zoomScaleNormal="85"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6" width="9.625" style="3" customWidth="1"/>
    <col min="7" max="10" width="13.625" style="3" customWidth="1"/>
    <col min="11" max="11" width="9" style="3"/>
    <col min="12" max="22" width="9" style="84"/>
    <col min="23" max="16384" width="9" style="3"/>
  </cols>
  <sheetData>
    <row r="1" spans="1:21" ht="14.25">
      <c r="A1" s="18" t="s">
        <v>624</v>
      </c>
    </row>
    <row r="3" spans="1:21" ht="13.5" customHeight="1">
      <c r="A3" s="158" t="s">
        <v>64</v>
      </c>
      <c r="B3" s="159"/>
      <c r="C3" s="159"/>
      <c r="D3" s="159"/>
      <c r="E3" s="160"/>
      <c r="F3" s="167" t="s">
        <v>130</v>
      </c>
      <c r="G3" s="210" t="s">
        <v>451</v>
      </c>
      <c r="H3" s="210"/>
      <c r="I3" s="210" t="s">
        <v>452</v>
      </c>
      <c r="J3" s="210"/>
    </row>
    <row r="4" spans="1:21" ht="42" customHeight="1">
      <c r="A4" s="161"/>
      <c r="B4" s="162"/>
      <c r="C4" s="162"/>
      <c r="D4" s="162"/>
      <c r="E4" s="163"/>
      <c r="F4" s="150"/>
      <c r="G4" s="210"/>
      <c r="H4" s="210"/>
      <c r="I4" s="210"/>
      <c r="J4" s="210"/>
    </row>
    <row r="5" spans="1:21" ht="15" customHeight="1">
      <c r="A5" s="161"/>
      <c r="B5" s="162"/>
      <c r="C5" s="162"/>
      <c r="D5" s="162"/>
      <c r="E5" s="163"/>
      <c r="F5" s="150"/>
      <c r="G5" s="151" t="s">
        <v>504</v>
      </c>
      <c r="H5" s="211" t="s">
        <v>51</v>
      </c>
      <c r="I5" s="151" t="s">
        <v>504</v>
      </c>
      <c r="J5" s="211" t="s">
        <v>51</v>
      </c>
    </row>
    <row r="6" spans="1:21" ht="15" customHeight="1">
      <c r="A6" s="164"/>
      <c r="B6" s="165"/>
      <c r="C6" s="165"/>
      <c r="D6" s="165"/>
      <c r="E6" s="166"/>
      <c r="F6" s="150"/>
      <c r="G6" s="152"/>
      <c r="H6" s="212"/>
      <c r="I6" s="152"/>
      <c r="J6" s="212"/>
      <c r="L6" s="89"/>
      <c r="M6" s="89"/>
      <c r="N6" s="89"/>
      <c r="O6" s="89"/>
      <c r="P6" s="89"/>
      <c r="Q6" s="89"/>
      <c r="R6" s="89"/>
      <c r="S6" s="89"/>
      <c r="T6" s="89"/>
      <c r="U6" s="89"/>
    </row>
    <row r="7" spans="1:21" ht="23.1" customHeight="1">
      <c r="A7" s="155" t="s">
        <v>50</v>
      </c>
      <c r="B7" s="156"/>
      <c r="C7" s="156"/>
      <c r="D7" s="156"/>
      <c r="E7" s="157"/>
      <c r="F7" s="10">
        <f>SUM(G7,I7)</f>
        <v>859</v>
      </c>
      <c r="G7" s="9">
        <f>SUM(G8:G12)</f>
        <v>399</v>
      </c>
      <c r="H7" s="8">
        <f>IF(G7=0,0,G7/$F7*100)</f>
        <v>46.449359720605358</v>
      </c>
      <c r="I7" s="9">
        <f>SUM(I8:I12)</f>
        <v>460</v>
      </c>
      <c r="J7" s="8">
        <f>IF(I7=0,0,I7/$F7*100)</f>
        <v>53.550640279394642</v>
      </c>
      <c r="K7" s="54"/>
    </row>
    <row r="8" spans="1:21" ht="23.1" customHeight="1">
      <c r="A8" s="174" t="s">
        <v>49</v>
      </c>
      <c r="B8" s="177" t="s">
        <v>48</v>
      </c>
      <c r="C8" s="178"/>
      <c r="D8" s="178"/>
      <c r="E8" s="179"/>
      <c r="F8" s="10">
        <f t="shared" ref="F8:F53" si="0">SUM(G8,I8)</f>
        <v>258</v>
      </c>
      <c r="G8" s="9">
        <v>84</v>
      </c>
      <c r="H8" s="8">
        <f t="shared" ref="H8:H53" si="1">IF(G8=0,0,G8/$F8*100)</f>
        <v>32.558139534883722</v>
      </c>
      <c r="I8" s="9">
        <v>174</v>
      </c>
      <c r="J8" s="8">
        <f t="shared" ref="J8:J53" si="2">IF(I8=0,0,I8/$F8*100)</f>
        <v>67.441860465116278</v>
      </c>
      <c r="L8" s="88"/>
      <c r="N8" s="88"/>
      <c r="O8" s="88"/>
      <c r="P8" s="88"/>
      <c r="Q8" s="88"/>
      <c r="R8" s="88"/>
      <c r="S8" s="88"/>
      <c r="T8" s="88"/>
      <c r="U8" s="88"/>
    </row>
    <row r="9" spans="1:21" ht="23.1" customHeight="1">
      <c r="A9" s="175"/>
      <c r="B9" s="177" t="s">
        <v>47</v>
      </c>
      <c r="C9" s="178"/>
      <c r="D9" s="178"/>
      <c r="E9" s="179"/>
      <c r="F9" s="10">
        <f t="shared" si="0"/>
        <v>140</v>
      </c>
      <c r="G9" s="9">
        <v>56</v>
      </c>
      <c r="H9" s="8">
        <f t="shared" si="1"/>
        <v>40</v>
      </c>
      <c r="I9" s="9">
        <v>84</v>
      </c>
      <c r="J9" s="8">
        <f t="shared" si="2"/>
        <v>60</v>
      </c>
      <c r="L9" s="88"/>
      <c r="N9" s="88"/>
      <c r="O9" s="88"/>
      <c r="P9" s="88"/>
      <c r="Q9" s="88"/>
      <c r="R9" s="88"/>
      <c r="S9" s="88"/>
      <c r="T9" s="88"/>
      <c r="U9" s="88"/>
    </row>
    <row r="10" spans="1:21" ht="23.1" customHeight="1">
      <c r="A10" s="175"/>
      <c r="B10" s="177" t="s">
        <v>46</v>
      </c>
      <c r="C10" s="178"/>
      <c r="D10" s="178"/>
      <c r="E10" s="179"/>
      <c r="F10" s="10">
        <f t="shared" si="0"/>
        <v>215</v>
      </c>
      <c r="G10" s="35">
        <v>121</v>
      </c>
      <c r="H10" s="8">
        <f t="shared" si="1"/>
        <v>56.279069767441861</v>
      </c>
      <c r="I10" s="9">
        <v>94</v>
      </c>
      <c r="J10" s="8">
        <f t="shared" si="2"/>
        <v>43.720930232558139</v>
      </c>
      <c r="L10" s="88"/>
      <c r="N10" s="88"/>
      <c r="O10" s="88"/>
      <c r="P10" s="88"/>
      <c r="Q10" s="88"/>
      <c r="R10" s="88"/>
      <c r="S10" s="88"/>
      <c r="T10" s="88"/>
      <c r="U10" s="88"/>
    </row>
    <row r="11" spans="1:21" ht="23.1" customHeight="1">
      <c r="A11" s="175"/>
      <c r="B11" s="177" t="s">
        <v>45</v>
      </c>
      <c r="C11" s="178"/>
      <c r="D11" s="178"/>
      <c r="E11" s="179"/>
      <c r="F11" s="10">
        <f t="shared" si="0"/>
        <v>71</v>
      </c>
      <c r="G11" s="9">
        <v>30</v>
      </c>
      <c r="H11" s="8">
        <f t="shared" si="1"/>
        <v>42.25352112676056</v>
      </c>
      <c r="I11" s="35">
        <v>41</v>
      </c>
      <c r="J11" s="8">
        <f t="shared" si="2"/>
        <v>57.74647887323944</v>
      </c>
      <c r="L11" s="88"/>
      <c r="N11" s="90"/>
      <c r="O11" s="88"/>
      <c r="P11" s="88"/>
      <c r="Q11" s="88"/>
      <c r="R11" s="88"/>
      <c r="S11" s="88"/>
      <c r="T11" s="88"/>
      <c r="U11" s="88"/>
    </row>
    <row r="12" spans="1:21" ht="23.1" customHeight="1">
      <c r="A12" s="176"/>
      <c r="B12" s="177" t="s">
        <v>44</v>
      </c>
      <c r="C12" s="178"/>
      <c r="D12" s="178"/>
      <c r="E12" s="179"/>
      <c r="F12" s="10">
        <f t="shared" si="0"/>
        <v>175</v>
      </c>
      <c r="G12" s="9">
        <v>108</v>
      </c>
      <c r="H12" s="8">
        <f t="shared" si="1"/>
        <v>61.714285714285708</v>
      </c>
      <c r="I12" s="35">
        <v>67</v>
      </c>
      <c r="J12" s="8">
        <f t="shared" si="2"/>
        <v>38.285714285714285</v>
      </c>
      <c r="L12" s="88"/>
      <c r="N12" s="90"/>
      <c r="O12" s="88"/>
      <c r="P12" s="88"/>
      <c r="Q12" s="88"/>
      <c r="R12" s="88"/>
      <c r="S12" s="88"/>
      <c r="T12" s="88"/>
      <c r="U12" s="88"/>
    </row>
    <row r="13" spans="1:21" ht="23.1" customHeight="1">
      <c r="A13" s="171" t="s">
        <v>43</v>
      </c>
      <c r="B13" s="171" t="s">
        <v>42</v>
      </c>
      <c r="C13" s="13"/>
      <c r="D13" s="14" t="s">
        <v>16</v>
      </c>
      <c r="E13" s="11"/>
      <c r="F13" s="10">
        <f t="shared" si="0"/>
        <v>220</v>
      </c>
      <c r="G13" s="9">
        <f>SUM(G14:G37)</f>
        <v>114</v>
      </c>
      <c r="H13" s="8">
        <f t="shared" si="1"/>
        <v>51.81818181818182</v>
      </c>
      <c r="I13" s="9">
        <f>SUM(I14:I37)</f>
        <v>106</v>
      </c>
      <c r="J13" s="8">
        <f t="shared" si="2"/>
        <v>48.18181818181818</v>
      </c>
      <c r="L13" s="89"/>
      <c r="N13" s="89"/>
      <c r="O13" s="89"/>
      <c r="P13" s="89"/>
      <c r="Q13" s="89"/>
      <c r="R13" s="89"/>
      <c r="S13" s="89"/>
      <c r="T13" s="89"/>
      <c r="U13" s="89"/>
    </row>
    <row r="14" spans="1:21" ht="23.1" customHeight="1">
      <c r="A14" s="172"/>
      <c r="B14" s="172"/>
      <c r="C14" s="13"/>
      <c r="D14" s="14" t="s">
        <v>41</v>
      </c>
      <c r="E14" s="11"/>
      <c r="F14" s="10">
        <f t="shared" si="0"/>
        <v>27</v>
      </c>
      <c r="G14" s="9">
        <v>13</v>
      </c>
      <c r="H14" s="8">
        <f t="shared" si="1"/>
        <v>48.148148148148145</v>
      </c>
      <c r="I14" s="35">
        <v>14</v>
      </c>
      <c r="J14" s="8">
        <f t="shared" si="2"/>
        <v>51.851851851851848</v>
      </c>
      <c r="L14" s="88"/>
      <c r="N14" s="90"/>
      <c r="O14" s="88"/>
      <c r="P14" s="88"/>
      <c r="Q14" s="88"/>
      <c r="R14" s="88"/>
      <c r="S14" s="88"/>
      <c r="T14" s="88"/>
      <c r="U14" s="88"/>
    </row>
    <row r="15" spans="1:21" ht="23.1" customHeight="1">
      <c r="A15" s="172"/>
      <c r="B15" s="172"/>
      <c r="C15" s="13"/>
      <c r="D15" s="14" t="s">
        <v>40</v>
      </c>
      <c r="E15" s="11"/>
      <c r="F15" s="10">
        <f t="shared" si="0"/>
        <v>4</v>
      </c>
      <c r="G15" s="35">
        <v>1</v>
      </c>
      <c r="H15" s="8">
        <f t="shared" si="1"/>
        <v>25</v>
      </c>
      <c r="I15" s="35">
        <v>3</v>
      </c>
      <c r="J15" s="8">
        <f t="shared" si="2"/>
        <v>75</v>
      </c>
      <c r="L15" s="88"/>
      <c r="N15" s="90"/>
      <c r="O15" s="88"/>
      <c r="P15" s="88"/>
      <c r="Q15" s="88"/>
      <c r="R15" s="88"/>
      <c r="S15" s="90"/>
      <c r="T15" s="90"/>
      <c r="U15" s="90"/>
    </row>
    <row r="16" spans="1:21" ht="23.1" customHeight="1">
      <c r="A16" s="172"/>
      <c r="B16" s="172"/>
      <c r="C16" s="13"/>
      <c r="D16" s="14" t="s">
        <v>39</v>
      </c>
      <c r="E16" s="11"/>
      <c r="F16" s="10">
        <f t="shared" si="0"/>
        <v>19</v>
      </c>
      <c r="G16" s="35">
        <v>7</v>
      </c>
      <c r="H16" s="8">
        <f t="shared" si="1"/>
        <v>36.84210526315789</v>
      </c>
      <c r="I16" s="35">
        <v>12</v>
      </c>
      <c r="J16" s="8">
        <f t="shared" si="2"/>
        <v>63.157894736842103</v>
      </c>
      <c r="L16" s="88"/>
      <c r="N16" s="88"/>
      <c r="O16" s="88"/>
      <c r="P16" s="88"/>
      <c r="Q16" s="88"/>
      <c r="R16" s="88"/>
      <c r="S16" s="88"/>
      <c r="T16" s="88"/>
      <c r="U16" s="88"/>
    </row>
    <row r="17" spans="1:21" ht="23.1" customHeight="1">
      <c r="A17" s="172"/>
      <c r="B17" s="172"/>
      <c r="C17" s="13"/>
      <c r="D17" s="14" t="s">
        <v>38</v>
      </c>
      <c r="E17" s="11"/>
      <c r="F17" s="10">
        <f t="shared" si="0"/>
        <v>2</v>
      </c>
      <c r="G17" s="9">
        <v>1</v>
      </c>
      <c r="H17" s="8">
        <f t="shared" si="1"/>
        <v>50</v>
      </c>
      <c r="I17" s="35">
        <v>1</v>
      </c>
      <c r="J17" s="8">
        <f t="shared" si="2"/>
        <v>50</v>
      </c>
      <c r="L17" s="88"/>
      <c r="N17" s="90"/>
      <c r="O17" s="88"/>
      <c r="P17" s="88"/>
      <c r="Q17" s="88"/>
      <c r="R17" s="88"/>
      <c r="S17" s="90"/>
      <c r="T17" s="90"/>
      <c r="U17" s="90"/>
    </row>
    <row r="18" spans="1:21" ht="23.1" customHeight="1">
      <c r="A18" s="172"/>
      <c r="B18" s="172"/>
      <c r="C18" s="13"/>
      <c r="D18" s="14" t="s">
        <v>37</v>
      </c>
      <c r="E18" s="11"/>
      <c r="F18" s="10">
        <f t="shared" si="0"/>
        <v>5</v>
      </c>
      <c r="G18" s="35">
        <v>3</v>
      </c>
      <c r="H18" s="8">
        <f t="shared" si="1"/>
        <v>60</v>
      </c>
      <c r="I18" s="9">
        <v>2</v>
      </c>
      <c r="J18" s="8">
        <f t="shared" si="2"/>
        <v>40</v>
      </c>
      <c r="L18" s="88"/>
      <c r="N18" s="90"/>
      <c r="O18" s="88"/>
      <c r="P18" s="88"/>
      <c r="Q18" s="88"/>
      <c r="R18" s="88"/>
      <c r="S18" s="88"/>
      <c r="T18" s="88"/>
      <c r="U18" s="90"/>
    </row>
    <row r="19" spans="1:21" ht="23.1" customHeight="1">
      <c r="A19" s="172"/>
      <c r="B19" s="172"/>
      <c r="C19" s="13"/>
      <c r="D19" s="14" t="s">
        <v>36</v>
      </c>
      <c r="E19" s="11"/>
      <c r="F19" s="10">
        <f t="shared" si="0"/>
        <v>0</v>
      </c>
      <c r="G19" s="35">
        <v>0</v>
      </c>
      <c r="H19" s="8">
        <f t="shared" si="1"/>
        <v>0</v>
      </c>
      <c r="I19" s="35">
        <v>0</v>
      </c>
      <c r="J19" s="8">
        <f t="shared" si="2"/>
        <v>0</v>
      </c>
      <c r="L19" s="88"/>
      <c r="N19" s="90"/>
      <c r="O19" s="90"/>
      <c r="P19" s="90"/>
      <c r="Q19" s="88"/>
      <c r="R19" s="88"/>
      <c r="S19" s="90"/>
      <c r="T19" s="90"/>
      <c r="U19" s="90"/>
    </row>
    <row r="20" spans="1:21" ht="23.1" customHeight="1">
      <c r="A20" s="172"/>
      <c r="B20" s="172"/>
      <c r="C20" s="13"/>
      <c r="D20" s="14" t="s">
        <v>35</v>
      </c>
      <c r="E20" s="11"/>
      <c r="F20" s="10">
        <f t="shared" si="0"/>
        <v>5</v>
      </c>
      <c r="G20" s="35">
        <v>3</v>
      </c>
      <c r="H20" s="8">
        <f t="shared" si="1"/>
        <v>60</v>
      </c>
      <c r="I20" s="35">
        <v>2</v>
      </c>
      <c r="J20" s="8">
        <f t="shared" si="2"/>
        <v>40</v>
      </c>
      <c r="L20" s="88"/>
      <c r="N20" s="90"/>
      <c r="O20" s="90"/>
      <c r="P20" s="90"/>
      <c r="Q20" s="88"/>
      <c r="R20" s="88"/>
      <c r="S20" s="88"/>
      <c r="T20" s="88"/>
      <c r="U20" s="90"/>
    </row>
    <row r="21" spans="1:21" ht="23.1" customHeight="1">
      <c r="A21" s="172"/>
      <c r="B21" s="172"/>
      <c r="C21" s="13"/>
      <c r="D21" s="14" t="s">
        <v>34</v>
      </c>
      <c r="E21" s="11"/>
      <c r="F21" s="10">
        <f t="shared" si="0"/>
        <v>11</v>
      </c>
      <c r="G21" s="35">
        <v>6</v>
      </c>
      <c r="H21" s="8">
        <f t="shared" si="1"/>
        <v>54.54545454545454</v>
      </c>
      <c r="I21" s="35">
        <v>5</v>
      </c>
      <c r="J21" s="8">
        <f t="shared" si="2"/>
        <v>45.454545454545453</v>
      </c>
      <c r="L21" s="88"/>
      <c r="N21" s="90"/>
      <c r="O21" s="88"/>
      <c r="P21" s="88"/>
      <c r="Q21" s="88"/>
      <c r="R21" s="88"/>
      <c r="S21" s="88"/>
      <c r="T21" s="88"/>
      <c r="U21" s="88"/>
    </row>
    <row r="22" spans="1:21" ht="23.1" customHeight="1">
      <c r="A22" s="172"/>
      <c r="B22" s="172"/>
      <c r="C22" s="13"/>
      <c r="D22" s="14" t="s">
        <v>33</v>
      </c>
      <c r="E22" s="11"/>
      <c r="F22" s="10">
        <f t="shared" si="0"/>
        <v>1</v>
      </c>
      <c r="G22" s="35">
        <v>0</v>
      </c>
      <c r="H22" s="8">
        <f t="shared" si="1"/>
        <v>0</v>
      </c>
      <c r="I22" s="35">
        <v>1</v>
      </c>
      <c r="J22" s="8">
        <f t="shared" si="2"/>
        <v>100</v>
      </c>
      <c r="L22" s="88"/>
      <c r="N22" s="90"/>
      <c r="O22" s="88"/>
      <c r="P22" s="88"/>
      <c r="Q22" s="90"/>
      <c r="R22" s="90"/>
      <c r="S22" s="90"/>
      <c r="T22" s="90"/>
      <c r="U22" s="90"/>
    </row>
    <row r="23" spans="1:21" ht="23.1" customHeight="1">
      <c r="A23" s="172"/>
      <c r="B23" s="172"/>
      <c r="C23" s="13"/>
      <c r="D23" s="14" t="s">
        <v>32</v>
      </c>
      <c r="E23" s="11"/>
      <c r="F23" s="10">
        <f t="shared" si="0"/>
        <v>8</v>
      </c>
      <c r="G23" s="35">
        <v>2</v>
      </c>
      <c r="H23" s="8">
        <f t="shared" si="1"/>
        <v>25</v>
      </c>
      <c r="I23" s="35">
        <v>6</v>
      </c>
      <c r="J23" s="8">
        <f t="shared" si="2"/>
        <v>75</v>
      </c>
      <c r="L23" s="88"/>
      <c r="N23" s="90"/>
      <c r="O23" s="88"/>
      <c r="P23" s="88"/>
      <c r="Q23" s="88"/>
      <c r="R23" s="88"/>
      <c r="S23" s="90"/>
      <c r="T23" s="90"/>
      <c r="U23" s="90"/>
    </row>
    <row r="24" spans="1:21" ht="23.1" customHeight="1">
      <c r="A24" s="172"/>
      <c r="B24" s="172"/>
      <c r="C24" s="13"/>
      <c r="D24" s="14" t="s">
        <v>31</v>
      </c>
      <c r="E24" s="11"/>
      <c r="F24" s="10">
        <f t="shared" si="0"/>
        <v>1</v>
      </c>
      <c r="G24" s="80">
        <v>0</v>
      </c>
      <c r="H24" s="8">
        <f t="shared" si="1"/>
        <v>0</v>
      </c>
      <c r="I24" s="80">
        <v>1</v>
      </c>
      <c r="J24" s="8">
        <f t="shared" si="2"/>
        <v>100</v>
      </c>
      <c r="L24" s="88"/>
      <c r="N24" s="90"/>
      <c r="O24" s="88"/>
      <c r="P24" s="88"/>
      <c r="Q24" s="88"/>
      <c r="R24" s="88"/>
      <c r="S24" s="90"/>
      <c r="T24" s="90"/>
      <c r="U24" s="90"/>
    </row>
    <row r="25" spans="1:21" ht="23.1" customHeight="1">
      <c r="A25" s="172"/>
      <c r="B25" s="172"/>
      <c r="C25" s="13"/>
      <c r="D25" s="12" t="s">
        <v>30</v>
      </c>
      <c r="E25" s="11"/>
      <c r="F25" s="10">
        <f t="shared" si="0"/>
        <v>2</v>
      </c>
      <c r="G25" s="9">
        <v>0</v>
      </c>
      <c r="H25" s="8">
        <f t="shared" si="1"/>
        <v>0</v>
      </c>
      <c r="I25" s="35">
        <v>2</v>
      </c>
      <c r="J25" s="8">
        <f t="shared" si="2"/>
        <v>100</v>
      </c>
      <c r="L25" s="88"/>
      <c r="N25" s="90"/>
      <c r="O25" s="90"/>
      <c r="P25" s="90"/>
      <c r="Q25" s="88"/>
      <c r="R25" s="88"/>
      <c r="S25" s="90"/>
      <c r="T25" s="90"/>
      <c r="U25" s="90"/>
    </row>
    <row r="26" spans="1:21" ht="23.1" customHeight="1">
      <c r="A26" s="172"/>
      <c r="B26" s="172"/>
      <c r="C26" s="13"/>
      <c r="D26" s="111" t="s">
        <v>29</v>
      </c>
      <c r="E26" s="112"/>
      <c r="F26" s="31">
        <f t="shared" si="0"/>
        <v>5</v>
      </c>
      <c r="G26" s="114">
        <v>1</v>
      </c>
      <c r="H26" s="113">
        <f t="shared" si="1"/>
        <v>20</v>
      </c>
      <c r="I26" s="114">
        <v>4</v>
      </c>
      <c r="J26" s="8">
        <f t="shared" si="2"/>
        <v>80</v>
      </c>
      <c r="L26" s="88"/>
      <c r="N26" s="88"/>
      <c r="O26" s="88"/>
      <c r="P26" s="88"/>
      <c r="Q26" s="88"/>
      <c r="R26" s="88"/>
      <c r="S26" s="90"/>
      <c r="T26" s="90"/>
      <c r="U26" s="88"/>
    </row>
    <row r="27" spans="1:21" ht="23.1" customHeight="1">
      <c r="A27" s="172"/>
      <c r="B27" s="172"/>
      <c r="C27" s="13"/>
      <c r="D27" s="14" t="s">
        <v>28</v>
      </c>
      <c r="E27" s="11"/>
      <c r="F27" s="10">
        <f t="shared" si="0"/>
        <v>3</v>
      </c>
      <c r="G27" s="35">
        <v>1</v>
      </c>
      <c r="H27" s="8">
        <f t="shared" si="1"/>
        <v>33.333333333333329</v>
      </c>
      <c r="I27" s="35">
        <v>2</v>
      </c>
      <c r="J27" s="8">
        <f t="shared" si="2"/>
        <v>66.666666666666657</v>
      </c>
      <c r="L27" s="88"/>
      <c r="N27" s="90"/>
      <c r="O27" s="90"/>
      <c r="P27" s="90"/>
      <c r="Q27" s="88"/>
      <c r="R27" s="88"/>
      <c r="S27" s="90"/>
      <c r="T27" s="90"/>
      <c r="U27" s="90"/>
    </row>
    <row r="28" spans="1:21" ht="23.1" customHeight="1">
      <c r="A28" s="172"/>
      <c r="B28" s="172"/>
      <c r="C28" s="13"/>
      <c r="D28" s="14" t="s">
        <v>27</v>
      </c>
      <c r="E28" s="11"/>
      <c r="F28" s="10">
        <f t="shared" si="0"/>
        <v>4</v>
      </c>
      <c r="G28" s="35">
        <v>2</v>
      </c>
      <c r="H28" s="8">
        <f t="shared" si="1"/>
        <v>50</v>
      </c>
      <c r="I28" s="35">
        <v>2</v>
      </c>
      <c r="J28" s="8">
        <f t="shared" si="2"/>
        <v>50</v>
      </c>
      <c r="L28" s="88"/>
      <c r="N28" s="90"/>
      <c r="O28" s="90"/>
      <c r="P28" s="90"/>
      <c r="Q28" s="88"/>
      <c r="R28" s="88"/>
      <c r="S28" s="90"/>
      <c r="T28" s="90"/>
      <c r="U28" s="90"/>
    </row>
    <row r="29" spans="1:21" ht="23.1" customHeight="1">
      <c r="A29" s="172"/>
      <c r="B29" s="172"/>
      <c r="C29" s="13"/>
      <c r="D29" s="14" t="s">
        <v>26</v>
      </c>
      <c r="E29" s="11"/>
      <c r="F29" s="10">
        <f t="shared" si="0"/>
        <v>14</v>
      </c>
      <c r="G29" s="35">
        <v>6</v>
      </c>
      <c r="H29" s="8">
        <f t="shared" si="1"/>
        <v>42.857142857142854</v>
      </c>
      <c r="I29" s="35">
        <v>8</v>
      </c>
      <c r="J29" s="8">
        <f t="shared" si="2"/>
        <v>57.142857142857139</v>
      </c>
      <c r="L29" s="88"/>
      <c r="N29" s="90"/>
      <c r="O29" s="88"/>
      <c r="P29" s="88"/>
      <c r="Q29" s="88"/>
      <c r="R29" s="88"/>
      <c r="S29" s="88"/>
      <c r="T29" s="88"/>
      <c r="U29" s="90"/>
    </row>
    <row r="30" spans="1:21" ht="23.1" customHeight="1">
      <c r="A30" s="172"/>
      <c r="B30" s="172"/>
      <c r="C30" s="13"/>
      <c r="D30" s="14" t="s">
        <v>25</v>
      </c>
      <c r="E30" s="11"/>
      <c r="F30" s="10">
        <f t="shared" si="0"/>
        <v>5</v>
      </c>
      <c r="G30" s="35">
        <v>2</v>
      </c>
      <c r="H30" s="8">
        <f t="shared" si="1"/>
        <v>40</v>
      </c>
      <c r="I30" s="35">
        <v>3</v>
      </c>
      <c r="J30" s="8">
        <f t="shared" si="2"/>
        <v>60</v>
      </c>
      <c r="L30" s="88"/>
      <c r="N30" s="90"/>
      <c r="O30" s="90"/>
      <c r="P30" s="90"/>
      <c r="Q30" s="88"/>
      <c r="R30" s="88"/>
      <c r="S30" s="88"/>
      <c r="T30" s="88"/>
      <c r="U30" s="90"/>
    </row>
    <row r="31" spans="1:21" ht="23.1" customHeight="1">
      <c r="A31" s="172"/>
      <c r="B31" s="172"/>
      <c r="C31" s="13"/>
      <c r="D31" s="14" t="s">
        <v>24</v>
      </c>
      <c r="E31" s="11"/>
      <c r="F31" s="10">
        <f t="shared" si="0"/>
        <v>28</v>
      </c>
      <c r="G31" s="35">
        <v>15</v>
      </c>
      <c r="H31" s="8">
        <f t="shared" si="1"/>
        <v>53.571428571428569</v>
      </c>
      <c r="I31" s="35">
        <v>13</v>
      </c>
      <c r="J31" s="8">
        <f t="shared" si="2"/>
        <v>46.428571428571431</v>
      </c>
      <c r="L31" s="88"/>
      <c r="N31" s="90"/>
      <c r="O31" s="88"/>
      <c r="P31" s="88"/>
      <c r="Q31" s="88"/>
      <c r="R31" s="88"/>
      <c r="S31" s="88"/>
      <c r="T31" s="88"/>
      <c r="U31" s="88"/>
    </row>
    <row r="32" spans="1:21" ht="23.1" customHeight="1">
      <c r="A32" s="172"/>
      <c r="B32" s="172"/>
      <c r="C32" s="13"/>
      <c r="D32" s="14" t="s">
        <v>23</v>
      </c>
      <c r="E32" s="11"/>
      <c r="F32" s="10">
        <f t="shared" si="0"/>
        <v>10</v>
      </c>
      <c r="G32" s="35">
        <v>7</v>
      </c>
      <c r="H32" s="8">
        <f t="shared" si="1"/>
        <v>70</v>
      </c>
      <c r="I32" s="35">
        <v>3</v>
      </c>
      <c r="J32" s="8">
        <f t="shared" si="2"/>
        <v>30</v>
      </c>
      <c r="L32" s="88"/>
      <c r="N32" s="90"/>
      <c r="O32" s="88"/>
      <c r="P32" s="88"/>
      <c r="Q32" s="88"/>
      <c r="R32" s="88"/>
      <c r="S32" s="90"/>
      <c r="T32" s="90"/>
      <c r="U32" s="90"/>
    </row>
    <row r="33" spans="1:21" ht="24" customHeight="1">
      <c r="A33" s="172"/>
      <c r="B33" s="172"/>
      <c r="C33" s="13"/>
      <c r="D33" s="14" t="s">
        <v>22</v>
      </c>
      <c r="E33" s="11"/>
      <c r="F33" s="10">
        <f t="shared" si="0"/>
        <v>27</v>
      </c>
      <c r="G33" s="35">
        <v>19</v>
      </c>
      <c r="H33" s="8">
        <f t="shared" si="1"/>
        <v>70.370370370370367</v>
      </c>
      <c r="I33" s="35">
        <v>8</v>
      </c>
      <c r="J33" s="8">
        <f t="shared" si="2"/>
        <v>29.629629629629626</v>
      </c>
      <c r="L33" s="88"/>
      <c r="N33" s="90"/>
      <c r="O33" s="88"/>
      <c r="P33" s="88"/>
      <c r="Q33" s="88"/>
      <c r="R33" s="88"/>
      <c r="S33" s="88"/>
      <c r="T33" s="88"/>
      <c r="U33" s="88"/>
    </row>
    <row r="34" spans="1:21" ht="23.1" customHeight="1">
      <c r="A34" s="172"/>
      <c r="B34" s="172"/>
      <c r="C34" s="13"/>
      <c r="D34" s="14" t="s">
        <v>21</v>
      </c>
      <c r="E34" s="11"/>
      <c r="F34" s="10">
        <f t="shared" si="0"/>
        <v>13</v>
      </c>
      <c r="G34" s="35">
        <v>6</v>
      </c>
      <c r="H34" s="8">
        <f t="shared" si="1"/>
        <v>46.153846153846153</v>
      </c>
      <c r="I34" s="35">
        <v>7</v>
      </c>
      <c r="J34" s="8">
        <f t="shared" si="2"/>
        <v>53.846153846153847</v>
      </c>
      <c r="L34" s="88"/>
      <c r="N34" s="90"/>
      <c r="O34" s="90"/>
      <c r="P34" s="90"/>
      <c r="Q34" s="88"/>
      <c r="R34" s="88"/>
      <c r="S34" s="90"/>
      <c r="T34" s="90"/>
      <c r="U34" s="90"/>
    </row>
    <row r="35" spans="1:21" ht="23.1" customHeight="1">
      <c r="A35" s="172"/>
      <c r="B35" s="172"/>
      <c r="C35" s="13"/>
      <c r="D35" s="14" t="s">
        <v>20</v>
      </c>
      <c r="E35" s="11"/>
      <c r="F35" s="10">
        <f t="shared" si="0"/>
        <v>7</v>
      </c>
      <c r="G35" s="35">
        <v>7</v>
      </c>
      <c r="H35" s="8">
        <f t="shared" si="1"/>
        <v>100</v>
      </c>
      <c r="I35" s="35">
        <v>0</v>
      </c>
      <c r="J35" s="8">
        <f t="shared" si="2"/>
        <v>0</v>
      </c>
      <c r="L35" s="88"/>
      <c r="N35" s="90"/>
      <c r="O35" s="88"/>
      <c r="P35" s="88"/>
      <c r="Q35" s="88"/>
      <c r="R35" s="88"/>
      <c r="S35" s="88"/>
      <c r="T35" s="88"/>
      <c r="U35" s="90"/>
    </row>
    <row r="36" spans="1:21" ht="23.1" customHeight="1">
      <c r="A36" s="172"/>
      <c r="B36" s="172"/>
      <c r="C36" s="13"/>
      <c r="D36" s="14" t="s">
        <v>19</v>
      </c>
      <c r="E36" s="11"/>
      <c r="F36" s="10">
        <f t="shared" si="0"/>
        <v>14</v>
      </c>
      <c r="G36" s="35">
        <v>9</v>
      </c>
      <c r="H36" s="8">
        <f t="shared" si="1"/>
        <v>64.285714285714292</v>
      </c>
      <c r="I36" s="35">
        <v>5</v>
      </c>
      <c r="J36" s="8">
        <f t="shared" si="2"/>
        <v>35.714285714285715</v>
      </c>
      <c r="L36" s="88"/>
      <c r="N36" s="90"/>
      <c r="O36" s="88"/>
      <c r="P36" s="88"/>
      <c r="Q36" s="88"/>
      <c r="R36" s="88"/>
      <c r="S36" s="88"/>
      <c r="T36" s="88"/>
      <c r="U36" s="88"/>
    </row>
    <row r="37" spans="1:21" ht="23.1" customHeight="1">
      <c r="A37" s="172"/>
      <c r="B37" s="173"/>
      <c r="C37" s="13"/>
      <c r="D37" s="14" t="s">
        <v>18</v>
      </c>
      <c r="E37" s="11"/>
      <c r="F37" s="10">
        <f t="shared" si="0"/>
        <v>5</v>
      </c>
      <c r="G37" s="35">
        <v>3</v>
      </c>
      <c r="H37" s="8">
        <f t="shared" si="1"/>
        <v>60</v>
      </c>
      <c r="I37" s="35">
        <v>2</v>
      </c>
      <c r="J37" s="8">
        <f t="shared" si="2"/>
        <v>40</v>
      </c>
      <c r="L37" s="88"/>
      <c r="N37" s="90"/>
      <c r="O37" s="90"/>
      <c r="P37" s="90"/>
      <c r="Q37" s="88"/>
      <c r="R37" s="88"/>
      <c r="S37" s="88"/>
      <c r="T37" s="88"/>
      <c r="U37" s="90"/>
    </row>
    <row r="38" spans="1:21" ht="23.1" customHeight="1">
      <c r="A38" s="172"/>
      <c r="B38" s="171" t="s">
        <v>17</v>
      </c>
      <c r="C38" s="13"/>
      <c r="D38" s="14" t="s">
        <v>16</v>
      </c>
      <c r="E38" s="11"/>
      <c r="F38" s="10">
        <f t="shared" si="0"/>
        <v>639</v>
      </c>
      <c r="G38" s="9">
        <f>SUM(G39:G53)</f>
        <v>285</v>
      </c>
      <c r="H38" s="8">
        <f t="shared" si="1"/>
        <v>44.600938967136152</v>
      </c>
      <c r="I38" s="9">
        <f>SUM(I39:I53)</f>
        <v>354</v>
      </c>
      <c r="J38" s="8">
        <f t="shared" si="2"/>
        <v>55.399061032863848</v>
      </c>
      <c r="L38" s="88"/>
      <c r="N38" s="88"/>
      <c r="O38" s="88"/>
      <c r="P38" s="88"/>
      <c r="Q38" s="88"/>
      <c r="R38" s="88"/>
      <c r="S38" s="88"/>
      <c r="T38" s="88"/>
      <c r="U38" s="88"/>
    </row>
    <row r="39" spans="1:21" ht="23.1" customHeight="1">
      <c r="A39" s="172"/>
      <c r="B39" s="172"/>
      <c r="C39" s="13"/>
      <c r="D39" s="14" t="s">
        <v>15</v>
      </c>
      <c r="E39" s="11"/>
      <c r="F39" s="10">
        <f t="shared" si="0"/>
        <v>6</v>
      </c>
      <c r="G39" s="9">
        <v>3</v>
      </c>
      <c r="H39" s="8">
        <f t="shared" si="1"/>
        <v>50</v>
      </c>
      <c r="I39" s="35">
        <v>3</v>
      </c>
      <c r="J39" s="8">
        <f t="shared" si="2"/>
        <v>50</v>
      </c>
      <c r="L39" s="88"/>
      <c r="N39" s="90"/>
      <c r="O39" s="88"/>
      <c r="P39" s="88"/>
      <c r="Q39" s="88"/>
      <c r="R39" s="88"/>
      <c r="S39" s="90"/>
      <c r="T39" s="90"/>
      <c r="U39" s="90"/>
    </row>
    <row r="40" spans="1:21" ht="23.1" customHeight="1">
      <c r="A40" s="172"/>
      <c r="B40" s="172"/>
      <c r="C40" s="13"/>
      <c r="D40" s="14" t="s">
        <v>14</v>
      </c>
      <c r="E40" s="11"/>
      <c r="F40" s="10">
        <f t="shared" si="0"/>
        <v>80</v>
      </c>
      <c r="G40" s="9">
        <v>25</v>
      </c>
      <c r="H40" s="8">
        <f t="shared" si="1"/>
        <v>31.25</v>
      </c>
      <c r="I40" s="9">
        <v>55</v>
      </c>
      <c r="J40" s="8">
        <f t="shared" si="2"/>
        <v>68.75</v>
      </c>
      <c r="L40" s="88"/>
      <c r="N40" s="88"/>
      <c r="O40" s="88"/>
      <c r="P40" s="88"/>
      <c r="Q40" s="88"/>
      <c r="R40" s="88"/>
      <c r="S40" s="88"/>
      <c r="T40" s="88"/>
      <c r="U40" s="88"/>
    </row>
    <row r="41" spans="1:21" ht="23.1" customHeight="1">
      <c r="A41" s="172"/>
      <c r="B41" s="172"/>
      <c r="C41" s="13"/>
      <c r="D41" s="14" t="s">
        <v>13</v>
      </c>
      <c r="E41" s="11"/>
      <c r="F41" s="10">
        <f t="shared" si="0"/>
        <v>21</v>
      </c>
      <c r="G41" s="35">
        <v>4</v>
      </c>
      <c r="H41" s="8">
        <f t="shared" si="1"/>
        <v>19.047619047619047</v>
      </c>
      <c r="I41" s="35">
        <v>17</v>
      </c>
      <c r="J41" s="8">
        <f t="shared" si="2"/>
        <v>80.952380952380949</v>
      </c>
      <c r="L41" s="88"/>
      <c r="N41" s="90"/>
      <c r="O41" s="88"/>
      <c r="P41" s="88"/>
      <c r="Q41" s="88"/>
      <c r="R41" s="88"/>
      <c r="S41" s="88"/>
      <c r="T41" s="88"/>
      <c r="U41" s="88"/>
    </row>
    <row r="42" spans="1:21" ht="23.1" customHeight="1">
      <c r="A42" s="172"/>
      <c r="B42" s="172"/>
      <c r="C42" s="13"/>
      <c r="D42" s="14" t="s">
        <v>12</v>
      </c>
      <c r="E42" s="11"/>
      <c r="F42" s="10">
        <f t="shared" si="0"/>
        <v>8</v>
      </c>
      <c r="G42" s="9">
        <v>3</v>
      </c>
      <c r="H42" s="8">
        <f t="shared" si="1"/>
        <v>37.5</v>
      </c>
      <c r="I42" s="35">
        <v>5</v>
      </c>
      <c r="J42" s="8">
        <f t="shared" si="2"/>
        <v>62.5</v>
      </c>
      <c r="L42" s="88"/>
      <c r="N42" s="90"/>
      <c r="O42" s="88"/>
      <c r="P42" s="88"/>
      <c r="Q42" s="88"/>
      <c r="R42" s="88"/>
      <c r="S42" s="88"/>
      <c r="T42" s="88"/>
      <c r="U42" s="90"/>
    </row>
    <row r="43" spans="1:21" ht="23.1" customHeight="1">
      <c r="A43" s="172"/>
      <c r="B43" s="172"/>
      <c r="C43" s="13"/>
      <c r="D43" s="14" t="s">
        <v>11</v>
      </c>
      <c r="E43" s="11"/>
      <c r="F43" s="10">
        <f t="shared" si="0"/>
        <v>30</v>
      </c>
      <c r="G43" s="9">
        <v>15</v>
      </c>
      <c r="H43" s="8">
        <f t="shared" si="1"/>
        <v>50</v>
      </c>
      <c r="I43" s="9">
        <v>15</v>
      </c>
      <c r="J43" s="8">
        <f t="shared" si="2"/>
        <v>50</v>
      </c>
      <c r="L43" s="88"/>
      <c r="N43" s="90"/>
      <c r="O43" s="88"/>
      <c r="P43" s="88"/>
      <c r="Q43" s="88"/>
      <c r="R43" s="88"/>
      <c r="S43" s="88"/>
      <c r="T43" s="88"/>
      <c r="U43" s="90"/>
    </row>
    <row r="44" spans="1:21" ht="23.1" customHeight="1">
      <c r="A44" s="172"/>
      <c r="B44" s="172"/>
      <c r="C44" s="13"/>
      <c r="D44" s="14" t="s">
        <v>10</v>
      </c>
      <c r="E44" s="11"/>
      <c r="F44" s="10">
        <f t="shared" si="0"/>
        <v>176</v>
      </c>
      <c r="G44" s="9">
        <v>89</v>
      </c>
      <c r="H44" s="8">
        <f t="shared" si="1"/>
        <v>50.56818181818182</v>
      </c>
      <c r="I44" s="9">
        <v>87</v>
      </c>
      <c r="J44" s="8">
        <f t="shared" si="2"/>
        <v>49.43181818181818</v>
      </c>
      <c r="L44" s="88"/>
      <c r="N44" s="88"/>
      <c r="O44" s="88"/>
      <c r="P44" s="88"/>
      <c r="Q44" s="88"/>
      <c r="R44" s="88"/>
      <c r="S44" s="88"/>
      <c r="T44" s="88"/>
      <c r="U44" s="88"/>
    </row>
    <row r="45" spans="1:21" ht="23.1" customHeight="1">
      <c r="A45" s="172"/>
      <c r="B45" s="172"/>
      <c r="C45" s="13"/>
      <c r="D45" s="14" t="s">
        <v>9</v>
      </c>
      <c r="E45" s="11"/>
      <c r="F45" s="10">
        <f t="shared" si="0"/>
        <v>15</v>
      </c>
      <c r="G45" s="35">
        <v>10</v>
      </c>
      <c r="H45" s="8">
        <f t="shared" si="1"/>
        <v>66.666666666666657</v>
      </c>
      <c r="I45" s="35">
        <v>5</v>
      </c>
      <c r="J45" s="8">
        <f t="shared" si="2"/>
        <v>33.333333333333329</v>
      </c>
      <c r="L45" s="88"/>
      <c r="N45" s="90"/>
      <c r="O45" s="88"/>
      <c r="P45" s="88"/>
      <c r="Q45" s="88"/>
      <c r="R45" s="88"/>
      <c r="S45" s="88"/>
      <c r="T45" s="88"/>
      <c r="U45" s="90"/>
    </row>
    <row r="46" spans="1:21" ht="23.1" customHeight="1">
      <c r="A46" s="172"/>
      <c r="B46" s="172"/>
      <c r="C46" s="13"/>
      <c r="D46" s="14" t="s">
        <v>8</v>
      </c>
      <c r="E46" s="11"/>
      <c r="F46" s="10">
        <f t="shared" si="0"/>
        <v>8</v>
      </c>
      <c r="G46" s="9">
        <v>7</v>
      </c>
      <c r="H46" s="8">
        <f t="shared" si="1"/>
        <v>87.5</v>
      </c>
      <c r="I46" s="35">
        <v>1</v>
      </c>
      <c r="J46" s="8">
        <f t="shared" si="2"/>
        <v>12.5</v>
      </c>
      <c r="L46" s="88"/>
      <c r="N46" s="90"/>
      <c r="O46" s="88"/>
      <c r="P46" s="88"/>
      <c r="Q46" s="88"/>
      <c r="R46" s="88"/>
      <c r="S46" s="88"/>
      <c r="T46" s="88"/>
      <c r="U46" s="90"/>
    </row>
    <row r="47" spans="1:21" ht="24" customHeight="1">
      <c r="A47" s="172"/>
      <c r="B47" s="172"/>
      <c r="C47" s="13"/>
      <c r="D47" s="12" t="s">
        <v>7</v>
      </c>
      <c r="E47" s="11"/>
      <c r="F47" s="10">
        <f t="shared" si="0"/>
        <v>18</v>
      </c>
      <c r="G47" s="35">
        <v>9</v>
      </c>
      <c r="H47" s="8">
        <f t="shared" si="1"/>
        <v>50</v>
      </c>
      <c r="I47" s="35">
        <v>9</v>
      </c>
      <c r="J47" s="8">
        <f t="shared" si="2"/>
        <v>50</v>
      </c>
      <c r="L47" s="88"/>
      <c r="N47" s="88"/>
      <c r="O47" s="88"/>
      <c r="P47" s="88"/>
      <c r="Q47" s="88"/>
      <c r="R47" s="88"/>
      <c r="S47" s="88"/>
      <c r="T47" s="88"/>
      <c r="U47" s="90"/>
    </row>
    <row r="48" spans="1:21" ht="23.1" customHeight="1">
      <c r="A48" s="172"/>
      <c r="B48" s="172"/>
      <c r="C48" s="13"/>
      <c r="D48" s="14" t="s">
        <v>6</v>
      </c>
      <c r="E48" s="11"/>
      <c r="F48" s="10">
        <f t="shared" si="0"/>
        <v>42</v>
      </c>
      <c r="G48" s="9">
        <v>11</v>
      </c>
      <c r="H48" s="8">
        <f t="shared" si="1"/>
        <v>26.190476190476193</v>
      </c>
      <c r="I48" s="9">
        <v>31</v>
      </c>
      <c r="J48" s="8">
        <f t="shared" si="2"/>
        <v>73.80952380952381</v>
      </c>
      <c r="L48" s="88"/>
      <c r="N48" s="88"/>
      <c r="O48" s="88"/>
      <c r="P48" s="88"/>
      <c r="Q48" s="88"/>
      <c r="R48" s="88"/>
      <c r="S48" s="88"/>
      <c r="T48" s="88"/>
      <c r="U48" s="88"/>
    </row>
    <row r="49" spans="1:22" ht="23.1" customHeight="1">
      <c r="A49" s="172"/>
      <c r="B49" s="172"/>
      <c r="C49" s="13"/>
      <c r="D49" s="14" t="s">
        <v>5</v>
      </c>
      <c r="E49" s="11"/>
      <c r="F49" s="10">
        <f t="shared" si="0"/>
        <v>14</v>
      </c>
      <c r="G49" s="9">
        <v>6</v>
      </c>
      <c r="H49" s="8">
        <f t="shared" si="1"/>
        <v>42.857142857142854</v>
      </c>
      <c r="I49" s="35">
        <v>8</v>
      </c>
      <c r="J49" s="8">
        <f t="shared" si="2"/>
        <v>57.142857142857139</v>
      </c>
      <c r="L49" s="88"/>
      <c r="N49" s="90"/>
      <c r="O49" s="88"/>
      <c r="P49" s="88"/>
      <c r="Q49" s="88"/>
      <c r="R49" s="88"/>
      <c r="S49" s="88"/>
      <c r="T49" s="88"/>
      <c r="U49" s="90"/>
    </row>
    <row r="50" spans="1:22" ht="23.1" customHeight="1">
      <c r="A50" s="172"/>
      <c r="B50" s="172"/>
      <c r="C50" s="13"/>
      <c r="D50" s="14" t="s">
        <v>4</v>
      </c>
      <c r="E50" s="11"/>
      <c r="F50" s="10">
        <f t="shared" si="0"/>
        <v>19</v>
      </c>
      <c r="G50" s="35">
        <v>12</v>
      </c>
      <c r="H50" s="8">
        <f t="shared" si="1"/>
        <v>63.157894736842103</v>
      </c>
      <c r="I50" s="35">
        <v>7</v>
      </c>
      <c r="J50" s="8">
        <f t="shared" si="2"/>
        <v>36.84210526315789</v>
      </c>
      <c r="L50" s="88"/>
      <c r="N50" s="90"/>
      <c r="O50" s="88"/>
      <c r="P50" s="88"/>
      <c r="Q50" s="88"/>
      <c r="R50" s="88"/>
      <c r="S50" s="88"/>
      <c r="T50" s="88"/>
      <c r="U50" s="90"/>
    </row>
    <row r="51" spans="1:22" ht="23.1" customHeight="1">
      <c r="A51" s="172"/>
      <c r="B51" s="172"/>
      <c r="C51" s="13"/>
      <c r="D51" s="14" t="s">
        <v>3</v>
      </c>
      <c r="E51" s="11"/>
      <c r="F51" s="10">
        <f t="shared" si="0"/>
        <v>141</v>
      </c>
      <c r="G51" s="9">
        <v>62</v>
      </c>
      <c r="H51" s="8">
        <f t="shared" si="1"/>
        <v>43.971631205673759</v>
      </c>
      <c r="I51" s="9">
        <v>79</v>
      </c>
      <c r="J51" s="8">
        <f t="shared" si="2"/>
        <v>56.028368794326241</v>
      </c>
      <c r="L51" s="88"/>
      <c r="N51" s="90"/>
      <c r="O51" s="88"/>
      <c r="P51" s="88"/>
      <c r="Q51" s="88"/>
      <c r="R51" s="88"/>
      <c r="S51" s="88"/>
      <c r="T51" s="88"/>
      <c r="U51" s="88"/>
    </row>
    <row r="52" spans="1:22" ht="23.1" customHeight="1">
      <c r="A52" s="172"/>
      <c r="B52" s="172"/>
      <c r="C52" s="13"/>
      <c r="D52" s="14" t="s">
        <v>2</v>
      </c>
      <c r="E52" s="11"/>
      <c r="F52" s="10">
        <f t="shared" si="0"/>
        <v>18</v>
      </c>
      <c r="G52" s="35">
        <v>10</v>
      </c>
      <c r="H52" s="8">
        <f t="shared" si="1"/>
        <v>55.555555555555557</v>
      </c>
      <c r="I52" s="35">
        <v>8</v>
      </c>
      <c r="J52" s="8">
        <f t="shared" si="2"/>
        <v>44.444444444444443</v>
      </c>
      <c r="L52" s="88"/>
      <c r="N52" s="90"/>
      <c r="O52" s="88"/>
      <c r="P52" s="88"/>
      <c r="Q52" s="88"/>
      <c r="R52" s="88"/>
      <c r="S52" s="88"/>
      <c r="T52" s="88"/>
      <c r="U52" s="90"/>
    </row>
    <row r="53" spans="1:22" ht="24" customHeight="1">
      <c r="A53" s="173"/>
      <c r="B53" s="173"/>
      <c r="C53" s="13"/>
      <c r="D53" s="12" t="s">
        <v>1</v>
      </c>
      <c r="E53" s="11"/>
      <c r="F53" s="10">
        <f t="shared" si="0"/>
        <v>43</v>
      </c>
      <c r="G53" s="9">
        <v>19</v>
      </c>
      <c r="H53" s="8">
        <f t="shared" si="1"/>
        <v>44.186046511627907</v>
      </c>
      <c r="I53" s="35">
        <v>24</v>
      </c>
      <c r="J53" s="8">
        <f t="shared" si="2"/>
        <v>55.813953488372093</v>
      </c>
      <c r="L53" s="88"/>
      <c r="N53" s="88"/>
      <c r="O53" s="88"/>
      <c r="P53" s="88"/>
      <c r="Q53" s="88"/>
      <c r="R53" s="88"/>
      <c r="S53" s="88"/>
      <c r="T53" s="88"/>
      <c r="U53" s="88"/>
    </row>
    <row r="55" spans="1:22">
      <c r="D55" s="5"/>
    </row>
    <row r="60" spans="1:22">
      <c r="V60" s="91"/>
    </row>
    <row r="61" spans="1:22">
      <c r="L61" s="91"/>
      <c r="M61" s="91"/>
      <c r="N61" s="91"/>
      <c r="O61" s="91"/>
      <c r="P61" s="91"/>
      <c r="Q61" s="91"/>
      <c r="R61" s="91"/>
      <c r="S61" s="91"/>
      <c r="T61" s="91"/>
      <c r="U61" s="91"/>
    </row>
    <row r="63" spans="1:22" s="4" customFormat="1">
      <c r="D63" s="5"/>
      <c r="L63" s="84"/>
      <c r="M63" s="84"/>
      <c r="N63" s="84"/>
      <c r="O63" s="84"/>
      <c r="P63" s="84"/>
      <c r="Q63" s="84"/>
      <c r="R63" s="84"/>
      <c r="S63" s="84"/>
      <c r="T63" s="84"/>
      <c r="U63" s="84"/>
      <c r="V63" s="84"/>
    </row>
    <row r="64" spans="1:22">
      <c r="V64" s="91"/>
    </row>
    <row r="65" spans="4:22">
      <c r="L65" s="91"/>
      <c r="M65" s="91"/>
      <c r="N65" s="91"/>
      <c r="O65" s="91"/>
      <c r="P65" s="91"/>
      <c r="Q65" s="91"/>
      <c r="R65" s="91"/>
      <c r="S65" s="91"/>
      <c r="T65" s="91"/>
      <c r="U65" s="91"/>
    </row>
    <row r="67" spans="4:22" s="4" customFormat="1">
      <c r="D67" s="5"/>
      <c r="L67" s="84"/>
      <c r="M67" s="84"/>
      <c r="N67" s="84"/>
      <c r="O67" s="84"/>
      <c r="P67" s="84"/>
      <c r="Q67" s="84"/>
      <c r="R67" s="84"/>
      <c r="S67" s="84"/>
      <c r="T67" s="84"/>
      <c r="U67" s="84"/>
      <c r="V67" s="84"/>
    </row>
    <row r="68" spans="4:22">
      <c r="V68" s="91"/>
    </row>
    <row r="69" spans="4:22" s="4" customFormat="1">
      <c r="D69" s="5"/>
      <c r="L69" s="91"/>
      <c r="M69" s="91"/>
      <c r="N69" s="91"/>
      <c r="O69" s="91"/>
      <c r="P69" s="91"/>
      <c r="Q69" s="91"/>
      <c r="R69" s="91"/>
      <c r="S69" s="91"/>
      <c r="T69" s="91"/>
      <c r="U69" s="91"/>
      <c r="V69" s="84"/>
    </row>
    <row r="70" spans="4:22">
      <c r="V70" s="91"/>
    </row>
    <row r="71" spans="4:22" s="4" customFormat="1">
      <c r="D71" s="5"/>
      <c r="L71" s="91"/>
      <c r="M71" s="91"/>
      <c r="N71" s="91"/>
      <c r="O71" s="91"/>
      <c r="P71" s="91"/>
      <c r="Q71" s="91"/>
      <c r="R71" s="91"/>
      <c r="S71" s="91"/>
      <c r="T71" s="91"/>
      <c r="U71" s="91"/>
      <c r="V71" s="84"/>
    </row>
    <row r="72" spans="4:22">
      <c r="V72" s="91"/>
    </row>
    <row r="73" spans="4:22" s="4" customFormat="1">
      <c r="D73" s="5"/>
      <c r="L73" s="91"/>
      <c r="M73" s="91"/>
      <c r="N73" s="91"/>
      <c r="O73" s="91"/>
      <c r="P73" s="91"/>
      <c r="Q73" s="91"/>
      <c r="R73" s="91"/>
      <c r="S73" s="91"/>
      <c r="T73" s="91"/>
      <c r="U73" s="91"/>
      <c r="V73" s="84"/>
    </row>
    <row r="74" spans="4:22">
      <c r="V74" s="91"/>
    </row>
    <row r="75" spans="4:22" s="4" customFormat="1" ht="13.5" customHeight="1">
      <c r="D75" s="6"/>
      <c r="L75" s="91"/>
      <c r="M75" s="91"/>
      <c r="N75" s="91"/>
      <c r="O75" s="91"/>
      <c r="P75" s="91"/>
      <c r="Q75" s="91"/>
      <c r="R75" s="91"/>
      <c r="S75" s="91"/>
      <c r="T75" s="91"/>
      <c r="U75" s="91"/>
      <c r="V75" s="84"/>
    </row>
    <row r="76" spans="4:22" s="4" customFormat="1" ht="13.5" customHeight="1">
      <c r="L76" s="84"/>
      <c r="M76" s="84"/>
      <c r="N76" s="84"/>
      <c r="O76" s="84"/>
      <c r="P76" s="84"/>
      <c r="Q76" s="84"/>
      <c r="R76" s="84"/>
      <c r="S76" s="84"/>
      <c r="T76" s="84"/>
      <c r="U76" s="84"/>
      <c r="V76" s="91"/>
    </row>
    <row r="77" spans="4:22" s="4" customFormat="1" ht="12">
      <c r="D77" s="5"/>
      <c r="L77" s="91"/>
      <c r="M77" s="91"/>
      <c r="N77" s="91"/>
      <c r="O77" s="91"/>
      <c r="P77" s="91"/>
      <c r="Q77" s="91"/>
      <c r="R77" s="91"/>
      <c r="S77" s="91"/>
      <c r="T77" s="91"/>
      <c r="U77" s="91"/>
      <c r="V77" s="91"/>
    </row>
    <row r="78" spans="4:22">
      <c r="L78" s="91"/>
      <c r="M78" s="91"/>
      <c r="N78" s="91"/>
      <c r="O78" s="91"/>
      <c r="P78" s="91"/>
      <c r="Q78" s="91"/>
      <c r="R78" s="91"/>
      <c r="S78" s="91"/>
      <c r="T78" s="91"/>
      <c r="U78" s="91"/>
      <c r="V78" s="91"/>
    </row>
    <row r="79" spans="4:22" s="4" customFormat="1">
      <c r="D79" s="5"/>
      <c r="L79" s="91"/>
      <c r="M79" s="91"/>
      <c r="N79" s="91"/>
      <c r="O79" s="91"/>
      <c r="P79" s="91"/>
      <c r="Q79" s="91"/>
      <c r="R79" s="91"/>
      <c r="S79" s="91"/>
      <c r="T79" s="91"/>
      <c r="U79" s="91"/>
      <c r="V79" s="84"/>
    </row>
    <row r="80" spans="4:22">
      <c r="V80" s="91"/>
    </row>
    <row r="81" spans="4:22" s="4" customFormat="1">
      <c r="D81" s="5"/>
      <c r="L81" s="91"/>
      <c r="M81" s="91"/>
      <c r="N81" s="91"/>
      <c r="O81" s="91"/>
      <c r="P81" s="91"/>
      <c r="Q81" s="91"/>
      <c r="R81" s="91"/>
      <c r="S81" s="91"/>
      <c r="T81" s="91"/>
      <c r="U81" s="91"/>
      <c r="V81" s="84"/>
    </row>
    <row r="82" spans="4:22">
      <c r="V82" s="91"/>
    </row>
    <row r="83" spans="4:22" s="4" customFormat="1">
      <c r="D83" s="5"/>
      <c r="L83" s="91"/>
      <c r="M83" s="91"/>
      <c r="N83" s="91"/>
      <c r="O83" s="91"/>
      <c r="P83" s="91"/>
      <c r="Q83" s="91"/>
      <c r="R83" s="91"/>
      <c r="S83" s="91"/>
      <c r="T83" s="91"/>
      <c r="U83" s="91"/>
      <c r="V83" s="84"/>
    </row>
    <row r="84" spans="4:22">
      <c r="V84" s="91"/>
    </row>
    <row r="85" spans="4:22">
      <c r="L85" s="91"/>
      <c r="M85" s="91"/>
      <c r="N85" s="91"/>
      <c r="O85" s="91"/>
      <c r="P85" s="91"/>
      <c r="Q85" s="91"/>
      <c r="R85" s="91"/>
      <c r="S85" s="91"/>
      <c r="T85" s="91"/>
      <c r="U85" s="91"/>
    </row>
    <row r="87" spans="4:22" s="4" customFormat="1" ht="12.75" customHeight="1">
      <c r="L87" s="84"/>
      <c r="M87" s="84"/>
      <c r="N87" s="84"/>
      <c r="O87" s="84"/>
      <c r="P87" s="84"/>
      <c r="Q87" s="84"/>
      <c r="R87" s="84"/>
      <c r="S87" s="84"/>
      <c r="T87" s="84"/>
      <c r="U87" s="84"/>
      <c r="V87" s="84"/>
    </row>
    <row r="88" spans="4:22" s="4" customFormat="1" ht="12.75" customHeight="1">
      <c r="L88" s="84"/>
      <c r="M88" s="84"/>
      <c r="N88" s="84"/>
      <c r="O88" s="84"/>
      <c r="P88" s="84"/>
      <c r="Q88" s="84"/>
      <c r="R88" s="84"/>
      <c r="S88" s="84"/>
      <c r="T88" s="84"/>
      <c r="U88" s="84"/>
      <c r="V88" s="91"/>
    </row>
    <row r="89" spans="4:22">
      <c r="L89" s="91"/>
      <c r="M89" s="91"/>
      <c r="N89" s="91"/>
      <c r="O89" s="91"/>
      <c r="P89" s="91"/>
      <c r="Q89" s="91"/>
      <c r="R89" s="91"/>
      <c r="S89" s="91"/>
      <c r="T89" s="91"/>
      <c r="U89" s="91"/>
      <c r="V89" s="91"/>
    </row>
    <row r="90" spans="4:22">
      <c r="L90" s="91"/>
      <c r="M90" s="91"/>
      <c r="N90" s="91"/>
      <c r="O90" s="91"/>
      <c r="P90" s="91"/>
      <c r="Q90" s="91"/>
      <c r="R90" s="91"/>
      <c r="S90" s="91"/>
      <c r="T90" s="91"/>
      <c r="U90" s="91"/>
    </row>
  </sheetData>
  <mergeCells count="18">
    <mergeCell ref="A3:E6"/>
    <mergeCell ref="F3:F6"/>
    <mergeCell ref="G3:H4"/>
    <mergeCell ref="I3:J4"/>
    <mergeCell ref="G5:G6"/>
    <mergeCell ref="H5:H6"/>
    <mergeCell ref="I5:I6"/>
    <mergeCell ref="J5:J6"/>
    <mergeCell ref="A13:A53"/>
    <mergeCell ref="B13:B37"/>
    <mergeCell ref="B38:B53"/>
    <mergeCell ref="A7:E7"/>
    <mergeCell ref="A8:A12"/>
    <mergeCell ref="B8:E8"/>
    <mergeCell ref="B9:E9"/>
    <mergeCell ref="B10:E10"/>
    <mergeCell ref="B11:E11"/>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J5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0"/>
  <sheetViews>
    <sheetView showGridLines="0" view="pageBreakPreview" zoomScaleNormal="85"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6" width="9.625" style="3" customWidth="1"/>
    <col min="7" max="10" width="13.625" style="3" customWidth="1"/>
    <col min="11" max="11" width="9" style="3"/>
    <col min="12" max="22" width="9" style="84"/>
    <col min="23" max="16384" width="9" style="3"/>
  </cols>
  <sheetData>
    <row r="1" spans="1:21" ht="14.25">
      <c r="A1" s="18" t="s">
        <v>625</v>
      </c>
    </row>
    <row r="3" spans="1:21" ht="13.5" customHeight="1">
      <c r="A3" s="158" t="s">
        <v>64</v>
      </c>
      <c r="B3" s="159"/>
      <c r="C3" s="159"/>
      <c r="D3" s="159"/>
      <c r="E3" s="160"/>
      <c r="F3" s="167" t="s">
        <v>113</v>
      </c>
      <c r="G3" s="210" t="s">
        <v>451</v>
      </c>
      <c r="H3" s="210"/>
      <c r="I3" s="210" t="s">
        <v>452</v>
      </c>
      <c r="J3" s="210"/>
    </row>
    <row r="4" spans="1:21" ht="42" customHeight="1">
      <c r="A4" s="161"/>
      <c r="B4" s="162"/>
      <c r="C4" s="162"/>
      <c r="D4" s="162"/>
      <c r="E4" s="163"/>
      <c r="F4" s="150"/>
      <c r="G4" s="210"/>
      <c r="H4" s="210"/>
      <c r="I4" s="210"/>
      <c r="J4" s="210"/>
    </row>
    <row r="5" spans="1:21" ht="15" customHeight="1">
      <c r="A5" s="161"/>
      <c r="B5" s="162"/>
      <c r="C5" s="162"/>
      <c r="D5" s="162"/>
      <c r="E5" s="163"/>
      <c r="F5" s="150"/>
      <c r="G5" s="151" t="s">
        <v>74</v>
      </c>
      <c r="H5" s="211" t="s">
        <v>51</v>
      </c>
      <c r="I5" s="151" t="s">
        <v>74</v>
      </c>
      <c r="J5" s="211" t="s">
        <v>51</v>
      </c>
    </row>
    <row r="6" spans="1:21" ht="15" customHeight="1">
      <c r="A6" s="164"/>
      <c r="B6" s="165"/>
      <c r="C6" s="165"/>
      <c r="D6" s="165"/>
      <c r="E6" s="166"/>
      <c r="F6" s="150"/>
      <c r="G6" s="152"/>
      <c r="H6" s="212"/>
      <c r="I6" s="152"/>
      <c r="J6" s="212"/>
      <c r="L6" s="89"/>
      <c r="M6" s="89"/>
      <c r="N6" s="89"/>
      <c r="O6" s="89"/>
      <c r="P6" s="89"/>
      <c r="Q6" s="89"/>
      <c r="R6" s="89"/>
      <c r="S6" s="89"/>
      <c r="T6" s="89"/>
      <c r="U6" s="89"/>
    </row>
    <row r="7" spans="1:21" ht="23.1" customHeight="1">
      <c r="A7" s="155" t="s">
        <v>50</v>
      </c>
      <c r="B7" s="156"/>
      <c r="C7" s="156"/>
      <c r="D7" s="156"/>
      <c r="E7" s="157"/>
      <c r="F7" s="10">
        <f>SUM(G7,I7)</f>
        <v>70753</v>
      </c>
      <c r="G7" s="9">
        <f>SUM(G8:G12)</f>
        <v>38051</v>
      </c>
      <c r="H7" s="8">
        <f>IF(G7=0,0,G7/$F7*100)</f>
        <v>53.780051729255298</v>
      </c>
      <c r="I7" s="9">
        <f>SUM(I8:I12)</f>
        <v>32702</v>
      </c>
      <c r="J7" s="8">
        <f>IF(I7=0,0,I7/$F7*100)</f>
        <v>46.219948270744702</v>
      </c>
      <c r="K7" s="54"/>
    </row>
    <row r="8" spans="1:21" ht="23.1" customHeight="1">
      <c r="A8" s="174" t="s">
        <v>49</v>
      </c>
      <c r="B8" s="177" t="s">
        <v>48</v>
      </c>
      <c r="C8" s="178"/>
      <c r="D8" s="178"/>
      <c r="E8" s="179"/>
      <c r="F8" s="10">
        <f t="shared" ref="F8:F53" si="0">SUM(G8,I8)</f>
        <v>2949</v>
      </c>
      <c r="G8" s="9">
        <v>1027</v>
      </c>
      <c r="H8" s="8">
        <f t="shared" ref="H8:H53" si="1">IF(G8=0,0,G8/$F8*100)</f>
        <v>34.825364530349276</v>
      </c>
      <c r="I8" s="9">
        <v>1922</v>
      </c>
      <c r="J8" s="8">
        <f t="shared" ref="J8:J53" si="2">IF(I8=0,0,I8/$F8*100)</f>
        <v>65.174635469650738</v>
      </c>
      <c r="L8" s="88"/>
      <c r="N8" s="88"/>
      <c r="O8" s="88"/>
      <c r="P8" s="88"/>
      <c r="Q8" s="88"/>
      <c r="R8" s="88"/>
      <c r="S8" s="88"/>
      <c r="T8" s="88"/>
      <c r="U8" s="88"/>
    </row>
    <row r="9" spans="1:21" ht="23.1" customHeight="1">
      <c r="A9" s="175"/>
      <c r="B9" s="177" t="s">
        <v>47</v>
      </c>
      <c r="C9" s="178"/>
      <c r="D9" s="178"/>
      <c r="E9" s="179"/>
      <c r="F9" s="10">
        <f t="shared" si="0"/>
        <v>4862</v>
      </c>
      <c r="G9" s="9">
        <v>2100</v>
      </c>
      <c r="H9" s="8">
        <f t="shared" si="1"/>
        <v>43.192102015631427</v>
      </c>
      <c r="I9" s="9">
        <v>2762</v>
      </c>
      <c r="J9" s="8">
        <f t="shared" si="2"/>
        <v>56.807897984368573</v>
      </c>
      <c r="L9" s="88"/>
      <c r="N9" s="88"/>
      <c r="O9" s="88"/>
      <c r="P9" s="88"/>
      <c r="Q9" s="88"/>
      <c r="R9" s="88"/>
      <c r="S9" s="88"/>
      <c r="T9" s="88"/>
      <c r="U9" s="88"/>
    </row>
    <row r="10" spans="1:21" ht="23.1" customHeight="1">
      <c r="A10" s="175"/>
      <c r="B10" s="177" t="s">
        <v>46</v>
      </c>
      <c r="C10" s="178"/>
      <c r="D10" s="178"/>
      <c r="E10" s="179"/>
      <c r="F10" s="10">
        <f t="shared" si="0"/>
        <v>21883</v>
      </c>
      <c r="G10" s="35">
        <v>11703</v>
      </c>
      <c r="H10" s="8">
        <f t="shared" si="1"/>
        <v>53.479870218891378</v>
      </c>
      <c r="I10" s="9">
        <v>10180</v>
      </c>
      <c r="J10" s="8">
        <f t="shared" si="2"/>
        <v>46.520129781108622</v>
      </c>
      <c r="L10" s="88"/>
      <c r="N10" s="88"/>
      <c r="O10" s="88"/>
      <c r="P10" s="88"/>
      <c r="Q10" s="88"/>
      <c r="R10" s="88"/>
      <c r="S10" s="88"/>
      <c r="T10" s="88"/>
      <c r="U10" s="88"/>
    </row>
    <row r="11" spans="1:21" ht="23.1" customHeight="1">
      <c r="A11" s="175"/>
      <c r="B11" s="177" t="s">
        <v>45</v>
      </c>
      <c r="C11" s="178"/>
      <c r="D11" s="178"/>
      <c r="E11" s="179"/>
      <c r="F11" s="10">
        <f t="shared" si="0"/>
        <v>12060</v>
      </c>
      <c r="G11" s="9">
        <v>5757</v>
      </c>
      <c r="H11" s="8">
        <f t="shared" si="1"/>
        <v>47.736318407960198</v>
      </c>
      <c r="I11" s="35">
        <v>6303</v>
      </c>
      <c r="J11" s="8">
        <f t="shared" si="2"/>
        <v>52.263681592039802</v>
      </c>
      <c r="L11" s="88"/>
      <c r="N11" s="90"/>
      <c r="O11" s="88"/>
      <c r="P11" s="88"/>
      <c r="Q11" s="88"/>
      <c r="R11" s="88"/>
      <c r="S11" s="88"/>
      <c r="T11" s="88"/>
      <c r="U11" s="88"/>
    </row>
    <row r="12" spans="1:21" ht="23.1" customHeight="1">
      <c r="A12" s="176"/>
      <c r="B12" s="177" t="s">
        <v>44</v>
      </c>
      <c r="C12" s="178"/>
      <c r="D12" s="178"/>
      <c r="E12" s="179"/>
      <c r="F12" s="10">
        <f t="shared" si="0"/>
        <v>28999</v>
      </c>
      <c r="G12" s="9">
        <v>17464</v>
      </c>
      <c r="H12" s="8">
        <f t="shared" si="1"/>
        <v>60.222766302286288</v>
      </c>
      <c r="I12" s="35">
        <v>11535</v>
      </c>
      <c r="J12" s="8">
        <f t="shared" si="2"/>
        <v>39.777233697713719</v>
      </c>
      <c r="L12" s="88"/>
      <c r="N12" s="90"/>
      <c r="O12" s="88"/>
      <c r="P12" s="88"/>
      <c r="Q12" s="88"/>
      <c r="R12" s="88"/>
      <c r="S12" s="88"/>
      <c r="T12" s="88"/>
      <c r="U12" s="88"/>
    </row>
    <row r="13" spans="1:21" ht="23.1" customHeight="1">
      <c r="A13" s="171" t="s">
        <v>43</v>
      </c>
      <c r="B13" s="171" t="s">
        <v>42</v>
      </c>
      <c r="C13" s="13"/>
      <c r="D13" s="14" t="s">
        <v>16</v>
      </c>
      <c r="E13" s="11"/>
      <c r="F13" s="10">
        <f t="shared" si="0"/>
        <v>33138</v>
      </c>
      <c r="G13" s="9">
        <f>SUM(G14:G37)</f>
        <v>20087</v>
      </c>
      <c r="H13" s="8">
        <f t="shared" si="1"/>
        <v>60.616210996439136</v>
      </c>
      <c r="I13" s="9">
        <f>SUM(I14:I37)</f>
        <v>13051</v>
      </c>
      <c r="J13" s="8">
        <f t="shared" si="2"/>
        <v>39.383789003560864</v>
      </c>
      <c r="L13" s="89"/>
      <c r="N13" s="89"/>
      <c r="O13" s="89"/>
      <c r="P13" s="89"/>
      <c r="Q13" s="89"/>
      <c r="R13" s="89"/>
      <c r="S13" s="89"/>
      <c r="T13" s="89"/>
      <c r="U13" s="89"/>
    </row>
    <row r="14" spans="1:21" ht="23.1" customHeight="1">
      <c r="A14" s="172"/>
      <c r="B14" s="172"/>
      <c r="C14" s="13"/>
      <c r="D14" s="14" t="s">
        <v>41</v>
      </c>
      <c r="E14" s="11"/>
      <c r="F14" s="10">
        <f t="shared" si="0"/>
        <v>4559</v>
      </c>
      <c r="G14" s="9">
        <v>2768</v>
      </c>
      <c r="H14" s="8">
        <f t="shared" si="1"/>
        <v>60.715069094099583</v>
      </c>
      <c r="I14" s="35">
        <v>1791</v>
      </c>
      <c r="J14" s="8">
        <f t="shared" si="2"/>
        <v>39.284930905900417</v>
      </c>
      <c r="L14" s="88"/>
      <c r="N14" s="90"/>
      <c r="O14" s="88"/>
      <c r="P14" s="88"/>
      <c r="Q14" s="88"/>
      <c r="R14" s="88"/>
      <c r="S14" s="88"/>
      <c r="T14" s="88"/>
      <c r="U14" s="88"/>
    </row>
    <row r="15" spans="1:21" ht="23.1" customHeight="1">
      <c r="A15" s="172"/>
      <c r="B15" s="172"/>
      <c r="C15" s="13"/>
      <c r="D15" s="14" t="s">
        <v>40</v>
      </c>
      <c r="E15" s="11"/>
      <c r="F15" s="10">
        <f t="shared" si="0"/>
        <v>202</v>
      </c>
      <c r="G15" s="35">
        <v>21</v>
      </c>
      <c r="H15" s="8">
        <f t="shared" si="1"/>
        <v>10.396039603960396</v>
      </c>
      <c r="I15" s="35">
        <v>181</v>
      </c>
      <c r="J15" s="8">
        <f t="shared" si="2"/>
        <v>89.603960396039611</v>
      </c>
      <c r="L15" s="88"/>
      <c r="N15" s="90"/>
      <c r="O15" s="88"/>
      <c r="P15" s="88"/>
      <c r="Q15" s="88"/>
      <c r="R15" s="88"/>
      <c r="S15" s="90"/>
      <c r="T15" s="90"/>
      <c r="U15" s="90"/>
    </row>
    <row r="16" spans="1:21" ht="23.1" customHeight="1">
      <c r="A16" s="172"/>
      <c r="B16" s="172"/>
      <c r="C16" s="13"/>
      <c r="D16" s="14" t="s">
        <v>39</v>
      </c>
      <c r="E16" s="11"/>
      <c r="F16" s="10">
        <f t="shared" si="0"/>
        <v>1495</v>
      </c>
      <c r="G16" s="35">
        <v>640</v>
      </c>
      <c r="H16" s="8">
        <f t="shared" si="1"/>
        <v>42.809364548494983</v>
      </c>
      <c r="I16" s="35">
        <v>855</v>
      </c>
      <c r="J16" s="8">
        <f t="shared" si="2"/>
        <v>57.19063545150501</v>
      </c>
      <c r="L16" s="88"/>
      <c r="N16" s="88"/>
      <c r="O16" s="88"/>
      <c r="P16" s="88"/>
      <c r="Q16" s="88"/>
      <c r="R16" s="88"/>
      <c r="S16" s="88"/>
      <c r="T16" s="88"/>
      <c r="U16" s="88"/>
    </row>
    <row r="17" spans="1:21" ht="23.1" customHeight="1">
      <c r="A17" s="172"/>
      <c r="B17" s="172"/>
      <c r="C17" s="13"/>
      <c r="D17" s="14" t="s">
        <v>38</v>
      </c>
      <c r="E17" s="11"/>
      <c r="F17" s="10">
        <f t="shared" si="0"/>
        <v>43</v>
      </c>
      <c r="G17" s="9">
        <v>10</v>
      </c>
      <c r="H17" s="8">
        <f t="shared" si="1"/>
        <v>23.255813953488371</v>
      </c>
      <c r="I17" s="35">
        <v>33</v>
      </c>
      <c r="J17" s="8">
        <f t="shared" si="2"/>
        <v>76.744186046511629</v>
      </c>
      <c r="L17" s="88"/>
      <c r="N17" s="90"/>
      <c r="O17" s="88"/>
      <c r="P17" s="88"/>
      <c r="Q17" s="88"/>
      <c r="R17" s="88"/>
      <c r="S17" s="90"/>
      <c r="T17" s="90"/>
      <c r="U17" s="90"/>
    </row>
    <row r="18" spans="1:21" ht="23.1" customHeight="1">
      <c r="A18" s="172"/>
      <c r="B18" s="172"/>
      <c r="C18" s="13"/>
      <c r="D18" s="14" t="s">
        <v>37</v>
      </c>
      <c r="E18" s="11"/>
      <c r="F18" s="10">
        <f t="shared" si="0"/>
        <v>647</v>
      </c>
      <c r="G18" s="35">
        <v>400</v>
      </c>
      <c r="H18" s="8">
        <f t="shared" si="1"/>
        <v>61.823802163833072</v>
      </c>
      <c r="I18" s="9">
        <v>247</v>
      </c>
      <c r="J18" s="8">
        <f t="shared" si="2"/>
        <v>38.176197836166928</v>
      </c>
      <c r="L18" s="88"/>
      <c r="N18" s="90"/>
      <c r="O18" s="88"/>
      <c r="P18" s="88"/>
      <c r="Q18" s="88"/>
      <c r="R18" s="88"/>
      <c r="S18" s="88"/>
      <c r="T18" s="88"/>
      <c r="U18" s="90"/>
    </row>
    <row r="19" spans="1:21" ht="23.1" customHeight="1">
      <c r="A19" s="172"/>
      <c r="B19" s="172"/>
      <c r="C19" s="13"/>
      <c r="D19" s="14" t="s">
        <v>36</v>
      </c>
      <c r="E19" s="11"/>
      <c r="F19" s="10">
        <f t="shared" si="0"/>
        <v>0</v>
      </c>
      <c r="G19" s="35">
        <v>0</v>
      </c>
      <c r="H19" s="8">
        <f t="shared" si="1"/>
        <v>0</v>
      </c>
      <c r="I19" s="35">
        <v>0</v>
      </c>
      <c r="J19" s="8">
        <f t="shared" si="2"/>
        <v>0</v>
      </c>
      <c r="L19" s="88"/>
      <c r="N19" s="90"/>
      <c r="O19" s="90"/>
      <c r="P19" s="90"/>
      <c r="Q19" s="88"/>
      <c r="R19" s="88"/>
      <c r="S19" s="90"/>
      <c r="T19" s="90"/>
      <c r="U19" s="90"/>
    </row>
    <row r="20" spans="1:21" ht="23.1" customHeight="1">
      <c r="A20" s="172"/>
      <c r="B20" s="172"/>
      <c r="C20" s="13"/>
      <c r="D20" s="14" t="s">
        <v>35</v>
      </c>
      <c r="E20" s="11"/>
      <c r="F20" s="10">
        <f t="shared" si="0"/>
        <v>471</v>
      </c>
      <c r="G20" s="35">
        <v>339</v>
      </c>
      <c r="H20" s="8">
        <f t="shared" si="1"/>
        <v>71.974522292993626</v>
      </c>
      <c r="I20" s="35">
        <v>132</v>
      </c>
      <c r="J20" s="8">
        <f t="shared" si="2"/>
        <v>28.02547770700637</v>
      </c>
      <c r="L20" s="88"/>
      <c r="N20" s="90"/>
      <c r="O20" s="90"/>
      <c r="P20" s="90"/>
      <c r="Q20" s="88"/>
      <c r="R20" s="88"/>
      <c r="S20" s="88"/>
      <c r="T20" s="88"/>
      <c r="U20" s="90"/>
    </row>
    <row r="21" spans="1:21" ht="23.1" customHeight="1">
      <c r="A21" s="172"/>
      <c r="B21" s="172"/>
      <c r="C21" s="13"/>
      <c r="D21" s="14" t="s">
        <v>34</v>
      </c>
      <c r="E21" s="11"/>
      <c r="F21" s="10">
        <f t="shared" si="0"/>
        <v>2152</v>
      </c>
      <c r="G21" s="35">
        <v>831</v>
      </c>
      <c r="H21" s="8">
        <f t="shared" si="1"/>
        <v>38.615241635687731</v>
      </c>
      <c r="I21" s="35">
        <v>1321</v>
      </c>
      <c r="J21" s="8">
        <f t="shared" si="2"/>
        <v>61.384758364312262</v>
      </c>
      <c r="L21" s="88"/>
      <c r="N21" s="90"/>
      <c r="O21" s="88"/>
      <c r="P21" s="88"/>
      <c r="Q21" s="88"/>
      <c r="R21" s="88"/>
      <c r="S21" s="88"/>
      <c r="T21" s="88"/>
      <c r="U21" s="88"/>
    </row>
    <row r="22" spans="1:21" ht="23.1" customHeight="1">
      <c r="A22" s="172"/>
      <c r="B22" s="172"/>
      <c r="C22" s="13"/>
      <c r="D22" s="14" t="s">
        <v>33</v>
      </c>
      <c r="E22" s="11"/>
      <c r="F22" s="10">
        <f t="shared" si="0"/>
        <v>7</v>
      </c>
      <c r="G22" s="35">
        <v>0</v>
      </c>
      <c r="H22" s="8">
        <f t="shared" si="1"/>
        <v>0</v>
      </c>
      <c r="I22" s="35">
        <v>7</v>
      </c>
      <c r="J22" s="8">
        <f t="shared" si="2"/>
        <v>100</v>
      </c>
      <c r="L22" s="88"/>
      <c r="N22" s="90"/>
      <c r="O22" s="88"/>
      <c r="P22" s="88"/>
      <c r="Q22" s="90"/>
      <c r="R22" s="90"/>
      <c r="S22" s="90"/>
      <c r="T22" s="90"/>
      <c r="U22" s="90"/>
    </row>
    <row r="23" spans="1:21" ht="23.1" customHeight="1">
      <c r="A23" s="172"/>
      <c r="B23" s="172"/>
      <c r="C23" s="13"/>
      <c r="D23" s="14" t="s">
        <v>32</v>
      </c>
      <c r="E23" s="11"/>
      <c r="F23" s="10">
        <f t="shared" si="0"/>
        <v>1095</v>
      </c>
      <c r="G23" s="35">
        <v>218</v>
      </c>
      <c r="H23" s="8">
        <f t="shared" si="1"/>
        <v>19.908675799086758</v>
      </c>
      <c r="I23" s="35">
        <v>877</v>
      </c>
      <c r="J23" s="8">
        <f t="shared" si="2"/>
        <v>80.091324200913235</v>
      </c>
      <c r="L23" s="88"/>
      <c r="N23" s="90"/>
      <c r="O23" s="88"/>
      <c r="P23" s="88"/>
      <c r="Q23" s="88"/>
      <c r="R23" s="88"/>
      <c r="S23" s="90"/>
      <c r="T23" s="90"/>
      <c r="U23" s="90"/>
    </row>
    <row r="24" spans="1:21" ht="23.1" customHeight="1">
      <c r="A24" s="172"/>
      <c r="B24" s="172"/>
      <c r="C24" s="13"/>
      <c r="D24" s="14" t="s">
        <v>31</v>
      </c>
      <c r="E24" s="11"/>
      <c r="F24" s="10">
        <f t="shared" si="0"/>
        <v>17</v>
      </c>
      <c r="G24" s="80">
        <v>0</v>
      </c>
      <c r="H24" s="8">
        <f t="shared" si="1"/>
        <v>0</v>
      </c>
      <c r="I24" s="80">
        <v>17</v>
      </c>
      <c r="J24" s="8">
        <f t="shared" si="2"/>
        <v>100</v>
      </c>
      <c r="L24" s="88"/>
      <c r="N24" s="90"/>
      <c r="O24" s="88"/>
      <c r="P24" s="88"/>
      <c r="Q24" s="88"/>
      <c r="R24" s="88"/>
      <c r="S24" s="90"/>
      <c r="T24" s="90"/>
      <c r="U24" s="90"/>
    </row>
    <row r="25" spans="1:21" ht="23.1" customHeight="1">
      <c r="A25" s="172"/>
      <c r="B25" s="172"/>
      <c r="C25" s="13"/>
      <c r="D25" s="12" t="s">
        <v>30</v>
      </c>
      <c r="E25" s="11"/>
      <c r="F25" s="10">
        <f t="shared" si="0"/>
        <v>189</v>
      </c>
      <c r="G25" s="9">
        <v>0</v>
      </c>
      <c r="H25" s="8">
        <f t="shared" si="1"/>
        <v>0</v>
      </c>
      <c r="I25" s="35">
        <v>189</v>
      </c>
      <c r="J25" s="8">
        <f t="shared" si="2"/>
        <v>100</v>
      </c>
      <c r="L25" s="88"/>
      <c r="N25" s="90"/>
      <c r="O25" s="90"/>
      <c r="P25" s="90"/>
      <c r="Q25" s="88"/>
      <c r="R25" s="88"/>
      <c r="S25" s="90"/>
      <c r="T25" s="90"/>
      <c r="U25" s="90"/>
    </row>
    <row r="26" spans="1:21" ht="23.1" customHeight="1">
      <c r="A26" s="172"/>
      <c r="B26" s="172"/>
      <c r="C26" s="13"/>
      <c r="D26" s="111" t="s">
        <v>29</v>
      </c>
      <c r="E26" s="112"/>
      <c r="F26" s="31">
        <f t="shared" si="0"/>
        <v>933</v>
      </c>
      <c r="G26" s="114">
        <v>623</v>
      </c>
      <c r="H26" s="113">
        <f t="shared" si="1"/>
        <v>66.773847802786719</v>
      </c>
      <c r="I26" s="114">
        <v>310</v>
      </c>
      <c r="J26" s="8">
        <f t="shared" si="2"/>
        <v>33.226152197213288</v>
      </c>
      <c r="L26" s="88"/>
      <c r="N26" s="88"/>
      <c r="O26" s="88"/>
      <c r="P26" s="88"/>
      <c r="Q26" s="88"/>
      <c r="R26" s="88"/>
      <c r="S26" s="90"/>
      <c r="T26" s="90"/>
      <c r="U26" s="88"/>
    </row>
    <row r="27" spans="1:21" ht="23.1" customHeight="1">
      <c r="A27" s="172"/>
      <c r="B27" s="172"/>
      <c r="C27" s="13"/>
      <c r="D27" s="14" t="s">
        <v>28</v>
      </c>
      <c r="E27" s="11"/>
      <c r="F27" s="10">
        <f t="shared" si="0"/>
        <v>327</v>
      </c>
      <c r="G27" s="35">
        <v>140</v>
      </c>
      <c r="H27" s="8">
        <f t="shared" si="1"/>
        <v>42.813455657492355</v>
      </c>
      <c r="I27" s="35">
        <v>187</v>
      </c>
      <c r="J27" s="8">
        <f t="shared" si="2"/>
        <v>57.186544342507652</v>
      </c>
      <c r="L27" s="88"/>
      <c r="N27" s="90"/>
      <c r="O27" s="90"/>
      <c r="P27" s="90"/>
      <c r="Q27" s="88"/>
      <c r="R27" s="88"/>
      <c r="S27" s="90"/>
      <c r="T27" s="90"/>
      <c r="U27" s="90"/>
    </row>
    <row r="28" spans="1:21" ht="23.1" customHeight="1">
      <c r="A28" s="172"/>
      <c r="B28" s="172"/>
      <c r="C28" s="13"/>
      <c r="D28" s="14" t="s">
        <v>27</v>
      </c>
      <c r="E28" s="11"/>
      <c r="F28" s="10">
        <f t="shared" si="0"/>
        <v>222</v>
      </c>
      <c r="G28" s="35">
        <v>28</v>
      </c>
      <c r="H28" s="8">
        <f t="shared" si="1"/>
        <v>12.612612612612612</v>
      </c>
      <c r="I28" s="35">
        <v>194</v>
      </c>
      <c r="J28" s="8">
        <f t="shared" si="2"/>
        <v>87.387387387387378</v>
      </c>
      <c r="L28" s="88"/>
      <c r="N28" s="90"/>
      <c r="O28" s="90"/>
      <c r="P28" s="90"/>
      <c r="Q28" s="88"/>
      <c r="R28" s="88"/>
      <c r="S28" s="90"/>
      <c r="T28" s="90"/>
      <c r="U28" s="90"/>
    </row>
    <row r="29" spans="1:21" ht="23.1" customHeight="1">
      <c r="A29" s="172"/>
      <c r="B29" s="172"/>
      <c r="C29" s="13"/>
      <c r="D29" s="14" t="s">
        <v>26</v>
      </c>
      <c r="E29" s="11"/>
      <c r="F29" s="10">
        <f t="shared" si="0"/>
        <v>1092</v>
      </c>
      <c r="G29" s="35">
        <v>734</v>
      </c>
      <c r="H29" s="8">
        <f t="shared" si="1"/>
        <v>67.216117216117226</v>
      </c>
      <c r="I29" s="35">
        <v>358</v>
      </c>
      <c r="J29" s="8">
        <f t="shared" si="2"/>
        <v>32.783882783882781</v>
      </c>
      <c r="L29" s="88"/>
      <c r="N29" s="90"/>
      <c r="O29" s="88"/>
      <c r="P29" s="88"/>
      <c r="Q29" s="88"/>
      <c r="R29" s="88"/>
      <c r="S29" s="88"/>
      <c r="T29" s="88"/>
      <c r="U29" s="90"/>
    </row>
    <row r="30" spans="1:21" ht="23.1" customHeight="1">
      <c r="A30" s="172"/>
      <c r="B30" s="172"/>
      <c r="C30" s="13"/>
      <c r="D30" s="14" t="s">
        <v>25</v>
      </c>
      <c r="E30" s="11"/>
      <c r="F30" s="10">
        <f t="shared" si="0"/>
        <v>1146</v>
      </c>
      <c r="G30" s="35">
        <v>854</v>
      </c>
      <c r="H30" s="8">
        <f t="shared" si="1"/>
        <v>74.520069808027927</v>
      </c>
      <c r="I30" s="35">
        <v>292</v>
      </c>
      <c r="J30" s="8">
        <f t="shared" si="2"/>
        <v>25.479930191972077</v>
      </c>
      <c r="L30" s="88"/>
      <c r="N30" s="90"/>
      <c r="O30" s="90"/>
      <c r="P30" s="90"/>
      <c r="Q30" s="88"/>
      <c r="R30" s="88"/>
      <c r="S30" s="88"/>
      <c r="T30" s="88"/>
      <c r="U30" s="90"/>
    </row>
    <row r="31" spans="1:21" ht="23.1" customHeight="1">
      <c r="A31" s="172"/>
      <c r="B31" s="172"/>
      <c r="C31" s="13"/>
      <c r="D31" s="14" t="s">
        <v>24</v>
      </c>
      <c r="E31" s="11"/>
      <c r="F31" s="10">
        <f t="shared" si="0"/>
        <v>3444</v>
      </c>
      <c r="G31" s="35">
        <v>1806</v>
      </c>
      <c r="H31" s="8">
        <f t="shared" si="1"/>
        <v>52.439024390243901</v>
      </c>
      <c r="I31" s="35">
        <v>1638</v>
      </c>
      <c r="J31" s="8">
        <f t="shared" si="2"/>
        <v>47.560975609756099</v>
      </c>
      <c r="L31" s="88"/>
      <c r="N31" s="90"/>
      <c r="O31" s="88"/>
      <c r="P31" s="88"/>
      <c r="Q31" s="88"/>
      <c r="R31" s="88"/>
      <c r="S31" s="88"/>
      <c r="T31" s="88"/>
      <c r="U31" s="88"/>
    </row>
    <row r="32" spans="1:21" ht="23.1" customHeight="1">
      <c r="A32" s="172"/>
      <c r="B32" s="172"/>
      <c r="C32" s="13"/>
      <c r="D32" s="14" t="s">
        <v>23</v>
      </c>
      <c r="E32" s="11"/>
      <c r="F32" s="10">
        <f t="shared" si="0"/>
        <v>1095</v>
      </c>
      <c r="G32" s="35">
        <v>669</v>
      </c>
      <c r="H32" s="8">
        <f t="shared" si="1"/>
        <v>61.095890410958908</v>
      </c>
      <c r="I32" s="35">
        <v>426</v>
      </c>
      <c r="J32" s="8">
        <f t="shared" si="2"/>
        <v>38.904109589041099</v>
      </c>
      <c r="L32" s="88"/>
      <c r="N32" s="90"/>
      <c r="O32" s="88"/>
      <c r="P32" s="88"/>
      <c r="Q32" s="88"/>
      <c r="R32" s="88"/>
      <c r="S32" s="90"/>
      <c r="T32" s="90"/>
      <c r="U32" s="90"/>
    </row>
    <row r="33" spans="1:21" ht="24" customHeight="1">
      <c r="A33" s="172"/>
      <c r="B33" s="172"/>
      <c r="C33" s="13"/>
      <c r="D33" s="14" t="s">
        <v>22</v>
      </c>
      <c r="E33" s="11"/>
      <c r="F33" s="10">
        <f t="shared" si="0"/>
        <v>6994</v>
      </c>
      <c r="G33" s="35">
        <v>6159</v>
      </c>
      <c r="H33" s="8">
        <f t="shared" si="1"/>
        <v>88.061195310265944</v>
      </c>
      <c r="I33" s="35">
        <v>835</v>
      </c>
      <c r="J33" s="8">
        <f t="shared" si="2"/>
        <v>11.938804689734058</v>
      </c>
      <c r="L33" s="88"/>
      <c r="N33" s="90"/>
      <c r="O33" s="88"/>
      <c r="P33" s="88"/>
      <c r="Q33" s="88"/>
      <c r="R33" s="88"/>
      <c r="S33" s="88"/>
      <c r="T33" s="88"/>
      <c r="U33" s="88"/>
    </row>
    <row r="34" spans="1:21" ht="23.1" customHeight="1">
      <c r="A34" s="172"/>
      <c r="B34" s="172"/>
      <c r="C34" s="13"/>
      <c r="D34" s="14" t="s">
        <v>21</v>
      </c>
      <c r="E34" s="11"/>
      <c r="F34" s="10">
        <f t="shared" si="0"/>
        <v>1736</v>
      </c>
      <c r="G34" s="35">
        <v>541</v>
      </c>
      <c r="H34" s="8">
        <f t="shared" si="1"/>
        <v>31.163594470046085</v>
      </c>
      <c r="I34" s="35">
        <v>1195</v>
      </c>
      <c r="J34" s="8">
        <f t="shared" si="2"/>
        <v>68.836405529953907</v>
      </c>
      <c r="L34" s="88"/>
      <c r="N34" s="90"/>
      <c r="O34" s="90"/>
      <c r="P34" s="90"/>
      <c r="Q34" s="88"/>
      <c r="R34" s="88"/>
      <c r="S34" s="90"/>
      <c r="T34" s="90"/>
      <c r="U34" s="90"/>
    </row>
    <row r="35" spans="1:21" ht="23.1" customHeight="1">
      <c r="A35" s="172"/>
      <c r="B35" s="172"/>
      <c r="C35" s="13"/>
      <c r="D35" s="14" t="s">
        <v>20</v>
      </c>
      <c r="E35" s="11"/>
      <c r="F35" s="10">
        <f t="shared" si="0"/>
        <v>1309</v>
      </c>
      <c r="G35" s="35">
        <v>1309</v>
      </c>
      <c r="H35" s="8">
        <f t="shared" si="1"/>
        <v>100</v>
      </c>
      <c r="I35" s="35">
        <v>0</v>
      </c>
      <c r="J35" s="8">
        <f t="shared" si="2"/>
        <v>0</v>
      </c>
      <c r="L35" s="88"/>
      <c r="N35" s="90"/>
      <c r="O35" s="88"/>
      <c r="P35" s="88"/>
      <c r="Q35" s="88"/>
      <c r="R35" s="88"/>
      <c r="S35" s="88"/>
      <c r="T35" s="88"/>
      <c r="U35" s="90"/>
    </row>
    <row r="36" spans="1:21" ht="23.1" customHeight="1">
      <c r="A36" s="172"/>
      <c r="B36" s="172"/>
      <c r="C36" s="13"/>
      <c r="D36" s="14" t="s">
        <v>19</v>
      </c>
      <c r="E36" s="11"/>
      <c r="F36" s="10">
        <f t="shared" si="0"/>
        <v>3003</v>
      </c>
      <c r="G36" s="35">
        <v>1584</v>
      </c>
      <c r="H36" s="8">
        <f t="shared" si="1"/>
        <v>52.747252747252752</v>
      </c>
      <c r="I36" s="35">
        <v>1419</v>
      </c>
      <c r="J36" s="8">
        <f t="shared" si="2"/>
        <v>47.252747252747248</v>
      </c>
      <c r="L36" s="88"/>
      <c r="N36" s="90"/>
      <c r="O36" s="88"/>
      <c r="P36" s="88"/>
      <c r="Q36" s="88"/>
      <c r="R36" s="88"/>
      <c r="S36" s="88"/>
      <c r="T36" s="88"/>
      <c r="U36" s="88"/>
    </row>
    <row r="37" spans="1:21" ht="23.1" customHeight="1">
      <c r="A37" s="172"/>
      <c r="B37" s="173"/>
      <c r="C37" s="13"/>
      <c r="D37" s="14" t="s">
        <v>18</v>
      </c>
      <c r="E37" s="11"/>
      <c r="F37" s="10">
        <f t="shared" si="0"/>
        <v>960</v>
      </c>
      <c r="G37" s="35">
        <v>413</v>
      </c>
      <c r="H37" s="8">
        <f t="shared" si="1"/>
        <v>43.020833333333336</v>
      </c>
      <c r="I37" s="35">
        <v>547</v>
      </c>
      <c r="J37" s="8">
        <f t="shared" si="2"/>
        <v>56.979166666666671</v>
      </c>
      <c r="L37" s="88"/>
      <c r="N37" s="90"/>
      <c r="O37" s="90"/>
      <c r="P37" s="90"/>
      <c r="Q37" s="88"/>
      <c r="R37" s="88"/>
      <c r="S37" s="88"/>
      <c r="T37" s="88"/>
      <c r="U37" s="90"/>
    </row>
    <row r="38" spans="1:21" ht="23.1" customHeight="1">
      <c r="A38" s="172"/>
      <c r="B38" s="171" t="s">
        <v>17</v>
      </c>
      <c r="C38" s="13"/>
      <c r="D38" s="14" t="s">
        <v>16</v>
      </c>
      <c r="E38" s="11"/>
      <c r="F38" s="10">
        <f t="shared" si="0"/>
        <v>37615</v>
      </c>
      <c r="G38" s="9">
        <f>SUM(G39:G53)</f>
        <v>17964</v>
      </c>
      <c r="H38" s="8">
        <f t="shared" si="1"/>
        <v>47.757543533164956</v>
      </c>
      <c r="I38" s="9">
        <f>SUM(I39:I53)</f>
        <v>19651</v>
      </c>
      <c r="J38" s="8">
        <f t="shared" si="2"/>
        <v>52.242456466835044</v>
      </c>
      <c r="L38" s="88"/>
      <c r="N38" s="88"/>
      <c r="O38" s="88"/>
      <c r="P38" s="88"/>
      <c r="Q38" s="88"/>
      <c r="R38" s="88"/>
      <c r="S38" s="88"/>
      <c r="T38" s="88"/>
      <c r="U38" s="88"/>
    </row>
    <row r="39" spans="1:21" ht="23.1" customHeight="1">
      <c r="A39" s="172"/>
      <c r="B39" s="172"/>
      <c r="C39" s="13"/>
      <c r="D39" s="14" t="s">
        <v>15</v>
      </c>
      <c r="E39" s="11"/>
      <c r="F39" s="10">
        <f t="shared" si="0"/>
        <v>105</v>
      </c>
      <c r="G39" s="9">
        <v>64</v>
      </c>
      <c r="H39" s="8">
        <f t="shared" si="1"/>
        <v>60.952380952380956</v>
      </c>
      <c r="I39" s="35">
        <v>41</v>
      </c>
      <c r="J39" s="8">
        <f t="shared" si="2"/>
        <v>39.047619047619051</v>
      </c>
      <c r="L39" s="88"/>
      <c r="N39" s="90"/>
      <c r="O39" s="88"/>
      <c r="P39" s="88"/>
      <c r="Q39" s="88"/>
      <c r="R39" s="88"/>
      <c r="S39" s="90"/>
      <c r="T39" s="90"/>
      <c r="U39" s="90"/>
    </row>
    <row r="40" spans="1:21" ht="23.1" customHeight="1">
      <c r="A40" s="172"/>
      <c r="B40" s="172"/>
      <c r="C40" s="13"/>
      <c r="D40" s="14" t="s">
        <v>14</v>
      </c>
      <c r="E40" s="11"/>
      <c r="F40" s="10">
        <f t="shared" si="0"/>
        <v>2635</v>
      </c>
      <c r="G40" s="9">
        <v>1488</v>
      </c>
      <c r="H40" s="8">
        <f t="shared" si="1"/>
        <v>56.470588235294116</v>
      </c>
      <c r="I40" s="9">
        <v>1147</v>
      </c>
      <c r="J40" s="8">
        <f t="shared" si="2"/>
        <v>43.529411764705884</v>
      </c>
      <c r="L40" s="88"/>
      <c r="N40" s="88"/>
      <c r="O40" s="88"/>
      <c r="P40" s="88"/>
      <c r="Q40" s="88"/>
      <c r="R40" s="88"/>
      <c r="S40" s="88"/>
      <c r="T40" s="88"/>
      <c r="U40" s="88"/>
    </row>
    <row r="41" spans="1:21" ht="23.1" customHeight="1">
      <c r="A41" s="172"/>
      <c r="B41" s="172"/>
      <c r="C41" s="13"/>
      <c r="D41" s="14" t="s">
        <v>13</v>
      </c>
      <c r="E41" s="11"/>
      <c r="F41" s="10">
        <f t="shared" si="0"/>
        <v>628</v>
      </c>
      <c r="G41" s="35">
        <v>91</v>
      </c>
      <c r="H41" s="8">
        <f t="shared" si="1"/>
        <v>14.490445859872612</v>
      </c>
      <c r="I41" s="35">
        <v>537</v>
      </c>
      <c r="J41" s="8">
        <f t="shared" si="2"/>
        <v>85.509554140127392</v>
      </c>
      <c r="L41" s="88"/>
      <c r="N41" s="90"/>
      <c r="O41" s="88"/>
      <c r="P41" s="88"/>
      <c r="Q41" s="88"/>
      <c r="R41" s="88"/>
      <c r="S41" s="88"/>
      <c r="T41" s="88"/>
      <c r="U41" s="88"/>
    </row>
    <row r="42" spans="1:21" ht="23.1" customHeight="1">
      <c r="A42" s="172"/>
      <c r="B42" s="172"/>
      <c r="C42" s="13"/>
      <c r="D42" s="14" t="s">
        <v>12</v>
      </c>
      <c r="E42" s="11"/>
      <c r="F42" s="10">
        <f t="shared" si="0"/>
        <v>809</v>
      </c>
      <c r="G42" s="9">
        <v>306</v>
      </c>
      <c r="H42" s="8">
        <f t="shared" si="1"/>
        <v>37.824474660074166</v>
      </c>
      <c r="I42" s="35">
        <v>503</v>
      </c>
      <c r="J42" s="8">
        <f t="shared" si="2"/>
        <v>62.175525339925827</v>
      </c>
      <c r="L42" s="88"/>
      <c r="N42" s="90"/>
      <c r="O42" s="88"/>
      <c r="P42" s="88"/>
      <c r="Q42" s="88"/>
      <c r="R42" s="88"/>
      <c r="S42" s="88"/>
      <c r="T42" s="88"/>
      <c r="U42" s="90"/>
    </row>
    <row r="43" spans="1:21" ht="23.1" customHeight="1">
      <c r="A43" s="172"/>
      <c r="B43" s="172"/>
      <c r="C43" s="13"/>
      <c r="D43" s="14" t="s">
        <v>11</v>
      </c>
      <c r="E43" s="11"/>
      <c r="F43" s="10">
        <f t="shared" si="0"/>
        <v>1407</v>
      </c>
      <c r="G43" s="9">
        <v>540</v>
      </c>
      <c r="H43" s="8">
        <f t="shared" si="1"/>
        <v>38.379530916844352</v>
      </c>
      <c r="I43" s="9">
        <v>867</v>
      </c>
      <c r="J43" s="8">
        <f t="shared" si="2"/>
        <v>61.620469083155648</v>
      </c>
      <c r="L43" s="88"/>
      <c r="N43" s="90"/>
      <c r="O43" s="88"/>
      <c r="P43" s="88"/>
      <c r="Q43" s="88"/>
      <c r="R43" s="88"/>
      <c r="S43" s="88"/>
      <c r="T43" s="88"/>
      <c r="U43" s="90"/>
    </row>
    <row r="44" spans="1:21" ht="23.1" customHeight="1">
      <c r="A44" s="172"/>
      <c r="B44" s="172"/>
      <c r="C44" s="13"/>
      <c r="D44" s="14" t="s">
        <v>10</v>
      </c>
      <c r="E44" s="11"/>
      <c r="F44" s="10">
        <f t="shared" si="0"/>
        <v>5232</v>
      </c>
      <c r="G44" s="9">
        <v>3689</v>
      </c>
      <c r="H44" s="8">
        <f t="shared" si="1"/>
        <v>70.508409785932727</v>
      </c>
      <c r="I44" s="9">
        <v>1543</v>
      </c>
      <c r="J44" s="8">
        <f t="shared" si="2"/>
        <v>29.491590214067276</v>
      </c>
      <c r="L44" s="88"/>
      <c r="N44" s="88"/>
      <c r="O44" s="88"/>
      <c r="P44" s="88"/>
      <c r="Q44" s="88"/>
      <c r="R44" s="88"/>
      <c r="S44" s="88"/>
      <c r="T44" s="88"/>
      <c r="U44" s="88"/>
    </row>
    <row r="45" spans="1:21" ht="23.1" customHeight="1">
      <c r="A45" s="172"/>
      <c r="B45" s="172"/>
      <c r="C45" s="13"/>
      <c r="D45" s="14" t="s">
        <v>9</v>
      </c>
      <c r="E45" s="11"/>
      <c r="F45" s="10">
        <f t="shared" si="0"/>
        <v>243</v>
      </c>
      <c r="G45" s="35">
        <v>175</v>
      </c>
      <c r="H45" s="8">
        <f t="shared" si="1"/>
        <v>72.016460905349803</v>
      </c>
      <c r="I45" s="35">
        <v>68</v>
      </c>
      <c r="J45" s="8">
        <f t="shared" si="2"/>
        <v>27.983539094650205</v>
      </c>
      <c r="L45" s="88"/>
      <c r="N45" s="90"/>
      <c r="O45" s="88"/>
      <c r="P45" s="88"/>
      <c r="Q45" s="88"/>
      <c r="R45" s="88"/>
      <c r="S45" s="88"/>
      <c r="T45" s="88"/>
      <c r="U45" s="90"/>
    </row>
    <row r="46" spans="1:21" ht="23.1" customHeight="1">
      <c r="A46" s="172"/>
      <c r="B46" s="172"/>
      <c r="C46" s="13"/>
      <c r="D46" s="14" t="s">
        <v>8</v>
      </c>
      <c r="E46" s="11"/>
      <c r="F46" s="10">
        <f t="shared" si="0"/>
        <v>100</v>
      </c>
      <c r="G46" s="9">
        <v>64</v>
      </c>
      <c r="H46" s="8">
        <f t="shared" si="1"/>
        <v>64</v>
      </c>
      <c r="I46" s="35">
        <v>36</v>
      </c>
      <c r="J46" s="8">
        <f t="shared" si="2"/>
        <v>36</v>
      </c>
      <c r="L46" s="88"/>
      <c r="N46" s="90"/>
      <c r="O46" s="88"/>
      <c r="P46" s="88"/>
      <c r="Q46" s="88"/>
      <c r="R46" s="88"/>
      <c r="S46" s="88"/>
      <c r="T46" s="88"/>
      <c r="U46" s="90"/>
    </row>
    <row r="47" spans="1:21" ht="24" customHeight="1">
      <c r="A47" s="172"/>
      <c r="B47" s="172"/>
      <c r="C47" s="13"/>
      <c r="D47" s="12" t="s">
        <v>7</v>
      </c>
      <c r="E47" s="11"/>
      <c r="F47" s="10">
        <f t="shared" si="0"/>
        <v>578</v>
      </c>
      <c r="G47" s="35">
        <v>208</v>
      </c>
      <c r="H47" s="8">
        <f t="shared" si="1"/>
        <v>35.986159169550177</v>
      </c>
      <c r="I47" s="35">
        <v>370</v>
      </c>
      <c r="J47" s="8">
        <f t="shared" si="2"/>
        <v>64.013840830449837</v>
      </c>
      <c r="L47" s="88"/>
      <c r="N47" s="88"/>
      <c r="O47" s="88"/>
      <c r="P47" s="88"/>
      <c r="Q47" s="88"/>
      <c r="R47" s="88"/>
      <c r="S47" s="88"/>
      <c r="T47" s="88"/>
      <c r="U47" s="90"/>
    </row>
    <row r="48" spans="1:21" ht="23.1" customHeight="1">
      <c r="A48" s="172"/>
      <c r="B48" s="172"/>
      <c r="C48" s="13"/>
      <c r="D48" s="14" t="s">
        <v>6</v>
      </c>
      <c r="E48" s="11"/>
      <c r="F48" s="10">
        <f t="shared" si="0"/>
        <v>1103</v>
      </c>
      <c r="G48" s="9">
        <v>350</v>
      </c>
      <c r="H48" s="8">
        <f t="shared" si="1"/>
        <v>31.73164097914778</v>
      </c>
      <c r="I48" s="9">
        <v>753</v>
      </c>
      <c r="J48" s="8">
        <f t="shared" si="2"/>
        <v>68.268359020852216</v>
      </c>
      <c r="L48" s="88"/>
      <c r="N48" s="88"/>
      <c r="O48" s="88"/>
      <c r="P48" s="88"/>
      <c r="Q48" s="88"/>
      <c r="R48" s="88"/>
      <c r="S48" s="88"/>
      <c r="T48" s="88"/>
      <c r="U48" s="88"/>
    </row>
    <row r="49" spans="1:22" ht="23.1" customHeight="1">
      <c r="A49" s="172"/>
      <c r="B49" s="172"/>
      <c r="C49" s="13"/>
      <c r="D49" s="14" t="s">
        <v>5</v>
      </c>
      <c r="E49" s="11"/>
      <c r="F49" s="10">
        <f t="shared" si="0"/>
        <v>212</v>
      </c>
      <c r="G49" s="9">
        <v>65</v>
      </c>
      <c r="H49" s="8">
        <f t="shared" si="1"/>
        <v>30.660377358490564</v>
      </c>
      <c r="I49" s="35">
        <v>147</v>
      </c>
      <c r="J49" s="8">
        <f t="shared" si="2"/>
        <v>69.339622641509436</v>
      </c>
      <c r="L49" s="88"/>
      <c r="N49" s="90"/>
      <c r="O49" s="88"/>
      <c r="P49" s="88"/>
      <c r="Q49" s="88"/>
      <c r="R49" s="88"/>
      <c r="S49" s="88"/>
      <c r="T49" s="88"/>
      <c r="U49" s="90"/>
    </row>
    <row r="50" spans="1:22" ht="23.1" customHeight="1">
      <c r="A50" s="172"/>
      <c r="B50" s="172"/>
      <c r="C50" s="13"/>
      <c r="D50" s="14" t="s">
        <v>4</v>
      </c>
      <c r="E50" s="11"/>
      <c r="F50" s="10">
        <f t="shared" si="0"/>
        <v>3142</v>
      </c>
      <c r="G50" s="35">
        <v>1123</v>
      </c>
      <c r="H50" s="8">
        <f t="shared" si="1"/>
        <v>35.741565881604075</v>
      </c>
      <c r="I50" s="35">
        <v>2019</v>
      </c>
      <c r="J50" s="8">
        <f t="shared" si="2"/>
        <v>64.258434118395925</v>
      </c>
      <c r="L50" s="88"/>
      <c r="N50" s="90"/>
      <c r="O50" s="88"/>
      <c r="P50" s="88"/>
      <c r="Q50" s="88"/>
      <c r="R50" s="88"/>
      <c r="S50" s="88"/>
      <c r="T50" s="88"/>
      <c r="U50" s="90"/>
    </row>
    <row r="51" spans="1:22" ht="23.1" customHeight="1">
      <c r="A51" s="172"/>
      <c r="B51" s="172"/>
      <c r="C51" s="13"/>
      <c r="D51" s="14" t="s">
        <v>3</v>
      </c>
      <c r="E51" s="11"/>
      <c r="F51" s="10">
        <f t="shared" si="0"/>
        <v>14932</v>
      </c>
      <c r="G51" s="9">
        <v>5706</v>
      </c>
      <c r="H51" s="8">
        <f t="shared" si="1"/>
        <v>38.213233324403966</v>
      </c>
      <c r="I51" s="9">
        <v>9226</v>
      </c>
      <c r="J51" s="8">
        <f t="shared" si="2"/>
        <v>61.786766675596041</v>
      </c>
      <c r="L51" s="88"/>
      <c r="N51" s="90"/>
      <c r="O51" s="88"/>
      <c r="P51" s="88"/>
      <c r="Q51" s="88"/>
      <c r="R51" s="88"/>
      <c r="S51" s="88"/>
      <c r="T51" s="88"/>
      <c r="U51" s="88"/>
    </row>
    <row r="52" spans="1:22" ht="23.1" customHeight="1">
      <c r="A52" s="172"/>
      <c r="B52" s="172"/>
      <c r="C52" s="13"/>
      <c r="D52" s="14" t="s">
        <v>2</v>
      </c>
      <c r="E52" s="11"/>
      <c r="F52" s="10">
        <f t="shared" si="0"/>
        <v>2028</v>
      </c>
      <c r="G52" s="35">
        <v>1425</v>
      </c>
      <c r="H52" s="8">
        <f t="shared" si="1"/>
        <v>70.26627218934911</v>
      </c>
      <c r="I52" s="35">
        <v>603</v>
      </c>
      <c r="J52" s="8">
        <f t="shared" si="2"/>
        <v>29.73372781065089</v>
      </c>
      <c r="L52" s="88"/>
      <c r="N52" s="90"/>
      <c r="O52" s="88"/>
      <c r="P52" s="88"/>
      <c r="Q52" s="88"/>
      <c r="R52" s="88"/>
      <c r="S52" s="88"/>
      <c r="T52" s="88"/>
      <c r="U52" s="90"/>
    </row>
    <row r="53" spans="1:22" ht="24" customHeight="1">
      <c r="A53" s="173"/>
      <c r="B53" s="173"/>
      <c r="C53" s="13"/>
      <c r="D53" s="12" t="s">
        <v>1</v>
      </c>
      <c r="E53" s="11"/>
      <c r="F53" s="10">
        <f t="shared" si="0"/>
        <v>4461</v>
      </c>
      <c r="G53" s="9">
        <v>2670</v>
      </c>
      <c r="H53" s="8">
        <f t="shared" si="1"/>
        <v>59.852051109616674</v>
      </c>
      <c r="I53" s="35">
        <v>1791</v>
      </c>
      <c r="J53" s="8">
        <f t="shared" si="2"/>
        <v>40.147948890383326</v>
      </c>
      <c r="L53" s="88"/>
      <c r="N53" s="88"/>
      <c r="O53" s="88"/>
      <c r="P53" s="88"/>
      <c r="Q53" s="88"/>
      <c r="R53" s="88"/>
      <c r="S53" s="88"/>
      <c r="T53" s="88"/>
      <c r="U53" s="88"/>
    </row>
    <row r="55" spans="1:22">
      <c r="D55" s="5"/>
    </row>
    <row r="60" spans="1:22">
      <c r="V60" s="91"/>
    </row>
    <row r="61" spans="1:22">
      <c r="L61" s="91"/>
      <c r="M61" s="91"/>
      <c r="N61" s="91"/>
      <c r="O61" s="91"/>
      <c r="P61" s="91"/>
      <c r="Q61" s="91"/>
      <c r="R61" s="91"/>
      <c r="S61" s="91"/>
      <c r="T61" s="91"/>
      <c r="U61" s="91"/>
    </row>
    <row r="63" spans="1:22" s="4" customFormat="1">
      <c r="D63" s="5"/>
      <c r="L63" s="84"/>
      <c r="M63" s="84"/>
      <c r="N63" s="84"/>
      <c r="O63" s="84"/>
      <c r="P63" s="84"/>
      <c r="Q63" s="84"/>
      <c r="R63" s="84"/>
      <c r="S63" s="84"/>
      <c r="T63" s="84"/>
      <c r="U63" s="84"/>
      <c r="V63" s="84"/>
    </row>
    <row r="64" spans="1:22">
      <c r="V64" s="91"/>
    </row>
    <row r="65" spans="4:22">
      <c r="L65" s="91"/>
      <c r="M65" s="91"/>
      <c r="N65" s="91"/>
      <c r="O65" s="91"/>
      <c r="P65" s="91"/>
      <c r="Q65" s="91"/>
      <c r="R65" s="91"/>
      <c r="S65" s="91"/>
      <c r="T65" s="91"/>
      <c r="U65" s="91"/>
    </row>
    <row r="67" spans="4:22" s="4" customFormat="1">
      <c r="D67" s="5"/>
      <c r="L67" s="84"/>
      <c r="M67" s="84"/>
      <c r="N67" s="84"/>
      <c r="O67" s="84"/>
      <c r="P67" s="84"/>
      <c r="Q67" s="84"/>
      <c r="R67" s="84"/>
      <c r="S67" s="84"/>
      <c r="T67" s="84"/>
      <c r="U67" s="84"/>
      <c r="V67" s="84"/>
    </row>
    <row r="68" spans="4:22">
      <c r="V68" s="91"/>
    </row>
    <row r="69" spans="4:22" s="4" customFormat="1">
      <c r="D69" s="5"/>
      <c r="L69" s="91"/>
      <c r="M69" s="91"/>
      <c r="N69" s="91"/>
      <c r="O69" s="91"/>
      <c r="P69" s="91"/>
      <c r="Q69" s="91"/>
      <c r="R69" s="91"/>
      <c r="S69" s="91"/>
      <c r="T69" s="91"/>
      <c r="U69" s="91"/>
      <c r="V69" s="84"/>
    </row>
    <row r="70" spans="4:22">
      <c r="V70" s="91"/>
    </row>
    <row r="71" spans="4:22" s="4" customFormat="1">
      <c r="D71" s="5"/>
      <c r="L71" s="91"/>
      <c r="M71" s="91"/>
      <c r="N71" s="91"/>
      <c r="O71" s="91"/>
      <c r="P71" s="91"/>
      <c r="Q71" s="91"/>
      <c r="R71" s="91"/>
      <c r="S71" s="91"/>
      <c r="T71" s="91"/>
      <c r="U71" s="91"/>
      <c r="V71" s="84"/>
    </row>
    <row r="72" spans="4:22">
      <c r="V72" s="91"/>
    </row>
    <row r="73" spans="4:22" s="4" customFormat="1">
      <c r="D73" s="5"/>
      <c r="L73" s="91"/>
      <c r="M73" s="91"/>
      <c r="N73" s="91"/>
      <c r="O73" s="91"/>
      <c r="P73" s="91"/>
      <c r="Q73" s="91"/>
      <c r="R73" s="91"/>
      <c r="S73" s="91"/>
      <c r="T73" s="91"/>
      <c r="U73" s="91"/>
      <c r="V73" s="84"/>
    </row>
    <row r="74" spans="4:22">
      <c r="V74" s="91"/>
    </row>
    <row r="75" spans="4:22" s="4" customFormat="1" ht="13.5" customHeight="1">
      <c r="D75" s="6"/>
      <c r="L75" s="91"/>
      <c r="M75" s="91"/>
      <c r="N75" s="91"/>
      <c r="O75" s="91"/>
      <c r="P75" s="91"/>
      <c r="Q75" s="91"/>
      <c r="R75" s="91"/>
      <c r="S75" s="91"/>
      <c r="T75" s="91"/>
      <c r="U75" s="91"/>
      <c r="V75" s="84"/>
    </row>
    <row r="76" spans="4:22" s="4" customFormat="1" ht="13.5" customHeight="1">
      <c r="L76" s="84"/>
      <c r="M76" s="84"/>
      <c r="N76" s="84"/>
      <c r="O76" s="84"/>
      <c r="P76" s="84"/>
      <c r="Q76" s="84"/>
      <c r="R76" s="84"/>
      <c r="S76" s="84"/>
      <c r="T76" s="84"/>
      <c r="U76" s="84"/>
      <c r="V76" s="91"/>
    </row>
    <row r="77" spans="4:22" s="4" customFormat="1" ht="12">
      <c r="D77" s="5"/>
      <c r="L77" s="91"/>
      <c r="M77" s="91"/>
      <c r="N77" s="91"/>
      <c r="O77" s="91"/>
      <c r="P77" s="91"/>
      <c r="Q77" s="91"/>
      <c r="R77" s="91"/>
      <c r="S77" s="91"/>
      <c r="T77" s="91"/>
      <c r="U77" s="91"/>
      <c r="V77" s="91"/>
    </row>
    <row r="78" spans="4:22">
      <c r="L78" s="91"/>
      <c r="M78" s="91"/>
      <c r="N78" s="91"/>
      <c r="O78" s="91"/>
      <c r="P78" s="91"/>
      <c r="Q78" s="91"/>
      <c r="R78" s="91"/>
      <c r="S78" s="91"/>
      <c r="T78" s="91"/>
      <c r="U78" s="91"/>
      <c r="V78" s="91"/>
    </row>
    <row r="79" spans="4:22" s="4" customFormat="1">
      <c r="D79" s="5"/>
      <c r="L79" s="91"/>
      <c r="M79" s="91"/>
      <c r="N79" s="91"/>
      <c r="O79" s="91"/>
      <c r="P79" s="91"/>
      <c r="Q79" s="91"/>
      <c r="R79" s="91"/>
      <c r="S79" s="91"/>
      <c r="T79" s="91"/>
      <c r="U79" s="91"/>
      <c r="V79" s="84"/>
    </row>
    <row r="80" spans="4:22">
      <c r="V80" s="91"/>
    </row>
    <row r="81" spans="4:22" s="4" customFormat="1">
      <c r="D81" s="5"/>
      <c r="L81" s="91"/>
      <c r="M81" s="91"/>
      <c r="N81" s="91"/>
      <c r="O81" s="91"/>
      <c r="P81" s="91"/>
      <c r="Q81" s="91"/>
      <c r="R81" s="91"/>
      <c r="S81" s="91"/>
      <c r="T81" s="91"/>
      <c r="U81" s="91"/>
      <c r="V81" s="84"/>
    </row>
    <row r="82" spans="4:22">
      <c r="V82" s="91"/>
    </row>
    <row r="83" spans="4:22" s="4" customFormat="1">
      <c r="D83" s="5"/>
      <c r="L83" s="91"/>
      <c r="M83" s="91"/>
      <c r="N83" s="91"/>
      <c r="O83" s="91"/>
      <c r="P83" s="91"/>
      <c r="Q83" s="91"/>
      <c r="R83" s="91"/>
      <c r="S83" s="91"/>
      <c r="T83" s="91"/>
      <c r="U83" s="91"/>
      <c r="V83" s="84"/>
    </row>
    <row r="84" spans="4:22">
      <c r="V84" s="91"/>
    </row>
    <row r="85" spans="4:22">
      <c r="L85" s="91"/>
      <c r="M85" s="91"/>
      <c r="N85" s="91"/>
      <c r="O85" s="91"/>
      <c r="P85" s="91"/>
      <c r="Q85" s="91"/>
      <c r="R85" s="91"/>
      <c r="S85" s="91"/>
      <c r="T85" s="91"/>
      <c r="U85" s="91"/>
    </row>
    <row r="87" spans="4:22" s="4" customFormat="1" ht="12.75" customHeight="1">
      <c r="L87" s="84"/>
      <c r="M87" s="84"/>
      <c r="N87" s="84"/>
      <c r="O87" s="84"/>
      <c r="P87" s="84"/>
      <c r="Q87" s="84"/>
      <c r="R87" s="84"/>
      <c r="S87" s="84"/>
      <c r="T87" s="84"/>
      <c r="U87" s="84"/>
      <c r="V87" s="84"/>
    </row>
    <row r="88" spans="4:22" s="4" customFormat="1" ht="12.75" customHeight="1">
      <c r="L88" s="84"/>
      <c r="M88" s="84"/>
      <c r="N88" s="84"/>
      <c r="O88" s="84"/>
      <c r="P88" s="84"/>
      <c r="Q88" s="84"/>
      <c r="R88" s="84"/>
      <c r="S88" s="84"/>
      <c r="T88" s="84"/>
      <c r="U88" s="84"/>
      <c r="V88" s="91"/>
    </row>
    <row r="89" spans="4:22">
      <c r="L89" s="91"/>
      <c r="M89" s="91"/>
      <c r="N89" s="91"/>
      <c r="O89" s="91"/>
      <c r="P89" s="91"/>
      <c r="Q89" s="91"/>
      <c r="R89" s="91"/>
      <c r="S89" s="91"/>
      <c r="T89" s="91"/>
      <c r="U89" s="91"/>
      <c r="V89" s="91"/>
    </row>
    <row r="90" spans="4:22">
      <c r="L90" s="91"/>
      <c r="M90" s="91"/>
      <c r="N90" s="91"/>
      <c r="O90" s="91"/>
      <c r="P90" s="91"/>
      <c r="Q90" s="91"/>
      <c r="R90" s="91"/>
      <c r="S90" s="91"/>
      <c r="T90" s="91"/>
      <c r="U90" s="91"/>
    </row>
  </sheetData>
  <mergeCells count="18">
    <mergeCell ref="A13:A53"/>
    <mergeCell ref="B13:B37"/>
    <mergeCell ref="B38:B53"/>
    <mergeCell ref="A7:E7"/>
    <mergeCell ref="A8:A12"/>
    <mergeCell ref="B8:E8"/>
    <mergeCell ref="B9:E9"/>
    <mergeCell ref="B10:E10"/>
    <mergeCell ref="B11:E11"/>
    <mergeCell ref="B12:E12"/>
    <mergeCell ref="A3:E6"/>
    <mergeCell ref="F3:F6"/>
    <mergeCell ref="G3:H4"/>
    <mergeCell ref="I3:J4"/>
    <mergeCell ref="G5:G6"/>
    <mergeCell ref="H5:H6"/>
    <mergeCell ref="I5:I6"/>
    <mergeCell ref="J5:J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J5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00"/>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5" width="10" style="3" customWidth="1"/>
    <col min="16" max="16" width="9" style="3"/>
    <col min="17" max="17" width="28.125" style="84" customWidth="1"/>
    <col min="18" max="24" width="9" style="84"/>
    <col min="25" max="16384" width="9" style="3"/>
  </cols>
  <sheetData>
    <row r="1" spans="1:19" ht="14.25">
      <c r="A1" s="18" t="s">
        <v>626</v>
      </c>
    </row>
    <row r="2" spans="1:19" ht="14.25" thickBot="1">
      <c r="O2" s="46" t="s">
        <v>131</v>
      </c>
    </row>
    <row r="3" spans="1:19" ht="13.5" customHeight="1">
      <c r="A3" s="238" t="s">
        <v>64</v>
      </c>
      <c r="B3" s="239"/>
      <c r="C3" s="239"/>
      <c r="D3" s="239"/>
      <c r="E3" s="240"/>
      <c r="F3" s="167" t="s">
        <v>130</v>
      </c>
      <c r="G3" s="221" t="s">
        <v>496</v>
      </c>
      <c r="H3" s="214" t="s">
        <v>497</v>
      </c>
      <c r="I3" s="214" t="s">
        <v>498</v>
      </c>
      <c r="J3" s="214" t="s">
        <v>499</v>
      </c>
      <c r="K3" s="214" t="s">
        <v>500</v>
      </c>
      <c r="L3" s="214" t="s">
        <v>501</v>
      </c>
      <c r="M3" s="214" t="s">
        <v>453</v>
      </c>
      <c r="N3" s="184" t="s">
        <v>454</v>
      </c>
      <c r="O3" s="229" t="s">
        <v>502</v>
      </c>
    </row>
    <row r="4" spans="1:19" ht="42" customHeight="1">
      <c r="A4" s="241"/>
      <c r="B4" s="242"/>
      <c r="C4" s="242"/>
      <c r="D4" s="242"/>
      <c r="E4" s="243"/>
      <c r="F4" s="150"/>
      <c r="G4" s="222"/>
      <c r="H4" s="227"/>
      <c r="I4" s="227"/>
      <c r="J4" s="227"/>
      <c r="K4" s="227"/>
      <c r="L4" s="227"/>
      <c r="M4" s="227"/>
      <c r="N4" s="247"/>
      <c r="O4" s="230"/>
    </row>
    <row r="5" spans="1:19" ht="14.25" customHeight="1">
      <c r="A5" s="241"/>
      <c r="B5" s="242"/>
      <c r="C5" s="242"/>
      <c r="D5" s="242"/>
      <c r="E5" s="243"/>
      <c r="F5" s="150"/>
      <c r="G5" s="222"/>
      <c r="H5" s="227"/>
      <c r="I5" s="227"/>
      <c r="J5" s="227"/>
      <c r="K5" s="227"/>
      <c r="L5" s="227"/>
      <c r="M5" s="227"/>
      <c r="N5" s="247"/>
      <c r="O5" s="230"/>
    </row>
    <row r="6" spans="1:19" ht="24.75" customHeight="1">
      <c r="A6" s="244"/>
      <c r="B6" s="245"/>
      <c r="C6" s="245"/>
      <c r="D6" s="245"/>
      <c r="E6" s="246"/>
      <c r="F6" s="150"/>
      <c r="G6" s="223"/>
      <c r="H6" s="228"/>
      <c r="I6" s="228"/>
      <c r="J6" s="228"/>
      <c r="K6" s="228"/>
      <c r="L6" s="228"/>
      <c r="M6" s="228"/>
      <c r="N6" s="186"/>
      <c r="O6" s="231"/>
      <c r="Q6" s="96"/>
      <c r="R6" s="96"/>
      <c r="S6" s="96"/>
    </row>
    <row r="7" spans="1:19" ht="12" customHeight="1">
      <c r="A7" s="158" t="s">
        <v>50</v>
      </c>
      <c r="B7" s="159"/>
      <c r="C7" s="159"/>
      <c r="D7" s="159"/>
      <c r="E7" s="160"/>
      <c r="F7" s="41">
        <f>SUM(G7:M7)</f>
        <v>399</v>
      </c>
      <c r="G7" s="41">
        <f t="shared" ref="G7:M7" si="0">SUM(G9,G11,G13,G15,G17)</f>
        <v>23</v>
      </c>
      <c r="H7" s="41">
        <f t="shared" si="0"/>
        <v>33</v>
      </c>
      <c r="I7" s="41">
        <f t="shared" si="0"/>
        <v>293</v>
      </c>
      <c r="J7" s="41">
        <f t="shared" si="0"/>
        <v>12</v>
      </c>
      <c r="K7" s="41">
        <f t="shared" si="0"/>
        <v>11</v>
      </c>
      <c r="L7" s="41">
        <f t="shared" ref="L7" si="1">SUM(L9,L11,L13,L15,L17)</f>
        <v>13</v>
      </c>
      <c r="M7" s="41">
        <f t="shared" si="0"/>
        <v>14</v>
      </c>
      <c r="N7" s="217">
        <v>5.2958441560000002</v>
      </c>
      <c r="O7" s="139">
        <f t="shared" ref="O7" si="2">SUM(O9,O11,O13,O15,O17)</f>
        <v>277</v>
      </c>
      <c r="Q7" s="97"/>
    </row>
    <row r="8" spans="1:19" ht="12" customHeight="1">
      <c r="A8" s="161"/>
      <c r="B8" s="162"/>
      <c r="C8" s="162"/>
      <c r="D8" s="162"/>
      <c r="E8" s="163"/>
      <c r="F8" s="44">
        <f t="shared" ref="F8:F71" si="3">SUM(G8:M8)</f>
        <v>0.99999999999999989</v>
      </c>
      <c r="G8" s="37">
        <f t="shared" ref="G8:M8" si="4">IF(G7=0,0,G7/$F7)</f>
        <v>5.764411027568922E-2</v>
      </c>
      <c r="H8" s="37">
        <f t="shared" si="4"/>
        <v>8.2706766917293228E-2</v>
      </c>
      <c r="I8" s="37">
        <f t="shared" si="4"/>
        <v>0.73433583959899751</v>
      </c>
      <c r="J8" s="37">
        <f t="shared" si="4"/>
        <v>3.007518796992481E-2</v>
      </c>
      <c r="K8" s="37">
        <f t="shared" si="4"/>
        <v>2.7568922305764409E-2</v>
      </c>
      <c r="L8" s="37">
        <f t="shared" ref="L8" si="5">IF(L7=0,0,L7/$F7)</f>
        <v>3.2581453634085211E-2</v>
      </c>
      <c r="M8" s="37">
        <f t="shared" si="4"/>
        <v>3.5087719298245612E-2</v>
      </c>
      <c r="N8" s="218"/>
      <c r="O8" s="140">
        <f t="shared" ref="O8" si="6">IF(O7=0,0,O7/$F7)</f>
        <v>0.69423558897243109</v>
      </c>
      <c r="Q8" s="92"/>
      <c r="R8" s="92"/>
      <c r="S8" s="92"/>
    </row>
    <row r="9" spans="1:19" ht="12" customHeight="1">
      <c r="A9" s="174" t="s">
        <v>49</v>
      </c>
      <c r="B9" s="232" t="s">
        <v>48</v>
      </c>
      <c r="C9" s="233"/>
      <c r="D9" s="233"/>
      <c r="E9" s="234"/>
      <c r="F9" s="41">
        <f>SUM(G9:M9)</f>
        <v>84</v>
      </c>
      <c r="G9" s="41">
        <v>3</v>
      </c>
      <c r="H9" s="41">
        <v>3</v>
      </c>
      <c r="I9" s="41">
        <v>64</v>
      </c>
      <c r="J9" s="41">
        <v>4</v>
      </c>
      <c r="K9" s="41">
        <v>4</v>
      </c>
      <c r="L9" s="41">
        <v>1</v>
      </c>
      <c r="M9" s="41">
        <v>5</v>
      </c>
      <c r="N9" s="217">
        <v>5.4556962025316453</v>
      </c>
      <c r="O9" s="139">
        <v>58</v>
      </c>
      <c r="Q9" s="97"/>
    </row>
    <row r="10" spans="1:19" ht="12" customHeight="1">
      <c r="A10" s="175"/>
      <c r="B10" s="235"/>
      <c r="C10" s="236"/>
      <c r="D10" s="236"/>
      <c r="E10" s="237"/>
      <c r="F10" s="44">
        <f t="shared" si="3"/>
        <v>1</v>
      </c>
      <c r="G10" s="37">
        <f t="shared" ref="G10:M10" si="7">IF(G9=0,0,G9/$F9)</f>
        <v>3.5714285714285712E-2</v>
      </c>
      <c r="H10" s="37">
        <f t="shared" si="7"/>
        <v>3.5714285714285712E-2</v>
      </c>
      <c r="I10" s="37">
        <f t="shared" si="7"/>
        <v>0.76190476190476186</v>
      </c>
      <c r="J10" s="37">
        <f t="shared" si="7"/>
        <v>4.7619047619047616E-2</v>
      </c>
      <c r="K10" s="37">
        <f t="shared" si="7"/>
        <v>4.7619047619047616E-2</v>
      </c>
      <c r="L10" s="37">
        <f t="shared" ref="L10" si="8">IF(L9=0,0,L9/$F9)</f>
        <v>1.1904761904761904E-2</v>
      </c>
      <c r="M10" s="37">
        <f t="shared" si="7"/>
        <v>5.9523809523809521E-2</v>
      </c>
      <c r="N10" s="218"/>
      <c r="O10" s="140">
        <f>IF(O9=0,0,O9/$F9)</f>
        <v>0.69047619047619047</v>
      </c>
      <c r="Q10" s="92"/>
      <c r="R10" s="92"/>
      <c r="S10" s="92"/>
    </row>
    <row r="11" spans="1:19" ht="12" customHeight="1">
      <c r="A11" s="175"/>
      <c r="B11" s="232" t="s">
        <v>47</v>
      </c>
      <c r="C11" s="233"/>
      <c r="D11" s="233"/>
      <c r="E11" s="234"/>
      <c r="F11" s="41">
        <f t="shared" si="3"/>
        <v>56</v>
      </c>
      <c r="G11" s="41">
        <v>3</v>
      </c>
      <c r="H11" s="41">
        <v>7</v>
      </c>
      <c r="I11" s="41">
        <v>42</v>
      </c>
      <c r="J11" s="41">
        <v>1</v>
      </c>
      <c r="K11" s="41">
        <v>1</v>
      </c>
      <c r="L11" s="41">
        <v>0</v>
      </c>
      <c r="M11" s="41">
        <v>2</v>
      </c>
      <c r="N11" s="217">
        <v>4.7407407407407405</v>
      </c>
      <c r="O11" s="139">
        <v>42</v>
      </c>
      <c r="Q11" s="97"/>
    </row>
    <row r="12" spans="1:19" ht="12" customHeight="1">
      <c r="A12" s="175"/>
      <c r="B12" s="235"/>
      <c r="C12" s="236"/>
      <c r="D12" s="236"/>
      <c r="E12" s="237"/>
      <c r="F12" s="44">
        <f t="shared" si="3"/>
        <v>1.0000000000000002</v>
      </c>
      <c r="G12" s="37">
        <f t="shared" ref="G12:M12" si="9">IF(G11=0,0,G11/$F11)</f>
        <v>5.3571428571428568E-2</v>
      </c>
      <c r="H12" s="37">
        <f t="shared" si="9"/>
        <v>0.125</v>
      </c>
      <c r="I12" s="37">
        <f t="shared" si="9"/>
        <v>0.75</v>
      </c>
      <c r="J12" s="37">
        <f t="shared" si="9"/>
        <v>1.7857142857142856E-2</v>
      </c>
      <c r="K12" s="37">
        <f t="shared" si="9"/>
        <v>1.7857142857142856E-2</v>
      </c>
      <c r="L12" s="37">
        <f t="shared" ref="L12" si="10">IF(L11=0,0,L11/$F11)</f>
        <v>0</v>
      </c>
      <c r="M12" s="37">
        <f t="shared" si="9"/>
        <v>3.5714285714285712E-2</v>
      </c>
      <c r="N12" s="218"/>
      <c r="O12" s="140">
        <f t="shared" ref="O12" si="11">IF(O11=0,0,O11/$F11)</f>
        <v>0.75</v>
      </c>
      <c r="Q12" s="92"/>
      <c r="R12" s="92"/>
      <c r="S12" s="92"/>
    </row>
    <row r="13" spans="1:19" ht="12" customHeight="1">
      <c r="A13" s="175"/>
      <c r="B13" s="232" t="s">
        <v>46</v>
      </c>
      <c r="C13" s="233"/>
      <c r="D13" s="233"/>
      <c r="E13" s="234"/>
      <c r="F13" s="41">
        <f t="shared" si="3"/>
        <v>121</v>
      </c>
      <c r="G13" s="41">
        <v>5</v>
      </c>
      <c r="H13" s="41">
        <v>13</v>
      </c>
      <c r="I13" s="41">
        <v>96</v>
      </c>
      <c r="J13" s="41">
        <v>2</v>
      </c>
      <c r="K13" s="41">
        <v>2</v>
      </c>
      <c r="L13" s="41">
        <v>2</v>
      </c>
      <c r="M13" s="41">
        <v>1</v>
      </c>
      <c r="N13" s="217">
        <v>5.0333333333333332</v>
      </c>
      <c r="O13" s="139">
        <v>92</v>
      </c>
      <c r="Q13" s="97"/>
    </row>
    <row r="14" spans="1:19" ht="12" customHeight="1">
      <c r="A14" s="175"/>
      <c r="B14" s="235"/>
      <c r="C14" s="236"/>
      <c r="D14" s="236"/>
      <c r="E14" s="237"/>
      <c r="F14" s="44">
        <f t="shared" si="3"/>
        <v>0.99999999999999978</v>
      </c>
      <c r="G14" s="37">
        <f t="shared" ref="G14:M14" si="12">IF(G13=0,0,G13/$F13)</f>
        <v>4.1322314049586778E-2</v>
      </c>
      <c r="H14" s="37">
        <f t="shared" si="12"/>
        <v>0.10743801652892562</v>
      </c>
      <c r="I14" s="37">
        <f t="shared" si="12"/>
        <v>0.79338842975206614</v>
      </c>
      <c r="J14" s="37">
        <f t="shared" si="12"/>
        <v>1.6528925619834711E-2</v>
      </c>
      <c r="K14" s="37">
        <f t="shared" si="12"/>
        <v>1.6528925619834711E-2</v>
      </c>
      <c r="L14" s="37">
        <f t="shared" ref="L14" si="13">IF(L13=0,0,L13/$F13)</f>
        <v>1.6528925619834711E-2</v>
      </c>
      <c r="M14" s="37">
        <f t="shared" si="12"/>
        <v>8.2644628099173556E-3</v>
      </c>
      <c r="N14" s="218"/>
      <c r="O14" s="140">
        <f t="shared" ref="O14" si="14">IF(O13=0,0,O13/$F13)</f>
        <v>0.76033057851239672</v>
      </c>
      <c r="Q14" s="92"/>
      <c r="R14" s="92"/>
      <c r="S14" s="92"/>
    </row>
    <row r="15" spans="1:19" ht="12" customHeight="1">
      <c r="A15" s="175"/>
      <c r="B15" s="232" t="s">
        <v>45</v>
      </c>
      <c r="C15" s="233"/>
      <c r="D15" s="233"/>
      <c r="E15" s="234"/>
      <c r="F15" s="41">
        <f t="shared" si="3"/>
        <v>30</v>
      </c>
      <c r="G15" s="41">
        <v>5</v>
      </c>
      <c r="H15" s="41">
        <v>5</v>
      </c>
      <c r="I15" s="41">
        <v>19</v>
      </c>
      <c r="J15" s="41">
        <v>0</v>
      </c>
      <c r="K15" s="41">
        <v>0</v>
      </c>
      <c r="L15" s="41">
        <v>1</v>
      </c>
      <c r="M15" s="41">
        <v>0</v>
      </c>
      <c r="N15" s="217">
        <v>4.9000000000000004</v>
      </c>
      <c r="O15" s="139">
        <v>17</v>
      </c>
      <c r="Q15" s="97"/>
    </row>
    <row r="16" spans="1:19" ht="12" customHeight="1">
      <c r="A16" s="175"/>
      <c r="B16" s="235"/>
      <c r="C16" s="236"/>
      <c r="D16" s="236"/>
      <c r="E16" s="237"/>
      <c r="F16" s="44">
        <f t="shared" si="3"/>
        <v>0.99999999999999989</v>
      </c>
      <c r="G16" s="37">
        <f t="shared" ref="G16:M16" si="15">IF(G15=0,0,G15/$F15)</f>
        <v>0.16666666666666666</v>
      </c>
      <c r="H16" s="37">
        <f t="shared" si="15"/>
        <v>0.16666666666666666</v>
      </c>
      <c r="I16" s="37">
        <f t="shared" si="15"/>
        <v>0.6333333333333333</v>
      </c>
      <c r="J16" s="37">
        <f t="shared" si="15"/>
        <v>0</v>
      </c>
      <c r="K16" s="37">
        <f t="shared" si="15"/>
        <v>0</v>
      </c>
      <c r="L16" s="37">
        <f t="shared" ref="L16" si="16">IF(L15=0,0,L15/$F15)</f>
        <v>3.3333333333333333E-2</v>
      </c>
      <c r="M16" s="37">
        <f t="shared" si="15"/>
        <v>0</v>
      </c>
      <c r="N16" s="218"/>
      <c r="O16" s="140">
        <f t="shared" ref="O16" si="17">IF(O15=0,0,O15/$F15)</f>
        <v>0.56666666666666665</v>
      </c>
      <c r="Q16" s="92"/>
      <c r="R16" s="92"/>
      <c r="S16" s="92"/>
    </row>
    <row r="17" spans="1:19" ht="12" customHeight="1">
      <c r="A17" s="175"/>
      <c r="B17" s="232" t="s">
        <v>44</v>
      </c>
      <c r="C17" s="233"/>
      <c r="D17" s="233"/>
      <c r="E17" s="234"/>
      <c r="F17" s="41">
        <f t="shared" si="3"/>
        <v>108</v>
      </c>
      <c r="G17" s="41">
        <v>7</v>
      </c>
      <c r="H17" s="41">
        <v>5</v>
      </c>
      <c r="I17" s="41">
        <v>72</v>
      </c>
      <c r="J17" s="41">
        <v>5</v>
      </c>
      <c r="K17" s="41">
        <v>4</v>
      </c>
      <c r="L17" s="41">
        <v>9</v>
      </c>
      <c r="M17" s="41">
        <v>6</v>
      </c>
      <c r="N17" s="217">
        <v>5.8911764705882348</v>
      </c>
      <c r="O17" s="139">
        <v>68</v>
      </c>
      <c r="Q17" s="97"/>
    </row>
    <row r="18" spans="1:19" ht="12" customHeight="1">
      <c r="A18" s="176"/>
      <c r="B18" s="235"/>
      <c r="C18" s="236"/>
      <c r="D18" s="236"/>
      <c r="E18" s="237"/>
      <c r="F18" s="44">
        <f t="shared" si="3"/>
        <v>0.99999999999999989</v>
      </c>
      <c r="G18" s="37">
        <f t="shared" ref="G18:M18" si="18">IF(G17=0,0,G17/$F17)</f>
        <v>6.4814814814814811E-2</v>
      </c>
      <c r="H18" s="37">
        <f t="shared" si="18"/>
        <v>4.6296296296296294E-2</v>
      </c>
      <c r="I18" s="37">
        <f t="shared" si="18"/>
        <v>0.66666666666666663</v>
      </c>
      <c r="J18" s="37">
        <f t="shared" si="18"/>
        <v>4.6296296296296294E-2</v>
      </c>
      <c r="K18" s="37">
        <f t="shared" si="18"/>
        <v>3.7037037037037035E-2</v>
      </c>
      <c r="L18" s="37">
        <f t="shared" ref="L18" si="19">IF(L17=0,0,L17/$F17)</f>
        <v>8.3333333333333329E-2</v>
      </c>
      <c r="M18" s="37">
        <f t="shared" si="18"/>
        <v>5.5555555555555552E-2</v>
      </c>
      <c r="N18" s="218"/>
      <c r="O18" s="140">
        <f t="shared" ref="O18" si="20">IF(O17=0,0,O17/$F17)</f>
        <v>0.62962962962962965</v>
      </c>
      <c r="Q18" s="96"/>
      <c r="R18" s="96"/>
      <c r="S18" s="96"/>
    </row>
    <row r="19" spans="1:19" ht="12" customHeight="1">
      <c r="A19" s="171" t="s">
        <v>43</v>
      </c>
      <c r="B19" s="171" t="s">
        <v>42</v>
      </c>
      <c r="C19" s="43"/>
      <c r="D19" s="219" t="s">
        <v>16</v>
      </c>
      <c r="E19" s="42"/>
      <c r="F19" s="41">
        <f t="shared" si="3"/>
        <v>114</v>
      </c>
      <c r="G19" s="41">
        <f t="shared" ref="G19:M19" si="21">SUM(G21,G23,G25,G27,G29,G31,G33,G35,G37,G39,G41,G43,G45,G47,G49,G51,G53,G55,G57,G59,G61,G63,G65,G67)</f>
        <v>14</v>
      </c>
      <c r="H19" s="41">
        <f t="shared" si="21"/>
        <v>14</v>
      </c>
      <c r="I19" s="41">
        <f t="shared" si="21"/>
        <v>74</v>
      </c>
      <c r="J19" s="41">
        <f t="shared" si="21"/>
        <v>2</v>
      </c>
      <c r="K19" s="41">
        <f t="shared" si="21"/>
        <v>4</v>
      </c>
      <c r="L19" s="41">
        <f t="shared" ref="L19" si="22">SUM(L21,L23,L25,L27,L29,L31,L33,L35,L37,L39,L41,L43,L45,L47,L49,L51,L53,L55,L57,L59,L61,L63,L65,L67)</f>
        <v>3</v>
      </c>
      <c r="M19" s="41">
        <f t="shared" si="21"/>
        <v>3</v>
      </c>
      <c r="N19" s="217">
        <v>4.9090090090090088</v>
      </c>
      <c r="O19" s="139">
        <f t="shared" ref="O19" si="23">SUM(O21,O23,O25,O27,O29,O31,O33,O35,O37,O39,O41,O43,O45,O47,O49,O51,O53,O55,O57,O59,O61,O63,O65,O67)</f>
        <v>68</v>
      </c>
      <c r="Q19" s="97"/>
    </row>
    <row r="20" spans="1:19" ht="12" customHeight="1">
      <c r="A20" s="172"/>
      <c r="B20" s="172"/>
      <c r="C20" s="40"/>
      <c r="D20" s="220"/>
      <c r="E20" s="39"/>
      <c r="F20" s="44">
        <f t="shared" si="3"/>
        <v>0.99999999999999989</v>
      </c>
      <c r="G20" s="37">
        <f t="shared" ref="G20:M20" si="24">IF(G19=0,0,G19/$F19)</f>
        <v>0.12280701754385964</v>
      </c>
      <c r="H20" s="37">
        <f t="shared" si="24"/>
        <v>0.12280701754385964</v>
      </c>
      <c r="I20" s="37">
        <f t="shared" si="24"/>
        <v>0.64912280701754388</v>
      </c>
      <c r="J20" s="37">
        <f t="shared" si="24"/>
        <v>1.7543859649122806E-2</v>
      </c>
      <c r="K20" s="37">
        <f t="shared" si="24"/>
        <v>3.5087719298245612E-2</v>
      </c>
      <c r="L20" s="37">
        <f t="shared" ref="L20" si="25">IF(L19=0,0,L19/$F19)</f>
        <v>2.6315789473684209E-2</v>
      </c>
      <c r="M20" s="37">
        <f t="shared" si="24"/>
        <v>2.6315789473684209E-2</v>
      </c>
      <c r="N20" s="218"/>
      <c r="O20" s="140">
        <f t="shared" ref="O20" si="26">IF(O19=0,0,O19/$F19)</f>
        <v>0.59649122807017541</v>
      </c>
      <c r="Q20" s="142"/>
      <c r="R20" s="92"/>
      <c r="S20" s="92"/>
    </row>
    <row r="21" spans="1:19" ht="12" customHeight="1">
      <c r="A21" s="172"/>
      <c r="B21" s="172"/>
      <c r="C21" s="43"/>
      <c r="D21" s="219" t="s">
        <v>41</v>
      </c>
      <c r="E21" s="42"/>
      <c r="F21" s="41">
        <f t="shared" si="3"/>
        <v>13</v>
      </c>
      <c r="G21" s="41">
        <v>0</v>
      </c>
      <c r="H21" s="41">
        <v>2</v>
      </c>
      <c r="I21" s="41">
        <v>10</v>
      </c>
      <c r="J21" s="41">
        <v>0</v>
      </c>
      <c r="K21" s="41">
        <v>1</v>
      </c>
      <c r="L21" s="41">
        <v>0</v>
      </c>
      <c r="M21" s="41">
        <v>0</v>
      </c>
      <c r="N21" s="217">
        <v>5.2307692307692308</v>
      </c>
      <c r="O21" s="139">
        <v>8</v>
      </c>
      <c r="Q21" s="93"/>
    </row>
    <row r="22" spans="1:19" ht="12" customHeight="1">
      <c r="A22" s="172"/>
      <c r="B22" s="172"/>
      <c r="C22" s="40"/>
      <c r="D22" s="220"/>
      <c r="E22" s="39"/>
      <c r="F22" s="44">
        <f t="shared" si="3"/>
        <v>1</v>
      </c>
      <c r="G22" s="37">
        <f t="shared" ref="G22:M22" si="27">IF(G21=0,0,G21/$F21)</f>
        <v>0</v>
      </c>
      <c r="H22" s="37">
        <f t="shared" si="27"/>
        <v>0.15384615384615385</v>
      </c>
      <c r="I22" s="37">
        <f t="shared" si="27"/>
        <v>0.76923076923076927</v>
      </c>
      <c r="J22" s="37">
        <f t="shared" si="27"/>
        <v>0</v>
      </c>
      <c r="K22" s="37">
        <f t="shared" si="27"/>
        <v>7.6923076923076927E-2</v>
      </c>
      <c r="L22" s="37">
        <f t="shared" ref="L22" si="28">IF(L21=0,0,L21/$F21)</f>
        <v>0</v>
      </c>
      <c r="M22" s="37">
        <f t="shared" si="27"/>
        <v>0</v>
      </c>
      <c r="N22" s="218"/>
      <c r="O22" s="140">
        <f t="shared" ref="O22" si="29">IF(O21=0,0,O21/$F21)</f>
        <v>0.61538461538461542</v>
      </c>
      <c r="Q22" s="92"/>
      <c r="R22" s="92"/>
      <c r="S22" s="92"/>
    </row>
    <row r="23" spans="1:19" ht="12" customHeight="1">
      <c r="A23" s="172"/>
      <c r="B23" s="172"/>
      <c r="C23" s="43"/>
      <c r="D23" s="219" t="s">
        <v>40</v>
      </c>
      <c r="E23" s="42"/>
      <c r="F23" s="41">
        <f t="shared" si="3"/>
        <v>1</v>
      </c>
      <c r="G23" s="41">
        <v>0</v>
      </c>
      <c r="H23" s="41">
        <v>0</v>
      </c>
      <c r="I23" s="41">
        <v>1</v>
      </c>
      <c r="J23" s="41">
        <v>0</v>
      </c>
      <c r="K23" s="41">
        <v>0</v>
      </c>
      <c r="L23" s="41">
        <v>0</v>
      </c>
      <c r="M23" s="41">
        <v>0</v>
      </c>
      <c r="N23" s="217">
        <v>5</v>
      </c>
      <c r="O23" s="139">
        <v>1</v>
      </c>
      <c r="Q23" s="97"/>
    </row>
    <row r="24" spans="1:19" ht="12" customHeight="1">
      <c r="A24" s="172"/>
      <c r="B24" s="172"/>
      <c r="C24" s="40"/>
      <c r="D24" s="220"/>
      <c r="E24" s="39"/>
      <c r="F24" s="44">
        <f t="shared" si="3"/>
        <v>1</v>
      </c>
      <c r="G24" s="37">
        <f t="shared" ref="G24:M24" si="30">IF(G23=0,0,G23/$F23)</f>
        <v>0</v>
      </c>
      <c r="H24" s="37">
        <f t="shared" si="30"/>
        <v>0</v>
      </c>
      <c r="I24" s="37">
        <f t="shared" si="30"/>
        <v>1</v>
      </c>
      <c r="J24" s="37">
        <f t="shared" si="30"/>
        <v>0</v>
      </c>
      <c r="K24" s="37">
        <f t="shared" si="30"/>
        <v>0</v>
      </c>
      <c r="L24" s="37">
        <f t="shared" ref="L24" si="31">IF(L23=0,0,L23/$F23)</f>
        <v>0</v>
      </c>
      <c r="M24" s="37">
        <f t="shared" si="30"/>
        <v>0</v>
      </c>
      <c r="N24" s="218"/>
      <c r="O24" s="140">
        <f t="shared" ref="O24" si="32">IF(O23=0,0,O23/$F23)</f>
        <v>1</v>
      </c>
      <c r="Q24" s="92"/>
      <c r="R24" s="92"/>
      <c r="S24" s="92"/>
    </row>
    <row r="25" spans="1:19" ht="12" customHeight="1">
      <c r="A25" s="172"/>
      <c r="B25" s="172"/>
      <c r="C25" s="43"/>
      <c r="D25" s="225" t="s">
        <v>39</v>
      </c>
      <c r="E25" s="117"/>
      <c r="F25" s="106">
        <f t="shared" si="3"/>
        <v>7</v>
      </c>
      <c r="G25" s="106">
        <v>0</v>
      </c>
      <c r="H25" s="106">
        <v>0</v>
      </c>
      <c r="I25" s="106">
        <v>6</v>
      </c>
      <c r="J25" s="41">
        <v>0</v>
      </c>
      <c r="K25" s="41">
        <v>1</v>
      </c>
      <c r="L25" s="41">
        <v>0</v>
      </c>
      <c r="M25" s="41">
        <v>0</v>
      </c>
      <c r="N25" s="217">
        <v>5.8571428571428568</v>
      </c>
      <c r="O25" s="139">
        <v>5</v>
      </c>
      <c r="Q25" s="97"/>
    </row>
    <row r="26" spans="1:19" ht="12" customHeight="1">
      <c r="A26" s="172"/>
      <c r="B26" s="172"/>
      <c r="C26" s="40"/>
      <c r="D26" s="226"/>
      <c r="E26" s="118"/>
      <c r="F26" s="119">
        <f t="shared" si="3"/>
        <v>1</v>
      </c>
      <c r="G26" s="109">
        <f t="shared" ref="G26:M26" si="33">IF(G25=0,0,G25/$F25)</f>
        <v>0</v>
      </c>
      <c r="H26" s="109">
        <f>IF(H25=0,0,H25/$F25)</f>
        <v>0</v>
      </c>
      <c r="I26" s="109">
        <f>IF(I25=0,0,I25/$F25)</f>
        <v>0.8571428571428571</v>
      </c>
      <c r="J26" s="37">
        <f t="shared" si="33"/>
        <v>0</v>
      </c>
      <c r="K26" s="37">
        <f t="shared" si="33"/>
        <v>0.14285714285714285</v>
      </c>
      <c r="L26" s="37">
        <f t="shared" ref="L26" si="34">IF(L25=0,0,L25/$F25)</f>
        <v>0</v>
      </c>
      <c r="M26" s="37">
        <f t="shared" si="33"/>
        <v>0</v>
      </c>
      <c r="N26" s="218"/>
      <c r="O26" s="140">
        <f t="shared" ref="O26" si="35">IF(O25=0,0,O25/$F25)</f>
        <v>0.7142857142857143</v>
      </c>
      <c r="Q26" s="92"/>
      <c r="R26" s="92"/>
      <c r="S26" s="92"/>
    </row>
    <row r="27" spans="1:19" ht="12" customHeight="1">
      <c r="A27" s="172"/>
      <c r="B27" s="172"/>
      <c r="C27" s="43"/>
      <c r="D27" s="219" t="s">
        <v>38</v>
      </c>
      <c r="E27" s="42"/>
      <c r="F27" s="41">
        <f t="shared" si="3"/>
        <v>1</v>
      </c>
      <c r="G27" s="41">
        <v>0</v>
      </c>
      <c r="H27" s="41">
        <v>0</v>
      </c>
      <c r="I27" s="41">
        <v>1</v>
      </c>
      <c r="J27" s="41">
        <v>0</v>
      </c>
      <c r="K27" s="41">
        <v>0</v>
      </c>
      <c r="L27" s="41">
        <v>0</v>
      </c>
      <c r="M27" s="41">
        <v>0</v>
      </c>
      <c r="N27" s="217">
        <v>5</v>
      </c>
      <c r="O27" s="139">
        <v>1</v>
      </c>
      <c r="Q27" s="97"/>
    </row>
    <row r="28" spans="1:19" ht="12" customHeight="1">
      <c r="A28" s="172"/>
      <c r="B28" s="172"/>
      <c r="C28" s="40"/>
      <c r="D28" s="220"/>
      <c r="E28" s="39"/>
      <c r="F28" s="44">
        <f t="shared" si="3"/>
        <v>1</v>
      </c>
      <c r="G28" s="37">
        <f t="shared" ref="G28:M28" si="36">IF(G27=0,0,G27/$F27)</f>
        <v>0</v>
      </c>
      <c r="H28" s="37">
        <f t="shared" si="36"/>
        <v>0</v>
      </c>
      <c r="I28" s="37">
        <f t="shared" si="36"/>
        <v>1</v>
      </c>
      <c r="J28" s="37">
        <f t="shared" si="36"/>
        <v>0</v>
      </c>
      <c r="K28" s="37">
        <f t="shared" si="36"/>
        <v>0</v>
      </c>
      <c r="L28" s="37">
        <f t="shared" ref="L28" si="37">IF(L27=0,0,L27/$F27)</f>
        <v>0</v>
      </c>
      <c r="M28" s="37">
        <f t="shared" si="36"/>
        <v>0</v>
      </c>
      <c r="N28" s="218"/>
      <c r="O28" s="140">
        <f t="shared" ref="O28" si="38">IF(O27=0,0,O27/$F27)</f>
        <v>1</v>
      </c>
      <c r="Q28" s="92"/>
      <c r="R28" s="92"/>
      <c r="S28" s="92"/>
    </row>
    <row r="29" spans="1:19" ht="12" customHeight="1">
      <c r="A29" s="172"/>
      <c r="B29" s="172"/>
      <c r="C29" s="43"/>
      <c r="D29" s="219" t="s">
        <v>37</v>
      </c>
      <c r="E29" s="42"/>
      <c r="F29" s="41">
        <f t="shared" si="3"/>
        <v>3</v>
      </c>
      <c r="G29" s="41">
        <v>2</v>
      </c>
      <c r="H29" s="41">
        <v>0</v>
      </c>
      <c r="I29" s="41">
        <v>1</v>
      </c>
      <c r="J29" s="41">
        <v>0</v>
      </c>
      <c r="K29" s="41">
        <v>0</v>
      </c>
      <c r="L29" s="41">
        <v>0</v>
      </c>
      <c r="M29" s="41">
        <v>0</v>
      </c>
      <c r="N29" s="217">
        <v>3</v>
      </c>
      <c r="O29" s="139">
        <v>1</v>
      </c>
      <c r="Q29" s="97"/>
    </row>
    <row r="30" spans="1:19" ht="12" customHeight="1">
      <c r="A30" s="172"/>
      <c r="B30" s="172"/>
      <c r="C30" s="40"/>
      <c r="D30" s="220"/>
      <c r="E30" s="39"/>
      <c r="F30" s="44">
        <f t="shared" si="3"/>
        <v>1</v>
      </c>
      <c r="G30" s="37">
        <f t="shared" ref="G30:M30" si="39">IF(G29=0,0,G29/$F29)</f>
        <v>0.66666666666666663</v>
      </c>
      <c r="H30" s="37">
        <f t="shared" si="39"/>
        <v>0</v>
      </c>
      <c r="I30" s="37">
        <f t="shared" si="39"/>
        <v>0.33333333333333331</v>
      </c>
      <c r="J30" s="37">
        <f t="shared" si="39"/>
        <v>0</v>
      </c>
      <c r="K30" s="37">
        <f t="shared" si="39"/>
        <v>0</v>
      </c>
      <c r="L30" s="37">
        <f t="shared" ref="L30" si="40">IF(L29=0,0,L29/$F29)</f>
        <v>0</v>
      </c>
      <c r="M30" s="37">
        <f t="shared" si="39"/>
        <v>0</v>
      </c>
      <c r="N30" s="218"/>
      <c r="O30" s="140">
        <f t="shared" ref="O30" si="41">IF(O29=0,0,O29/$F29)</f>
        <v>0.33333333333333331</v>
      </c>
      <c r="Q30" s="92"/>
      <c r="R30" s="92"/>
      <c r="S30" s="92"/>
    </row>
    <row r="31" spans="1:19" ht="12" customHeight="1">
      <c r="A31" s="172"/>
      <c r="B31" s="172"/>
      <c r="C31" s="43"/>
      <c r="D31" s="219" t="s">
        <v>36</v>
      </c>
      <c r="E31" s="42"/>
      <c r="F31" s="41">
        <f t="shared" si="3"/>
        <v>0</v>
      </c>
      <c r="G31" s="41">
        <v>0</v>
      </c>
      <c r="H31" s="41">
        <v>0</v>
      </c>
      <c r="I31" s="41">
        <v>0</v>
      </c>
      <c r="J31" s="41">
        <v>0</v>
      </c>
      <c r="K31" s="41">
        <v>0</v>
      </c>
      <c r="L31" s="41">
        <v>0</v>
      </c>
      <c r="M31" s="41">
        <v>0</v>
      </c>
      <c r="N31" s="217" t="s">
        <v>503</v>
      </c>
      <c r="O31" s="139">
        <v>0</v>
      </c>
      <c r="Q31" s="97"/>
    </row>
    <row r="32" spans="1:19" ht="12" customHeight="1">
      <c r="A32" s="172"/>
      <c r="B32" s="172"/>
      <c r="C32" s="40"/>
      <c r="D32" s="220"/>
      <c r="E32" s="39"/>
      <c r="F32" s="44">
        <f t="shared" si="3"/>
        <v>0</v>
      </c>
      <c r="G32" s="37">
        <f t="shared" ref="G32:M32" si="42">IF(G31=0,0,G31/$F31)</f>
        <v>0</v>
      </c>
      <c r="H32" s="37">
        <f t="shared" si="42"/>
        <v>0</v>
      </c>
      <c r="I32" s="37">
        <f t="shared" si="42"/>
        <v>0</v>
      </c>
      <c r="J32" s="37">
        <f t="shared" si="42"/>
        <v>0</v>
      </c>
      <c r="K32" s="37">
        <f t="shared" si="42"/>
        <v>0</v>
      </c>
      <c r="L32" s="37">
        <f t="shared" ref="L32" si="43">IF(L31=0,0,L31/$F31)</f>
        <v>0</v>
      </c>
      <c r="M32" s="37">
        <f t="shared" si="42"/>
        <v>0</v>
      </c>
      <c r="N32" s="218"/>
      <c r="O32" s="140">
        <f t="shared" ref="O32" si="44">IF(O31=0,0,O31/$F31)</f>
        <v>0</v>
      </c>
      <c r="Q32" s="92"/>
      <c r="R32" s="92"/>
      <c r="S32" s="92"/>
    </row>
    <row r="33" spans="1:19" ht="12" customHeight="1">
      <c r="A33" s="172"/>
      <c r="B33" s="172"/>
      <c r="C33" s="43"/>
      <c r="D33" s="219" t="s">
        <v>35</v>
      </c>
      <c r="E33" s="42"/>
      <c r="F33" s="41">
        <f t="shared" si="3"/>
        <v>3</v>
      </c>
      <c r="G33" s="41">
        <v>0</v>
      </c>
      <c r="H33" s="41">
        <v>0</v>
      </c>
      <c r="I33" s="41">
        <v>2</v>
      </c>
      <c r="J33" s="41">
        <v>0</v>
      </c>
      <c r="K33" s="41">
        <v>1</v>
      </c>
      <c r="L33" s="41">
        <v>0</v>
      </c>
      <c r="M33" s="41">
        <v>0</v>
      </c>
      <c r="N33" s="217">
        <v>6.666666666666667</v>
      </c>
      <c r="O33" s="139">
        <v>2</v>
      </c>
    </row>
    <row r="34" spans="1:19" ht="12" customHeight="1">
      <c r="A34" s="172"/>
      <c r="B34" s="172"/>
      <c r="C34" s="40"/>
      <c r="D34" s="220"/>
      <c r="E34" s="39"/>
      <c r="F34" s="44">
        <f t="shared" si="3"/>
        <v>1</v>
      </c>
      <c r="G34" s="37">
        <f t="shared" ref="G34:M34" si="45">IF(G33=0,0,G33/$F33)</f>
        <v>0</v>
      </c>
      <c r="H34" s="37">
        <f t="shared" si="45"/>
        <v>0</v>
      </c>
      <c r="I34" s="37">
        <f t="shared" si="45"/>
        <v>0.66666666666666663</v>
      </c>
      <c r="J34" s="37">
        <f t="shared" si="45"/>
        <v>0</v>
      </c>
      <c r="K34" s="37">
        <f t="shared" si="45"/>
        <v>0.33333333333333331</v>
      </c>
      <c r="L34" s="37">
        <f t="shared" ref="L34" si="46">IF(L33=0,0,L33/$F33)</f>
        <v>0</v>
      </c>
      <c r="M34" s="37">
        <f t="shared" si="45"/>
        <v>0</v>
      </c>
      <c r="N34" s="218"/>
      <c r="O34" s="140">
        <f t="shared" ref="O34" si="47">IF(O33=0,0,O33/$F33)</f>
        <v>0.66666666666666663</v>
      </c>
      <c r="Q34" s="92"/>
      <c r="R34" s="92"/>
      <c r="S34" s="92"/>
    </row>
    <row r="35" spans="1:19" ht="12" customHeight="1">
      <c r="A35" s="172"/>
      <c r="B35" s="172"/>
      <c r="C35" s="43"/>
      <c r="D35" s="219" t="s">
        <v>34</v>
      </c>
      <c r="E35" s="42"/>
      <c r="F35" s="41">
        <f t="shared" si="3"/>
        <v>6</v>
      </c>
      <c r="G35" s="41">
        <v>1</v>
      </c>
      <c r="H35" s="41">
        <v>1</v>
      </c>
      <c r="I35" s="41">
        <v>3</v>
      </c>
      <c r="J35" s="41">
        <v>0</v>
      </c>
      <c r="K35" s="41">
        <v>0</v>
      </c>
      <c r="L35" s="41">
        <v>0</v>
      </c>
      <c r="M35" s="41">
        <v>1</v>
      </c>
      <c r="N35" s="217">
        <v>4</v>
      </c>
      <c r="O35" s="139">
        <v>3</v>
      </c>
    </row>
    <row r="36" spans="1:19" ht="12" customHeight="1">
      <c r="A36" s="172"/>
      <c r="B36" s="172"/>
      <c r="C36" s="40"/>
      <c r="D36" s="220"/>
      <c r="E36" s="39"/>
      <c r="F36" s="44">
        <f t="shared" si="3"/>
        <v>0.99999999999999989</v>
      </c>
      <c r="G36" s="37">
        <f t="shared" ref="G36:M36" si="48">IF(G35=0,0,G35/$F35)</f>
        <v>0.16666666666666666</v>
      </c>
      <c r="H36" s="37">
        <f t="shared" si="48"/>
        <v>0.16666666666666666</v>
      </c>
      <c r="I36" s="37">
        <f t="shared" si="48"/>
        <v>0.5</v>
      </c>
      <c r="J36" s="37">
        <f t="shared" si="48"/>
        <v>0</v>
      </c>
      <c r="K36" s="37">
        <f t="shared" si="48"/>
        <v>0</v>
      </c>
      <c r="L36" s="37">
        <f t="shared" ref="L36" si="49">IF(L35=0,0,L35/$F35)</f>
        <v>0</v>
      </c>
      <c r="M36" s="37">
        <f t="shared" si="48"/>
        <v>0.16666666666666666</v>
      </c>
      <c r="N36" s="218"/>
      <c r="O36" s="140">
        <f t="shared" ref="O36" si="50">IF(O35=0,0,O35/$F35)</f>
        <v>0.5</v>
      </c>
      <c r="Q36" s="92"/>
      <c r="R36" s="92"/>
      <c r="S36" s="92"/>
    </row>
    <row r="37" spans="1:19" ht="12" customHeight="1">
      <c r="A37" s="172"/>
      <c r="B37" s="172"/>
      <c r="C37" s="43"/>
      <c r="D37" s="219" t="s">
        <v>33</v>
      </c>
      <c r="E37" s="42"/>
      <c r="F37" s="41">
        <f t="shared" si="3"/>
        <v>0</v>
      </c>
      <c r="G37" s="41">
        <v>0</v>
      </c>
      <c r="H37" s="41">
        <v>0</v>
      </c>
      <c r="I37" s="41">
        <v>0</v>
      </c>
      <c r="J37" s="41">
        <v>0</v>
      </c>
      <c r="K37" s="41">
        <v>0</v>
      </c>
      <c r="L37" s="41">
        <v>0</v>
      </c>
      <c r="M37" s="41">
        <v>0</v>
      </c>
      <c r="N37" s="217" t="s">
        <v>503</v>
      </c>
      <c r="O37" s="139">
        <v>0</v>
      </c>
    </row>
    <row r="38" spans="1:19" ht="12" customHeight="1">
      <c r="A38" s="172"/>
      <c r="B38" s="172"/>
      <c r="C38" s="40"/>
      <c r="D38" s="220"/>
      <c r="E38" s="39"/>
      <c r="F38" s="44">
        <f t="shared" si="3"/>
        <v>0</v>
      </c>
      <c r="G38" s="37">
        <f t="shared" ref="G38:M38" si="51">IF(G37=0,0,G37/$F37)</f>
        <v>0</v>
      </c>
      <c r="H38" s="37">
        <f t="shared" si="51"/>
        <v>0</v>
      </c>
      <c r="I38" s="37">
        <f t="shared" si="51"/>
        <v>0</v>
      </c>
      <c r="J38" s="37">
        <f t="shared" si="51"/>
        <v>0</v>
      </c>
      <c r="K38" s="37">
        <f t="shared" si="51"/>
        <v>0</v>
      </c>
      <c r="L38" s="37">
        <f t="shared" ref="L38" si="52">IF(L37=0,0,L37/$F37)</f>
        <v>0</v>
      </c>
      <c r="M38" s="37">
        <f t="shared" si="51"/>
        <v>0</v>
      </c>
      <c r="N38" s="218"/>
      <c r="O38" s="140">
        <f t="shared" ref="O38" si="53">IF(O37=0,0,O37/$F37)</f>
        <v>0</v>
      </c>
      <c r="Q38" s="92"/>
      <c r="R38" s="92"/>
      <c r="S38" s="92"/>
    </row>
    <row r="39" spans="1:19" ht="12" customHeight="1">
      <c r="A39" s="172"/>
      <c r="B39" s="172"/>
      <c r="C39" s="43"/>
      <c r="D39" s="219" t="s">
        <v>32</v>
      </c>
      <c r="E39" s="42"/>
      <c r="F39" s="41">
        <f t="shared" si="3"/>
        <v>2</v>
      </c>
      <c r="G39" s="41">
        <v>0</v>
      </c>
      <c r="H39" s="41">
        <v>0</v>
      </c>
      <c r="I39" s="41">
        <v>1</v>
      </c>
      <c r="J39" s="41">
        <v>0</v>
      </c>
      <c r="K39" s="41">
        <v>0</v>
      </c>
      <c r="L39" s="41">
        <v>1</v>
      </c>
      <c r="M39" s="41">
        <v>0</v>
      </c>
      <c r="N39" s="217">
        <v>12.5</v>
      </c>
      <c r="O39" s="139">
        <v>1</v>
      </c>
    </row>
    <row r="40" spans="1:19" ht="12" customHeight="1">
      <c r="A40" s="172"/>
      <c r="B40" s="172"/>
      <c r="C40" s="40"/>
      <c r="D40" s="220"/>
      <c r="E40" s="39"/>
      <c r="F40" s="44">
        <f t="shared" si="3"/>
        <v>1</v>
      </c>
      <c r="G40" s="37">
        <f t="shared" ref="G40:M40" si="54">IF(G39=0,0,G39/$F39)</f>
        <v>0</v>
      </c>
      <c r="H40" s="37">
        <f t="shared" si="54"/>
        <v>0</v>
      </c>
      <c r="I40" s="37">
        <f t="shared" si="54"/>
        <v>0.5</v>
      </c>
      <c r="J40" s="37">
        <f t="shared" si="54"/>
        <v>0</v>
      </c>
      <c r="K40" s="37">
        <f t="shared" si="54"/>
        <v>0</v>
      </c>
      <c r="L40" s="37">
        <f t="shared" ref="L40" si="55">IF(L39=0,0,L39/$F39)</f>
        <v>0.5</v>
      </c>
      <c r="M40" s="37">
        <f t="shared" si="54"/>
        <v>0</v>
      </c>
      <c r="N40" s="218"/>
      <c r="O40" s="140">
        <f t="shared" ref="O40" si="56">IF(O39=0,0,O39/$F39)</f>
        <v>0.5</v>
      </c>
      <c r="Q40" s="92"/>
      <c r="R40" s="92"/>
      <c r="S40" s="92"/>
    </row>
    <row r="41" spans="1:19" ht="12" customHeight="1">
      <c r="A41" s="172"/>
      <c r="B41" s="172"/>
      <c r="C41" s="43"/>
      <c r="D41" s="219" t="s">
        <v>31</v>
      </c>
      <c r="E41" s="42"/>
      <c r="F41" s="41">
        <f t="shared" si="3"/>
        <v>0</v>
      </c>
      <c r="G41" s="41">
        <v>0</v>
      </c>
      <c r="H41" s="41">
        <v>0</v>
      </c>
      <c r="I41" s="41">
        <v>0</v>
      </c>
      <c r="J41" s="41">
        <v>0</v>
      </c>
      <c r="K41" s="41">
        <v>0</v>
      </c>
      <c r="L41" s="41">
        <v>0</v>
      </c>
      <c r="M41" s="41">
        <v>0</v>
      </c>
      <c r="N41" s="217" t="s">
        <v>503</v>
      </c>
      <c r="O41" s="139">
        <v>0</v>
      </c>
    </row>
    <row r="42" spans="1:19" ht="12" customHeight="1">
      <c r="A42" s="172"/>
      <c r="B42" s="172"/>
      <c r="C42" s="40"/>
      <c r="D42" s="220"/>
      <c r="E42" s="39"/>
      <c r="F42" s="44">
        <f t="shared" si="3"/>
        <v>0</v>
      </c>
      <c r="G42" s="37">
        <f t="shared" ref="G42:M42" si="57">IF(G41=0,0,G41/$F41)</f>
        <v>0</v>
      </c>
      <c r="H42" s="37">
        <f t="shared" si="57"/>
        <v>0</v>
      </c>
      <c r="I42" s="37">
        <f t="shared" si="57"/>
        <v>0</v>
      </c>
      <c r="J42" s="37">
        <f t="shared" si="57"/>
        <v>0</v>
      </c>
      <c r="K42" s="37">
        <f t="shared" si="57"/>
        <v>0</v>
      </c>
      <c r="L42" s="37">
        <f t="shared" ref="L42" si="58">IF(L41=0,0,L41/$F41)</f>
        <v>0</v>
      </c>
      <c r="M42" s="37">
        <f t="shared" si="57"/>
        <v>0</v>
      </c>
      <c r="N42" s="218"/>
      <c r="O42" s="140">
        <f t="shared" ref="O42" si="59">IF(O41=0,0,O41/$F41)</f>
        <v>0</v>
      </c>
      <c r="Q42" s="92"/>
      <c r="R42" s="92"/>
      <c r="S42" s="92"/>
    </row>
    <row r="43" spans="1:19" ht="12" customHeight="1">
      <c r="A43" s="172"/>
      <c r="B43" s="172"/>
      <c r="C43" s="43"/>
      <c r="D43" s="219" t="s">
        <v>30</v>
      </c>
      <c r="E43" s="42"/>
      <c r="F43" s="41">
        <f t="shared" si="3"/>
        <v>0</v>
      </c>
      <c r="G43" s="41">
        <v>0</v>
      </c>
      <c r="H43" s="41">
        <v>0</v>
      </c>
      <c r="I43" s="41">
        <v>0</v>
      </c>
      <c r="J43" s="41">
        <v>0</v>
      </c>
      <c r="K43" s="41">
        <v>0</v>
      </c>
      <c r="L43" s="41">
        <v>0</v>
      </c>
      <c r="M43" s="41">
        <v>0</v>
      </c>
      <c r="N43" s="217" t="s">
        <v>503</v>
      </c>
      <c r="O43" s="139">
        <v>0</v>
      </c>
    </row>
    <row r="44" spans="1:19" ht="12" customHeight="1">
      <c r="A44" s="172"/>
      <c r="B44" s="172"/>
      <c r="C44" s="40"/>
      <c r="D44" s="220"/>
      <c r="E44" s="45"/>
      <c r="F44" s="44">
        <f t="shared" si="3"/>
        <v>0</v>
      </c>
      <c r="G44" s="37">
        <f t="shared" ref="G44:M44" si="60">IF(G43=0,0,G43/$F43)</f>
        <v>0</v>
      </c>
      <c r="H44" s="37">
        <f t="shared" si="60"/>
        <v>0</v>
      </c>
      <c r="I44" s="37">
        <f t="shared" si="60"/>
        <v>0</v>
      </c>
      <c r="J44" s="37">
        <f t="shared" si="60"/>
        <v>0</v>
      </c>
      <c r="K44" s="37">
        <f t="shared" si="60"/>
        <v>0</v>
      </c>
      <c r="L44" s="37">
        <f t="shared" ref="L44" si="61">IF(L43=0,0,L43/$F43)</f>
        <v>0</v>
      </c>
      <c r="M44" s="37">
        <f t="shared" si="60"/>
        <v>0</v>
      </c>
      <c r="N44" s="218"/>
      <c r="O44" s="140">
        <f t="shared" ref="O44" si="62">IF(O43=0,0,O43/$F43)</f>
        <v>0</v>
      </c>
      <c r="Q44" s="92"/>
      <c r="R44" s="92"/>
      <c r="S44" s="92"/>
    </row>
    <row r="45" spans="1:19" ht="12" customHeight="1">
      <c r="A45" s="172"/>
      <c r="B45" s="172"/>
      <c r="C45" s="43"/>
      <c r="D45" s="219" t="s">
        <v>29</v>
      </c>
      <c r="E45" s="42"/>
      <c r="F45" s="41">
        <f t="shared" si="3"/>
        <v>1</v>
      </c>
      <c r="G45" s="41">
        <v>0</v>
      </c>
      <c r="H45" s="41">
        <v>0</v>
      </c>
      <c r="I45" s="41">
        <v>1</v>
      </c>
      <c r="J45" s="41">
        <v>0</v>
      </c>
      <c r="K45" s="41">
        <v>0</v>
      </c>
      <c r="L45" s="41">
        <v>0</v>
      </c>
      <c r="M45" s="41">
        <v>0</v>
      </c>
      <c r="N45" s="217">
        <v>6</v>
      </c>
      <c r="O45" s="139">
        <v>0</v>
      </c>
    </row>
    <row r="46" spans="1:19" ht="12" customHeight="1">
      <c r="A46" s="172"/>
      <c r="B46" s="172"/>
      <c r="C46" s="40"/>
      <c r="D46" s="220"/>
      <c r="E46" s="39"/>
      <c r="F46" s="44">
        <f t="shared" si="3"/>
        <v>1</v>
      </c>
      <c r="G46" s="37">
        <f t="shared" ref="G46:M46" si="63">IF(G45=0,0,G45/$F45)</f>
        <v>0</v>
      </c>
      <c r="H46" s="37">
        <f t="shared" si="63"/>
        <v>0</v>
      </c>
      <c r="I46" s="37">
        <f t="shared" si="63"/>
        <v>1</v>
      </c>
      <c r="J46" s="37">
        <f t="shared" si="63"/>
        <v>0</v>
      </c>
      <c r="K46" s="37">
        <f t="shared" si="63"/>
        <v>0</v>
      </c>
      <c r="L46" s="37">
        <f t="shared" ref="L46" si="64">IF(L45=0,0,L45/$F45)</f>
        <v>0</v>
      </c>
      <c r="M46" s="37">
        <f t="shared" si="63"/>
        <v>0</v>
      </c>
      <c r="N46" s="218"/>
      <c r="O46" s="140">
        <f t="shared" ref="O46" si="65">IF(O45=0,0,O45/$F45)</f>
        <v>0</v>
      </c>
      <c r="Q46" s="92"/>
      <c r="R46" s="92"/>
      <c r="S46" s="92"/>
    </row>
    <row r="47" spans="1:19" ht="12" customHeight="1">
      <c r="A47" s="172"/>
      <c r="B47" s="172"/>
      <c r="C47" s="43"/>
      <c r="D47" s="219" t="s">
        <v>28</v>
      </c>
      <c r="E47" s="42"/>
      <c r="F47" s="41">
        <f t="shared" si="3"/>
        <v>1</v>
      </c>
      <c r="G47" s="41">
        <v>0</v>
      </c>
      <c r="H47" s="41">
        <v>1</v>
      </c>
      <c r="I47" s="41">
        <v>0</v>
      </c>
      <c r="J47" s="41">
        <v>0</v>
      </c>
      <c r="K47" s="41">
        <v>0</v>
      </c>
      <c r="L47" s="41">
        <v>0</v>
      </c>
      <c r="M47" s="41">
        <v>0</v>
      </c>
      <c r="N47" s="217">
        <v>3</v>
      </c>
      <c r="O47" s="139">
        <v>0</v>
      </c>
    </row>
    <row r="48" spans="1:19" ht="12" customHeight="1">
      <c r="A48" s="172"/>
      <c r="B48" s="172"/>
      <c r="C48" s="40"/>
      <c r="D48" s="220"/>
      <c r="E48" s="39"/>
      <c r="F48" s="44">
        <f t="shared" si="3"/>
        <v>1</v>
      </c>
      <c r="G48" s="37">
        <f t="shared" ref="G48:M48" si="66">IF(G47=0,0,G47/$F47)</f>
        <v>0</v>
      </c>
      <c r="H48" s="37">
        <f t="shared" si="66"/>
        <v>1</v>
      </c>
      <c r="I48" s="37">
        <f t="shared" si="66"/>
        <v>0</v>
      </c>
      <c r="J48" s="37">
        <f t="shared" si="66"/>
        <v>0</v>
      </c>
      <c r="K48" s="37">
        <f t="shared" si="66"/>
        <v>0</v>
      </c>
      <c r="L48" s="37">
        <f t="shared" ref="L48" si="67">IF(L47=0,0,L47/$F47)</f>
        <v>0</v>
      </c>
      <c r="M48" s="37">
        <f t="shared" si="66"/>
        <v>0</v>
      </c>
      <c r="N48" s="218"/>
      <c r="O48" s="140">
        <f t="shared" ref="O48" si="68">IF(O47=0,0,O47/$F47)</f>
        <v>0</v>
      </c>
      <c r="Q48" s="92"/>
      <c r="R48" s="92"/>
      <c r="S48" s="92"/>
    </row>
    <row r="49" spans="1:19" ht="12" customHeight="1">
      <c r="A49" s="172"/>
      <c r="B49" s="172"/>
      <c r="C49" s="43"/>
      <c r="D49" s="219" t="s">
        <v>27</v>
      </c>
      <c r="E49" s="42"/>
      <c r="F49" s="41">
        <f t="shared" si="3"/>
        <v>2</v>
      </c>
      <c r="G49" s="41">
        <v>0</v>
      </c>
      <c r="H49" s="41">
        <v>0</v>
      </c>
      <c r="I49" s="41">
        <v>2</v>
      </c>
      <c r="J49" s="41">
        <v>0</v>
      </c>
      <c r="K49" s="41">
        <v>0</v>
      </c>
      <c r="L49" s="41">
        <v>0</v>
      </c>
      <c r="M49" s="41">
        <v>0</v>
      </c>
      <c r="N49" s="217">
        <v>5</v>
      </c>
      <c r="O49" s="139">
        <v>2</v>
      </c>
    </row>
    <row r="50" spans="1:19" ht="12" customHeight="1">
      <c r="A50" s="172"/>
      <c r="B50" s="172"/>
      <c r="C50" s="40"/>
      <c r="D50" s="220"/>
      <c r="E50" s="39"/>
      <c r="F50" s="44">
        <f t="shared" si="3"/>
        <v>1</v>
      </c>
      <c r="G50" s="37">
        <f t="shared" ref="G50:M50" si="69">IF(G49=0,0,G49/$F49)</f>
        <v>0</v>
      </c>
      <c r="H50" s="37">
        <f t="shared" si="69"/>
        <v>0</v>
      </c>
      <c r="I50" s="37">
        <f t="shared" si="69"/>
        <v>1</v>
      </c>
      <c r="J50" s="37">
        <f t="shared" si="69"/>
        <v>0</v>
      </c>
      <c r="K50" s="37">
        <f t="shared" si="69"/>
        <v>0</v>
      </c>
      <c r="L50" s="37">
        <f t="shared" ref="L50" si="70">IF(L49=0,0,L49/$F49)</f>
        <v>0</v>
      </c>
      <c r="M50" s="37">
        <f t="shared" si="69"/>
        <v>0</v>
      </c>
      <c r="N50" s="218"/>
      <c r="O50" s="140">
        <f t="shared" ref="O50" si="71">IF(O49=0,0,O49/$F49)</f>
        <v>1</v>
      </c>
      <c r="Q50" s="92"/>
      <c r="R50" s="92"/>
      <c r="S50" s="92"/>
    </row>
    <row r="51" spans="1:19" ht="12" customHeight="1">
      <c r="A51" s="172"/>
      <c r="B51" s="172"/>
      <c r="C51" s="43"/>
      <c r="D51" s="219" t="s">
        <v>26</v>
      </c>
      <c r="E51" s="42"/>
      <c r="F51" s="41">
        <f t="shared" si="3"/>
        <v>6</v>
      </c>
      <c r="G51" s="41">
        <v>2</v>
      </c>
      <c r="H51" s="41">
        <v>1</v>
      </c>
      <c r="I51" s="41">
        <v>3</v>
      </c>
      <c r="J51" s="41">
        <v>0</v>
      </c>
      <c r="K51" s="41">
        <v>0</v>
      </c>
      <c r="L51" s="41">
        <v>0</v>
      </c>
      <c r="M51" s="41">
        <v>0</v>
      </c>
      <c r="N51" s="217">
        <v>3.6666666666666665</v>
      </c>
      <c r="O51" s="139">
        <v>3</v>
      </c>
    </row>
    <row r="52" spans="1:19" ht="12" customHeight="1">
      <c r="A52" s="172"/>
      <c r="B52" s="172"/>
      <c r="C52" s="40"/>
      <c r="D52" s="220"/>
      <c r="E52" s="39"/>
      <c r="F52" s="44">
        <f t="shared" si="3"/>
        <v>1</v>
      </c>
      <c r="G52" s="37">
        <f t="shared" ref="G52:M52" si="72">IF(G51=0,0,G51/$F51)</f>
        <v>0.33333333333333331</v>
      </c>
      <c r="H52" s="37">
        <f t="shared" si="72"/>
        <v>0.16666666666666666</v>
      </c>
      <c r="I52" s="37">
        <f t="shared" si="72"/>
        <v>0.5</v>
      </c>
      <c r="J52" s="37">
        <f t="shared" si="72"/>
        <v>0</v>
      </c>
      <c r="K52" s="37">
        <f t="shared" si="72"/>
        <v>0</v>
      </c>
      <c r="L52" s="37">
        <f t="shared" ref="L52" si="73">IF(L51=0,0,L51/$F51)</f>
        <v>0</v>
      </c>
      <c r="M52" s="37">
        <f t="shared" si="72"/>
        <v>0</v>
      </c>
      <c r="N52" s="218"/>
      <c r="O52" s="140">
        <f t="shared" ref="O52" si="74">IF(O51=0,0,O51/$F51)</f>
        <v>0.5</v>
      </c>
      <c r="Q52" s="92"/>
      <c r="R52" s="92"/>
      <c r="S52" s="92"/>
    </row>
    <row r="53" spans="1:19" ht="12" customHeight="1">
      <c r="A53" s="172"/>
      <c r="B53" s="172"/>
      <c r="C53" s="43"/>
      <c r="D53" s="219" t="s">
        <v>25</v>
      </c>
      <c r="E53" s="42"/>
      <c r="F53" s="41">
        <f t="shared" si="3"/>
        <v>2</v>
      </c>
      <c r="G53" s="41">
        <v>0</v>
      </c>
      <c r="H53" s="41">
        <v>0</v>
      </c>
      <c r="I53" s="41">
        <v>2</v>
      </c>
      <c r="J53" s="41">
        <v>0</v>
      </c>
      <c r="K53" s="41">
        <v>0</v>
      </c>
      <c r="L53" s="41">
        <v>0</v>
      </c>
      <c r="M53" s="41">
        <v>0</v>
      </c>
      <c r="N53" s="217">
        <v>5</v>
      </c>
      <c r="O53" s="139">
        <v>2</v>
      </c>
    </row>
    <row r="54" spans="1:19" ht="12" customHeight="1">
      <c r="A54" s="172"/>
      <c r="B54" s="172"/>
      <c r="C54" s="40"/>
      <c r="D54" s="220"/>
      <c r="E54" s="39"/>
      <c r="F54" s="44">
        <f t="shared" si="3"/>
        <v>1</v>
      </c>
      <c r="G54" s="37">
        <f t="shared" ref="G54:M54" si="75">IF(G53=0,0,G53/$F53)</f>
        <v>0</v>
      </c>
      <c r="H54" s="37">
        <f t="shared" si="75"/>
        <v>0</v>
      </c>
      <c r="I54" s="37">
        <f t="shared" si="75"/>
        <v>1</v>
      </c>
      <c r="J54" s="37">
        <f t="shared" si="75"/>
        <v>0</v>
      </c>
      <c r="K54" s="37">
        <f t="shared" si="75"/>
        <v>0</v>
      </c>
      <c r="L54" s="37">
        <f t="shared" ref="L54" si="76">IF(L53=0,0,L53/$F53)</f>
        <v>0</v>
      </c>
      <c r="M54" s="37">
        <f t="shared" si="75"/>
        <v>0</v>
      </c>
      <c r="N54" s="218"/>
      <c r="O54" s="140">
        <f t="shared" ref="O54" si="77">IF(O53=0,0,O53/$F53)</f>
        <v>1</v>
      </c>
      <c r="Q54" s="92"/>
      <c r="R54" s="92"/>
      <c r="S54" s="92"/>
    </row>
    <row r="55" spans="1:19" ht="12" customHeight="1">
      <c r="A55" s="172"/>
      <c r="B55" s="172"/>
      <c r="C55" s="43"/>
      <c r="D55" s="219" t="s">
        <v>24</v>
      </c>
      <c r="E55" s="42"/>
      <c r="F55" s="41">
        <f t="shared" si="3"/>
        <v>15</v>
      </c>
      <c r="G55" s="41">
        <v>1</v>
      </c>
      <c r="H55" s="41">
        <v>3</v>
      </c>
      <c r="I55" s="41">
        <v>9</v>
      </c>
      <c r="J55" s="41">
        <v>0</v>
      </c>
      <c r="K55" s="41">
        <v>1</v>
      </c>
      <c r="L55" s="41">
        <v>0</v>
      </c>
      <c r="M55" s="41">
        <v>1</v>
      </c>
      <c r="N55" s="217">
        <v>4.7142857142857144</v>
      </c>
      <c r="O55" s="139">
        <v>9</v>
      </c>
    </row>
    <row r="56" spans="1:19" ht="12" customHeight="1">
      <c r="A56" s="172"/>
      <c r="B56" s="172"/>
      <c r="C56" s="40"/>
      <c r="D56" s="220"/>
      <c r="E56" s="39"/>
      <c r="F56" s="44">
        <f t="shared" si="3"/>
        <v>1</v>
      </c>
      <c r="G56" s="37">
        <f t="shared" ref="G56:M56" si="78">IF(G55=0,0,G55/$F55)</f>
        <v>6.6666666666666666E-2</v>
      </c>
      <c r="H56" s="37">
        <f t="shared" si="78"/>
        <v>0.2</v>
      </c>
      <c r="I56" s="37">
        <f t="shared" si="78"/>
        <v>0.6</v>
      </c>
      <c r="J56" s="37">
        <f t="shared" si="78"/>
        <v>0</v>
      </c>
      <c r="K56" s="37">
        <f t="shared" si="78"/>
        <v>6.6666666666666666E-2</v>
      </c>
      <c r="L56" s="37">
        <f t="shared" ref="L56" si="79">IF(L55=0,0,L55/$F55)</f>
        <v>0</v>
      </c>
      <c r="M56" s="37">
        <f t="shared" si="78"/>
        <v>6.6666666666666666E-2</v>
      </c>
      <c r="N56" s="218"/>
      <c r="O56" s="140">
        <f t="shared" ref="O56" si="80">IF(O55=0,0,O55/$F55)</f>
        <v>0.6</v>
      </c>
      <c r="Q56" s="92"/>
      <c r="R56" s="92"/>
      <c r="S56" s="92"/>
    </row>
    <row r="57" spans="1:19" ht="12" customHeight="1">
      <c r="A57" s="172"/>
      <c r="B57" s="172"/>
      <c r="C57" s="43"/>
      <c r="D57" s="219" t="s">
        <v>23</v>
      </c>
      <c r="E57" s="42"/>
      <c r="F57" s="41">
        <f t="shared" si="3"/>
        <v>7</v>
      </c>
      <c r="G57" s="41">
        <v>2</v>
      </c>
      <c r="H57" s="41">
        <v>0</v>
      </c>
      <c r="I57" s="41">
        <v>3</v>
      </c>
      <c r="J57" s="41">
        <v>2</v>
      </c>
      <c r="K57" s="41">
        <v>0</v>
      </c>
      <c r="L57" s="41">
        <v>0</v>
      </c>
      <c r="M57" s="41">
        <v>0</v>
      </c>
      <c r="N57" s="217">
        <v>5</v>
      </c>
      <c r="O57" s="139">
        <v>2</v>
      </c>
    </row>
    <row r="58" spans="1:19" ht="12" customHeight="1">
      <c r="A58" s="172"/>
      <c r="B58" s="172"/>
      <c r="C58" s="40"/>
      <c r="D58" s="220"/>
      <c r="E58" s="39"/>
      <c r="F58" s="44">
        <f t="shared" si="3"/>
        <v>0.99999999999999989</v>
      </c>
      <c r="G58" s="37">
        <f t="shared" ref="G58:M58" si="81">IF(G57=0,0,G57/$F57)</f>
        <v>0.2857142857142857</v>
      </c>
      <c r="H58" s="37">
        <f t="shared" si="81"/>
        <v>0</v>
      </c>
      <c r="I58" s="37">
        <f t="shared" si="81"/>
        <v>0.42857142857142855</v>
      </c>
      <c r="J58" s="37">
        <f t="shared" si="81"/>
        <v>0.2857142857142857</v>
      </c>
      <c r="K58" s="37">
        <f t="shared" si="81"/>
        <v>0</v>
      </c>
      <c r="L58" s="37">
        <f t="shared" ref="L58" si="82">IF(L57=0,0,L57/$F57)</f>
        <v>0</v>
      </c>
      <c r="M58" s="37">
        <f t="shared" si="81"/>
        <v>0</v>
      </c>
      <c r="N58" s="218"/>
      <c r="O58" s="140">
        <f t="shared" ref="O58" si="83">IF(O57=0,0,O57/$F57)</f>
        <v>0.2857142857142857</v>
      </c>
      <c r="Q58" s="92"/>
      <c r="R58" s="92"/>
      <c r="S58" s="92"/>
    </row>
    <row r="59" spans="1:19" ht="12.75" customHeight="1">
      <c r="A59" s="172"/>
      <c r="B59" s="172"/>
      <c r="C59" s="43"/>
      <c r="D59" s="219" t="s">
        <v>22</v>
      </c>
      <c r="E59" s="42"/>
      <c r="F59" s="41">
        <f t="shared" si="3"/>
        <v>19</v>
      </c>
      <c r="G59" s="41">
        <v>3</v>
      </c>
      <c r="H59" s="41">
        <v>3</v>
      </c>
      <c r="I59" s="41">
        <v>11</v>
      </c>
      <c r="J59" s="41">
        <v>0</v>
      </c>
      <c r="K59" s="41">
        <v>0</v>
      </c>
      <c r="L59" s="41">
        <v>2</v>
      </c>
      <c r="M59" s="41">
        <v>0</v>
      </c>
      <c r="N59" s="217">
        <v>4.8894736842105262</v>
      </c>
      <c r="O59" s="139">
        <v>11</v>
      </c>
    </row>
    <row r="60" spans="1:19" ht="12.75" customHeight="1">
      <c r="A60" s="172"/>
      <c r="B60" s="172"/>
      <c r="C60" s="40"/>
      <c r="D60" s="220"/>
      <c r="E60" s="39"/>
      <c r="F60" s="44">
        <f t="shared" si="3"/>
        <v>1</v>
      </c>
      <c r="G60" s="37">
        <f t="shared" ref="G60:M60" si="84">IF(G59=0,0,G59/$F59)</f>
        <v>0.15789473684210525</v>
      </c>
      <c r="H60" s="37">
        <f t="shared" si="84"/>
        <v>0.15789473684210525</v>
      </c>
      <c r="I60" s="37">
        <f t="shared" si="84"/>
        <v>0.57894736842105265</v>
      </c>
      <c r="J60" s="37">
        <f t="shared" si="84"/>
        <v>0</v>
      </c>
      <c r="K60" s="37">
        <f t="shared" si="84"/>
        <v>0</v>
      </c>
      <c r="L60" s="37">
        <f t="shared" ref="L60" si="85">IF(L59=0,0,L59/$F59)</f>
        <v>0.10526315789473684</v>
      </c>
      <c r="M60" s="37">
        <f t="shared" si="84"/>
        <v>0</v>
      </c>
      <c r="N60" s="218"/>
      <c r="O60" s="140">
        <f t="shared" ref="O60" si="86">IF(O59=0,0,O59/$F59)</f>
        <v>0.57894736842105265</v>
      </c>
      <c r="Q60" s="92"/>
      <c r="R60" s="92"/>
      <c r="S60" s="92"/>
    </row>
    <row r="61" spans="1:19" ht="12" customHeight="1">
      <c r="A61" s="172"/>
      <c r="B61" s="172"/>
      <c r="C61" s="43"/>
      <c r="D61" s="219" t="s">
        <v>21</v>
      </c>
      <c r="E61" s="42"/>
      <c r="F61" s="41">
        <f t="shared" si="3"/>
        <v>6</v>
      </c>
      <c r="G61" s="41">
        <v>1</v>
      </c>
      <c r="H61" s="41">
        <v>1</v>
      </c>
      <c r="I61" s="41">
        <v>4</v>
      </c>
      <c r="J61" s="41">
        <v>0</v>
      </c>
      <c r="K61" s="41">
        <v>0</v>
      </c>
      <c r="L61" s="41">
        <v>0</v>
      </c>
      <c r="M61" s="41">
        <v>0</v>
      </c>
      <c r="N61" s="217">
        <v>4.166666666666667</v>
      </c>
      <c r="O61" s="139">
        <v>4</v>
      </c>
    </row>
    <row r="62" spans="1:19" ht="12" customHeight="1">
      <c r="A62" s="172"/>
      <c r="B62" s="172"/>
      <c r="C62" s="40"/>
      <c r="D62" s="220"/>
      <c r="E62" s="39"/>
      <c r="F62" s="44">
        <f t="shared" si="3"/>
        <v>1</v>
      </c>
      <c r="G62" s="37">
        <f t="shared" ref="G62:M62" si="87">IF(G61=0,0,G61/$F61)</f>
        <v>0.16666666666666666</v>
      </c>
      <c r="H62" s="37">
        <f t="shared" si="87"/>
        <v>0.16666666666666666</v>
      </c>
      <c r="I62" s="37">
        <f t="shared" si="87"/>
        <v>0.66666666666666663</v>
      </c>
      <c r="J62" s="37">
        <f t="shared" si="87"/>
        <v>0</v>
      </c>
      <c r="K62" s="37">
        <f t="shared" si="87"/>
        <v>0</v>
      </c>
      <c r="L62" s="37">
        <f t="shared" ref="L62" si="88">IF(L61=0,0,L61/$F61)</f>
        <v>0</v>
      </c>
      <c r="M62" s="37">
        <f t="shared" si="87"/>
        <v>0</v>
      </c>
      <c r="N62" s="218"/>
      <c r="O62" s="140">
        <f t="shared" ref="O62" si="89">IF(O61=0,0,O61/$F61)</f>
        <v>0.66666666666666663</v>
      </c>
      <c r="Q62" s="92"/>
      <c r="R62" s="92"/>
      <c r="S62" s="92"/>
    </row>
    <row r="63" spans="1:19" ht="12" customHeight="1">
      <c r="A63" s="172"/>
      <c r="B63" s="172"/>
      <c r="C63" s="43"/>
      <c r="D63" s="219" t="s">
        <v>20</v>
      </c>
      <c r="E63" s="42"/>
      <c r="F63" s="41">
        <f t="shared" si="3"/>
        <v>7</v>
      </c>
      <c r="G63" s="41">
        <v>1</v>
      </c>
      <c r="H63" s="41">
        <v>1</v>
      </c>
      <c r="I63" s="41">
        <v>5</v>
      </c>
      <c r="J63" s="41">
        <v>0</v>
      </c>
      <c r="K63" s="41">
        <v>0</v>
      </c>
      <c r="L63" s="41">
        <v>0</v>
      </c>
      <c r="M63" s="41">
        <v>0</v>
      </c>
      <c r="N63" s="217">
        <v>4.4285714285714288</v>
      </c>
      <c r="O63" s="139">
        <v>5</v>
      </c>
    </row>
    <row r="64" spans="1:19" ht="12" customHeight="1">
      <c r="A64" s="172"/>
      <c r="B64" s="172"/>
      <c r="C64" s="40"/>
      <c r="D64" s="220"/>
      <c r="E64" s="39"/>
      <c r="F64" s="44">
        <f t="shared" si="3"/>
        <v>1</v>
      </c>
      <c r="G64" s="37">
        <f t="shared" ref="G64:M64" si="90">IF(G63=0,0,G63/$F63)</f>
        <v>0.14285714285714285</v>
      </c>
      <c r="H64" s="37">
        <f t="shared" si="90"/>
        <v>0.14285714285714285</v>
      </c>
      <c r="I64" s="37">
        <f t="shared" si="90"/>
        <v>0.7142857142857143</v>
      </c>
      <c r="J64" s="37">
        <f t="shared" si="90"/>
        <v>0</v>
      </c>
      <c r="K64" s="37">
        <f t="shared" si="90"/>
        <v>0</v>
      </c>
      <c r="L64" s="37">
        <f t="shared" ref="L64" si="91">IF(L63=0,0,L63/$F63)</f>
        <v>0</v>
      </c>
      <c r="M64" s="37">
        <f t="shared" si="90"/>
        <v>0</v>
      </c>
      <c r="N64" s="218"/>
      <c r="O64" s="140">
        <f t="shared" ref="O64" si="92">IF(O63=0,0,O63/$F63)</f>
        <v>0.7142857142857143</v>
      </c>
      <c r="Q64" s="92"/>
      <c r="R64" s="92"/>
      <c r="S64" s="92"/>
    </row>
    <row r="65" spans="1:19" ht="12" customHeight="1">
      <c r="A65" s="172"/>
      <c r="B65" s="172"/>
      <c r="C65" s="43"/>
      <c r="D65" s="219" t="s">
        <v>19</v>
      </c>
      <c r="E65" s="42"/>
      <c r="F65" s="41">
        <f t="shared" si="3"/>
        <v>9</v>
      </c>
      <c r="G65" s="41">
        <v>1</v>
      </c>
      <c r="H65" s="41">
        <v>1</v>
      </c>
      <c r="I65" s="41">
        <v>6</v>
      </c>
      <c r="J65" s="41">
        <v>0</v>
      </c>
      <c r="K65" s="41">
        <v>0</v>
      </c>
      <c r="L65" s="41">
        <v>0</v>
      </c>
      <c r="M65" s="41">
        <v>1</v>
      </c>
      <c r="N65" s="217">
        <v>4.5</v>
      </c>
      <c r="O65" s="139">
        <v>5</v>
      </c>
    </row>
    <row r="66" spans="1:19" ht="12" customHeight="1">
      <c r="A66" s="172"/>
      <c r="B66" s="172"/>
      <c r="C66" s="40"/>
      <c r="D66" s="220"/>
      <c r="E66" s="39"/>
      <c r="F66" s="44">
        <f t="shared" si="3"/>
        <v>1</v>
      </c>
      <c r="G66" s="37">
        <f t="shared" ref="G66:M66" si="93">IF(G65=0,0,G65/$F65)</f>
        <v>0.1111111111111111</v>
      </c>
      <c r="H66" s="37">
        <f t="shared" si="93"/>
        <v>0.1111111111111111</v>
      </c>
      <c r="I66" s="37">
        <f t="shared" si="93"/>
        <v>0.66666666666666663</v>
      </c>
      <c r="J66" s="37">
        <f t="shared" si="93"/>
        <v>0</v>
      </c>
      <c r="K66" s="37">
        <f t="shared" si="93"/>
        <v>0</v>
      </c>
      <c r="L66" s="37">
        <f t="shared" ref="L66" si="94">IF(L65=0,0,L65/$F65)</f>
        <v>0</v>
      </c>
      <c r="M66" s="37">
        <f t="shared" si="93"/>
        <v>0.1111111111111111</v>
      </c>
      <c r="N66" s="218"/>
      <c r="O66" s="140">
        <f t="shared" ref="O66" si="95">IF(O65=0,0,O65/$F65)</f>
        <v>0.55555555555555558</v>
      </c>
      <c r="Q66" s="92"/>
      <c r="R66" s="92"/>
      <c r="S66" s="92"/>
    </row>
    <row r="67" spans="1:19" ht="12" customHeight="1">
      <c r="A67" s="172"/>
      <c r="B67" s="172"/>
      <c r="C67" s="43"/>
      <c r="D67" s="219" t="s">
        <v>18</v>
      </c>
      <c r="E67" s="42"/>
      <c r="F67" s="41">
        <f t="shared" si="3"/>
        <v>3</v>
      </c>
      <c r="G67" s="41">
        <v>0</v>
      </c>
      <c r="H67" s="41">
        <v>0</v>
      </c>
      <c r="I67" s="41">
        <v>3</v>
      </c>
      <c r="J67" s="41">
        <v>0</v>
      </c>
      <c r="K67" s="41">
        <v>0</v>
      </c>
      <c r="L67" s="41">
        <v>0</v>
      </c>
      <c r="M67" s="41">
        <v>0</v>
      </c>
      <c r="N67" s="217">
        <v>5</v>
      </c>
      <c r="O67" s="139">
        <v>3</v>
      </c>
    </row>
    <row r="68" spans="1:19" ht="12" customHeight="1">
      <c r="A68" s="172"/>
      <c r="B68" s="173"/>
      <c r="C68" s="40"/>
      <c r="D68" s="220"/>
      <c r="E68" s="39"/>
      <c r="F68" s="44">
        <f t="shared" si="3"/>
        <v>1</v>
      </c>
      <c r="G68" s="37">
        <f t="shared" ref="G68:M68" si="96">IF(G67=0,0,G67/$F67)</f>
        <v>0</v>
      </c>
      <c r="H68" s="37">
        <f t="shared" si="96"/>
        <v>0</v>
      </c>
      <c r="I68" s="37">
        <f t="shared" si="96"/>
        <v>1</v>
      </c>
      <c r="J68" s="37">
        <f t="shared" si="96"/>
        <v>0</v>
      </c>
      <c r="K68" s="37">
        <f t="shared" si="96"/>
        <v>0</v>
      </c>
      <c r="L68" s="37">
        <f t="shared" ref="L68" si="97">IF(L67=0,0,L67/$F67)</f>
        <v>0</v>
      </c>
      <c r="M68" s="37">
        <f t="shared" si="96"/>
        <v>0</v>
      </c>
      <c r="N68" s="218"/>
      <c r="O68" s="140">
        <f t="shared" ref="O68" si="98">IF(O67=0,0,O67/$F67)</f>
        <v>1</v>
      </c>
      <c r="Q68" s="92"/>
      <c r="R68" s="92"/>
      <c r="S68" s="92"/>
    </row>
    <row r="69" spans="1:19" ht="12" customHeight="1">
      <c r="A69" s="172"/>
      <c r="B69" s="171" t="s">
        <v>17</v>
      </c>
      <c r="C69" s="43"/>
      <c r="D69" s="219" t="s">
        <v>16</v>
      </c>
      <c r="E69" s="42"/>
      <c r="F69" s="41">
        <f t="shared" si="3"/>
        <v>285</v>
      </c>
      <c r="G69" s="41">
        <f>SUM(G71,G73,G75,G77,G79,G81,G83,G85,G87,G89,G91,G93,G95,G97,G99)</f>
        <v>9</v>
      </c>
      <c r="H69" s="41">
        <f>SUM(H71,H73,H75,H77,H79,H81,H83,H85,H87,H89,H91,H93,H95,H97,H99)</f>
        <v>19</v>
      </c>
      <c r="I69" s="41">
        <f t="shared" ref="I69:M69" si="99">SUM(I71,I73,I75,I77,I79,I81,I83,I85,I87,I89,I91,I93,I95,I97,I99)</f>
        <v>219</v>
      </c>
      <c r="J69" s="41">
        <f t="shared" si="99"/>
        <v>10</v>
      </c>
      <c r="K69" s="41">
        <f t="shared" si="99"/>
        <v>7</v>
      </c>
      <c r="L69" s="41">
        <f t="shared" ref="L69" si="100">SUM(L71,L73,L75,L77,L79,L81,L83,L85,L87,L89,L91,L93,L95,L97,L99)</f>
        <v>10</v>
      </c>
      <c r="M69" s="41">
        <f t="shared" si="99"/>
        <v>11</v>
      </c>
      <c r="N69" s="217">
        <v>5.4525547445255498</v>
      </c>
      <c r="O69" s="139">
        <f t="shared" ref="O69" si="101">SUM(O71,O73,O75,O77,O79,O81,O83,O85,O87,O89,O91,O93,O95,O97,O99)</f>
        <v>209</v>
      </c>
    </row>
    <row r="70" spans="1:19" ht="12" customHeight="1">
      <c r="A70" s="172"/>
      <c r="B70" s="172"/>
      <c r="C70" s="40"/>
      <c r="D70" s="220"/>
      <c r="E70" s="39"/>
      <c r="F70" s="44">
        <f t="shared" si="3"/>
        <v>0.99999999999999989</v>
      </c>
      <c r="G70" s="37">
        <f t="shared" ref="G70:M70" si="102">IF(G69=0,0,G69/$F69)</f>
        <v>3.1578947368421054E-2</v>
      </c>
      <c r="H70" s="37">
        <f t="shared" si="102"/>
        <v>6.6666666666666666E-2</v>
      </c>
      <c r="I70" s="37">
        <f t="shared" si="102"/>
        <v>0.76842105263157889</v>
      </c>
      <c r="J70" s="37">
        <f t="shared" si="102"/>
        <v>3.5087719298245612E-2</v>
      </c>
      <c r="K70" s="37">
        <f t="shared" si="102"/>
        <v>2.456140350877193E-2</v>
      </c>
      <c r="L70" s="37">
        <f t="shared" ref="L70" si="103">IF(L69=0,0,L69/$F69)</f>
        <v>3.5087719298245612E-2</v>
      </c>
      <c r="M70" s="37">
        <f t="shared" si="102"/>
        <v>3.8596491228070177E-2</v>
      </c>
      <c r="N70" s="218"/>
      <c r="O70" s="140">
        <f t="shared" ref="O70" si="104">IF(O69=0,0,O69/$F69)</f>
        <v>0.73333333333333328</v>
      </c>
      <c r="Q70" s="92"/>
      <c r="R70" s="92"/>
      <c r="S70" s="92"/>
    </row>
    <row r="71" spans="1:19" ht="12" customHeight="1">
      <c r="A71" s="172"/>
      <c r="B71" s="172"/>
      <c r="C71" s="43"/>
      <c r="D71" s="219" t="s">
        <v>120</v>
      </c>
      <c r="E71" s="42"/>
      <c r="F71" s="41">
        <f t="shared" si="3"/>
        <v>3</v>
      </c>
      <c r="G71" s="41">
        <v>0</v>
      </c>
      <c r="H71" s="41">
        <v>0</v>
      </c>
      <c r="I71" s="41">
        <v>3</v>
      </c>
      <c r="J71" s="41">
        <v>0</v>
      </c>
      <c r="K71" s="41">
        <v>0</v>
      </c>
      <c r="L71" s="41">
        <v>0</v>
      </c>
      <c r="M71" s="41">
        <v>0</v>
      </c>
      <c r="N71" s="217">
        <v>5.333333333333333</v>
      </c>
      <c r="O71" s="139">
        <v>2</v>
      </c>
    </row>
    <row r="72" spans="1:19" ht="12" customHeight="1">
      <c r="A72" s="172"/>
      <c r="B72" s="172"/>
      <c r="C72" s="40"/>
      <c r="D72" s="220"/>
      <c r="E72" s="39"/>
      <c r="F72" s="44">
        <f t="shared" ref="F72:F100" si="105">SUM(G72:M72)</f>
        <v>1</v>
      </c>
      <c r="G72" s="37">
        <f t="shared" ref="G72:M72" si="106">IF(G71=0,0,G71/$F71)</f>
        <v>0</v>
      </c>
      <c r="H72" s="37">
        <f t="shared" si="106"/>
        <v>0</v>
      </c>
      <c r="I72" s="37">
        <f t="shared" si="106"/>
        <v>1</v>
      </c>
      <c r="J72" s="37">
        <f t="shared" si="106"/>
        <v>0</v>
      </c>
      <c r="K72" s="37">
        <f t="shared" si="106"/>
        <v>0</v>
      </c>
      <c r="L72" s="37">
        <f t="shared" ref="L72" si="107">IF(L71=0,0,L71/$F71)</f>
        <v>0</v>
      </c>
      <c r="M72" s="37">
        <f t="shared" si="106"/>
        <v>0</v>
      </c>
      <c r="N72" s="218"/>
      <c r="O72" s="140">
        <f t="shared" ref="O72" si="108">IF(O71=0,0,O71/$F71)</f>
        <v>0.66666666666666663</v>
      </c>
      <c r="Q72" s="92"/>
      <c r="R72" s="92"/>
      <c r="S72" s="92"/>
    </row>
    <row r="73" spans="1:19" ht="12" customHeight="1">
      <c r="A73" s="172"/>
      <c r="B73" s="172"/>
      <c r="C73" s="43"/>
      <c r="D73" s="219" t="s">
        <v>14</v>
      </c>
      <c r="E73" s="42"/>
      <c r="F73" s="41">
        <f t="shared" si="105"/>
        <v>25</v>
      </c>
      <c r="G73" s="41">
        <v>1</v>
      </c>
      <c r="H73" s="41">
        <v>3</v>
      </c>
      <c r="I73" s="41">
        <v>20</v>
      </c>
      <c r="J73" s="41">
        <v>1</v>
      </c>
      <c r="K73" s="41">
        <v>0</v>
      </c>
      <c r="L73" s="41">
        <v>0</v>
      </c>
      <c r="M73" s="41">
        <v>0</v>
      </c>
      <c r="N73" s="217">
        <v>4.72</v>
      </c>
      <c r="O73" s="139">
        <v>20</v>
      </c>
    </row>
    <row r="74" spans="1:19" ht="12" customHeight="1">
      <c r="A74" s="172"/>
      <c r="B74" s="172"/>
      <c r="C74" s="40"/>
      <c r="D74" s="220"/>
      <c r="E74" s="39"/>
      <c r="F74" s="44">
        <f t="shared" si="105"/>
        <v>1</v>
      </c>
      <c r="G74" s="37">
        <f t="shared" ref="G74:M74" si="109">IF(G73=0,0,G73/$F73)</f>
        <v>0.04</v>
      </c>
      <c r="H74" s="37">
        <f t="shared" si="109"/>
        <v>0.12</v>
      </c>
      <c r="I74" s="37">
        <f t="shared" si="109"/>
        <v>0.8</v>
      </c>
      <c r="J74" s="37">
        <f t="shared" si="109"/>
        <v>0.04</v>
      </c>
      <c r="K74" s="37">
        <f t="shared" si="109"/>
        <v>0</v>
      </c>
      <c r="L74" s="37">
        <f t="shared" ref="L74" si="110">IF(L73=0,0,L73/$F73)</f>
        <v>0</v>
      </c>
      <c r="M74" s="37">
        <f t="shared" si="109"/>
        <v>0</v>
      </c>
      <c r="N74" s="218"/>
      <c r="O74" s="140">
        <f t="shared" ref="O74" si="111">IF(O73=0,0,O73/$F73)</f>
        <v>0.8</v>
      </c>
      <c r="Q74" s="92"/>
      <c r="R74" s="92"/>
      <c r="S74" s="92"/>
    </row>
    <row r="75" spans="1:19" ht="12" customHeight="1">
      <c r="A75" s="172"/>
      <c r="B75" s="172"/>
      <c r="C75" s="43"/>
      <c r="D75" s="219" t="s">
        <v>13</v>
      </c>
      <c r="E75" s="42"/>
      <c r="F75" s="41">
        <f t="shared" si="105"/>
        <v>4</v>
      </c>
      <c r="G75" s="41">
        <v>0</v>
      </c>
      <c r="H75" s="41">
        <v>1</v>
      </c>
      <c r="I75" s="41">
        <v>3</v>
      </c>
      <c r="J75" s="41">
        <v>0</v>
      </c>
      <c r="K75" s="41">
        <v>0</v>
      </c>
      <c r="L75" s="41">
        <v>0</v>
      </c>
      <c r="M75" s="41">
        <v>0</v>
      </c>
      <c r="N75" s="217">
        <v>5</v>
      </c>
      <c r="O75" s="139">
        <v>2</v>
      </c>
    </row>
    <row r="76" spans="1:19" ht="12" customHeight="1">
      <c r="A76" s="172"/>
      <c r="B76" s="172"/>
      <c r="C76" s="40"/>
      <c r="D76" s="220"/>
      <c r="E76" s="39"/>
      <c r="F76" s="44">
        <f t="shared" si="105"/>
        <v>1</v>
      </c>
      <c r="G76" s="37">
        <f t="shared" ref="G76:M76" si="112">IF(G75=0,0,G75/$F75)</f>
        <v>0</v>
      </c>
      <c r="H76" s="37">
        <f t="shared" si="112"/>
        <v>0.25</v>
      </c>
      <c r="I76" s="37">
        <f t="shared" si="112"/>
        <v>0.75</v>
      </c>
      <c r="J76" s="37">
        <f t="shared" si="112"/>
        <v>0</v>
      </c>
      <c r="K76" s="37">
        <f t="shared" si="112"/>
        <v>0</v>
      </c>
      <c r="L76" s="37">
        <f t="shared" ref="L76" si="113">IF(L75=0,0,L75/$F75)</f>
        <v>0</v>
      </c>
      <c r="M76" s="37">
        <f t="shared" si="112"/>
        <v>0</v>
      </c>
      <c r="N76" s="218"/>
      <c r="O76" s="140">
        <f t="shared" ref="O76" si="114">IF(O75=0,0,O75/$F75)</f>
        <v>0.5</v>
      </c>
      <c r="Q76" s="92"/>
      <c r="R76" s="92"/>
      <c r="S76" s="92"/>
    </row>
    <row r="77" spans="1:19" ht="12" customHeight="1">
      <c r="A77" s="172"/>
      <c r="B77" s="172"/>
      <c r="C77" s="43"/>
      <c r="D77" s="219" t="s">
        <v>12</v>
      </c>
      <c r="E77" s="42"/>
      <c r="F77" s="41">
        <f t="shared" si="105"/>
        <v>3</v>
      </c>
      <c r="G77" s="41">
        <v>0</v>
      </c>
      <c r="H77" s="41">
        <v>0</v>
      </c>
      <c r="I77" s="41">
        <v>2</v>
      </c>
      <c r="J77" s="41">
        <v>0</v>
      </c>
      <c r="K77" s="41">
        <v>1</v>
      </c>
      <c r="L77" s="41">
        <v>0</v>
      </c>
      <c r="M77" s="41">
        <v>0</v>
      </c>
      <c r="N77" s="217">
        <v>6.666666666666667</v>
      </c>
      <c r="O77" s="139">
        <v>2</v>
      </c>
    </row>
    <row r="78" spans="1:19" ht="12" customHeight="1">
      <c r="A78" s="172"/>
      <c r="B78" s="172"/>
      <c r="C78" s="40"/>
      <c r="D78" s="220"/>
      <c r="E78" s="39"/>
      <c r="F78" s="44">
        <f t="shared" si="105"/>
        <v>1</v>
      </c>
      <c r="G78" s="37">
        <f t="shared" ref="G78:M78" si="115">IF(G77=0,0,G77/$F77)</f>
        <v>0</v>
      </c>
      <c r="H78" s="37">
        <f t="shared" si="115"/>
        <v>0</v>
      </c>
      <c r="I78" s="37">
        <f t="shared" si="115"/>
        <v>0.66666666666666663</v>
      </c>
      <c r="J78" s="37">
        <f t="shared" si="115"/>
        <v>0</v>
      </c>
      <c r="K78" s="37">
        <f t="shared" si="115"/>
        <v>0.33333333333333331</v>
      </c>
      <c r="L78" s="37">
        <f t="shared" ref="L78" si="116">IF(L77=0,0,L77/$F77)</f>
        <v>0</v>
      </c>
      <c r="M78" s="37">
        <f t="shared" si="115"/>
        <v>0</v>
      </c>
      <c r="N78" s="218"/>
      <c r="O78" s="140">
        <f t="shared" ref="O78" si="117">IF(O77=0,0,O77/$F77)</f>
        <v>0.66666666666666663</v>
      </c>
      <c r="Q78" s="92"/>
      <c r="R78" s="92"/>
      <c r="S78" s="92"/>
    </row>
    <row r="79" spans="1:19" ht="12" customHeight="1">
      <c r="A79" s="172"/>
      <c r="B79" s="172"/>
      <c r="C79" s="43"/>
      <c r="D79" s="219" t="s">
        <v>11</v>
      </c>
      <c r="E79" s="42"/>
      <c r="F79" s="41">
        <f t="shared" si="105"/>
        <v>15</v>
      </c>
      <c r="G79" s="41">
        <v>0</v>
      </c>
      <c r="H79" s="41">
        <v>2</v>
      </c>
      <c r="I79" s="41">
        <v>10</v>
      </c>
      <c r="J79" s="41">
        <v>0</v>
      </c>
      <c r="K79" s="41">
        <v>2</v>
      </c>
      <c r="L79" s="41">
        <v>0</v>
      </c>
      <c r="M79" s="41">
        <v>1</v>
      </c>
      <c r="N79" s="217">
        <v>5.2857142857142856</v>
      </c>
      <c r="O79" s="139">
        <v>10</v>
      </c>
    </row>
    <row r="80" spans="1:19" ht="12" customHeight="1">
      <c r="A80" s="172"/>
      <c r="B80" s="172"/>
      <c r="C80" s="40"/>
      <c r="D80" s="220"/>
      <c r="E80" s="39"/>
      <c r="F80" s="44">
        <f t="shared" si="105"/>
        <v>0.99999999999999989</v>
      </c>
      <c r="G80" s="37">
        <f t="shared" ref="G80:M80" si="118">IF(G79=0,0,G79/$F79)</f>
        <v>0</v>
      </c>
      <c r="H80" s="37">
        <f t="shared" si="118"/>
        <v>0.13333333333333333</v>
      </c>
      <c r="I80" s="37">
        <f t="shared" si="118"/>
        <v>0.66666666666666663</v>
      </c>
      <c r="J80" s="37">
        <f t="shared" si="118"/>
        <v>0</v>
      </c>
      <c r="K80" s="37">
        <f t="shared" si="118"/>
        <v>0.13333333333333333</v>
      </c>
      <c r="L80" s="37">
        <f t="shared" ref="L80" si="119">IF(L79=0,0,L79/$F79)</f>
        <v>0</v>
      </c>
      <c r="M80" s="37">
        <f t="shared" si="118"/>
        <v>6.6666666666666666E-2</v>
      </c>
      <c r="N80" s="218"/>
      <c r="O80" s="140">
        <f t="shared" ref="O80" si="120">IF(O79=0,0,O79/$F79)</f>
        <v>0.66666666666666663</v>
      </c>
      <c r="Q80" s="92"/>
      <c r="R80" s="92"/>
      <c r="S80" s="92"/>
    </row>
    <row r="81" spans="1:19" ht="12" customHeight="1">
      <c r="A81" s="172"/>
      <c r="B81" s="172"/>
      <c r="C81" s="43"/>
      <c r="D81" s="219" t="s">
        <v>10</v>
      </c>
      <c r="E81" s="42"/>
      <c r="F81" s="41">
        <f t="shared" si="105"/>
        <v>89</v>
      </c>
      <c r="G81" s="41">
        <v>2</v>
      </c>
      <c r="H81" s="41">
        <v>4</v>
      </c>
      <c r="I81" s="41">
        <v>73</v>
      </c>
      <c r="J81" s="41">
        <v>5</v>
      </c>
      <c r="K81" s="41">
        <v>0</v>
      </c>
      <c r="L81" s="41">
        <v>1</v>
      </c>
      <c r="M81" s="41">
        <v>4</v>
      </c>
      <c r="N81" s="217">
        <v>5.223529411764706</v>
      </c>
      <c r="O81" s="139">
        <v>71</v>
      </c>
    </row>
    <row r="82" spans="1:19" ht="12" customHeight="1">
      <c r="A82" s="172"/>
      <c r="B82" s="172"/>
      <c r="C82" s="40"/>
      <c r="D82" s="220"/>
      <c r="E82" s="39"/>
      <c r="F82" s="44">
        <f t="shared" si="105"/>
        <v>1</v>
      </c>
      <c r="G82" s="37">
        <f t="shared" ref="G82:M82" si="121">IF(G81=0,0,G81/$F81)</f>
        <v>2.247191011235955E-2</v>
      </c>
      <c r="H82" s="37">
        <f t="shared" si="121"/>
        <v>4.49438202247191E-2</v>
      </c>
      <c r="I82" s="37">
        <f t="shared" si="121"/>
        <v>0.8202247191011236</v>
      </c>
      <c r="J82" s="37">
        <f t="shared" si="121"/>
        <v>5.6179775280898875E-2</v>
      </c>
      <c r="K82" s="37">
        <f t="shared" si="121"/>
        <v>0</v>
      </c>
      <c r="L82" s="37">
        <f t="shared" ref="L82" si="122">IF(L81=0,0,L81/$F81)</f>
        <v>1.1235955056179775E-2</v>
      </c>
      <c r="M82" s="37">
        <f t="shared" si="121"/>
        <v>4.49438202247191E-2</v>
      </c>
      <c r="N82" s="218"/>
      <c r="O82" s="140">
        <f t="shared" ref="O82" si="123">IF(O81=0,0,O81/$F81)</f>
        <v>0.797752808988764</v>
      </c>
      <c r="Q82" s="92"/>
      <c r="R82" s="92"/>
      <c r="S82" s="92"/>
    </row>
    <row r="83" spans="1:19" ht="12" customHeight="1">
      <c r="A83" s="172"/>
      <c r="B83" s="172"/>
      <c r="C83" s="43"/>
      <c r="D83" s="219" t="s">
        <v>9</v>
      </c>
      <c r="E83" s="42"/>
      <c r="F83" s="41">
        <f t="shared" si="105"/>
        <v>10</v>
      </c>
      <c r="G83" s="41">
        <v>0</v>
      </c>
      <c r="H83" s="41">
        <v>1</v>
      </c>
      <c r="I83" s="41">
        <v>4</v>
      </c>
      <c r="J83" s="41">
        <v>2</v>
      </c>
      <c r="K83" s="41">
        <v>0</v>
      </c>
      <c r="L83" s="41">
        <v>3</v>
      </c>
      <c r="M83" s="41">
        <v>0</v>
      </c>
      <c r="N83" s="217">
        <v>7.4</v>
      </c>
      <c r="O83" s="139">
        <v>4</v>
      </c>
    </row>
    <row r="84" spans="1:19" ht="12" customHeight="1">
      <c r="A84" s="172"/>
      <c r="B84" s="172"/>
      <c r="C84" s="40"/>
      <c r="D84" s="220"/>
      <c r="E84" s="39"/>
      <c r="F84" s="44">
        <f t="shared" si="105"/>
        <v>1</v>
      </c>
      <c r="G84" s="37">
        <f t="shared" ref="G84:M84" si="124">IF(G83=0,0,G83/$F83)</f>
        <v>0</v>
      </c>
      <c r="H84" s="37">
        <f t="shared" si="124"/>
        <v>0.1</v>
      </c>
      <c r="I84" s="37">
        <f t="shared" si="124"/>
        <v>0.4</v>
      </c>
      <c r="J84" s="37">
        <f t="shared" si="124"/>
        <v>0.2</v>
      </c>
      <c r="K84" s="37">
        <f t="shared" si="124"/>
        <v>0</v>
      </c>
      <c r="L84" s="37">
        <f t="shared" ref="L84" si="125">IF(L83=0,0,L83/$F83)</f>
        <v>0.3</v>
      </c>
      <c r="M84" s="37">
        <f t="shared" si="124"/>
        <v>0</v>
      </c>
      <c r="N84" s="218"/>
      <c r="O84" s="140">
        <f t="shared" ref="O84" si="126">IF(O83=0,0,O83/$F83)</f>
        <v>0.4</v>
      </c>
      <c r="Q84" s="92"/>
      <c r="R84" s="92"/>
      <c r="S84" s="92"/>
    </row>
    <row r="85" spans="1:19" ht="12" customHeight="1">
      <c r="A85" s="172"/>
      <c r="B85" s="172"/>
      <c r="C85" s="43"/>
      <c r="D85" s="219" t="s">
        <v>8</v>
      </c>
      <c r="E85" s="42"/>
      <c r="F85" s="41">
        <f t="shared" si="105"/>
        <v>7</v>
      </c>
      <c r="G85" s="41">
        <v>1</v>
      </c>
      <c r="H85" s="41">
        <v>0</v>
      </c>
      <c r="I85" s="41">
        <v>4</v>
      </c>
      <c r="J85" s="41">
        <v>0</v>
      </c>
      <c r="K85" s="41">
        <v>1</v>
      </c>
      <c r="L85" s="41">
        <v>0</v>
      </c>
      <c r="M85" s="41">
        <v>1</v>
      </c>
      <c r="N85" s="217">
        <v>5.333333333333333</v>
      </c>
      <c r="O85" s="139">
        <v>3</v>
      </c>
    </row>
    <row r="86" spans="1:19" ht="12" customHeight="1">
      <c r="A86" s="172"/>
      <c r="B86" s="172"/>
      <c r="C86" s="40"/>
      <c r="D86" s="220"/>
      <c r="E86" s="39"/>
      <c r="F86" s="44">
        <f t="shared" si="105"/>
        <v>0.99999999999999978</v>
      </c>
      <c r="G86" s="37">
        <f t="shared" ref="G86:M86" si="127">IF(G85=0,0,G85/$F85)</f>
        <v>0.14285714285714285</v>
      </c>
      <c r="H86" s="37">
        <f t="shared" si="127"/>
        <v>0</v>
      </c>
      <c r="I86" s="37">
        <f t="shared" si="127"/>
        <v>0.5714285714285714</v>
      </c>
      <c r="J86" s="37">
        <f t="shared" si="127"/>
        <v>0</v>
      </c>
      <c r="K86" s="37">
        <f t="shared" si="127"/>
        <v>0.14285714285714285</v>
      </c>
      <c r="L86" s="37">
        <f t="shared" ref="L86" si="128">IF(L85=0,0,L85/$F85)</f>
        <v>0</v>
      </c>
      <c r="M86" s="37">
        <f t="shared" si="127"/>
        <v>0.14285714285714285</v>
      </c>
      <c r="N86" s="218"/>
      <c r="O86" s="140">
        <f t="shared" ref="O86" si="129">IF(O85=0,0,O85/$F85)</f>
        <v>0.42857142857142855</v>
      </c>
      <c r="Q86" s="92"/>
      <c r="R86" s="92"/>
      <c r="S86" s="92"/>
    </row>
    <row r="87" spans="1:19" ht="13.5" customHeight="1">
      <c r="A87" s="172"/>
      <c r="B87" s="172"/>
      <c r="C87" s="43"/>
      <c r="D87" s="224" t="s">
        <v>119</v>
      </c>
      <c r="E87" s="42"/>
      <c r="F87" s="41">
        <f t="shared" si="105"/>
        <v>9</v>
      </c>
      <c r="G87" s="41">
        <v>0</v>
      </c>
      <c r="H87" s="41">
        <v>0</v>
      </c>
      <c r="I87" s="41">
        <v>9</v>
      </c>
      <c r="J87" s="41">
        <v>0</v>
      </c>
      <c r="K87" s="41">
        <v>0</v>
      </c>
      <c r="L87" s="41">
        <v>0</v>
      </c>
      <c r="M87" s="41">
        <v>0</v>
      </c>
      <c r="N87" s="217">
        <v>5.1111111111111107</v>
      </c>
      <c r="O87" s="139">
        <v>8</v>
      </c>
    </row>
    <row r="88" spans="1:19" ht="13.5" customHeight="1">
      <c r="A88" s="172"/>
      <c r="B88" s="172"/>
      <c r="C88" s="40"/>
      <c r="D88" s="220"/>
      <c r="E88" s="39"/>
      <c r="F88" s="44">
        <f t="shared" si="105"/>
        <v>1</v>
      </c>
      <c r="G88" s="37">
        <f t="shared" ref="G88:M88" si="130">IF(G87=0,0,G87/$F87)</f>
        <v>0</v>
      </c>
      <c r="H88" s="37">
        <f t="shared" si="130"/>
        <v>0</v>
      </c>
      <c r="I88" s="37">
        <f t="shared" si="130"/>
        <v>1</v>
      </c>
      <c r="J88" s="37">
        <f t="shared" si="130"/>
        <v>0</v>
      </c>
      <c r="K88" s="37">
        <f t="shared" si="130"/>
        <v>0</v>
      </c>
      <c r="L88" s="37">
        <f t="shared" ref="L88" si="131">IF(L87=0,0,L87/$F87)</f>
        <v>0</v>
      </c>
      <c r="M88" s="37">
        <f t="shared" si="130"/>
        <v>0</v>
      </c>
      <c r="N88" s="218"/>
      <c r="O88" s="140">
        <f t="shared" ref="O88" si="132">IF(O87=0,0,O87/$F87)</f>
        <v>0.88888888888888884</v>
      </c>
      <c r="Q88" s="92"/>
      <c r="R88" s="92"/>
      <c r="S88" s="92"/>
    </row>
    <row r="89" spans="1:19" ht="12" customHeight="1">
      <c r="A89" s="172"/>
      <c r="B89" s="172"/>
      <c r="C89" s="43"/>
      <c r="D89" s="219" t="s">
        <v>6</v>
      </c>
      <c r="E89" s="42"/>
      <c r="F89" s="41">
        <f t="shared" si="105"/>
        <v>11</v>
      </c>
      <c r="G89" s="41">
        <v>1</v>
      </c>
      <c r="H89" s="41">
        <v>0</v>
      </c>
      <c r="I89" s="41">
        <v>8</v>
      </c>
      <c r="J89" s="41">
        <v>0</v>
      </c>
      <c r="K89" s="41">
        <v>1</v>
      </c>
      <c r="L89" s="41">
        <v>1</v>
      </c>
      <c r="M89" s="41">
        <v>0</v>
      </c>
      <c r="N89" s="217">
        <v>6.5454545454545459</v>
      </c>
      <c r="O89" s="139">
        <v>8</v>
      </c>
    </row>
    <row r="90" spans="1:19" ht="12" customHeight="1">
      <c r="A90" s="172"/>
      <c r="B90" s="172"/>
      <c r="C90" s="40"/>
      <c r="D90" s="220"/>
      <c r="E90" s="39"/>
      <c r="F90" s="44">
        <f t="shared" si="105"/>
        <v>1</v>
      </c>
      <c r="G90" s="37">
        <f t="shared" ref="G90:M90" si="133">IF(G89=0,0,G89/$F89)</f>
        <v>9.0909090909090912E-2</v>
      </c>
      <c r="H90" s="37">
        <f t="shared" si="133"/>
        <v>0</v>
      </c>
      <c r="I90" s="37">
        <f t="shared" si="133"/>
        <v>0.72727272727272729</v>
      </c>
      <c r="J90" s="37">
        <f t="shared" si="133"/>
        <v>0</v>
      </c>
      <c r="K90" s="37">
        <f t="shared" si="133"/>
        <v>9.0909090909090912E-2</v>
      </c>
      <c r="L90" s="37">
        <f t="shared" ref="L90" si="134">IF(L89=0,0,L89/$F89)</f>
        <v>9.0909090909090912E-2</v>
      </c>
      <c r="M90" s="37">
        <f t="shared" si="133"/>
        <v>0</v>
      </c>
      <c r="N90" s="218"/>
      <c r="O90" s="140">
        <f t="shared" ref="O90" si="135">IF(O89=0,0,O89/$F89)</f>
        <v>0.72727272727272729</v>
      </c>
      <c r="Q90" s="92"/>
      <c r="R90" s="92"/>
      <c r="S90" s="92"/>
    </row>
    <row r="91" spans="1:19" ht="12" customHeight="1">
      <c r="A91" s="172"/>
      <c r="B91" s="172"/>
      <c r="C91" s="43"/>
      <c r="D91" s="219" t="s">
        <v>5</v>
      </c>
      <c r="E91" s="42"/>
      <c r="F91" s="41">
        <f t="shared" si="105"/>
        <v>6</v>
      </c>
      <c r="G91" s="41">
        <v>3</v>
      </c>
      <c r="H91" s="41">
        <v>1</v>
      </c>
      <c r="I91" s="41">
        <v>2</v>
      </c>
      <c r="J91" s="41">
        <v>0</v>
      </c>
      <c r="K91" s="41">
        <v>0</v>
      </c>
      <c r="L91" s="41">
        <v>0</v>
      </c>
      <c r="M91" s="41">
        <v>0</v>
      </c>
      <c r="N91" s="217">
        <v>3.5</v>
      </c>
      <c r="O91" s="139">
        <v>0</v>
      </c>
    </row>
    <row r="92" spans="1:19" ht="12" customHeight="1">
      <c r="A92" s="172"/>
      <c r="B92" s="172"/>
      <c r="C92" s="40"/>
      <c r="D92" s="220"/>
      <c r="E92" s="39"/>
      <c r="F92" s="44">
        <f t="shared" si="105"/>
        <v>1</v>
      </c>
      <c r="G92" s="37">
        <f t="shared" ref="G92:M92" si="136">IF(G91=0,0,G91/$F91)</f>
        <v>0.5</v>
      </c>
      <c r="H92" s="37">
        <f t="shared" si="136"/>
        <v>0.16666666666666666</v>
      </c>
      <c r="I92" s="37">
        <f t="shared" si="136"/>
        <v>0.33333333333333331</v>
      </c>
      <c r="J92" s="37">
        <f t="shared" si="136"/>
        <v>0</v>
      </c>
      <c r="K92" s="37">
        <f t="shared" si="136"/>
        <v>0</v>
      </c>
      <c r="L92" s="37">
        <f t="shared" ref="L92" si="137">IF(L91=0,0,L91/$F91)</f>
        <v>0</v>
      </c>
      <c r="M92" s="37">
        <f t="shared" si="136"/>
        <v>0</v>
      </c>
      <c r="N92" s="218"/>
      <c r="O92" s="140">
        <f t="shared" ref="O92" si="138">IF(O91=0,0,O91/$F91)</f>
        <v>0</v>
      </c>
      <c r="Q92" s="92"/>
      <c r="R92" s="92"/>
      <c r="S92" s="92"/>
    </row>
    <row r="93" spans="1:19" ht="12" customHeight="1">
      <c r="A93" s="172"/>
      <c r="B93" s="172"/>
      <c r="C93" s="43"/>
      <c r="D93" s="219" t="s">
        <v>4</v>
      </c>
      <c r="E93" s="42"/>
      <c r="F93" s="41">
        <f t="shared" si="105"/>
        <v>12</v>
      </c>
      <c r="G93" s="41">
        <v>1</v>
      </c>
      <c r="H93" s="41">
        <v>0</v>
      </c>
      <c r="I93" s="41">
        <v>10</v>
      </c>
      <c r="J93" s="41">
        <v>0</v>
      </c>
      <c r="K93" s="41">
        <v>0</v>
      </c>
      <c r="L93" s="41">
        <v>0</v>
      </c>
      <c r="M93" s="41">
        <v>1</v>
      </c>
      <c r="N93" s="217">
        <v>4.6363636363636367</v>
      </c>
      <c r="O93" s="139">
        <v>10</v>
      </c>
    </row>
    <row r="94" spans="1:19" ht="12" customHeight="1">
      <c r="A94" s="172"/>
      <c r="B94" s="172"/>
      <c r="C94" s="40"/>
      <c r="D94" s="220"/>
      <c r="E94" s="39"/>
      <c r="F94" s="44">
        <f t="shared" si="105"/>
        <v>1</v>
      </c>
      <c r="G94" s="37">
        <f t="shared" ref="G94:M94" si="139">IF(G93=0,0,G93/$F93)</f>
        <v>8.3333333333333329E-2</v>
      </c>
      <c r="H94" s="37">
        <f t="shared" si="139"/>
        <v>0</v>
      </c>
      <c r="I94" s="37">
        <f t="shared" si="139"/>
        <v>0.83333333333333337</v>
      </c>
      <c r="J94" s="37">
        <f t="shared" si="139"/>
        <v>0</v>
      </c>
      <c r="K94" s="37">
        <f t="shared" si="139"/>
        <v>0</v>
      </c>
      <c r="L94" s="37">
        <f t="shared" ref="L94" si="140">IF(L93=0,0,L93/$F93)</f>
        <v>0</v>
      </c>
      <c r="M94" s="37">
        <f t="shared" si="139"/>
        <v>8.3333333333333329E-2</v>
      </c>
      <c r="N94" s="218"/>
      <c r="O94" s="140">
        <f t="shared" ref="O94" si="141">IF(O93=0,0,O93/$F93)</f>
        <v>0.83333333333333337</v>
      </c>
      <c r="Q94" s="92"/>
      <c r="R94" s="92"/>
      <c r="S94" s="92"/>
    </row>
    <row r="95" spans="1:19" ht="12" customHeight="1">
      <c r="A95" s="172"/>
      <c r="B95" s="172"/>
      <c r="C95" s="43"/>
      <c r="D95" s="219" t="s">
        <v>3</v>
      </c>
      <c r="E95" s="42"/>
      <c r="F95" s="41">
        <f t="shared" si="105"/>
        <v>62</v>
      </c>
      <c r="G95" s="41">
        <v>0</v>
      </c>
      <c r="H95" s="41">
        <v>5</v>
      </c>
      <c r="I95" s="41">
        <v>49</v>
      </c>
      <c r="J95" s="41">
        <v>2</v>
      </c>
      <c r="K95" s="41">
        <v>1</v>
      </c>
      <c r="L95" s="41">
        <v>2</v>
      </c>
      <c r="M95" s="41">
        <v>3</v>
      </c>
      <c r="N95" s="217">
        <v>5.4915254237288131</v>
      </c>
      <c r="O95" s="139">
        <v>48</v>
      </c>
    </row>
    <row r="96" spans="1:19" ht="12" customHeight="1">
      <c r="A96" s="172"/>
      <c r="B96" s="172"/>
      <c r="C96" s="40"/>
      <c r="D96" s="220"/>
      <c r="E96" s="39"/>
      <c r="F96" s="44">
        <f t="shared" si="105"/>
        <v>0.99999999999999989</v>
      </c>
      <c r="G96" s="37">
        <f t="shared" ref="G96:M96" si="142">IF(G95=0,0,G95/$F95)</f>
        <v>0</v>
      </c>
      <c r="H96" s="37">
        <f t="shared" si="142"/>
        <v>8.0645161290322578E-2</v>
      </c>
      <c r="I96" s="37">
        <f t="shared" si="142"/>
        <v>0.79032258064516125</v>
      </c>
      <c r="J96" s="37">
        <f t="shared" si="142"/>
        <v>3.2258064516129031E-2</v>
      </c>
      <c r="K96" s="37">
        <f t="shared" si="142"/>
        <v>1.6129032258064516E-2</v>
      </c>
      <c r="L96" s="37">
        <f t="shared" ref="L96" si="143">IF(L95=0,0,L95/$F95)</f>
        <v>3.2258064516129031E-2</v>
      </c>
      <c r="M96" s="37">
        <f t="shared" si="142"/>
        <v>4.8387096774193547E-2</v>
      </c>
      <c r="N96" s="218"/>
      <c r="O96" s="140">
        <f t="shared" ref="O96" si="144">IF(O95=0,0,O95/$F95)</f>
        <v>0.77419354838709675</v>
      </c>
      <c r="Q96" s="92"/>
      <c r="R96" s="92"/>
      <c r="S96" s="92"/>
    </row>
    <row r="97" spans="1:19" ht="12" customHeight="1">
      <c r="A97" s="172"/>
      <c r="B97" s="172"/>
      <c r="C97" s="43"/>
      <c r="D97" s="219" t="s">
        <v>2</v>
      </c>
      <c r="E97" s="42"/>
      <c r="F97" s="41">
        <f t="shared" si="105"/>
        <v>10</v>
      </c>
      <c r="G97" s="41">
        <v>0</v>
      </c>
      <c r="H97" s="41">
        <v>0</v>
      </c>
      <c r="I97" s="41">
        <v>5</v>
      </c>
      <c r="J97" s="41">
        <v>0</v>
      </c>
      <c r="K97" s="41">
        <v>1</v>
      </c>
      <c r="L97" s="41">
        <v>3</v>
      </c>
      <c r="M97" s="41">
        <v>1</v>
      </c>
      <c r="N97" s="217">
        <v>10</v>
      </c>
      <c r="O97" s="139">
        <v>5</v>
      </c>
    </row>
    <row r="98" spans="1:19" ht="12" customHeight="1">
      <c r="A98" s="172"/>
      <c r="B98" s="172"/>
      <c r="C98" s="40"/>
      <c r="D98" s="220"/>
      <c r="E98" s="39"/>
      <c r="F98" s="44">
        <f t="shared" si="105"/>
        <v>0.99999999999999989</v>
      </c>
      <c r="G98" s="37">
        <f t="shared" ref="G98:M98" si="145">IF(G97=0,0,G97/$F97)</f>
        <v>0</v>
      </c>
      <c r="H98" s="37">
        <f t="shared" si="145"/>
        <v>0</v>
      </c>
      <c r="I98" s="37">
        <f t="shared" si="145"/>
        <v>0.5</v>
      </c>
      <c r="J98" s="37">
        <f t="shared" si="145"/>
        <v>0</v>
      </c>
      <c r="K98" s="37">
        <f t="shared" si="145"/>
        <v>0.1</v>
      </c>
      <c r="L98" s="37">
        <f t="shared" ref="L98" si="146">IF(L97=0,0,L97/$F97)</f>
        <v>0.3</v>
      </c>
      <c r="M98" s="37">
        <f t="shared" si="145"/>
        <v>0.1</v>
      </c>
      <c r="N98" s="218"/>
      <c r="O98" s="140">
        <f t="shared" ref="O98" si="147">IF(O97=0,0,O97/$F97)</f>
        <v>0.5</v>
      </c>
      <c r="Q98" s="92"/>
      <c r="R98" s="92"/>
      <c r="S98" s="92"/>
    </row>
    <row r="99" spans="1:19" ht="12.75" customHeight="1">
      <c r="A99" s="172"/>
      <c r="B99" s="172"/>
      <c r="C99" s="43"/>
      <c r="D99" s="219" t="s">
        <v>1</v>
      </c>
      <c r="E99" s="42"/>
      <c r="F99" s="41">
        <f t="shared" si="105"/>
        <v>19</v>
      </c>
      <c r="G99" s="41">
        <v>0</v>
      </c>
      <c r="H99" s="41">
        <v>2</v>
      </c>
      <c r="I99" s="41">
        <v>17</v>
      </c>
      <c r="J99" s="41">
        <v>0</v>
      </c>
      <c r="K99" s="41">
        <v>0</v>
      </c>
      <c r="L99" s="41">
        <v>0</v>
      </c>
      <c r="M99" s="41">
        <v>0</v>
      </c>
      <c r="N99" s="217">
        <v>4.8421052631578947</v>
      </c>
      <c r="O99" s="139">
        <v>16</v>
      </c>
    </row>
    <row r="100" spans="1:19" ht="12.75" customHeight="1" thickBot="1">
      <c r="A100" s="173"/>
      <c r="B100" s="173"/>
      <c r="C100" s="40"/>
      <c r="D100" s="220"/>
      <c r="E100" s="39"/>
      <c r="F100" s="38">
        <f t="shared" si="105"/>
        <v>1</v>
      </c>
      <c r="G100" s="37">
        <f t="shared" ref="G100:M100" si="148">IF(G99=0,0,G99/$F99)</f>
        <v>0</v>
      </c>
      <c r="H100" s="37">
        <f t="shared" si="148"/>
        <v>0.10526315789473684</v>
      </c>
      <c r="I100" s="37">
        <f t="shared" si="148"/>
        <v>0.89473684210526316</v>
      </c>
      <c r="J100" s="37">
        <f t="shared" si="148"/>
        <v>0</v>
      </c>
      <c r="K100" s="37">
        <f t="shared" si="148"/>
        <v>0</v>
      </c>
      <c r="L100" s="37">
        <f t="shared" ref="L100" si="149">IF(L99=0,0,L99/$F99)</f>
        <v>0</v>
      </c>
      <c r="M100" s="37">
        <f t="shared" si="148"/>
        <v>0</v>
      </c>
      <c r="N100" s="218"/>
      <c r="O100" s="141">
        <f t="shared" ref="O100" si="150">IF(O99=0,0,O99/$F99)</f>
        <v>0.84210526315789469</v>
      </c>
    </row>
  </sheetData>
  <mergeCells count="109">
    <mergeCell ref="L3:L6"/>
    <mergeCell ref="O3:O6"/>
    <mergeCell ref="A9:A18"/>
    <mergeCell ref="B9:E10"/>
    <mergeCell ref="B11:E12"/>
    <mergeCell ref="B13:E14"/>
    <mergeCell ref="B15:E16"/>
    <mergeCell ref="B17:E18"/>
    <mergeCell ref="K3:K6"/>
    <mergeCell ref="A7:E8"/>
    <mergeCell ref="I3:I6"/>
    <mergeCell ref="J3:J6"/>
    <mergeCell ref="H3:H6"/>
    <mergeCell ref="A3:E6"/>
    <mergeCell ref="F3:F6"/>
    <mergeCell ref="M3:M6"/>
    <mergeCell ref="N3:N6"/>
    <mergeCell ref="N7:N8"/>
    <mergeCell ref="N9:N10"/>
    <mergeCell ref="N11:N12"/>
    <mergeCell ref="N13:N14"/>
    <mergeCell ref="N15:N16"/>
    <mergeCell ref="N17:N18"/>
    <mergeCell ref="A19:A100"/>
    <mergeCell ref="B19:B68"/>
    <mergeCell ref="D19:D20"/>
    <mergeCell ref="D21:D22"/>
    <mergeCell ref="D23:D24"/>
    <mergeCell ref="D25:D26"/>
    <mergeCell ref="D33:D34"/>
    <mergeCell ref="D35:D36"/>
    <mergeCell ref="D37:D38"/>
    <mergeCell ref="D27:D28"/>
    <mergeCell ref="D29:D30"/>
    <mergeCell ref="D31:D32"/>
    <mergeCell ref="D45:D46"/>
    <mergeCell ref="D47:D48"/>
    <mergeCell ref="D49:D50"/>
    <mergeCell ref="D39:D40"/>
    <mergeCell ref="B69:B100"/>
    <mergeCell ref="D69:D70"/>
    <mergeCell ref="D71:D72"/>
    <mergeCell ref="D73:D74"/>
    <mergeCell ref="D75:D76"/>
    <mergeCell ref="D77:D78"/>
    <mergeCell ref="D41:D42"/>
    <mergeCell ref="D43:D44"/>
    <mergeCell ref="D97:D98"/>
    <mergeCell ref="D99:D100"/>
    <mergeCell ref="G3:G6"/>
    <mergeCell ref="D91:D92"/>
    <mergeCell ref="D93:D94"/>
    <mergeCell ref="D95:D96"/>
    <mergeCell ref="D85:D86"/>
    <mergeCell ref="D87:D88"/>
    <mergeCell ref="D89:D90"/>
    <mergeCell ref="D79:D80"/>
    <mergeCell ref="D81:D82"/>
    <mergeCell ref="D83:D84"/>
    <mergeCell ref="D63:D64"/>
    <mergeCell ref="D65:D66"/>
    <mergeCell ref="D67:D68"/>
    <mergeCell ref="D57:D58"/>
    <mergeCell ref="D59:D60"/>
    <mergeCell ref="D61:D62"/>
    <mergeCell ref="D51:D52"/>
    <mergeCell ref="D53:D54"/>
    <mergeCell ref="D55:D56"/>
    <mergeCell ref="N19:N20"/>
    <mergeCell ref="N21:N22"/>
    <mergeCell ref="N67:N68"/>
    <mergeCell ref="N51:N52"/>
    <mergeCell ref="N53:N54"/>
    <mergeCell ref="N55:N56"/>
    <mergeCell ref="N69:N70"/>
    <mergeCell ref="N71:N72"/>
    <mergeCell ref="N73:N74"/>
    <mergeCell ref="N23:N24"/>
    <mergeCell ref="N25:N26"/>
    <mergeCell ref="N47:N48"/>
    <mergeCell ref="N49:N50"/>
    <mergeCell ref="N37:N38"/>
    <mergeCell ref="N39:N40"/>
    <mergeCell ref="N41:N42"/>
    <mergeCell ref="N43:N44"/>
    <mergeCell ref="N45:N46"/>
    <mergeCell ref="N27:N28"/>
    <mergeCell ref="N29:N30"/>
    <mergeCell ref="N31:N32"/>
    <mergeCell ref="N33:N34"/>
    <mergeCell ref="N35:N36"/>
    <mergeCell ref="N75:N76"/>
    <mergeCell ref="N57:N58"/>
    <mergeCell ref="N59:N60"/>
    <mergeCell ref="N61:N62"/>
    <mergeCell ref="N63:N64"/>
    <mergeCell ref="N65:N66"/>
    <mergeCell ref="N97:N98"/>
    <mergeCell ref="N99:N100"/>
    <mergeCell ref="N87:N88"/>
    <mergeCell ref="N89:N90"/>
    <mergeCell ref="N91:N92"/>
    <mergeCell ref="N93:N94"/>
    <mergeCell ref="N95:N96"/>
    <mergeCell ref="N77:N78"/>
    <mergeCell ref="N79:N80"/>
    <mergeCell ref="N81:N82"/>
    <mergeCell ref="N83:N84"/>
    <mergeCell ref="N85:N86"/>
  </mergeCells>
  <phoneticPr fontId="1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100"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0"/>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5" width="10.125" style="3" customWidth="1"/>
    <col min="16" max="16" width="9" style="3"/>
    <col min="17" max="17" width="28.125" style="84" customWidth="1"/>
    <col min="18" max="18" width="9" style="84"/>
    <col min="19" max="19" width="11.25" style="84" customWidth="1"/>
    <col min="20" max="26" width="9" style="84"/>
    <col min="27" max="16384" width="9" style="3"/>
  </cols>
  <sheetData>
    <row r="1" spans="1:21" ht="14.25">
      <c r="A1" s="18" t="s">
        <v>627</v>
      </c>
    </row>
    <row r="2" spans="1:21">
      <c r="O2" s="46" t="s">
        <v>131</v>
      </c>
    </row>
    <row r="3" spans="1:21" ht="13.5" customHeight="1">
      <c r="A3" s="238" t="s">
        <v>64</v>
      </c>
      <c r="B3" s="239"/>
      <c r="C3" s="239"/>
      <c r="D3" s="239"/>
      <c r="E3" s="240"/>
      <c r="F3" s="167" t="s">
        <v>130</v>
      </c>
      <c r="G3" s="221" t="s">
        <v>129</v>
      </c>
      <c r="H3" s="214" t="s">
        <v>128</v>
      </c>
      <c r="I3" s="214" t="s">
        <v>127</v>
      </c>
      <c r="J3" s="214" t="s">
        <v>126</v>
      </c>
      <c r="K3" s="214" t="s">
        <v>125</v>
      </c>
      <c r="L3" s="214" t="s">
        <v>124</v>
      </c>
      <c r="M3" s="214" t="s">
        <v>123</v>
      </c>
      <c r="N3" s="214" t="s">
        <v>122</v>
      </c>
      <c r="O3" s="214" t="s">
        <v>121</v>
      </c>
    </row>
    <row r="4" spans="1:21" ht="42" customHeight="1">
      <c r="A4" s="241"/>
      <c r="B4" s="242"/>
      <c r="C4" s="242"/>
      <c r="D4" s="242"/>
      <c r="E4" s="243"/>
      <c r="F4" s="150"/>
      <c r="G4" s="222"/>
      <c r="H4" s="227"/>
      <c r="I4" s="227"/>
      <c r="J4" s="227"/>
      <c r="K4" s="227"/>
      <c r="L4" s="227"/>
      <c r="M4" s="227"/>
      <c r="N4" s="227"/>
      <c r="O4" s="227"/>
    </row>
    <row r="5" spans="1:21" ht="14.25" customHeight="1">
      <c r="A5" s="241"/>
      <c r="B5" s="242"/>
      <c r="C5" s="242"/>
      <c r="D5" s="242"/>
      <c r="E5" s="243"/>
      <c r="F5" s="150"/>
      <c r="G5" s="222"/>
      <c r="H5" s="227"/>
      <c r="I5" s="227"/>
      <c r="J5" s="227"/>
      <c r="K5" s="227"/>
      <c r="L5" s="227"/>
      <c r="M5" s="227"/>
      <c r="N5" s="227"/>
      <c r="O5" s="227"/>
    </row>
    <row r="6" spans="1:21" ht="24.75" customHeight="1">
      <c r="A6" s="244"/>
      <c r="B6" s="245"/>
      <c r="C6" s="245"/>
      <c r="D6" s="245"/>
      <c r="E6" s="246"/>
      <c r="F6" s="150"/>
      <c r="G6" s="223"/>
      <c r="H6" s="228"/>
      <c r="I6" s="228"/>
      <c r="J6" s="228"/>
      <c r="K6" s="228"/>
      <c r="L6" s="228"/>
      <c r="M6" s="228"/>
      <c r="N6" s="228"/>
      <c r="O6" s="228"/>
      <c r="Q6" s="96"/>
      <c r="R6" s="96"/>
      <c r="S6" s="96"/>
      <c r="T6" s="96"/>
      <c r="U6" s="96"/>
    </row>
    <row r="7" spans="1:21" ht="12" customHeight="1">
      <c r="A7" s="158" t="s">
        <v>50</v>
      </c>
      <c r="B7" s="159"/>
      <c r="C7" s="159"/>
      <c r="D7" s="159"/>
      <c r="E7" s="160"/>
      <c r="F7" s="41">
        <f t="shared" ref="F7:F38" si="0">SUM(G7:N7)</f>
        <v>868</v>
      </c>
      <c r="G7" s="41">
        <f t="shared" ref="G7:N7" si="1">SUM(G9,G11,G13,G15,G17)</f>
        <v>1</v>
      </c>
      <c r="H7" s="41">
        <f t="shared" si="1"/>
        <v>7</v>
      </c>
      <c r="I7" s="41">
        <f t="shared" si="1"/>
        <v>29</v>
      </c>
      <c r="J7" s="41">
        <f t="shared" si="1"/>
        <v>63</v>
      </c>
      <c r="K7" s="41">
        <f t="shared" si="1"/>
        <v>77</v>
      </c>
      <c r="L7" s="41">
        <f t="shared" si="1"/>
        <v>233</v>
      </c>
      <c r="M7" s="41">
        <f t="shared" si="1"/>
        <v>160</v>
      </c>
      <c r="N7" s="41">
        <f t="shared" si="1"/>
        <v>298</v>
      </c>
      <c r="O7" s="248">
        <v>109.43951612903226</v>
      </c>
      <c r="Q7" s="97"/>
    </row>
    <row r="8" spans="1:21" ht="12" customHeight="1">
      <c r="A8" s="161"/>
      <c r="B8" s="162"/>
      <c r="C8" s="162"/>
      <c r="D8" s="162"/>
      <c r="E8" s="163"/>
      <c r="F8" s="44">
        <f t="shared" si="0"/>
        <v>1</v>
      </c>
      <c r="G8" s="37">
        <f t="shared" ref="G8:N8" si="2">IF(G7=0,0,G7/$F7)</f>
        <v>1.152073732718894E-3</v>
      </c>
      <c r="H8" s="37">
        <f t="shared" si="2"/>
        <v>8.0645161290322578E-3</v>
      </c>
      <c r="I8" s="37">
        <f t="shared" si="2"/>
        <v>3.3410138248847927E-2</v>
      </c>
      <c r="J8" s="37">
        <f t="shared" si="2"/>
        <v>7.2580645161290328E-2</v>
      </c>
      <c r="K8" s="37">
        <f t="shared" si="2"/>
        <v>8.8709677419354843E-2</v>
      </c>
      <c r="L8" s="37">
        <f t="shared" si="2"/>
        <v>0.26843317972350228</v>
      </c>
      <c r="M8" s="37">
        <f t="shared" si="2"/>
        <v>0.18433179723502305</v>
      </c>
      <c r="N8" s="37">
        <f t="shared" si="2"/>
        <v>0.34331797235023043</v>
      </c>
      <c r="O8" s="249"/>
      <c r="Q8" s="92"/>
      <c r="R8" s="92"/>
      <c r="S8" s="92"/>
      <c r="T8" s="92"/>
      <c r="U8" s="92"/>
    </row>
    <row r="9" spans="1:21" ht="12" customHeight="1">
      <c r="A9" s="174" t="s">
        <v>49</v>
      </c>
      <c r="B9" s="232" t="s">
        <v>48</v>
      </c>
      <c r="C9" s="233"/>
      <c r="D9" s="233"/>
      <c r="E9" s="234"/>
      <c r="F9" s="41">
        <f t="shared" si="0"/>
        <v>250</v>
      </c>
      <c r="G9" s="41">
        <v>0</v>
      </c>
      <c r="H9" s="41">
        <v>6</v>
      </c>
      <c r="I9" s="41">
        <v>21</v>
      </c>
      <c r="J9" s="41">
        <v>38</v>
      </c>
      <c r="K9" s="41">
        <v>32</v>
      </c>
      <c r="L9" s="41">
        <v>68</v>
      </c>
      <c r="M9" s="41">
        <v>26</v>
      </c>
      <c r="N9" s="41">
        <v>59</v>
      </c>
      <c r="O9" s="248">
        <v>102.36</v>
      </c>
      <c r="Q9" s="97"/>
    </row>
    <row r="10" spans="1:21" ht="12" customHeight="1">
      <c r="A10" s="175"/>
      <c r="B10" s="235"/>
      <c r="C10" s="236"/>
      <c r="D10" s="236"/>
      <c r="E10" s="237"/>
      <c r="F10" s="44">
        <f t="shared" si="0"/>
        <v>1</v>
      </c>
      <c r="G10" s="37">
        <f t="shared" ref="G10:N10" si="3">IF(G9=0,0,G9/$F9)</f>
        <v>0</v>
      </c>
      <c r="H10" s="37">
        <f t="shared" si="3"/>
        <v>2.4E-2</v>
      </c>
      <c r="I10" s="37">
        <f t="shared" si="3"/>
        <v>8.4000000000000005E-2</v>
      </c>
      <c r="J10" s="37">
        <f t="shared" si="3"/>
        <v>0.152</v>
      </c>
      <c r="K10" s="37">
        <f t="shared" si="3"/>
        <v>0.128</v>
      </c>
      <c r="L10" s="37">
        <f t="shared" si="3"/>
        <v>0.27200000000000002</v>
      </c>
      <c r="M10" s="37">
        <f t="shared" si="3"/>
        <v>0.104</v>
      </c>
      <c r="N10" s="37">
        <f t="shared" si="3"/>
        <v>0.23599999999999999</v>
      </c>
      <c r="O10" s="249"/>
      <c r="Q10" s="92"/>
      <c r="R10" s="92"/>
      <c r="S10" s="92"/>
      <c r="T10" s="92"/>
      <c r="U10" s="92"/>
    </row>
    <row r="11" spans="1:21" ht="12" customHeight="1">
      <c r="A11" s="175"/>
      <c r="B11" s="232" t="s">
        <v>47</v>
      </c>
      <c r="C11" s="233"/>
      <c r="D11" s="233"/>
      <c r="E11" s="234"/>
      <c r="F11" s="41">
        <f t="shared" si="0"/>
        <v>144</v>
      </c>
      <c r="G11" s="41">
        <v>0</v>
      </c>
      <c r="H11" s="41">
        <v>0</v>
      </c>
      <c r="I11" s="41">
        <v>7</v>
      </c>
      <c r="J11" s="41">
        <v>16</v>
      </c>
      <c r="K11" s="41">
        <v>20</v>
      </c>
      <c r="L11" s="41">
        <v>46</v>
      </c>
      <c r="M11" s="41">
        <v>15</v>
      </c>
      <c r="N11" s="41">
        <v>40</v>
      </c>
      <c r="O11" s="248">
        <v>106.13888888888889</v>
      </c>
      <c r="Q11" s="97"/>
    </row>
    <row r="12" spans="1:21" ht="12" customHeight="1">
      <c r="A12" s="175"/>
      <c r="B12" s="235"/>
      <c r="C12" s="236"/>
      <c r="D12" s="236"/>
      <c r="E12" s="237"/>
      <c r="F12" s="44">
        <f t="shared" si="0"/>
        <v>1</v>
      </c>
      <c r="G12" s="37">
        <f t="shared" ref="G12:N12" si="4">IF(G11=0,0,G11/$F11)</f>
        <v>0</v>
      </c>
      <c r="H12" s="37">
        <f t="shared" si="4"/>
        <v>0</v>
      </c>
      <c r="I12" s="37">
        <f t="shared" si="4"/>
        <v>4.8611111111111112E-2</v>
      </c>
      <c r="J12" s="37">
        <f t="shared" si="4"/>
        <v>0.1111111111111111</v>
      </c>
      <c r="K12" s="37">
        <f t="shared" si="4"/>
        <v>0.1388888888888889</v>
      </c>
      <c r="L12" s="37">
        <f t="shared" si="4"/>
        <v>0.31944444444444442</v>
      </c>
      <c r="M12" s="37">
        <f t="shared" si="4"/>
        <v>0.10416666666666667</v>
      </c>
      <c r="N12" s="37">
        <f t="shared" si="4"/>
        <v>0.27777777777777779</v>
      </c>
      <c r="O12" s="249"/>
      <c r="Q12" s="92"/>
      <c r="R12" s="92"/>
      <c r="S12" s="92"/>
      <c r="T12" s="92"/>
      <c r="U12" s="92"/>
    </row>
    <row r="13" spans="1:21" ht="12" customHeight="1">
      <c r="A13" s="175"/>
      <c r="B13" s="232" t="s">
        <v>46</v>
      </c>
      <c r="C13" s="233"/>
      <c r="D13" s="233"/>
      <c r="E13" s="234"/>
      <c r="F13" s="41">
        <f t="shared" si="0"/>
        <v>218</v>
      </c>
      <c r="G13" s="41">
        <v>0</v>
      </c>
      <c r="H13" s="41">
        <v>1</v>
      </c>
      <c r="I13" s="41">
        <v>0</v>
      </c>
      <c r="J13" s="41">
        <v>7</v>
      </c>
      <c r="K13" s="41">
        <v>19</v>
      </c>
      <c r="L13" s="41">
        <v>71</v>
      </c>
      <c r="M13" s="41">
        <v>57</v>
      </c>
      <c r="N13" s="41">
        <v>63</v>
      </c>
      <c r="O13" s="248">
        <v>111.20642201834862</v>
      </c>
      <c r="Q13" s="97"/>
    </row>
    <row r="14" spans="1:21" ht="12" customHeight="1">
      <c r="A14" s="175"/>
      <c r="B14" s="235"/>
      <c r="C14" s="236"/>
      <c r="D14" s="236"/>
      <c r="E14" s="237"/>
      <c r="F14" s="44">
        <f t="shared" si="0"/>
        <v>1</v>
      </c>
      <c r="G14" s="37">
        <f t="shared" ref="G14:N14" si="5">IF(G13=0,0,G13/$F13)</f>
        <v>0</v>
      </c>
      <c r="H14" s="37">
        <f t="shared" si="5"/>
        <v>4.5871559633027525E-3</v>
      </c>
      <c r="I14" s="37">
        <f t="shared" si="5"/>
        <v>0</v>
      </c>
      <c r="J14" s="37">
        <f t="shared" si="5"/>
        <v>3.2110091743119268E-2</v>
      </c>
      <c r="K14" s="37">
        <f t="shared" si="5"/>
        <v>8.7155963302752298E-2</v>
      </c>
      <c r="L14" s="37">
        <f t="shared" si="5"/>
        <v>0.3256880733944954</v>
      </c>
      <c r="M14" s="37">
        <f t="shared" si="5"/>
        <v>0.26146788990825687</v>
      </c>
      <c r="N14" s="37">
        <f t="shared" si="5"/>
        <v>0.28899082568807338</v>
      </c>
      <c r="O14" s="249"/>
      <c r="Q14" s="92"/>
      <c r="R14" s="92"/>
      <c r="S14" s="92"/>
      <c r="T14" s="92"/>
      <c r="U14" s="92"/>
    </row>
    <row r="15" spans="1:21" ht="12" customHeight="1">
      <c r="A15" s="175"/>
      <c r="B15" s="232" t="s">
        <v>45</v>
      </c>
      <c r="C15" s="233"/>
      <c r="D15" s="233"/>
      <c r="E15" s="234"/>
      <c r="F15" s="41">
        <f t="shared" si="0"/>
        <v>74</v>
      </c>
      <c r="G15" s="41">
        <v>0</v>
      </c>
      <c r="H15" s="41">
        <v>0</v>
      </c>
      <c r="I15" s="41">
        <v>0</v>
      </c>
      <c r="J15" s="41">
        <v>0</v>
      </c>
      <c r="K15" s="41">
        <v>3</v>
      </c>
      <c r="L15" s="41">
        <v>17</v>
      </c>
      <c r="M15" s="41">
        <v>18</v>
      </c>
      <c r="N15" s="41">
        <v>36</v>
      </c>
      <c r="O15" s="248">
        <v>115.85135135135135</v>
      </c>
      <c r="Q15" s="97"/>
    </row>
    <row r="16" spans="1:21" ht="12" customHeight="1">
      <c r="A16" s="175"/>
      <c r="B16" s="235"/>
      <c r="C16" s="236"/>
      <c r="D16" s="236"/>
      <c r="E16" s="237"/>
      <c r="F16" s="44">
        <f t="shared" si="0"/>
        <v>1</v>
      </c>
      <c r="G16" s="37">
        <f t="shared" ref="G16:N16" si="6">IF(G15=0,0,G15/$F15)</f>
        <v>0</v>
      </c>
      <c r="H16" s="37">
        <f t="shared" si="6"/>
        <v>0</v>
      </c>
      <c r="I16" s="37">
        <f t="shared" si="6"/>
        <v>0</v>
      </c>
      <c r="J16" s="37">
        <f t="shared" si="6"/>
        <v>0</v>
      </c>
      <c r="K16" s="37">
        <f t="shared" si="6"/>
        <v>4.0540540540540543E-2</v>
      </c>
      <c r="L16" s="37">
        <f t="shared" si="6"/>
        <v>0.22972972972972974</v>
      </c>
      <c r="M16" s="37">
        <f t="shared" si="6"/>
        <v>0.24324324324324326</v>
      </c>
      <c r="N16" s="37">
        <f t="shared" si="6"/>
        <v>0.48648648648648651</v>
      </c>
      <c r="O16" s="249"/>
      <c r="Q16" s="92"/>
      <c r="R16" s="92"/>
      <c r="S16" s="92"/>
      <c r="T16" s="92"/>
      <c r="U16" s="92"/>
    </row>
    <row r="17" spans="1:21" ht="12" customHeight="1">
      <c r="A17" s="175"/>
      <c r="B17" s="232" t="s">
        <v>44</v>
      </c>
      <c r="C17" s="233"/>
      <c r="D17" s="233"/>
      <c r="E17" s="234"/>
      <c r="F17" s="41">
        <f t="shared" si="0"/>
        <v>182</v>
      </c>
      <c r="G17" s="41">
        <v>1</v>
      </c>
      <c r="H17" s="41">
        <v>0</v>
      </c>
      <c r="I17" s="41">
        <v>1</v>
      </c>
      <c r="J17" s="41">
        <v>2</v>
      </c>
      <c r="K17" s="41">
        <v>3</v>
      </c>
      <c r="L17" s="41">
        <v>31</v>
      </c>
      <c r="M17" s="41">
        <v>44</v>
      </c>
      <c r="N17" s="41">
        <v>100</v>
      </c>
      <c r="O17" s="248">
        <v>117.0521978021978</v>
      </c>
      <c r="Q17" s="97"/>
    </row>
    <row r="18" spans="1:21" ht="12" customHeight="1">
      <c r="A18" s="176"/>
      <c r="B18" s="235"/>
      <c r="C18" s="236"/>
      <c r="D18" s="236"/>
      <c r="E18" s="237"/>
      <c r="F18" s="44">
        <f t="shared" si="0"/>
        <v>1</v>
      </c>
      <c r="G18" s="37">
        <f t="shared" ref="G18:N18" si="7">IF(G17=0,0,G17/$F17)</f>
        <v>5.4945054945054949E-3</v>
      </c>
      <c r="H18" s="37">
        <f t="shared" si="7"/>
        <v>0</v>
      </c>
      <c r="I18" s="37">
        <f t="shared" si="7"/>
        <v>5.4945054945054949E-3</v>
      </c>
      <c r="J18" s="37">
        <f t="shared" si="7"/>
        <v>1.098901098901099E-2</v>
      </c>
      <c r="K18" s="37">
        <f t="shared" si="7"/>
        <v>1.6483516483516484E-2</v>
      </c>
      <c r="L18" s="37">
        <f t="shared" si="7"/>
        <v>0.17032967032967034</v>
      </c>
      <c r="M18" s="37">
        <f t="shared" si="7"/>
        <v>0.24175824175824176</v>
      </c>
      <c r="N18" s="37">
        <f t="shared" si="7"/>
        <v>0.5494505494505495</v>
      </c>
      <c r="O18" s="249"/>
      <c r="Q18" s="96"/>
      <c r="R18" s="96"/>
      <c r="S18" s="96"/>
      <c r="T18" s="96"/>
      <c r="U18" s="96"/>
    </row>
    <row r="19" spans="1:21" ht="12" customHeight="1">
      <c r="A19" s="171" t="s">
        <v>43</v>
      </c>
      <c r="B19" s="171" t="s">
        <v>42</v>
      </c>
      <c r="C19" s="43"/>
      <c r="D19" s="219" t="s">
        <v>16</v>
      </c>
      <c r="E19" s="42"/>
      <c r="F19" s="41">
        <f t="shared" si="0"/>
        <v>225</v>
      </c>
      <c r="G19" s="41">
        <f t="shared" ref="G19:N19" si="8">SUM(G21,G23,G25,G27,G29,G31,G33,G35,G37,G39,G41,G43,G45,G47,G49,G51,G53,G55,G57,G59,G61,G63,G65,G67)</f>
        <v>0</v>
      </c>
      <c r="H19" s="41">
        <f t="shared" si="8"/>
        <v>1</v>
      </c>
      <c r="I19" s="41">
        <f t="shared" si="8"/>
        <v>0</v>
      </c>
      <c r="J19" s="41">
        <f t="shared" si="8"/>
        <v>11</v>
      </c>
      <c r="K19" s="41">
        <f t="shared" si="8"/>
        <v>14</v>
      </c>
      <c r="L19" s="41">
        <f t="shared" si="8"/>
        <v>61</v>
      </c>
      <c r="M19" s="41">
        <f t="shared" si="8"/>
        <v>55</v>
      </c>
      <c r="N19" s="41">
        <f t="shared" si="8"/>
        <v>83</v>
      </c>
      <c r="O19" s="248">
        <v>113.03111111111112</v>
      </c>
      <c r="Q19" s="97"/>
    </row>
    <row r="20" spans="1:21" ht="12" customHeight="1">
      <c r="A20" s="172"/>
      <c r="B20" s="172"/>
      <c r="C20" s="40"/>
      <c r="D20" s="220"/>
      <c r="E20" s="39"/>
      <c r="F20" s="44">
        <f t="shared" si="0"/>
        <v>1</v>
      </c>
      <c r="G20" s="37">
        <f t="shared" ref="G20:N20" si="9">IF(G19=0,0,G19/$F19)</f>
        <v>0</v>
      </c>
      <c r="H20" s="37">
        <f t="shared" si="9"/>
        <v>4.4444444444444444E-3</v>
      </c>
      <c r="I20" s="37">
        <f t="shared" si="9"/>
        <v>0</v>
      </c>
      <c r="J20" s="37">
        <f t="shared" si="9"/>
        <v>4.8888888888888891E-2</v>
      </c>
      <c r="K20" s="37">
        <f t="shared" si="9"/>
        <v>6.222222222222222E-2</v>
      </c>
      <c r="L20" s="37">
        <f t="shared" si="9"/>
        <v>0.27111111111111114</v>
      </c>
      <c r="M20" s="37">
        <f t="shared" si="9"/>
        <v>0.24444444444444444</v>
      </c>
      <c r="N20" s="37">
        <f t="shared" si="9"/>
        <v>0.36888888888888888</v>
      </c>
      <c r="O20" s="249"/>
      <c r="Q20" s="92"/>
      <c r="R20" s="92"/>
      <c r="S20" s="92"/>
      <c r="T20" s="92"/>
      <c r="U20" s="92"/>
    </row>
    <row r="21" spans="1:21" ht="12" customHeight="1">
      <c r="A21" s="172"/>
      <c r="B21" s="172"/>
      <c r="C21" s="43"/>
      <c r="D21" s="219" t="s">
        <v>410</v>
      </c>
      <c r="E21" s="42"/>
      <c r="F21" s="41">
        <f t="shared" si="0"/>
        <v>26</v>
      </c>
      <c r="G21" s="41">
        <v>0</v>
      </c>
      <c r="H21" s="41">
        <v>1</v>
      </c>
      <c r="I21" s="41">
        <v>0</v>
      </c>
      <c r="J21" s="41">
        <v>2</v>
      </c>
      <c r="K21" s="41">
        <v>2</v>
      </c>
      <c r="L21" s="41">
        <v>11</v>
      </c>
      <c r="M21" s="41">
        <v>8</v>
      </c>
      <c r="N21" s="41">
        <v>2</v>
      </c>
      <c r="O21" s="248">
        <v>105.84615384615384</v>
      </c>
      <c r="Q21" s="97"/>
    </row>
    <row r="22" spans="1:21" ht="12" customHeight="1">
      <c r="A22" s="172"/>
      <c r="B22" s="172"/>
      <c r="C22" s="40"/>
      <c r="D22" s="220"/>
      <c r="E22" s="39"/>
      <c r="F22" s="44">
        <f t="shared" si="0"/>
        <v>1</v>
      </c>
      <c r="G22" s="37">
        <f t="shared" ref="G22:N22" si="10">IF(G21=0,0,G21/$F21)</f>
        <v>0</v>
      </c>
      <c r="H22" s="37">
        <f t="shared" si="10"/>
        <v>3.8461538461538464E-2</v>
      </c>
      <c r="I22" s="37">
        <f t="shared" si="10"/>
        <v>0</v>
      </c>
      <c r="J22" s="37">
        <f t="shared" si="10"/>
        <v>7.6923076923076927E-2</v>
      </c>
      <c r="K22" s="37">
        <f t="shared" si="10"/>
        <v>7.6923076923076927E-2</v>
      </c>
      <c r="L22" s="37">
        <f t="shared" si="10"/>
        <v>0.42307692307692307</v>
      </c>
      <c r="M22" s="37">
        <f t="shared" si="10"/>
        <v>0.30769230769230771</v>
      </c>
      <c r="N22" s="37">
        <f t="shared" si="10"/>
        <v>7.6923076923076927E-2</v>
      </c>
      <c r="O22" s="249"/>
      <c r="Q22" s="92"/>
      <c r="R22" s="92"/>
      <c r="S22" s="92"/>
      <c r="T22" s="92"/>
      <c r="U22" s="92"/>
    </row>
    <row r="23" spans="1:21" ht="12" customHeight="1">
      <c r="A23" s="172"/>
      <c r="B23" s="172"/>
      <c r="C23" s="43"/>
      <c r="D23" s="219" t="s">
        <v>411</v>
      </c>
      <c r="E23" s="42"/>
      <c r="F23" s="41">
        <f t="shared" si="0"/>
        <v>4</v>
      </c>
      <c r="G23" s="41">
        <v>0</v>
      </c>
      <c r="H23" s="41">
        <v>0</v>
      </c>
      <c r="I23" s="41">
        <v>0</v>
      </c>
      <c r="J23" s="41">
        <v>0</v>
      </c>
      <c r="K23" s="41">
        <v>0</v>
      </c>
      <c r="L23" s="41">
        <v>3</v>
      </c>
      <c r="M23" s="41">
        <v>0</v>
      </c>
      <c r="N23" s="41">
        <v>1</v>
      </c>
      <c r="O23" s="248">
        <v>107.75</v>
      </c>
      <c r="Q23" s="97"/>
    </row>
    <row r="24" spans="1:21" ht="12" customHeight="1">
      <c r="A24" s="172"/>
      <c r="B24" s="172"/>
      <c r="C24" s="40"/>
      <c r="D24" s="220"/>
      <c r="E24" s="39"/>
      <c r="F24" s="44">
        <f t="shared" si="0"/>
        <v>1</v>
      </c>
      <c r="G24" s="37">
        <f t="shared" ref="G24:N24" si="11">IF(G23=0,0,G23/$F23)</f>
        <v>0</v>
      </c>
      <c r="H24" s="37">
        <f t="shared" si="11"/>
        <v>0</v>
      </c>
      <c r="I24" s="37">
        <f t="shared" si="11"/>
        <v>0</v>
      </c>
      <c r="J24" s="37">
        <f t="shared" si="11"/>
        <v>0</v>
      </c>
      <c r="K24" s="37">
        <f t="shared" si="11"/>
        <v>0</v>
      </c>
      <c r="L24" s="37">
        <f t="shared" si="11"/>
        <v>0.75</v>
      </c>
      <c r="M24" s="37">
        <f t="shared" si="11"/>
        <v>0</v>
      </c>
      <c r="N24" s="37">
        <f t="shared" si="11"/>
        <v>0.25</v>
      </c>
      <c r="O24" s="249"/>
      <c r="Q24" s="92"/>
      <c r="R24" s="92"/>
      <c r="S24" s="92"/>
      <c r="T24" s="92"/>
      <c r="U24" s="92"/>
    </row>
    <row r="25" spans="1:21" ht="12" customHeight="1">
      <c r="A25" s="172"/>
      <c r="B25" s="172"/>
      <c r="C25" s="43"/>
      <c r="D25" s="225" t="s">
        <v>412</v>
      </c>
      <c r="E25" s="117"/>
      <c r="F25" s="106">
        <f t="shared" si="0"/>
        <v>20</v>
      </c>
      <c r="G25" s="106">
        <v>0</v>
      </c>
      <c r="H25" s="106">
        <v>0</v>
      </c>
      <c r="I25" s="106">
        <v>0</v>
      </c>
      <c r="J25" s="41">
        <v>2</v>
      </c>
      <c r="K25" s="41">
        <v>7</v>
      </c>
      <c r="L25" s="41">
        <v>9</v>
      </c>
      <c r="M25" s="41">
        <v>2</v>
      </c>
      <c r="N25" s="41">
        <v>0</v>
      </c>
      <c r="O25" s="248">
        <v>100.15</v>
      </c>
      <c r="Q25" s="97"/>
    </row>
    <row r="26" spans="1:21" ht="12" customHeight="1">
      <c r="A26" s="172"/>
      <c r="B26" s="172"/>
      <c r="C26" s="40"/>
      <c r="D26" s="226"/>
      <c r="E26" s="118"/>
      <c r="F26" s="119">
        <f t="shared" si="0"/>
        <v>0.99999999999999989</v>
      </c>
      <c r="G26" s="109">
        <f t="shared" ref="G26:N26" si="12">IF(G25=0,0,G25/$F25)</f>
        <v>0</v>
      </c>
      <c r="H26" s="109">
        <f>IF(H25=0,0,H25/$F25)</f>
        <v>0</v>
      </c>
      <c r="I26" s="109">
        <f>IF(I25=0,0,I25/$F25)</f>
        <v>0</v>
      </c>
      <c r="J26" s="37">
        <f t="shared" si="12"/>
        <v>0.1</v>
      </c>
      <c r="K26" s="37">
        <f t="shared" si="12"/>
        <v>0.35</v>
      </c>
      <c r="L26" s="37">
        <f t="shared" si="12"/>
        <v>0.45</v>
      </c>
      <c r="M26" s="37">
        <f t="shared" si="12"/>
        <v>0.1</v>
      </c>
      <c r="N26" s="37">
        <f t="shared" si="12"/>
        <v>0</v>
      </c>
      <c r="O26" s="249"/>
      <c r="Q26" s="92"/>
      <c r="R26" s="92"/>
      <c r="S26" s="92"/>
      <c r="T26" s="92"/>
      <c r="U26" s="92"/>
    </row>
    <row r="27" spans="1:21" ht="12" customHeight="1">
      <c r="A27" s="172"/>
      <c r="B27" s="172"/>
      <c r="C27" s="43"/>
      <c r="D27" s="219" t="s">
        <v>413</v>
      </c>
      <c r="E27" s="42"/>
      <c r="F27" s="41">
        <f t="shared" si="0"/>
        <v>2</v>
      </c>
      <c r="G27" s="41">
        <v>0</v>
      </c>
      <c r="H27" s="41">
        <v>0</v>
      </c>
      <c r="I27" s="41">
        <v>0</v>
      </c>
      <c r="J27" s="41">
        <v>0</v>
      </c>
      <c r="K27" s="41">
        <v>1</v>
      </c>
      <c r="L27" s="41">
        <v>0</v>
      </c>
      <c r="M27" s="41">
        <v>1</v>
      </c>
      <c r="N27" s="41">
        <v>0</v>
      </c>
      <c r="O27" s="248">
        <v>103.5</v>
      </c>
      <c r="Q27" s="97"/>
    </row>
    <row r="28" spans="1:21" ht="12" customHeight="1">
      <c r="A28" s="172"/>
      <c r="B28" s="172"/>
      <c r="C28" s="40"/>
      <c r="D28" s="220"/>
      <c r="E28" s="39"/>
      <c r="F28" s="44">
        <f t="shared" si="0"/>
        <v>1</v>
      </c>
      <c r="G28" s="37">
        <f t="shared" ref="G28:N28" si="13">IF(G27=0,0,G27/$F27)</f>
        <v>0</v>
      </c>
      <c r="H28" s="37">
        <f t="shared" si="13"/>
        <v>0</v>
      </c>
      <c r="I28" s="37">
        <f t="shared" si="13"/>
        <v>0</v>
      </c>
      <c r="J28" s="37">
        <f t="shared" si="13"/>
        <v>0</v>
      </c>
      <c r="K28" s="37">
        <f t="shared" si="13"/>
        <v>0.5</v>
      </c>
      <c r="L28" s="37">
        <f t="shared" si="13"/>
        <v>0</v>
      </c>
      <c r="M28" s="37">
        <f t="shared" si="13"/>
        <v>0.5</v>
      </c>
      <c r="N28" s="37">
        <f t="shared" si="13"/>
        <v>0</v>
      </c>
      <c r="O28" s="249"/>
      <c r="Q28" s="92"/>
      <c r="R28" s="92"/>
      <c r="S28" s="92"/>
      <c r="T28" s="92"/>
      <c r="U28" s="92"/>
    </row>
    <row r="29" spans="1:21" ht="12" customHeight="1">
      <c r="A29" s="172"/>
      <c r="B29" s="172"/>
      <c r="C29" s="43"/>
      <c r="D29" s="219" t="s">
        <v>414</v>
      </c>
      <c r="E29" s="42"/>
      <c r="F29" s="41">
        <f t="shared" si="0"/>
        <v>5</v>
      </c>
      <c r="G29" s="41">
        <v>0</v>
      </c>
      <c r="H29" s="41">
        <v>0</v>
      </c>
      <c r="I29" s="41">
        <v>0</v>
      </c>
      <c r="J29" s="41">
        <v>0</v>
      </c>
      <c r="K29" s="41">
        <v>0</v>
      </c>
      <c r="L29" s="41">
        <v>2</v>
      </c>
      <c r="M29" s="41">
        <v>0</v>
      </c>
      <c r="N29" s="41">
        <v>3</v>
      </c>
      <c r="O29" s="248">
        <v>114</v>
      </c>
      <c r="Q29" s="97"/>
    </row>
    <row r="30" spans="1:21" ht="12" customHeight="1">
      <c r="A30" s="172"/>
      <c r="B30" s="172"/>
      <c r="C30" s="40"/>
      <c r="D30" s="220"/>
      <c r="E30" s="39"/>
      <c r="F30" s="44">
        <f t="shared" si="0"/>
        <v>1</v>
      </c>
      <c r="G30" s="37">
        <f t="shared" ref="G30:N30" si="14">IF(G29=0,0,G29/$F29)</f>
        <v>0</v>
      </c>
      <c r="H30" s="37">
        <f t="shared" si="14"/>
        <v>0</v>
      </c>
      <c r="I30" s="37">
        <f t="shared" si="14"/>
        <v>0</v>
      </c>
      <c r="J30" s="37">
        <f t="shared" si="14"/>
        <v>0</v>
      </c>
      <c r="K30" s="37">
        <f t="shared" si="14"/>
        <v>0</v>
      </c>
      <c r="L30" s="37">
        <f t="shared" si="14"/>
        <v>0.4</v>
      </c>
      <c r="M30" s="37">
        <f t="shared" si="14"/>
        <v>0</v>
      </c>
      <c r="N30" s="37">
        <f t="shared" si="14"/>
        <v>0.6</v>
      </c>
      <c r="O30" s="249"/>
      <c r="Q30" s="92"/>
      <c r="R30" s="92"/>
      <c r="S30" s="92"/>
      <c r="T30" s="92"/>
      <c r="U30" s="92"/>
    </row>
    <row r="31" spans="1:21" ht="12" customHeight="1">
      <c r="A31" s="172"/>
      <c r="B31" s="172"/>
      <c r="C31" s="43"/>
      <c r="D31" s="219" t="s">
        <v>415</v>
      </c>
      <c r="E31" s="42"/>
      <c r="F31" s="41">
        <f t="shared" si="0"/>
        <v>1</v>
      </c>
      <c r="G31" s="41">
        <v>0</v>
      </c>
      <c r="H31" s="41">
        <v>0</v>
      </c>
      <c r="I31" s="41">
        <v>0</v>
      </c>
      <c r="J31" s="41">
        <v>0</v>
      </c>
      <c r="K31" s="41">
        <v>0</v>
      </c>
      <c r="L31" s="41">
        <v>0</v>
      </c>
      <c r="M31" s="41">
        <v>0</v>
      </c>
      <c r="N31" s="41">
        <v>1</v>
      </c>
      <c r="O31" s="248">
        <v>120</v>
      </c>
      <c r="Q31" s="97"/>
    </row>
    <row r="32" spans="1:21" ht="12" customHeight="1">
      <c r="A32" s="172"/>
      <c r="B32" s="172"/>
      <c r="C32" s="40"/>
      <c r="D32" s="220"/>
      <c r="E32" s="39"/>
      <c r="F32" s="44">
        <f t="shared" si="0"/>
        <v>1</v>
      </c>
      <c r="G32" s="37">
        <f t="shared" ref="G32:N32" si="15">IF(G31=0,0,G31/$F31)</f>
        <v>0</v>
      </c>
      <c r="H32" s="37">
        <f t="shared" si="15"/>
        <v>0</v>
      </c>
      <c r="I32" s="37">
        <f t="shared" si="15"/>
        <v>0</v>
      </c>
      <c r="J32" s="37">
        <f t="shared" si="15"/>
        <v>0</v>
      </c>
      <c r="K32" s="37">
        <f t="shared" si="15"/>
        <v>0</v>
      </c>
      <c r="L32" s="37">
        <f t="shared" si="15"/>
        <v>0</v>
      </c>
      <c r="M32" s="37">
        <f t="shared" si="15"/>
        <v>0</v>
      </c>
      <c r="N32" s="37">
        <f t="shared" si="15"/>
        <v>1</v>
      </c>
      <c r="O32" s="249"/>
      <c r="Q32" s="92"/>
      <c r="R32" s="92"/>
      <c r="S32" s="92"/>
      <c r="T32" s="92"/>
      <c r="U32" s="92"/>
    </row>
    <row r="33" spans="1:21" ht="12" customHeight="1">
      <c r="A33" s="172"/>
      <c r="B33" s="172"/>
      <c r="C33" s="43"/>
      <c r="D33" s="219" t="s">
        <v>416</v>
      </c>
      <c r="E33" s="42"/>
      <c r="F33" s="41">
        <f t="shared" si="0"/>
        <v>4</v>
      </c>
      <c r="G33" s="41">
        <v>0</v>
      </c>
      <c r="H33" s="41">
        <v>0</v>
      </c>
      <c r="I33" s="41">
        <v>0</v>
      </c>
      <c r="J33" s="41">
        <v>0</v>
      </c>
      <c r="K33" s="41">
        <v>0</v>
      </c>
      <c r="L33" s="41">
        <v>2</v>
      </c>
      <c r="M33" s="41">
        <v>2</v>
      </c>
      <c r="N33" s="41">
        <v>0</v>
      </c>
      <c r="O33" s="248">
        <v>110.25</v>
      </c>
    </row>
    <row r="34" spans="1:21" ht="12" customHeight="1">
      <c r="A34" s="172"/>
      <c r="B34" s="172"/>
      <c r="C34" s="40"/>
      <c r="D34" s="220"/>
      <c r="E34" s="39"/>
      <c r="F34" s="44">
        <f t="shared" si="0"/>
        <v>1</v>
      </c>
      <c r="G34" s="37">
        <f t="shared" ref="G34:N34" si="16">IF(G33=0,0,G33/$F33)</f>
        <v>0</v>
      </c>
      <c r="H34" s="37">
        <f t="shared" si="16"/>
        <v>0</v>
      </c>
      <c r="I34" s="37">
        <f t="shared" si="16"/>
        <v>0</v>
      </c>
      <c r="J34" s="37">
        <f t="shared" si="16"/>
        <v>0</v>
      </c>
      <c r="K34" s="37">
        <f t="shared" si="16"/>
        <v>0</v>
      </c>
      <c r="L34" s="37">
        <f t="shared" si="16"/>
        <v>0.5</v>
      </c>
      <c r="M34" s="37">
        <f t="shared" si="16"/>
        <v>0.5</v>
      </c>
      <c r="N34" s="37">
        <f t="shared" si="16"/>
        <v>0</v>
      </c>
      <c r="O34" s="249"/>
      <c r="Q34" s="92"/>
      <c r="R34" s="92"/>
      <c r="S34" s="92"/>
      <c r="T34" s="92"/>
      <c r="U34" s="92"/>
    </row>
    <row r="35" spans="1:21" ht="12" customHeight="1">
      <c r="A35" s="172"/>
      <c r="B35" s="172"/>
      <c r="C35" s="43"/>
      <c r="D35" s="219" t="s">
        <v>417</v>
      </c>
      <c r="E35" s="42"/>
      <c r="F35" s="41">
        <f t="shared" si="0"/>
        <v>11</v>
      </c>
      <c r="G35" s="41">
        <v>0</v>
      </c>
      <c r="H35" s="41">
        <v>0</v>
      </c>
      <c r="I35" s="41">
        <v>0</v>
      </c>
      <c r="J35" s="41">
        <v>0</v>
      </c>
      <c r="K35" s="41">
        <v>0</v>
      </c>
      <c r="L35" s="41">
        <v>0</v>
      </c>
      <c r="M35" s="41">
        <v>3</v>
      </c>
      <c r="N35" s="41">
        <v>8</v>
      </c>
      <c r="O35" s="248">
        <v>122.45454545454545</v>
      </c>
    </row>
    <row r="36" spans="1:21" ht="12" customHeight="1">
      <c r="A36" s="172"/>
      <c r="B36" s="172"/>
      <c r="C36" s="40"/>
      <c r="D36" s="220"/>
      <c r="E36" s="39"/>
      <c r="F36" s="44">
        <f t="shared" si="0"/>
        <v>1</v>
      </c>
      <c r="G36" s="37">
        <f t="shared" ref="G36:N36" si="17">IF(G35=0,0,G35/$F35)</f>
        <v>0</v>
      </c>
      <c r="H36" s="37">
        <f t="shared" si="17"/>
        <v>0</v>
      </c>
      <c r="I36" s="37">
        <f t="shared" si="17"/>
        <v>0</v>
      </c>
      <c r="J36" s="37">
        <f t="shared" si="17"/>
        <v>0</v>
      </c>
      <c r="K36" s="37">
        <f t="shared" si="17"/>
        <v>0</v>
      </c>
      <c r="L36" s="37">
        <f t="shared" si="17"/>
        <v>0</v>
      </c>
      <c r="M36" s="37">
        <f t="shared" si="17"/>
        <v>0.27272727272727271</v>
      </c>
      <c r="N36" s="37">
        <f t="shared" si="17"/>
        <v>0.72727272727272729</v>
      </c>
      <c r="O36" s="249"/>
      <c r="Q36" s="92"/>
      <c r="R36" s="92"/>
      <c r="S36" s="92"/>
      <c r="T36" s="92"/>
      <c r="U36" s="92"/>
    </row>
    <row r="37" spans="1:21" ht="12" customHeight="1">
      <c r="A37" s="172"/>
      <c r="B37" s="172"/>
      <c r="C37" s="43"/>
      <c r="D37" s="219" t="s">
        <v>418</v>
      </c>
      <c r="E37" s="42"/>
      <c r="F37" s="41">
        <f t="shared" si="0"/>
        <v>1</v>
      </c>
      <c r="G37" s="41">
        <v>0</v>
      </c>
      <c r="H37" s="41">
        <v>0</v>
      </c>
      <c r="I37" s="41">
        <v>0</v>
      </c>
      <c r="J37" s="41">
        <v>0</v>
      </c>
      <c r="K37" s="41">
        <v>0</v>
      </c>
      <c r="L37" s="41">
        <v>1</v>
      </c>
      <c r="M37" s="41">
        <v>0</v>
      </c>
      <c r="N37" s="41">
        <v>0</v>
      </c>
      <c r="O37" s="248">
        <v>107</v>
      </c>
    </row>
    <row r="38" spans="1:21" ht="12" customHeight="1">
      <c r="A38" s="172"/>
      <c r="B38" s="172"/>
      <c r="C38" s="40"/>
      <c r="D38" s="220"/>
      <c r="E38" s="39"/>
      <c r="F38" s="44">
        <f t="shared" si="0"/>
        <v>1</v>
      </c>
      <c r="G38" s="37">
        <f t="shared" ref="G38:N38" si="18">IF(G37=0,0,G37/$F37)</f>
        <v>0</v>
      </c>
      <c r="H38" s="37">
        <f t="shared" si="18"/>
        <v>0</v>
      </c>
      <c r="I38" s="37">
        <f t="shared" si="18"/>
        <v>0</v>
      </c>
      <c r="J38" s="37">
        <f t="shared" si="18"/>
        <v>0</v>
      </c>
      <c r="K38" s="37">
        <f t="shared" si="18"/>
        <v>0</v>
      </c>
      <c r="L38" s="37">
        <f t="shared" si="18"/>
        <v>1</v>
      </c>
      <c r="M38" s="37">
        <f t="shared" si="18"/>
        <v>0</v>
      </c>
      <c r="N38" s="37">
        <f t="shared" si="18"/>
        <v>0</v>
      </c>
      <c r="O38" s="249"/>
      <c r="Q38" s="92"/>
      <c r="R38" s="92"/>
      <c r="S38" s="92"/>
      <c r="T38" s="92"/>
      <c r="U38" s="92"/>
    </row>
    <row r="39" spans="1:21" ht="12" customHeight="1">
      <c r="A39" s="172"/>
      <c r="B39" s="172"/>
      <c r="C39" s="43"/>
      <c r="D39" s="219" t="s">
        <v>419</v>
      </c>
      <c r="E39" s="42"/>
      <c r="F39" s="41">
        <f t="shared" ref="F39:F70" si="19">SUM(G39:N39)</f>
        <v>8</v>
      </c>
      <c r="G39" s="41">
        <v>0</v>
      </c>
      <c r="H39" s="41">
        <v>0</v>
      </c>
      <c r="I39" s="41">
        <v>0</v>
      </c>
      <c r="J39" s="41">
        <v>0</v>
      </c>
      <c r="K39" s="41">
        <v>0</v>
      </c>
      <c r="L39" s="41">
        <v>2</v>
      </c>
      <c r="M39" s="41">
        <v>2</v>
      </c>
      <c r="N39" s="41">
        <v>4</v>
      </c>
      <c r="O39" s="248">
        <v>115</v>
      </c>
    </row>
    <row r="40" spans="1:21" ht="12" customHeight="1">
      <c r="A40" s="172"/>
      <c r="B40" s="172"/>
      <c r="C40" s="40"/>
      <c r="D40" s="220"/>
      <c r="E40" s="39"/>
      <c r="F40" s="44">
        <f t="shared" si="19"/>
        <v>1</v>
      </c>
      <c r="G40" s="37">
        <f t="shared" ref="G40:N40" si="20">IF(G39=0,0,G39/$F39)</f>
        <v>0</v>
      </c>
      <c r="H40" s="37">
        <f t="shared" si="20"/>
        <v>0</v>
      </c>
      <c r="I40" s="37">
        <f t="shared" si="20"/>
        <v>0</v>
      </c>
      <c r="J40" s="37">
        <f t="shared" si="20"/>
        <v>0</v>
      </c>
      <c r="K40" s="37">
        <f t="shared" si="20"/>
        <v>0</v>
      </c>
      <c r="L40" s="37">
        <f t="shared" si="20"/>
        <v>0.25</v>
      </c>
      <c r="M40" s="37">
        <f t="shared" si="20"/>
        <v>0.25</v>
      </c>
      <c r="N40" s="37">
        <f t="shared" si="20"/>
        <v>0.5</v>
      </c>
      <c r="O40" s="249"/>
      <c r="Q40" s="92"/>
      <c r="R40" s="92"/>
      <c r="S40" s="92"/>
      <c r="T40" s="92"/>
      <c r="U40" s="92"/>
    </row>
    <row r="41" spans="1:21" ht="12" customHeight="1">
      <c r="A41" s="172"/>
      <c r="B41" s="172"/>
      <c r="C41" s="43"/>
      <c r="D41" s="219" t="s">
        <v>420</v>
      </c>
      <c r="E41" s="42"/>
      <c r="F41" s="41">
        <f t="shared" si="19"/>
        <v>1</v>
      </c>
      <c r="G41" s="41">
        <v>0</v>
      </c>
      <c r="H41" s="41">
        <v>0</v>
      </c>
      <c r="I41" s="41">
        <v>0</v>
      </c>
      <c r="J41" s="41">
        <v>0</v>
      </c>
      <c r="K41" s="41">
        <v>0</v>
      </c>
      <c r="L41" s="41">
        <v>0</v>
      </c>
      <c r="M41" s="41">
        <v>1</v>
      </c>
      <c r="N41" s="41">
        <v>0</v>
      </c>
      <c r="O41" s="248">
        <v>115</v>
      </c>
    </row>
    <row r="42" spans="1:21" ht="12" customHeight="1">
      <c r="A42" s="172"/>
      <c r="B42" s="172"/>
      <c r="C42" s="40"/>
      <c r="D42" s="220"/>
      <c r="E42" s="39"/>
      <c r="F42" s="44">
        <f t="shared" si="19"/>
        <v>1</v>
      </c>
      <c r="G42" s="37">
        <f t="shared" ref="G42:N42" si="21">IF(G41=0,0,G41/$F41)</f>
        <v>0</v>
      </c>
      <c r="H42" s="37">
        <f t="shared" si="21"/>
        <v>0</v>
      </c>
      <c r="I42" s="37">
        <f t="shared" si="21"/>
        <v>0</v>
      </c>
      <c r="J42" s="37">
        <f t="shared" si="21"/>
        <v>0</v>
      </c>
      <c r="K42" s="37">
        <f t="shared" si="21"/>
        <v>0</v>
      </c>
      <c r="L42" s="37">
        <f t="shared" si="21"/>
        <v>0</v>
      </c>
      <c r="M42" s="37">
        <f t="shared" si="21"/>
        <v>1</v>
      </c>
      <c r="N42" s="37">
        <f t="shared" si="21"/>
        <v>0</v>
      </c>
      <c r="O42" s="249"/>
      <c r="Q42" s="92"/>
      <c r="R42" s="92"/>
      <c r="S42" s="92"/>
      <c r="T42" s="92"/>
      <c r="U42" s="92"/>
    </row>
    <row r="43" spans="1:21" ht="12" customHeight="1">
      <c r="A43" s="172"/>
      <c r="B43" s="172"/>
      <c r="C43" s="43"/>
      <c r="D43" s="219" t="s">
        <v>421</v>
      </c>
      <c r="E43" s="42"/>
      <c r="F43" s="41">
        <f t="shared" si="19"/>
        <v>2</v>
      </c>
      <c r="G43" s="41">
        <v>0</v>
      </c>
      <c r="H43" s="41">
        <v>0</v>
      </c>
      <c r="I43" s="41">
        <v>0</v>
      </c>
      <c r="J43" s="41">
        <v>0</v>
      </c>
      <c r="K43" s="41">
        <v>0</v>
      </c>
      <c r="L43" s="41">
        <v>0</v>
      </c>
      <c r="M43" s="41">
        <v>1</v>
      </c>
      <c r="N43" s="41">
        <v>1</v>
      </c>
      <c r="O43" s="248">
        <v>121.5</v>
      </c>
    </row>
    <row r="44" spans="1:21" ht="12" customHeight="1">
      <c r="A44" s="172"/>
      <c r="B44" s="172"/>
      <c r="C44" s="40"/>
      <c r="D44" s="220"/>
      <c r="E44" s="45"/>
      <c r="F44" s="44">
        <f t="shared" si="19"/>
        <v>1</v>
      </c>
      <c r="G44" s="37">
        <f t="shared" ref="G44:N44" si="22">IF(G43=0,0,G43/$F43)</f>
        <v>0</v>
      </c>
      <c r="H44" s="37">
        <f t="shared" si="22"/>
        <v>0</v>
      </c>
      <c r="I44" s="37">
        <f t="shared" si="22"/>
        <v>0</v>
      </c>
      <c r="J44" s="37">
        <f t="shared" si="22"/>
        <v>0</v>
      </c>
      <c r="K44" s="37">
        <f t="shared" si="22"/>
        <v>0</v>
      </c>
      <c r="L44" s="37">
        <f t="shared" si="22"/>
        <v>0</v>
      </c>
      <c r="M44" s="37">
        <f t="shared" si="22"/>
        <v>0.5</v>
      </c>
      <c r="N44" s="37">
        <f t="shared" si="22"/>
        <v>0.5</v>
      </c>
      <c r="O44" s="249"/>
      <c r="Q44" s="92"/>
      <c r="R44" s="92"/>
      <c r="S44" s="92"/>
      <c r="T44" s="92"/>
      <c r="U44" s="92"/>
    </row>
    <row r="45" spans="1:21" ht="12" customHeight="1">
      <c r="A45" s="172"/>
      <c r="B45" s="172"/>
      <c r="C45" s="43"/>
      <c r="D45" s="219" t="s">
        <v>422</v>
      </c>
      <c r="E45" s="42"/>
      <c r="F45" s="41">
        <f t="shared" si="19"/>
        <v>6</v>
      </c>
      <c r="G45" s="41">
        <v>0</v>
      </c>
      <c r="H45" s="41">
        <v>0</v>
      </c>
      <c r="I45" s="41">
        <v>0</v>
      </c>
      <c r="J45" s="41">
        <v>2</v>
      </c>
      <c r="K45" s="41">
        <v>0</v>
      </c>
      <c r="L45" s="41">
        <v>1</v>
      </c>
      <c r="M45" s="41">
        <v>0</v>
      </c>
      <c r="N45" s="41">
        <v>3</v>
      </c>
      <c r="O45" s="248">
        <v>109.66666666666667</v>
      </c>
    </row>
    <row r="46" spans="1:21" ht="12" customHeight="1">
      <c r="A46" s="172"/>
      <c r="B46" s="172"/>
      <c r="C46" s="40"/>
      <c r="D46" s="220"/>
      <c r="E46" s="39"/>
      <c r="F46" s="44">
        <f t="shared" si="19"/>
        <v>1</v>
      </c>
      <c r="G46" s="37">
        <f t="shared" ref="G46:N46" si="23">IF(G45=0,0,G45/$F45)</f>
        <v>0</v>
      </c>
      <c r="H46" s="37">
        <f t="shared" si="23"/>
        <v>0</v>
      </c>
      <c r="I46" s="37">
        <f t="shared" si="23"/>
        <v>0</v>
      </c>
      <c r="J46" s="37">
        <f t="shared" si="23"/>
        <v>0.33333333333333331</v>
      </c>
      <c r="K46" s="37">
        <f t="shared" si="23"/>
        <v>0</v>
      </c>
      <c r="L46" s="37">
        <f t="shared" si="23"/>
        <v>0.16666666666666666</v>
      </c>
      <c r="M46" s="37">
        <f t="shared" si="23"/>
        <v>0</v>
      </c>
      <c r="N46" s="37">
        <f t="shared" si="23"/>
        <v>0.5</v>
      </c>
      <c r="O46" s="249"/>
      <c r="Q46" s="92"/>
      <c r="R46" s="92"/>
      <c r="S46" s="92"/>
      <c r="T46" s="92"/>
      <c r="U46" s="92"/>
    </row>
    <row r="47" spans="1:21" ht="12" customHeight="1">
      <c r="A47" s="172"/>
      <c r="B47" s="172"/>
      <c r="C47" s="43"/>
      <c r="D47" s="219" t="s">
        <v>423</v>
      </c>
      <c r="E47" s="42"/>
      <c r="F47" s="41">
        <f t="shared" si="19"/>
        <v>3</v>
      </c>
      <c r="G47" s="41">
        <v>0</v>
      </c>
      <c r="H47" s="41">
        <v>0</v>
      </c>
      <c r="I47" s="41">
        <v>0</v>
      </c>
      <c r="J47" s="41">
        <v>0</v>
      </c>
      <c r="K47" s="41">
        <v>0</v>
      </c>
      <c r="L47" s="41">
        <v>1</v>
      </c>
      <c r="M47" s="41">
        <v>1</v>
      </c>
      <c r="N47" s="41">
        <v>1</v>
      </c>
      <c r="O47" s="248">
        <v>113.33333333333333</v>
      </c>
    </row>
    <row r="48" spans="1:21" ht="12" customHeight="1">
      <c r="A48" s="172"/>
      <c r="B48" s="172"/>
      <c r="C48" s="40"/>
      <c r="D48" s="220"/>
      <c r="E48" s="39"/>
      <c r="F48" s="44">
        <f t="shared" si="19"/>
        <v>1</v>
      </c>
      <c r="G48" s="37">
        <f t="shared" ref="G48:N48" si="24">IF(G47=0,0,G47/$F47)</f>
        <v>0</v>
      </c>
      <c r="H48" s="37">
        <f t="shared" si="24"/>
        <v>0</v>
      </c>
      <c r="I48" s="37">
        <f t="shared" si="24"/>
        <v>0</v>
      </c>
      <c r="J48" s="37">
        <f t="shared" si="24"/>
        <v>0</v>
      </c>
      <c r="K48" s="37">
        <f t="shared" si="24"/>
        <v>0</v>
      </c>
      <c r="L48" s="37">
        <f t="shared" si="24"/>
        <v>0.33333333333333331</v>
      </c>
      <c r="M48" s="37">
        <f t="shared" si="24"/>
        <v>0.33333333333333331</v>
      </c>
      <c r="N48" s="37">
        <f t="shared" si="24"/>
        <v>0.33333333333333331</v>
      </c>
      <c r="O48" s="249"/>
      <c r="Q48" s="92"/>
      <c r="R48" s="92"/>
      <c r="S48" s="92"/>
      <c r="T48" s="92"/>
      <c r="U48" s="92"/>
    </row>
    <row r="49" spans="1:21" ht="12" customHeight="1">
      <c r="A49" s="172"/>
      <c r="B49" s="172"/>
      <c r="C49" s="43"/>
      <c r="D49" s="219" t="s">
        <v>424</v>
      </c>
      <c r="E49" s="42"/>
      <c r="F49" s="41">
        <f t="shared" si="19"/>
        <v>5</v>
      </c>
      <c r="G49" s="41">
        <v>0</v>
      </c>
      <c r="H49" s="41">
        <v>0</v>
      </c>
      <c r="I49" s="41">
        <v>0</v>
      </c>
      <c r="J49" s="41">
        <v>2</v>
      </c>
      <c r="K49" s="41">
        <v>0</v>
      </c>
      <c r="L49" s="41">
        <v>2</v>
      </c>
      <c r="M49" s="41">
        <v>1</v>
      </c>
      <c r="N49" s="41">
        <v>0</v>
      </c>
      <c r="O49" s="248">
        <v>99.4</v>
      </c>
    </row>
    <row r="50" spans="1:21" ht="12" customHeight="1">
      <c r="A50" s="172"/>
      <c r="B50" s="172"/>
      <c r="C50" s="40"/>
      <c r="D50" s="220"/>
      <c r="E50" s="39"/>
      <c r="F50" s="44">
        <f t="shared" si="19"/>
        <v>1</v>
      </c>
      <c r="G50" s="37">
        <f t="shared" ref="G50:N50" si="25">IF(G49=0,0,G49/$F49)</f>
        <v>0</v>
      </c>
      <c r="H50" s="37">
        <f t="shared" si="25"/>
        <v>0</v>
      </c>
      <c r="I50" s="37">
        <f t="shared" si="25"/>
        <v>0</v>
      </c>
      <c r="J50" s="37">
        <f t="shared" si="25"/>
        <v>0.4</v>
      </c>
      <c r="K50" s="37">
        <f t="shared" si="25"/>
        <v>0</v>
      </c>
      <c r="L50" s="37">
        <f t="shared" si="25"/>
        <v>0.4</v>
      </c>
      <c r="M50" s="37">
        <f t="shared" si="25"/>
        <v>0.2</v>
      </c>
      <c r="N50" s="37">
        <f t="shared" si="25"/>
        <v>0</v>
      </c>
      <c r="O50" s="249"/>
      <c r="Q50" s="92"/>
      <c r="R50" s="92"/>
      <c r="S50" s="92"/>
      <c r="T50" s="92"/>
      <c r="U50" s="92"/>
    </row>
    <row r="51" spans="1:21" ht="12" customHeight="1">
      <c r="A51" s="172"/>
      <c r="B51" s="172"/>
      <c r="C51" s="43"/>
      <c r="D51" s="219" t="s">
        <v>425</v>
      </c>
      <c r="E51" s="42"/>
      <c r="F51" s="41">
        <f t="shared" si="19"/>
        <v>15</v>
      </c>
      <c r="G51" s="41">
        <v>0</v>
      </c>
      <c r="H51" s="41">
        <v>0</v>
      </c>
      <c r="I51" s="41">
        <v>0</v>
      </c>
      <c r="J51" s="41">
        <v>1</v>
      </c>
      <c r="K51" s="41">
        <v>1</v>
      </c>
      <c r="L51" s="41">
        <v>6</v>
      </c>
      <c r="M51" s="41">
        <v>5</v>
      </c>
      <c r="N51" s="41">
        <v>2</v>
      </c>
      <c r="O51" s="248">
        <v>109.33333333333333</v>
      </c>
    </row>
    <row r="52" spans="1:21" ht="12" customHeight="1">
      <c r="A52" s="172"/>
      <c r="B52" s="172"/>
      <c r="C52" s="40"/>
      <c r="D52" s="220"/>
      <c r="E52" s="39"/>
      <c r="F52" s="44">
        <f t="shared" si="19"/>
        <v>1</v>
      </c>
      <c r="G52" s="37">
        <f t="shared" ref="G52:N52" si="26">IF(G51=0,0,G51/$F51)</f>
        <v>0</v>
      </c>
      <c r="H52" s="37">
        <f t="shared" si="26"/>
        <v>0</v>
      </c>
      <c r="I52" s="37">
        <f t="shared" si="26"/>
        <v>0</v>
      </c>
      <c r="J52" s="37">
        <f t="shared" si="26"/>
        <v>6.6666666666666666E-2</v>
      </c>
      <c r="K52" s="37">
        <f t="shared" si="26"/>
        <v>6.6666666666666666E-2</v>
      </c>
      <c r="L52" s="37">
        <f t="shared" si="26"/>
        <v>0.4</v>
      </c>
      <c r="M52" s="37">
        <f t="shared" si="26"/>
        <v>0.33333333333333331</v>
      </c>
      <c r="N52" s="37">
        <f t="shared" si="26"/>
        <v>0.13333333333333333</v>
      </c>
      <c r="O52" s="249"/>
      <c r="Q52" s="92"/>
      <c r="R52" s="92"/>
      <c r="S52" s="92"/>
      <c r="T52" s="92"/>
      <c r="U52" s="92"/>
    </row>
    <row r="53" spans="1:21" ht="12" customHeight="1">
      <c r="A53" s="172"/>
      <c r="B53" s="172"/>
      <c r="C53" s="43"/>
      <c r="D53" s="219" t="s">
        <v>426</v>
      </c>
      <c r="E53" s="42"/>
      <c r="F53" s="41">
        <f t="shared" si="19"/>
        <v>5</v>
      </c>
      <c r="G53" s="41">
        <v>0</v>
      </c>
      <c r="H53" s="41">
        <v>0</v>
      </c>
      <c r="I53" s="41">
        <v>0</v>
      </c>
      <c r="J53" s="41">
        <v>0</v>
      </c>
      <c r="K53" s="41">
        <v>1</v>
      </c>
      <c r="L53" s="41">
        <v>1</v>
      </c>
      <c r="M53" s="41">
        <v>1</v>
      </c>
      <c r="N53" s="41">
        <v>2</v>
      </c>
      <c r="O53" s="248">
        <v>112.6</v>
      </c>
    </row>
    <row r="54" spans="1:21" ht="12" customHeight="1">
      <c r="A54" s="172"/>
      <c r="B54" s="172"/>
      <c r="C54" s="40"/>
      <c r="D54" s="220"/>
      <c r="E54" s="39"/>
      <c r="F54" s="44">
        <f t="shared" si="19"/>
        <v>1</v>
      </c>
      <c r="G54" s="37">
        <f t="shared" ref="G54:N54" si="27">IF(G53=0,0,G53/$F53)</f>
        <v>0</v>
      </c>
      <c r="H54" s="37">
        <f t="shared" si="27"/>
        <v>0</v>
      </c>
      <c r="I54" s="37">
        <f t="shared" si="27"/>
        <v>0</v>
      </c>
      <c r="J54" s="37">
        <f t="shared" si="27"/>
        <v>0</v>
      </c>
      <c r="K54" s="37">
        <f t="shared" si="27"/>
        <v>0.2</v>
      </c>
      <c r="L54" s="37">
        <f t="shared" si="27"/>
        <v>0.2</v>
      </c>
      <c r="M54" s="37">
        <f t="shared" si="27"/>
        <v>0.2</v>
      </c>
      <c r="N54" s="37">
        <f t="shared" si="27"/>
        <v>0.4</v>
      </c>
      <c r="O54" s="249"/>
      <c r="Q54" s="92"/>
      <c r="R54" s="92"/>
      <c r="S54" s="92"/>
      <c r="T54" s="92"/>
      <c r="U54" s="92"/>
    </row>
    <row r="55" spans="1:21" ht="12" customHeight="1">
      <c r="A55" s="172"/>
      <c r="B55" s="172"/>
      <c r="C55" s="43"/>
      <c r="D55" s="219" t="s">
        <v>427</v>
      </c>
      <c r="E55" s="42"/>
      <c r="F55" s="41">
        <f t="shared" si="19"/>
        <v>29</v>
      </c>
      <c r="G55" s="41">
        <v>0</v>
      </c>
      <c r="H55" s="41">
        <v>0</v>
      </c>
      <c r="I55" s="41">
        <v>0</v>
      </c>
      <c r="J55" s="41">
        <v>0</v>
      </c>
      <c r="K55" s="41">
        <v>2</v>
      </c>
      <c r="L55" s="41">
        <v>8</v>
      </c>
      <c r="M55" s="41">
        <v>8</v>
      </c>
      <c r="N55" s="41">
        <v>11</v>
      </c>
      <c r="O55" s="248">
        <v>114.10344827586206</v>
      </c>
    </row>
    <row r="56" spans="1:21" ht="12" customHeight="1">
      <c r="A56" s="172"/>
      <c r="B56" s="172"/>
      <c r="C56" s="40"/>
      <c r="D56" s="220"/>
      <c r="E56" s="39"/>
      <c r="F56" s="44">
        <f t="shared" si="19"/>
        <v>1</v>
      </c>
      <c r="G56" s="37">
        <f t="shared" ref="G56:N56" si="28">IF(G55=0,0,G55/$F55)</f>
        <v>0</v>
      </c>
      <c r="H56" s="37">
        <f t="shared" si="28"/>
        <v>0</v>
      </c>
      <c r="I56" s="37">
        <f t="shared" si="28"/>
        <v>0</v>
      </c>
      <c r="J56" s="37">
        <f t="shared" si="28"/>
        <v>0</v>
      </c>
      <c r="K56" s="37">
        <f t="shared" si="28"/>
        <v>6.8965517241379309E-2</v>
      </c>
      <c r="L56" s="37">
        <f t="shared" si="28"/>
        <v>0.27586206896551724</v>
      </c>
      <c r="M56" s="37">
        <f t="shared" si="28"/>
        <v>0.27586206896551724</v>
      </c>
      <c r="N56" s="37">
        <f t="shared" si="28"/>
        <v>0.37931034482758619</v>
      </c>
      <c r="O56" s="249"/>
      <c r="Q56" s="92"/>
      <c r="R56" s="92"/>
      <c r="S56" s="92"/>
      <c r="T56" s="92"/>
      <c r="U56" s="92"/>
    </row>
    <row r="57" spans="1:21" ht="12" customHeight="1">
      <c r="A57" s="172"/>
      <c r="B57" s="172"/>
      <c r="C57" s="43"/>
      <c r="D57" s="219" t="s">
        <v>428</v>
      </c>
      <c r="E57" s="42"/>
      <c r="F57" s="41">
        <f t="shared" si="19"/>
        <v>9</v>
      </c>
      <c r="G57" s="41">
        <v>0</v>
      </c>
      <c r="H57" s="41">
        <v>0</v>
      </c>
      <c r="I57" s="41">
        <v>0</v>
      </c>
      <c r="J57" s="41">
        <v>1</v>
      </c>
      <c r="K57" s="41">
        <v>0</v>
      </c>
      <c r="L57" s="41">
        <v>2</v>
      </c>
      <c r="M57" s="41">
        <v>2</v>
      </c>
      <c r="N57" s="41">
        <v>4</v>
      </c>
      <c r="O57" s="248">
        <v>114.44444444444444</v>
      </c>
    </row>
    <row r="58" spans="1:21" ht="12" customHeight="1">
      <c r="A58" s="172"/>
      <c r="B58" s="172"/>
      <c r="C58" s="40"/>
      <c r="D58" s="220"/>
      <c r="E58" s="39"/>
      <c r="F58" s="44">
        <f t="shared" si="19"/>
        <v>1</v>
      </c>
      <c r="G58" s="37">
        <f t="shared" ref="G58:N58" si="29">IF(G57=0,0,G57/$F57)</f>
        <v>0</v>
      </c>
      <c r="H58" s="37">
        <f t="shared" si="29"/>
        <v>0</v>
      </c>
      <c r="I58" s="37">
        <f t="shared" si="29"/>
        <v>0</v>
      </c>
      <c r="J58" s="37">
        <f t="shared" si="29"/>
        <v>0.1111111111111111</v>
      </c>
      <c r="K58" s="37">
        <f t="shared" si="29"/>
        <v>0</v>
      </c>
      <c r="L58" s="37">
        <f t="shared" si="29"/>
        <v>0.22222222222222221</v>
      </c>
      <c r="M58" s="37">
        <f t="shared" si="29"/>
        <v>0.22222222222222221</v>
      </c>
      <c r="N58" s="37">
        <f t="shared" si="29"/>
        <v>0.44444444444444442</v>
      </c>
      <c r="O58" s="249"/>
      <c r="Q58" s="92"/>
      <c r="R58" s="92"/>
      <c r="S58" s="92"/>
      <c r="T58" s="92"/>
      <c r="U58" s="92"/>
    </row>
    <row r="59" spans="1:21" ht="12.75" customHeight="1">
      <c r="A59" s="172"/>
      <c r="B59" s="172"/>
      <c r="C59" s="43"/>
      <c r="D59" s="219" t="s">
        <v>429</v>
      </c>
      <c r="E59" s="42"/>
      <c r="F59" s="41">
        <f t="shared" si="19"/>
        <v>27</v>
      </c>
      <c r="G59" s="41">
        <v>0</v>
      </c>
      <c r="H59" s="41">
        <v>0</v>
      </c>
      <c r="I59" s="41">
        <v>0</v>
      </c>
      <c r="J59" s="41">
        <v>0</v>
      </c>
      <c r="K59" s="41">
        <v>0</v>
      </c>
      <c r="L59" s="41">
        <v>2</v>
      </c>
      <c r="M59" s="41">
        <v>6</v>
      </c>
      <c r="N59" s="41">
        <v>19</v>
      </c>
      <c r="O59" s="248">
        <v>121.92592592592592</v>
      </c>
    </row>
    <row r="60" spans="1:21" ht="12.75" customHeight="1">
      <c r="A60" s="172"/>
      <c r="B60" s="172"/>
      <c r="C60" s="40"/>
      <c r="D60" s="220"/>
      <c r="E60" s="39"/>
      <c r="F60" s="44">
        <f t="shared" si="19"/>
        <v>1</v>
      </c>
      <c r="G60" s="37">
        <f t="shared" ref="G60:N60" si="30">IF(G59=0,0,G59/$F59)</f>
        <v>0</v>
      </c>
      <c r="H60" s="37">
        <f t="shared" si="30"/>
        <v>0</v>
      </c>
      <c r="I60" s="37">
        <f t="shared" si="30"/>
        <v>0</v>
      </c>
      <c r="J60" s="37">
        <f t="shared" si="30"/>
        <v>0</v>
      </c>
      <c r="K60" s="37">
        <f t="shared" si="30"/>
        <v>0</v>
      </c>
      <c r="L60" s="37">
        <f t="shared" si="30"/>
        <v>7.407407407407407E-2</v>
      </c>
      <c r="M60" s="37">
        <f t="shared" si="30"/>
        <v>0.22222222222222221</v>
      </c>
      <c r="N60" s="37">
        <f t="shared" si="30"/>
        <v>0.70370370370370372</v>
      </c>
      <c r="O60" s="249"/>
      <c r="Q60" s="92"/>
      <c r="R60" s="92"/>
      <c r="S60" s="92"/>
      <c r="T60" s="92"/>
      <c r="U60" s="92"/>
    </row>
    <row r="61" spans="1:21" ht="12" customHeight="1">
      <c r="A61" s="172"/>
      <c r="B61" s="172"/>
      <c r="C61" s="43"/>
      <c r="D61" s="219" t="s">
        <v>21</v>
      </c>
      <c r="E61" s="42"/>
      <c r="F61" s="41">
        <f t="shared" si="19"/>
        <v>13</v>
      </c>
      <c r="G61" s="41">
        <v>0</v>
      </c>
      <c r="H61" s="41">
        <v>0</v>
      </c>
      <c r="I61" s="41">
        <v>0</v>
      </c>
      <c r="J61" s="41">
        <v>1</v>
      </c>
      <c r="K61" s="41">
        <v>0</v>
      </c>
      <c r="L61" s="41">
        <v>2</v>
      </c>
      <c r="M61" s="41">
        <v>2</v>
      </c>
      <c r="N61" s="41">
        <v>8</v>
      </c>
      <c r="O61" s="248">
        <v>116.92307692307692</v>
      </c>
    </row>
    <row r="62" spans="1:21" ht="12" customHeight="1">
      <c r="A62" s="172"/>
      <c r="B62" s="172"/>
      <c r="C62" s="40"/>
      <c r="D62" s="220"/>
      <c r="E62" s="39"/>
      <c r="F62" s="44">
        <f t="shared" si="19"/>
        <v>1</v>
      </c>
      <c r="G62" s="37">
        <f t="shared" ref="G62:N62" si="31">IF(G61=0,0,G61/$F61)</f>
        <v>0</v>
      </c>
      <c r="H62" s="37">
        <f t="shared" si="31"/>
        <v>0</v>
      </c>
      <c r="I62" s="37">
        <f t="shared" si="31"/>
        <v>0</v>
      </c>
      <c r="J62" s="37">
        <f t="shared" si="31"/>
        <v>7.6923076923076927E-2</v>
      </c>
      <c r="K62" s="37">
        <f t="shared" si="31"/>
        <v>0</v>
      </c>
      <c r="L62" s="37">
        <f t="shared" si="31"/>
        <v>0.15384615384615385</v>
      </c>
      <c r="M62" s="37">
        <f t="shared" si="31"/>
        <v>0.15384615384615385</v>
      </c>
      <c r="N62" s="37">
        <f t="shared" si="31"/>
        <v>0.61538461538461542</v>
      </c>
      <c r="O62" s="249"/>
      <c r="Q62" s="92"/>
      <c r="R62" s="92"/>
      <c r="S62" s="92"/>
      <c r="T62" s="92"/>
      <c r="U62" s="92"/>
    </row>
    <row r="63" spans="1:21" ht="12" customHeight="1">
      <c r="A63" s="172"/>
      <c r="B63" s="172"/>
      <c r="C63" s="43"/>
      <c r="D63" s="219" t="s">
        <v>430</v>
      </c>
      <c r="E63" s="42"/>
      <c r="F63" s="41">
        <f t="shared" si="19"/>
        <v>8</v>
      </c>
      <c r="G63" s="41">
        <v>0</v>
      </c>
      <c r="H63" s="41">
        <v>0</v>
      </c>
      <c r="I63" s="41">
        <v>0</v>
      </c>
      <c r="J63" s="41">
        <v>0</v>
      </c>
      <c r="K63" s="41">
        <v>0</v>
      </c>
      <c r="L63" s="41">
        <v>0</v>
      </c>
      <c r="M63" s="41">
        <v>4</v>
      </c>
      <c r="N63" s="41">
        <v>4</v>
      </c>
      <c r="O63" s="248">
        <v>119.375</v>
      </c>
    </row>
    <row r="64" spans="1:21" ht="12" customHeight="1">
      <c r="A64" s="172"/>
      <c r="B64" s="172"/>
      <c r="C64" s="40"/>
      <c r="D64" s="220"/>
      <c r="E64" s="39"/>
      <c r="F64" s="44">
        <f t="shared" si="19"/>
        <v>1</v>
      </c>
      <c r="G64" s="37">
        <f t="shared" ref="G64:N64" si="32">IF(G63=0,0,G63/$F63)</f>
        <v>0</v>
      </c>
      <c r="H64" s="37">
        <f t="shared" si="32"/>
        <v>0</v>
      </c>
      <c r="I64" s="37">
        <f t="shared" si="32"/>
        <v>0</v>
      </c>
      <c r="J64" s="37">
        <f t="shared" si="32"/>
        <v>0</v>
      </c>
      <c r="K64" s="37">
        <f t="shared" si="32"/>
        <v>0</v>
      </c>
      <c r="L64" s="37">
        <f t="shared" si="32"/>
        <v>0</v>
      </c>
      <c r="M64" s="37">
        <f t="shared" si="32"/>
        <v>0.5</v>
      </c>
      <c r="N64" s="37">
        <f t="shared" si="32"/>
        <v>0.5</v>
      </c>
      <c r="O64" s="249"/>
      <c r="Q64" s="92"/>
      <c r="R64" s="92"/>
      <c r="S64" s="92"/>
      <c r="T64" s="92"/>
      <c r="U64" s="92"/>
    </row>
    <row r="65" spans="1:21" ht="12" customHeight="1">
      <c r="A65" s="172"/>
      <c r="B65" s="172"/>
      <c r="C65" s="43"/>
      <c r="D65" s="219" t="s">
        <v>431</v>
      </c>
      <c r="E65" s="42"/>
      <c r="F65" s="41">
        <f t="shared" si="19"/>
        <v>15</v>
      </c>
      <c r="G65" s="41">
        <v>0</v>
      </c>
      <c r="H65" s="41">
        <v>0</v>
      </c>
      <c r="I65" s="41">
        <v>0</v>
      </c>
      <c r="J65" s="41">
        <v>0</v>
      </c>
      <c r="K65" s="41">
        <v>0</v>
      </c>
      <c r="L65" s="41">
        <v>3</v>
      </c>
      <c r="M65" s="41">
        <v>5</v>
      </c>
      <c r="N65" s="41">
        <v>7</v>
      </c>
      <c r="O65" s="248">
        <v>116</v>
      </c>
    </row>
    <row r="66" spans="1:21" ht="12" customHeight="1">
      <c r="A66" s="172"/>
      <c r="B66" s="172"/>
      <c r="C66" s="40"/>
      <c r="D66" s="220"/>
      <c r="E66" s="39"/>
      <c r="F66" s="44">
        <f t="shared" si="19"/>
        <v>1</v>
      </c>
      <c r="G66" s="37">
        <f t="shared" ref="G66:N66" si="33">IF(G65=0,0,G65/$F65)</f>
        <v>0</v>
      </c>
      <c r="H66" s="37">
        <f t="shared" si="33"/>
        <v>0</v>
      </c>
      <c r="I66" s="37">
        <f t="shared" si="33"/>
        <v>0</v>
      </c>
      <c r="J66" s="37">
        <f t="shared" si="33"/>
        <v>0</v>
      </c>
      <c r="K66" s="37">
        <f t="shared" si="33"/>
        <v>0</v>
      </c>
      <c r="L66" s="37">
        <f t="shared" si="33"/>
        <v>0.2</v>
      </c>
      <c r="M66" s="37">
        <f t="shared" si="33"/>
        <v>0.33333333333333331</v>
      </c>
      <c r="N66" s="37">
        <f t="shared" si="33"/>
        <v>0.46666666666666667</v>
      </c>
      <c r="O66" s="249"/>
      <c r="Q66" s="92"/>
      <c r="R66" s="92"/>
      <c r="S66" s="92"/>
      <c r="T66" s="92"/>
      <c r="U66" s="92"/>
    </row>
    <row r="67" spans="1:21" ht="12" customHeight="1">
      <c r="A67" s="172"/>
      <c r="B67" s="172"/>
      <c r="C67" s="43"/>
      <c r="D67" s="219" t="s">
        <v>432</v>
      </c>
      <c r="E67" s="42"/>
      <c r="F67" s="41">
        <f t="shared" si="19"/>
        <v>5</v>
      </c>
      <c r="G67" s="41">
        <v>0</v>
      </c>
      <c r="H67" s="41">
        <v>0</v>
      </c>
      <c r="I67" s="41">
        <v>0</v>
      </c>
      <c r="J67" s="41">
        <v>0</v>
      </c>
      <c r="K67" s="41">
        <v>0</v>
      </c>
      <c r="L67" s="41">
        <v>3</v>
      </c>
      <c r="M67" s="41">
        <v>0</v>
      </c>
      <c r="N67" s="41">
        <v>2</v>
      </c>
      <c r="O67" s="248">
        <v>126.4</v>
      </c>
    </row>
    <row r="68" spans="1:21" ht="12" customHeight="1">
      <c r="A68" s="172"/>
      <c r="B68" s="173"/>
      <c r="C68" s="40"/>
      <c r="D68" s="220"/>
      <c r="E68" s="39"/>
      <c r="F68" s="44">
        <f t="shared" si="19"/>
        <v>1</v>
      </c>
      <c r="G68" s="37">
        <f t="shared" ref="G68:N68" si="34">IF(G67=0,0,G67/$F67)</f>
        <v>0</v>
      </c>
      <c r="H68" s="37">
        <f t="shared" si="34"/>
        <v>0</v>
      </c>
      <c r="I68" s="37">
        <f t="shared" si="34"/>
        <v>0</v>
      </c>
      <c r="J68" s="37">
        <f t="shared" si="34"/>
        <v>0</v>
      </c>
      <c r="K68" s="37">
        <f t="shared" si="34"/>
        <v>0</v>
      </c>
      <c r="L68" s="37">
        <f t="shared" si="34"/>
        <v>0.6</v>
      </c>
      <c r="M68" s="37">
        <f t="shared" si="34"/>
        <v>0</v>
      </c>
      <c r="N68" s="37">
        <f t="shared" si="34"/>
        <v>0.4</v>
      </c>
      <c r="O68" s="249"/>
      <c r="Q68" s="92"/>
      <c r="R68" s="92"/>
      <c r="S68" s="92"/>
      <c r="T68" s="92"/>
      <c r="U68" s="92"/>
    </row>
    <row r="69" spans="1:21" ht="12" customHeight="1">
      <c r="A69" s="172"/>
      <c r="B69" s="171" t="s">
        <v>17</v>
      </c>
      <c r="C69" s="43"/>
      <c r="D69" s="219" t="s">
        <v>16</v>
      </c>
      <c r="E69" s="42"/>
      <c r="F69" s="41">
        <f t="shared" si="19"/>
        <v>643</v>
      </c>
      <c r="G69" s="41">
        <f>SUM(G71,G73,G75,G77,G79,G81,G83,G85,G87,G89,G91,G93,G95,G97,G99)</f>
        <v>1</v>
      </c>
      <c r="H69" s="41">
        <f>SUM(H71,H73,H75,H77,H79,H81,H83,H85,H87,H89,H91,H93,H95,H97,H99)</f>
        <v>6</v>
      </c>
      <c r="I69" s="41">
        <f t="shared" ref="I69:N69" si="35">SUM(I71,I73,I75,I77,I79,I81,I83,I85,I87,I89,I91,I93,I95,I97,I99)</f>
        <v>29</v>
      </c>
      <c r="J69" s="41">
        <f t="shared" si="35"/>
        <v>52</v>
      </c>
      <c r="K69" s="41">
        <f t="shared" si="35"/>
        <v>63</v>
      </c>
      <c r="L69" s="41">
        <f t="shared" si="35"/>
        <v>172</v>
      </c>
      <c r="M69" s="41">
        <f t="shared" si="35"/>
        <v>105</v>
      </c>
      <c r="N69" s="41">
        <f t="shared" si="35"/>
        <v>215</v>
      </c>
      <c r="O69" s="248">
        <v>108.18273716951788</v>
      </c>
    </row>
    <row r="70" spans="1:21" ht="12" customHeight="1">
      <c r="A70" s="172"/>
      <c r="B70" s="172"/>
      <c r="C70" s="40"/>
      <c r="D70" s="220"/>
      <c r="E70" s="39"/>
      <c r="F70" s="44">
        <f t="shared" si="19"/>
        <v>1</v>
      </c>
      <c r="G70" s="37">
        <f t="shared" ref="G70:N70" si="36">IF(G69=0,0,G69/$F69)</f>
        <v>1.5552099533437014E-3</v>
      </c>
      <c r="H70" s="37">
        <f t="shared" si="36"/>
        <v>9.3312597200622092E-3</v>
      </c>
      <c r="I70" s="37">
        <f t="shared" si="36"/>
        <v>4.5101088646967338E-2</v>
      </c>
      <c r="J70" s="37">
        <f t="shared" si="36"/>
        <v>8.0870917573872478E-2</v>
      </c>
      <c r="K70" s="37">
        <f t="shared" si="36"/>
        <v>9.7978227060653192E-2</v>
      </c>
      <c r="L70" s="37">
        <f t="shared" si="36"/>
        <v>0.26749611197511663</v>
      </c>
      <c r="M70" s="37">
        <f t="shared" si="36"/>
        <v>0.16329704510108864</v>
      </c>
      <c r="N70" s="37">
        <f t="shared" si="36"/>
        <v>0.33437013996889581</v>
      </c>
      <c r="O70" s="249"/>
      <c r="Q70" s="92"/>
      <c r="R70" s="92"/>
      <c r="S70" s="92"/>
      <c r="T70" s="92"/>
      <c r="U70" s="92"/>
    </row>
    <row r="71" spans="1:21" ht="12" customHeight="1">
      <c r="A71" s="172"/>
      <c r="B71" s="172"/>
      <c r="C71" s="43"/>
      <c r="D71" s="219" t="s">
        <v>120</v>
      </c>
      <c r="E71" s="42"/>
      <c r="F71" s="41">
        <f t="shared" ref="F71:F100" si="37">SUM(G71:N71)</f>
        <v>6</v>
      </c>
      <c r="G71" s="41">
        <v>0</v>
      </c>
      <c r="H71" s="41">
        <v>1</v>
      </c>
      <c r="I71" s="41">
        <v>1</v>
      </c>
      <c r="J71" s="41">
        <v>0</v>
      </c>
      <c r="K71" s="41">
        <v>0</v>
      </c>
      <c r="L71" s="41">
        <v>3</v>
      </c>
      <c r="M71" s="41">
        <v>0</v>
      </c>
      <c r="N71" s="41">
        <v>1</v>
      </c>
      <c r="O71" s="248">
        <v>96.5</v>
      </c>
    </row>
    <row r="72" spans="1:21" ht="12" customHeight="1">
      <c r="A72" s="172"/>
      <c r="B72" s="172"/>
      <c r="C72" s="40"/>
      <c r="D72" s="220"/>
      <c r="E72" s="39"/>
      <c r="F72" s="44">
        <f t="shared" si="37"/>
        <v>0.99999999999999989</v>
      </c>
      <c r="G72" s="37">
        <f t="shared" ref="G72:N72" si="38">IF(G71=0,0,G71/$F71)</f>
        <v>0</v>
      </c>
      <c r="H72" s="37">
        <f t="shared" si="38"/>
        <v>0.16666666666666666</v>
      </c>
      <c r="I72" s="37">
        <f t="shared" si="38"/>
        <v>0.16666666666666666</v>
      </c>
      <c r="J72" s="37">
        <f t="shared" si="38"/>
        <v>0</v>
      </c>
      <c r="K72" s="37">
        <f t="shared" si="38"/>
        <v>0</v>
      </c>
      <c r="L72" s="37">
        <f t="shared" si="38"/>
        <v>0.5</v>
      </c>
      <c r="M72" s="37">
        <f t="shared" si="38"/>
        <v>0</v>
      </c>
      <c r="N72" s="37">
        <f t="shared" si="38"/>
        <v>0.16666666666666666</v>
      </c>
      <c r="O72" s="249"/>
      <c r="Q72" s="92"/>
      <c r="R72" s="92"/>
      <c r="S72" s="92"/>
      <c r="T72" s="92"/>
      <c r="U72" s="92"/>
    </row>
    <row r="73" spans="1:21" ht="12" customHeight="1">
      <c r="A73" s="172"/>
      <c r="B73" s="172"/>
      <c r="C73" s="43"/>
      <c r="D73" s="219" t="s">
        <v>14</v>
      </c>
      <c r="E73" s="42"/>
      <c r="F73" s="41">
        <f t="shared" si="37"/>
        <v>77</v>
      </c>
      <c r="G73" s="41">
        <v>0</v>
      </c>
      <c r="H73" s="41">
        <v>0</v>
      </c>
      <c r="I73" s="41">
        <v>5</v>
      </c>
      <c r="J73" s="41">
        <v>18</v>
      </c>
      <c r="K73" s="41">
        <v>17</v>
      </c>
      <c r="L73" s="41">
        <v>22</v>
      </c>
      <c r="M73" s="41">
        <v>4</v>
      </c>
      <c r="N73" s="41">
        <v>11</v>
      </c>
      <c r="O73" s="248">
        <v>99.012987012987011</v>
      </c>
    </row>
    <row r="74" spans="1:21" ht="12" customHeight="1">
      <c r="A74" s="172"/>
      <c r="B74" s="172"/>
      <c r="C74" s="40"/>
      <c r="D74" s="220"/>
      <c r="E74" s="39"/>
      <c r="F74" s="44">
        <f t="shared" si="37"/>
        <v>1</v>
      </c>
      <c r="G74" s="37">
        <f t="shared" ref="G74:N74" si="39">IF(G73=0,0,G73/$F73)</f>
        <v>0</v>
      </c>
      <c r="H74" s="37">
        <f t="shared" si="39"/>
        <v>0</v>
      </c>
      <c r="I74" s="37">
        <f t="shared" si="39"/>
        <v>6.4935064935064929E-2</v>
      </c>
      <c r="J74" s="37">
        <f t="shared" si="39"/>
        <v>0.23376623376623376</v>
      </c>
      <c r="K74" s="37">
        <f t="shared" si="39"/>
        <v>0.22077922077922077</v>
      </c>
      <c r="L74" s="37">
        <f t="shared" si="39"/>
        <v>0.2857142857142857</v>
      </c>
      <c r="M74" s="37">
        <f t="shared" si="39"/>
        <v>5.1948051948051951E-2</v>
      </c>
      <c r="N74" s="37">
        <f t="shared" si="39"/>
        <v>0.14285714285714285</v>
      </c>
      <c r="O74" s="249"/>
      <c r="Q74" s="92"/>
      <c r="R74" s="92"/>
      <c r="S74" s="92"/>
      <c r="T74" s="92"/>
      <c r="U74" s="92"/>
    </row>
    <row r="75" spans="1:21" ht="12" customHeight="1">
      <c r="A75" s="172"/>
      <c r="B75" s="172"/>
      <c r="C75" s="43"/>
      <c r="D75" s="219" t="s">
        <v>13</v>
      </c>
      <c r="E75" s="42"/>
      <c r="F75" s="41">
        <f t="shared" si="37"/>
        <v>23</v>
      </c>
      <c r="G75" s="41">
        <v>0</v>
      </c>
      <c r="H75" s="41">
        <v>0</v>
      </c>
      <c r="I75" s="41">
        <v>0</v>
      </c>
      <c r="J75" s="41">
        <v>0</v>
      </c>
      <c r="K75" s="41">
        <v>1</v>
      </c>
      <c r="L75" s="41">
        <v>3</v>
      </c>
      <c r="M75" s="41">
        <v>0</v>
      </c>
      <c r="N75" s="41">
        <v>19</v>
      </c>
      <c r="O75" s="248">
        <v>120.08695652173913</v>
      </c>
    </row>
    <row r="76" spans="1:21" ht="12" customHeight="1">
      <c r="A76" s="172"/>
      <c r="B76" s="172"/>
      <c r="C76" s="40"/>
      <c r="D76" s="220"/>
      <c r="E76" s="39"/>
      <c r="F76" s="44">
        <f t="shared" si="37"/>
        <v>1</v>
      </c>
      <c r="G76" s="37">
        <f t="shared" ref="G76:N76" si="40">IF(G75=0,0,G75/$F75)</f>
        <v>0</v>
      </c>
      <c r="H76" s="37">
        <f t="shared" si="40"/>
        <v>0</v>
      </c>
      <c r="I76" s="37">
        <f t="shared" si="40"/>
        <v>0</v>
      </c>
      <c r="J76" s="37">
        <f t="shared" si="40"/>
        <v>0</v>
      </c>
      <c r="K76" s="37">
        <f t="shared" si="40"/>
        <v>4.3478260869565216E-2</v>
      </c>
      <c r="L76" s="37">
        <f t="shared" si="40"/>
        <v>0.13043478260869565</v>
      </c>
      <c r="M76" s="37">
        <f t="shared" si="40"/>
        <v>0</v>
      </c>
      <c r="N76" s="37">
        <f t="shared" si="40"/>
        <v>0.82608695652173914</v>
      </c>
      <c r="O76" s="249"/>
      <c r="Q76" s="92"/>
      <c r="R76" s="92"/>
      <c r="S76" s="92"/>
      <c r="T76" s="92"/>
      <c r="U76" s="92"/>
    </row>
    <row r="77" spans="1:21" ht="12" customHeight="1">
      <c r="A77" s="172"/>
      <c r="B77" s="172"/>
      <c r="C77" s="43"/>
      <c r="D77" s="219" t="s">
        <v>12</v>
      </c>
      <c r="E77" s="42"/>
      <c r="F77" s="41">
        <f t="shared" si="37"/>
        <v>8</v>
      </c>
      <c r="G77" s="41">
        <v>0</v>
      </c>
      <c r="H77" s="41">
        <v>0</v>
      </c>
      <c r="I77" s="41">
        <v>0</v>
      </c>
      <c r="J77" s="41">
        <v>0</v>
      </c>
      <c r="K77" s="41">
        <v>1</v>
      </c>
      <c r="L77" s="41">
        <v>2</v>
      </c>
      <c r="M77" s="41">
        <v>0</v>
      </c>
      <c r="N77" s="41">
        <v>5</v>
      </c>
      <c r="O77" s="248">
        <v>115.5</v>
      </c>
    </row>
    <row r="78" spans="1:21" ht="12" customHeight="1">
      <c r="A78" s="172"/>
      <c r="B78" s="172"/>
      <c r="C78" s="40"/>
      <c r="D78" s="220"/>
      <c r="E78" s="39"/>
      <c r="F78" s="44">
        <f t="shared" si="37"/>
        <v>1</v>
      </c>
      <c r="G78" s="37">
        <f t="shared" ref="G78:N78" si="41">IF(G77=0,0,G77/$F77)</f>
        <v>0</v>
      </c>
      <c r="H78" s="37">
        <f t="shared" si="41"/>
        <v>0</v>
      </c>
      <c r="I78" s="37">
        <f t="shared" si="41"/>
        <v>0</v>
      </c>
      <c r="J78" s="37">
        <f t="shared" si="41"/>
        <v>0</v>
      </c>
      <c r="K78" s="37">
        <f t="shared" si="41"/>
        <v>0.125</v>
      </c>
      <c r="L78" s="37">
        <f t="shared" si="41"/>
        <v>0.25</v>
      </c>
      <c r="M78" s="37">
        <f t="shared" si="41"/>
        <v>0</v>
      </c>
      <c r="N78" s="37">
        <f t="shared" si="41"/>
        <v>0.625</v>
      </c>
      <c r="O78" s="249"/>
      <c r="Q78" s="92"/>
      <c r="R78" s="92"/>
      <c r="S78" s="92"/>
      <c r="T78" s="92"/>
      <c r="U78" s="92"/>
    </row>
    <row r="79" spans="1:21" ht="12" customHeight="1">
      <c r="A79" s="172"/>
      <c r="B79" s="172"/>
      <c r="C79" s="43"/>
      <c r="D79" s="219" t="s">
        <v>11</v>
      </c>
      <c r="E79" s="42"/>
      <c r="F79" s="41">
        <f t="shared" si="37"/>
        <v>33</v>
      </c>
      <c r="G79" s="41">
        <v>0</v>
      </c>
      <c r="H79" s="41">
        <v>0</v>
      </c>
      <c r="I79" s="41">
        <v>1</v>
      </c>
      <c r="J79" s="41">
        <v>6</v>
      </c>
      <c r="K79" s="41">
        <v>5</v>
      </c>
      <c r="L79" s="41">
        <v>9</v>
      </c>
      <c r="M79" s="41">
        <v>7</v>
      </c>
      <c r="N79" s="41">
        <v>5</v>
      </c>
      <c r="O79" s="248">
        <v>105.84848484848484</v>
      </c>
    </row>
    <row r="80" spans="1:21" ht="12" customHeight="1">
      <c r="A80" s="172"/>
      <c r="B80" s="172"/>
      <c r="C80" s="40"/>
      <c r="D80" s="220"/>
      <c r="E80" s="39"/>
      <c r="F80" s="44">
        <f t="shared" si="37"/>
        <v>1</v>
      </c>
      <c r="G80" s="37">
        <f t="shared" ref="G80:N80" si="42">IF(G79=0,0,G79/$F79)</f>
        <v>0</v>
      </c>
      <c r="H80" s="37">
        <f t="shared" si="42"/>
        <v>0</v>
      </c>
      <c r="I80" s="37">
        <f t="shared" si="42"/>
        <v>3.0303030303030304E-2</v>
      </c>
      <c r="J80" s="37">
        <f t="shared" si="42"/>
        <v>0.18181818181818182</v>
      </c>
      <c r="K80" s="37">
        <f t="shared" si="42"/>
        <v>0.15151515151515152</v>
      </c>
      <c r="L80" s="37">
        <f t="shared" si="42"/>
        <v>0.27272727272727271</v>
      </c>
      <c r="M80" s="37">
        <f t="shared" si="42"/>
        <v>0.21212121212121213</v>
      </c>
      <c r="N80" s="37">
        <f t="shared" si="42"/>
        <v>0.15151515151515152</v>
      </c>
      <c r="O80" s="249"/>
      <c r="Q80" s="92"/>
      <c r="R80" s="92"/>
      <c r="S80" s="92"/>
      <c r="T80" s="92"/>
      <c r="U80" s="92"/>
    </row>
    <row r="81" spans="1:21" ht="12" customHeight="1">
      <c r="A81" s="172"/>
      <c r="B81" s="172"/>
      <c r="C81" s="43"/>
      <c r="D81" s="219" t="s">
        <v>10</v>
      </c>
      <c r="E81" s="42"/>
      <c r="F81" s="41">
        <f t="shared" si="37"/>
        <v>168</v>
      </c>
      <c r="G81" s="41">
        <v>0</v>
      </c>
      <c r="H81" s="41">
        <v>2</v>
      </c>
      <c r="I81" s="41">
        <v>6</v>
      </c>
      <c r="J81" s="41">
        <v>11</v>
      </c>
      <c r="K81" s="41">
        <v>17</v>
      </c>
      <c r="L81" s="41">
        <v>70</v>
      </c>
      <c r="M81" s="41">
        <v>30</v>
      </c>
      <c r="N81" s="41">
        <v>32</v>
      </c>
      <c r="O81" s="248">
        <v>106.125</v>
      </c>
    </row>
    <row r="82" spans="1:21" ht="12" customHeight="1">
      <c r="A82" s="172"/>
      <c r="B82" s="172"/>
      <c r="C82" s="40"/>
      <c r="D82" s="220"/>
      <c r="E82" s="39"/>
      <c r="F82" s="44">
        <f t="shared" si="37"/>
        <v>1</v>
      </c>
      <c r="G82" s="37">
        <f t="shared" ref="G82:N82" si="43">IF(G81=0,0,G81/$F81)</f>
        <v>0</v>
      </c>
      <c r="H82" s="37">
        <f t="shared" si="43"/>
        <v>1.1904761904761904E-2</v>
      </c>
      <c r="I82" s="37">
        <f t="shared" si="43"/>
        <v>3.5714285714285712E-2</v>
      </c>
      <c r="J82" s="37">
        <f t="shared" si="43"/>
        <v>6.5476190476190479E-2</v>
      </c>
      <c r="K82" s="37">
        <f t="shared" si="43"/>
        <v>0.10119047619047619</v>
      </c>
      <c r="L82" s="37">
        <f t="shared" si="43"/>
        <v>0.41666666666666669</v>
      </c>
      <c r="M82" s="37">
        <f t="shared" si="43"/>
        <v>0.17857142857142858</v>
      </c>
      <c r="N82" s="37">
        <f t="shared" si="43"/>
        <v>0.19047619047619047</v>
      </c>
      <c r="O82" s="249"/>
      <c r="Q82" s="92"/>
      <c r="R82" s="92"/>
      <c r="S82" s="92"/>
      <c r="T82" s="92"/>
      <c r="U82" s="92"/>
    </row>
    <row r="83" spans="1:21" ht="12" customHeight="1">
      <c r="A83" s="172"/>
      <c r="B83" s="172"/>
      <c r="C83" s="43"/>
      <c r="D83" s="219" t="s">
        <v>9</v>
      </c>
      <c r="E83" s="42"/>
      <c r="F83" s="41">
        <f t="shared" si="37"/>
        <v>21</v>
      </c>
      <c r="G83" s="41">
        <v>0</v>
      </c>
      <c r="H83" s="41">
        <v>0</v>
      </c>
      <c r="I83" s="41">
        <v>0</v>
      </c>
      <c r="J83" s="41">
        <v>0</v>
      </c>
      <c r="K83" s="41">
        <v>0</v>
      </c>
      <c r="L83" s="41">
        <v>0</v>
      </c>
      <c r="M83" s="41">
        <v>2</v>
      </c>
      <c r="N83" s="41">
        <v>19</v>
      </c>
      <c r="O83" s="248">
        <v>121.52380952380952</v>
      </c>
    </row>
    <row r="84" spans="1:21" ht="12" customHeight="1">
      <c r="A84" s="172"/>
      <c r="B84" s="172"/>
      <c r="C84" s="40"/>
      <c r="D84" s="220"/>
      <c r="E84" s="39"/>
      <c r="F84" s="44">
        <f t="shared" si="37"/>
        <v>1</v>
      </c>
      <c r="G84" s="37">
        <f t="shared" ref="G84:N84" si="44">IF(G83=0,0,G83/$F83)</f>
        <v>0</v>
      </c>
      <c r="H84" s="37">
        <f t="shared" si="44"/>
        <v>0</v>
      </c>
      <c r="I84" s="37">
        <f t="shared" si="44"/>
        <v>0</v>
      </c>
      <c r="J84" s="37">
        <f t="shared" si="44"/>
        <v>0</v>
      </c>
      <c r="K84" s="37">
        <f t="shared" si="44"/>
        <v>0</v>
      </c>
      <c r="L84" s="37">
        <f t="shared" si="44"/>
        <v>0</v>
      </c>
      <c r="M84" s="37">
        <f t="shared" si="44"/>
        <v>9.5238095238095233E-2</v>
      </c>
      <c r="N84" s="37">
        <f t="shared" si="44"/>
        <v>0.90476190476190477</v>
      </c>
      <c r="O84" s="249"/>
      <c r="Q84" s="92"/>
      <c r="R84" s="92"/>
      <c r="S84" s="92"/>
      <c r="T84" s="92"/>
      <c r="U84" s="92"/>
    </row>
    <row r="85" spans="1:21" ht="12" customHeight="1">
      <c r="A85" s="172"/>
      <c r="B85" s="172"/>
      <c r="C85" s="43"/>
      <c r="D85" s="219" t="s">
        <v>8</v>
      </c>
      <c r="E85" s="42"/>
      <c r="F85" s="41">
        <f t="shared" si="37"/>
        <v>8</v>
      </c>
      <c r="G85" s="41">
        <v>0</v>
      </c>
      <c r="H85" s="41">
        <v>0</v>
      </c>
      <c r="I85" s="41">
        <v>0</v>
      </c>
      <c r="J85" s="41">
        <v>1</v>
      </c>
      <c r="K85" s="41">
        <v>0</v>
      </c>
      <c r="L85" s="41">
        <v>4</v>
      </c>
      <c r="M85" s="41">
        <v>1</v>
      </c>
      <c r="N85" s="41">
        <v>2</v>
      </c>
      <c r="O85" s="248">
        <v>108.75</v>
      </c>
    </row>
    <row r="86" spans="1:21" ht="12" customHeight="1">
      <c r="A86" s="172"/>
      <c r="B86" s="172"/>
      <c r="C86" s="40"/>
      <c r="D86" s="220"/>
      <c r="E86" s="39"/>
      <c r="F86" s="44">
        <f t="shared" si="37"/>
        <v>1</v>
      </c>
      <c r="G86" s="37">
        <f t="shared" ref="G86:N86" si="45">IF(G85=0,0,G85/$F85)</f>
        <v>0</v>
      </c>
      <c r="H86" s="37">
        <f t="shared" si="45"/>
        <v>0</v>
      </c>
      <c r="I86" s="37">
        <f t="shared" si="45"/>
        <v>0</v>
      </c>
      <c r="J86" s="37">
        <f t="shared" si="45"/>
        <v>0.125</v>
      </c>
      <c r="K86" s="37">
        <f t="shared" si="45"/>
        <v>0</v>
      </c>
      <c r="L86" s="37">
        <f t="shared" si="45"/>
        <v>0.5</v>
      </c>
      <c r="M86" s="37">
        <f t="shared" si="45"/>
        <v>0.125</v>
      </c>
      <c r="N86" s="37">
        <f t="shared" si="45"/>
        <v>0.25</v>
      </c>
      <c r="O86" s="249"/>
      <c r="Q86" s="92"/>
      <c r="R86" s="92"/>
      <c r="S86" s="92"/>
      <c r="T86" s="92"/>
      <c r="U86" s="92"/>
    </row>
    <row r="87" spans="1:21" ht="13.5" customHeight="1">
      <c r="A87" s="172"/>
      <c r="B87" s="172"/>
      <c r="C87" s="43"/>
      <c r="D87" s="224" t="s">
        <v>119</v>
      </c>
      <c r="E87" s="42"/>
      <c r="F87" s="41">
        <f t="shared" si="37"/>
        <v>19</v>
      </c>
      <c r="G87" s="41">
        <v>0</v>
      </c>
      <c r="H87" s="41">
        <v>0</v>
      </c>
      <c r="I87" s="41">
        <v>1</v>
      </c>
      <c r="J87" s="41">
        <v>0</v>
      </c>
      <c r="K87" s="41">
        <v>1</v>
      </c>
      <c r="L87" s="41">
        <v>6</v>
      </c>
      <c r="M87" s="41">
        <v>2</v>
      </c>
      <c r="N87" s="41">
        <v>9</v>
      </c>
      <c r="O87" s="248">
        <v>112.31578947368421</v>
      </c>
    </row>
    <row r="88" spans="1:21" ht="13.5" customHeight="1">
      <c r="A88" s="172"/>
      <c r="B88" s="172"/>
      <c r="C88" s="40"/>
      <c r="D88" s="220"/>
      <c r="E88" s="39"/>
      <c r="F88" s="44">
        <f t="shared" si="37"/>
        <v>1</v>
      </c>
      <c r="G88" s="37">
        <f t="shared" ref="G88:N88" si="46">IF(G87=0,0,G87/$F87)</f>
        <v>0</v>
      </c>
      <c r="H88" s="37">
        <f t="shared" si="46"/>
        <v>0</v>
      </c>
      <c r="I88" s="37">
        <f t="shared" si="46"/>
        <v>5.2631578947368418E-2</v>
      </c>
      <c r="J88" s="37">
        <f t="shared" si="46"/>
        <v>0</v>
      </c>
      <c r="K88" s="37">
        <f t="shared" si="46"/>
        <v>5.2631578947368418E-2</v>
      </c>
      <c r="L88" s="37">
        <f t="shared" si="46"/>
        <v>0.31578947368421051</v>
      </c>
      <c r="M88" s="37">
        <f t="shared" si="46"/>
        <v>0.10526315789473684</v>
      </c>
      <c r="N88" s="37">
        <f t="shared" si="46"/>
        <v>0.47368421052631576</v>
      </c>
      <c r="O88" s="249"/>
      <c r="Q88" s="92"/>
      <c r="R88" s="92"/>
      <c r="S88" s="92"/>
      <c r="T88" s="92"/>
      <c r="U88" s="92"/>
    </row>
    <row r="89" spans="1:21" ht="12" customHeight="1">
      <c r="A89" s="172"/>
      <c r="B89" s="172"/>
      <c r="C89" s="43"/>
      <c r="D89" s="219" t="s">
        <v>6</v>
      </c>
      <c r="E89" s="42"/>
      <c r="F89" s="41">
        <f t="shared" si="37"/>
        <v>39</v>
      </c>
      <c r="G89" s="41">
        <v>0</v>
      </c>
      <c r="H89" s="41">
        <v>3</v>
      </c>
      <c r="I89" s="41">
        <v>6</v>
      </c>
      <c r="J89" s="41">
        <v>7</v>
      </c>
      <c r="K89" s="41">
        <v>1</v>
      </c>
      <c r="L89" s="41">
        <v>17</v>
      </c>
      <c r="M89" s="41">
        <v>3</v>
      </c>
      <c r="N89" s="41">
        <v>2</v>
      </c>
      <c r="O89" s="248">
        <v>94.769230769230774</v>
      </c>
    </row>
    <row r="90" spans="1:21" ht="12" customHeight="1">
      <c r="A90" s="172"/>
      <c r="B90" s="172"/>
      <c r="C90" s="40"/>
      <c r="D90" s="220"/>
      <c r="E90" s="39"/>
      <c r="F90" s="44">
        <f t="shared" si="37"/>
        <v>1</v>
      </c>
      <c r="G90" s="37">
        <f t="shared" ref="G90:N90" si="47">IF(G89=0,0,G89/$F89)</f>
        <v>0</v>
      </c>
      <c r="H90" s="37">
        <f t="shared" si="47"/>
        <v>7.6923076923076927E-2</v>
      </c>
      <c r="I90" s="37">
        <f t="shared" si="47"/>
        <v>0.15384615384615385</v>
      </c>
      <c r="J90" s="37">
        <f t="shared" si="47"/>
        <v>0.17948717948717949</v>
      </c>
      <c r="K90" s="37">
        <f t="shared" si="47"/>
        <v>2.564102564102564E-2</v>
      </c>
      <c r="L90" s="37">
        <f t="shared" si="47"/>
        <v>0.4358974358974359</v>
      </c>
      <c r="M90" s="37">
        <f t="shared" si="47"/>
        <v>7.6923076923076927E-2</v>
      </c>
      <c r="N90" s="37">
        <f t="shared" si="47"/>
        <v>5.128205128205128E-2</v>
      </c>
      <c r="O90" s="249"/>
      <c r="Q90" s="92"/>
      <c r="R90" s="92"/>
      <c r="S90" s="92"/>
      <c r="T90" s="92"/>
      <c r="U90" s="92"/>
    </row>
    <row r="91" spans="1:21" ht="12" customHeight="1">
      <c r="A91" s="172"/>
      <c r="B91" s="172"/>
      <c r="C91" s="43"/>
      <c r="D91" s="219" t="s">
        <v>5</v>
      </c>
      <c r="E91" s="42"/>
      <c r="F91" s="41">
        <f t="shared" si="37"/>
        <v>15</v>
      </c>
      <c r="G91" s="41">
        <v>0</v>
      </c>
      <c r="H91" s="41">
        <v>0</v>
      </c>
      <c r="I91" s="41">
        <v>5</v>
      </c>
      <c r="J91" s="41">
        <v>1</v>
      </c>
      <c r="K91" s="41">
        <v>4</v>
      </c>
      <c r="L91" s="41">
        <v>3</v>
      </c>
      <c r="M91" s="41">
        <v>0</v>
      </c>
      <c r="N91" s="41">
        <v>2</v>
      </c>
      <c r="O91" s="248">
        <v>92.466666666666669</v>
      </c>
    </row>
    <row r="92" spans="1:21" ht="12" customHeight="1">
      <c r="A92" s="172"/>
      <c r="B92" s="172"/>
      <c r="C92" s="40"/>
      <c r="D92" s="220"/>
      <c r="E92" s="39"/>
      <c r="F92" s="44">
        <f t="shared" si="37"/>
        <v>1</v>
      </c>
      <c r="G92" s="37">
        <f t="shared" ref="G92:N92" si="48">IF(G91=0,0,G91/$F91)</f>
        <v>0</v>
      </c>
      <c r="H92" s="37">
        <f t="shared" si="48"/>
        <v>0</v>
      </c>
      <c r="I92" s="37">
        <f t="shared" si="48"/>
        <v>0.33333333333333331</v>
      </c>
      <c r="J92" s="37">
        <f t="shared" si="48"/>
        <v>6.6666666666666666E-2</v>
      </c>
      <c r="K92" s="37">
        <f t="shared" si="48"/>
        <v>0.26666666666666666</v>
      </c>
      <c r="L92" s="37">
        <f t="shared" si="48"/>
        <v>0.2</v>
      </c>
      <c r="M92" s="37">
        <f t="shared" si="48"/>
        <v>0</v>
      </c>
      <c r="N92" s="37">
        <f t="shared" si="48"/>
        <v>0.13333333333333333</v>
      </c>
      <c r="O92" s="249"/>
      <c r="Q92" s="92"/>
      <c r="R92" s="92"/>
      <c r="S92" s="92"/>
      <c r="T92" s="92"/>
      <c r="U92" s="92"/>
    </row>
    <row r="93" spans="1:21" ht="12" customHeight="1">
      <c r="A93" s="172"/>
      <c r="B93" s="172"/>
      <c r="C93" s="43"/>
      <c r="D93" s="219" t="s">
        <v>4</v>
      </c>
      <c r="E93" s="42"/>
      <c r="F93" s="41">
        <f t="shared" si="37"/>
        <v>19</v>
      </c>
      <c r="G93" s="41">
        <v>0</v>
      </c>
      <c r="H93" s="41">
        <v>0</v>
      </c>
      <c r="I93" s="41">
        <v>0</v>
      </c>
      <c r="J93" s="41">
        <v>1</v>
      </c>
      <c r="K93" s="41">
        <v>2</v>
      </c>
      <c r="L93" s="41">
        <v>2</v>
      </c>
      <c r="M93" s="41">
        <v>3</v>
      </c>
      <c r="N93" s="41">
        <v>11</v>
      </c>
      <c r="O93" s="248">
        <v>115.15789473684211</v>
      </c>
    </row>
    <row r="94" spans="1:21" ht="12" customHeight="1">
      <c r="A94" s="172"/>
      <c r="B94" s="172"/>
      <c r="C94" s="40"/>
      <c r="D94" s="220"/>
      <c r="E94" s="39"/>
      <c r="F94" s="44">
        <f t="shared" si="37"/>
        <v>1</v>
      </c>
      <c r="G94" s="37">
        <f t="shared" ref="G94:N94" si="49">IF(G93=0,0,G93/$F93)</f>
        <v>0</v>
      </c>
      <c r="H94" s="37">
        <f t="shared" si="49"/>
        <v>0</v>
      </c>
      <c r="I94" s="37">
        <f t="shared" si="49"/>
        <v>0</v>
      </c>
      <c r="J94" s="37">
        <f t="shared" si="49"/>
        <v>5.2631578947368418E-2</v>
      </c>
      <c r="K94" s="37">
        <f t="shared" si="49"/>
        <v>0.10526315789473684</v>
      </c>
      <c r="L94" s="37">
        <f t="shared" si="49"/>
        <v>0.10526315789473684</v>
      </c>
      <c r="M94" s="37">
        <f t="shared" si="49"/>
        <v>0.15789473684210525</v>
      </c>
      <c r="N94" s="37">
        <f t="shared" si="49"/>
        <v>0.57894736842105265</v>
      </c>
      <c r="O94" s="249"/>
      <c r="Q94" s="92"/>
      <c r="R94" s="92"/>
      <c r="S94" s="92"/>
      <c r="T94" s="92"/>
      <c r="U94" s="92"/>
    </row>
    <row r="95" spans="1:21" ht="12" customHeight="1">
      <c r="A95" s="172"/>
      <c r="B95" s="172"/>
      <c r="C95" s="43"/>
      <c r="D95" s="219" t="s">
        <v>3</v>
      </c>
      <c r="E95" s="42"/>
      <c r="F95" s="41">
        <f t="shared" si="37"/>
        <v>145</v>
      </c>
      <c r="G95" s="41">
        <v>0</v>
      </c>
      <c r="H95" s="41">
        <v>0</v>
      </c>
      <c r="I95" s="41">
        <v>4</v>
      </c>
      <c r="J95" s="41">
        <v>4</v>
      </c>
      <c r="K95" s="41">
        <v>7</v>
      </c>
      <c r="L95" s="41">
        <v>19</v>
      </c>
      <c r="M95" s="41">
        <v>40</v>
      </c>
      <c r="N95" s="41">
        <v>71</v>
      </c>
      <c r="O95" s="248">
        <v>114.65172413793104</v>
      </c>
    </row>
    <row r="96" spans="1:21" ht="12" customHeight="1">
      <c r="A96" s="172"/>
      <c r="B96" s="172"/>
      <c r="C96" s="40"/>
      <c r="D96" s="220"/>
      <c r="E96" s="39"/>
      <c r="F96" s="44">
        <f t="shared" si="37"/>
        <v>1</v>
      </c>
      <c r="G96" s="37">
        <f t="shared" ref="G96:N96" si="50">IF(G95=0,0,G95/$F95)</f>
        <v>0</v>
      </c>
      <c r="H96" s="37">
        <f t="shared" si="50"/>
        <v>0</v>
      </c>
      <c r="I96" s="37">
        <f t="shared" si="50"/>
        <v>2.7586206896551724E-2</v>
      </c>
      <c r="J96" s="37">
        <f t="shared" si="50"/>
        <v>2.7586206896551724E-2</v>
      </c>
      <c r="K96" s="37">
        <f t="shared" si="50"/>
        <v>4.8275862068965517E-2</v>
      </c>
      <c r="L96" s="37">
        <f t="shared" si="50"/>
        <v>0.1310344827586207</v>
      </c>
      <c r="M96" s="37">
        <f t="shared" si="50"/>
        <v>0.27586206896551724</v>
      </c>
      <c r="N96" s="37">
        <f t="shared" si="50"/>
        <v>0.48965517241379308</v>
      </c>
      <c r="O96" s="249"/>
      <c r="Q96" s="92"/>
      <c r="R96" s="92"/>
      <c r="S96" s="92"/>
      <c r="T96" s="92"/>
      <c r="U96" s="92"/>
    </row>
    <row r="97" spans="1:21" ht="12" customHeight="1">
      <c r="A97" s="172"/>
      <c r="B97" s="172"/>
      <c r="C97" s="43"/>
      <c r="D97" s="219" t="s">
        <v>2</v>
      </c>
      <c r="E97" s="42"/>
      <c r="F97" s="41">
        <f t="shared" si="37"/>
        <v>22</v>
      </c>
      <c r="G97" s="41">
        <v>0</v>
      </c>
      <c r="H97" s="41">
        <v>0</v>
      </c>
      <c r="I97" s="41">
        <v>0</v>
      </c>
      <c r="J97" s="41">
        <v>0</v>
      </c>
      <c r="K97" s="41">
        <v>2</v>
      </c>
      <c r="L97" s="41">
        <v>1</v>
      </c>
      <c r="M97" s="41">
        <v>6</v>
      </c>
      <c r="N97" s="41">
        <v>13</v>
      </c>
      <c r="O97" s="248">
        <v>117.22727272727273</v>
      </c>
    </row>
    <row r="98" spans="1:21" ht="12" customHeight="1">
      <c r="A98" s="172"/>
      <c r="B98" s="172"/>
      <c r="C98" s="40"/>
      <c r="D98" s="220"/>
      <c r="E98" s="39"/>
      <c r="F98" s="44">
        <f t="shared" si="37"/>
        <v>1</v>
      </c>
      <c r="G98" s="37">
        <f t="shared" ref="G98:N98" si="51">IF(G97=0,0,G97/$F97)</f>
        <v>0</v>
      </c>
      <c r="H98" s="37">
        <f t="shared" si="51"/>
        <v>0</v>
      </c>
      <c r="I98" s="37">
        <f t="shared" si="51"/>
        <v>0</v>
      </c>
      <c r="J98" s="37">
        <f t="shared" si="51"/>
        <v>0</v>
      </c>
      <c r="K98" s="37">
        <f t="shared" si="51"/>
        <v>9.0909090909090912E-2</v>
      </c>
      <c r="L98" s="37">
        <f t="shared" si="51"/>
        <v>4.5454545454545456E-2</v>
      </c>
      <c r="M98" s="37">
        <f t="shared" si="51"/>
        <v>0.27272727272727271</v>
      </c>
      <c r="N98" s="37">
        <f t="shared" si="51"/>
        <v>0.59090909090909094</v>
      </c>
      <c r="O98" s="249"/>
      <c r="Q98" s="92"/>
      <c r="R98" s="92"/>
      <c r="S98" s="92"/>
      <c r="T98" s="92"/>
      <c r="U98" s="92"/>
    </row>
    <row r="99" spans="1:21" ht="12.75" customHeight="1">
      <c r="A99" s="172"/>
      <c r="B99" s="172"/>
      <c r="C99" s="43"/>
      <c r="D99" s="219" t="s">
        <v>1</v>
      </c>
      <c r="E99" s="42"/>
      <c r="F99" s="41">
        <f t="shared" si="37"/>
        <v>40</v>
      </c>
      <c r="G99" s="41">
        <v>1</v>
      </c>
      <c r="H99" s="41">
        <v>0</v>
      </c>
      <c r="I99" s="41">
        <v>0</v>
      </c>
      <c r="J99" s="41">
        <v>3</v>
      </c>
      <c r="K99" s="41">
        <v>5</v>
      </c>
      <c r="L99" s="41">
        <v>11</v>
      </c>
      <c r="M99" s="41">
        <v>7</v>
      </c>
      <c r="N99" s="41">
        <v>13</v>
      </c>
      <c r="O99" s="248">
        <v>108</v>
      </c>
    </row>
    <row r="100" spans="1:21" ht="12.75" customHeight="1">
      <c r="A100" s="173"/>
      <c r="B100" s="173"/>
      <c r="C100" s="40"/>
      <c r="D100" s="220"/>
      <c r="E100" s="39"/>
      <c r="F100" s="38">
        <f t="shared" si="37"/>
        <v>1</v>
      </c>
      <c r="G100" s="37">
        <f t="shared" ref="G100:N100" si="52">IF(G99=0,0,G99/$F99)</f>
        <v>2.5000000000000001E-2</v>
      </c>
      <c r="H100" s="37">
        <f t="shared" si="52"/>
        <v>0</v>
      </c>
      <c r="I100" s="37">
        <f t="shared" si="52"/>
        <v>0</v>
      </c>
      <c r="J100" s="37">
        <f t="shared" si="52"/>
        <v>7.4999999999999997E-2</v>
      </c>
      <c r="K100" s="37">
        <f t="shared" si="52"/>
        <v>0.125</v>
      </c>
      <c r="L100" s="37">
        <f t="shared" si="52"/>
        <v>0.27500000000000002</v>
      </c>
      <c r="M100" s="37">
        <f t="shared" si="52"/>
        <v>0.17499999999999999</v>
      </c>
      <c r="N100" s="37">
        <f t="shared" si="52"/>
        <v>0.32500000000000001</v>
      </c>
      <c r="O100" s="249"/>
    </row>
  </sheetData>
  <sortState ref="Q6:X99">
    <sortCondition ref="X6:X99"/>
  </sortState>
  <mergeCells count="109">
    <mergeCell ref="O99:O100"/>
    <mergeCell ref="O9:O10"/>
    <mergeCell ref="O11:O12"/>
    <mergeCell ref="O13:O14"/>
    <mergeCell ref="O15:O16"/>
    <mergeCell ref="O17:O18"/>
    <mergeCell ref="O19:O20"/>
    <mergeCell ref="O21:O22"/>
    <mergeCell ref="O23:O24"/>
    <mergeCell ref="O93:O94"/>
    <mergeCell ref="O45:O46"/>
    <mergeCell ref="O47:O48"/>
    <mergeCell ref="O49:O50"/>
    <mergeCell ref="O95:O96"/>
    <mergeCell ref="O97:O98"/>
    <mergeCell ref="O87:O88"/>
    <mergeCell ref="O89:O90"/>
    <mergeCell ref="O91:O92"/>
    <mergeCell ref="O81:O82"/>
    <mergeCell ref="O83:O84"/>
    <mergeCell ref="O85:O86"/>
    <mergeCell ref="O75:O76"/>
    <mergeCell ref="O77:O78"/>
    <mergeCell ref="O79:O80"/>
    <mergeCell ref="O69:O70"/>
    <mergeCell ref="O71:O72"/>
    <mergeCell ref="O73:O74"/>
    <mergeCell ref="O63:O64"/>
    <mergeCell ref="O65:O66"/>
    <mergeCell ref="O67:O68"/>
    <mergeCell ref="O57:O58"/>
    <mergeCell ref="O59:O60"/>
    <mergeCell ref="O61:O62"/>
    <mergeCell ref="O51:O52"/>
    <mergeCell ref="O53:O54"/>
    <mergeCell ref="O55:O56"/>
    <mergeCell ref="O43:O44"/>
    <mergeCell ref="O33:O34"/>
    <mergeCell ref="J3:J6"/>
    <mergeCell ref="L3:L6"/>
    <mergeCell ref="M3:M6"/>
    <mergeCell ref="N3:N6"/>
    <mergeCell ref="O3:O6"/>
    <mergeCell ref="O7:O8"/>
    <mergeCell ref="O35:O36"/>
    <mergeCell ref="O37:O38"/>
    <mergeCell ref="O27:O28"/>
    <mergeCell ref="O29:O30"/>
    <mergeCell ref="O31:O32"/>
    <mergeCell ref="O25:O26"/>
    <mergeCell ref="O39:O40"/>
    <mergeCell ref="O41:O42"/>
    <mergeCell ref="K3:K6"/>
    <mergeCell ref="G3:G6"/>
    <mergeCell ref="H3:H6"/>
    <mergeCell ref="I3:I6"/>
    <mergeCell ref="D55:D56"/>
    <mergeCell ref="D51:D52"/>
    <mergeCell ref="D53:D54"/>
    <mergeCell ref="D41:D42"/>
    <mergeCell ref="D43:D44"/>
    <mergeCell ref="D45:D46"/>
    <mergeCell ref="D35:D36"/>
    <mergeCell ref="D31:D32"/>
    <mergeCell ref="D33:D34"/>
    <mergeCell ref="D49:D50"/>
    <mergeCell ref="A3:E6"/>
    <mergeCell ref="F3:F6"/>
    <mergeCell ref="A7:E8"/>
    <mergeCell ref="A9:A18"/>
    <mergeCell ref="B9:E10"/>
    <mergeCell ref="B11:E12"/>
    <mergeCell ref="B13:E14"/>
    <mergeCell ref="B15:E16"/>
    <mergeCell ref="B17:E18"/>
    <mergeCell ref="A19:A100"/>
    <mergeCell ref="D59:D60"/>
    <mergeCell ref="D61:D62"/>
    <mergeCell ref="D63:D64"/>
    <mergeCell ref="D65:D66"/>
    <mergeCell ref="D67:D68"/>
    <mergeCell ref="D79:D80"/>
    <mergeCell ref="B19:B68"/>
    <mergeCell ref="D19:D20"/>
    <mergeCell ref="D21:D22"/>
    <mergeCell ref="D23:D24"/>
    <mergeCell ref="D25:D26"/>
    <mergeCell ref="D27:D28"/>
    <mergeCell ref="D29:D30"/>
    <mergeCell ref="D37:D38"/>
    <mergeCell ref="D39:D40"/>
    <mergeCell ref="D57:D58"/>
    <mergeCell ref="D47:D48"/>
    <mergeCell ref="D95:D96"/>
    <mergeCell ref="D97:D98"/>
    <mergeCell ref="D99:D100"/>
    <mergeCell ref="D77:D78"/>
    <mergeCell ref="B69:B100"/>
    <mergeCell ref="D69:D70"/>
    <mergeCell ref="D71:D72"/>
    <mergeCell ref="D73:D74"/>
    <mergeCell ref="D75:D76"/>
    <mergeCell ref="D83:D84"/>
    <mergeCell ref="D85:D86"/>
    <mergeCell ref="D87:D88"/>
    <mergeCell ref="D81:D82"/>
    <mergeCell ref="D89:D90"/>
    <mergeCell ref="D91:D92"/>
    <mergeCell ref="D93:D9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100"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0"/>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5" width="10.125" style="3" customWidth="1"/>
    <col min="16" max="16" width="9" style="3"/>
    <col min="17" max="26" width="9" style="84"/>
    <col min="27" max="16384" width="9" style="3"/>
  </cols>
  <sheetData>
    <row r="1" spans="1:26" ht="14.25">
      <c r="A1" s="18" t="s">
        <v>628</v>
      </c>
    </row>
    <row r="2" spans="1:26">
      <c r="O2" s="46" t="s">
        <v>133</v>
      </c>
    </row>
    <row r="3" spans="1:26" ht="13.5" customHeight="1">
      <c r="A3" s="238" t="s">
        <v>64</v>
      </c>
      <c r="B3" s="239"/>
      <c r="C3" s="239"/>
      <c r="D3" s="239"/>
      <c r="E3" s="240"/>
      <c r="F3" s="213" t="s">
        <v>113</v>
      </c>
      <c r="G3" s="221" t="s">
        <v>129</v>
      </c>
      <c r="H3" s="214" t="s">
        <v>128</v>
      </c>
      <c r="I3" s="214" t="s">
        <v>127</v>
      </c>
      <c r="J3" s="214" t="s">
        <v>126</v>
      </c>
      <c r="K3" s="214" t="s">
        <v>125</v>
      </c>
      <c r="L3" s="214" t="s">
        <v>124</v>
      </c>
      <c r="M3" s="214" t="s">
        <v>123</v>
      </c>
      <c r="N3" s="214" t="s">
        <v>122</v>
      </c>
      <c r="O3" s="214" t="s">
        <v>132</v>
      </c>
    </row>
    <row r="4" spans="1:26" ht="42" customHeight="1">
      <c r="A4" s="241"/>
      <c r="B4" s="242"/>
      <c r="C4" s="242"/>
      <c r="D4" s="242"/>
      <c r="E4" s="243"/>
      <c r="F4" s="180"/>
      <c r="G4" s="222"/>
      <c r="H4" s="227"/>
      <c r="I4" s="227"/>
      <c r="J4" s="227"/>
      <c r="K4" s="227"/>
      <c r="L4" s="227"/>
      <c r="M4" s="227"/>
      <c r="N4" s="227"/>
      <c r="O4" s="227"/>
    </row>
    <row r="5" spans="1:26" ht="14.25" customHeight="1">
      <c r="A5" s="241"/>
      <c r="B5" s="242"/>
      <c r="C5" s="242"/>
      <c r="D5" s="242"/>
      <c r="E5" s="243"/>
      <c r="F5" s="180"/>
      <c r="G5" s="222"/>
      <c r="H5" s="227"/>
      <c r="I5" s="227"/>
      <c r="J5" s="227"/>
      <c r="K5" s="227"/>
      <c r="L5" s="227"/>
      <c r="M5" s="227"/>
      <c r="N5" s="227"/>
      <c r="O5" s="227"/>
      <c r="R5" s="94"/>
      <c r="S5" s="94"/>
      <c r="U5" s="94"/>
      <c r="V5" s="94"/>
      <c r="W5" s="94"/>
      <c r="X5" s="94"/>
      <c r="Y5" s="94"/>
      <c r="Z5" s="94"/>
    </row>
    <row r="6" spans="1:26" ht="24.75" customHeight="1">
      <c r="A6" s="244"/>
      <c r="B6" s="245"/>
      <c r="C6" s="245"/>
      <c r="D6" s="245"/>
      <c r="E6" s="246"/>
      <c r="F6" s="180"/>
      <c r="G6" s="223"/>
      <c r="H6" s="228"/>
      <c r="I6" s="228"/>
      <c r="J6" s="228"/>
      <c r="K6" s="228"/>
      <c r="L6" s="228"/>
      <c r="M6" s="228"/>
      <c r="N6" s="228"/>
      <c r="O6" s="228"/>
      <c r="T6" s="94"/>
      <c r="U6" s="94"/>
      <c r="V6" s="94"/>
      <c r="W6" s="94"/>
      <c r="X6" s="94"/>
      <c r="Y6" s="94"/>
      <c r="Z6" s="94"/>
    </row>
    <row r="7" spans="1:26" ht="12" customHeight="1">
      <c r="A7" s="158" t="s">
        <v>50</v>
      </c>
      <c r="B7" s="159"/>
      <c r="C7" s="159"/>
      <c r="D7" s="159"/>
      <c r="E7" s="160"/>
      <c r="F7" s="41">
        <f t="shared" ref="F7:F38" si="0">SUM(G7:N7)</f>
        <v>73347</v>
      </c>
      <c r="G7" s="41">
        <f>SUM(G9,G11,G13,G15,G17)</f>
        <v>26</v>
      </c>
      <c r="H7" s="41">
        <f t="shared" ref="H7:N7" si="1">SUM(H9,H11,H13,H15,H17)</f>
        <v>90</v>
      </c>
      <c r="I7" s="41">
        <f t="shared" si="1"/>
        <v>347</v>
      </c>
      <c r="J7" s="41">
        <f t="shared" si="1"/>
        <v>1538</v>
      </c>
      <c r="K7" s="41">
        <f t="shared" si="1"/>
        <v>3391</v>
      </c>
      <c r="L7" s="41">
        <f t="shared" si="1"/>
        <v>13513</v>
      </c>
      <c r="M7" s="41">
        <f t="shared" si="1"/>
        <v>16110</v>
      </c>
      <c r="N7" s="41">
        <f t="shared" si="1"/>
        <v>38332</v>
      </c>
      <c r="O7" s="248">
        <v>116.31091251175917</v>
      </c>
    </row>
    <row r="8" spans="1:26" ht="12" customHeight="1">
      <c r="A8" s="161"/>
      <c r="B8" s="162"/>
      <c r="C8" s="162"/>
      <c r="D8" s="162"/>
      <c r="E8" s="163"/>
      <c r="F8" s="44">
        <f t="shared" si="0"/>
        <v>1</v>
      </c>
      <c r="G8" s="37">
        <f t="shared" ref="G8:N8" si="2">IF(G7=0,0,G7/$F7)</f>
        <v>3.5447939247685656E-4</v>
      </c>
      <c r="H8" s="37">
        <f t="shared" si="2"/>
        <v>1.2270440508814267E-3</v>
      </c>
      <c r="I8" s="37">
        <f t="shared" si="2"/>
        <v>4.730936507287278E-3</v>
      </c>
      <c r="J8" s="37">
        <f t="shared" si="2"/>
        <v>2.0968819447284823E-2</v>
      </c>
      <c r="K8" s="37">
        <f t="shared" si="2"/>
        <v>4.623229307265464E-2</v>
      </c>
      <c r="L8" s="37">
        <f t="shared" si="2"/>
        <v>0.18423384732845244</v>
      </c>
      <c r="M8" s="37">
        <f t="shared" si="2"/>
        <v>0.21964088510777538</v>
      </c>
      <c r="N8" s="37">
        <f t="shared" si="2"/>
        <v>0.52261169509318717</v>
      </c>
      <c r="O8" s="249"/>
      <c r="R8" s="93"/>
      <c r="S8" s="93"/>
      <c r="T8" s="93"/>
      <c r="U8" s="93"/>
      <c r="V8" s="93"/>
      <c r="W8" s="93"/>
      <c r="X8" s="93"/>
      <c r="Y8" s="93"/>
      <c r="Z8" s="93"/>
    </row>
    <row r="9" spans="1:26" ht="12" customHeight="1">
      <c r="A9" s="174" t="s">
        <v>49</v>
      </c>
      <c r="B9" s="232" t="s">
        <v>48</v>
      </c>
      <c r="C9" s="233"/>
      <c r="D9" s="233"/>
      <c r="E9" s="234"/>
      <c r="F9" s="41">
        <f t="shared" si="0"/>
        <v>2882</v>
      </c>
      <c r="G9" s="41">
        <v>0</v>
      </c>
      <c r="H9" s="41">
        <v>65</v>
      </c>
      <c r="I9" s="41">
        <v>229</v>
      </c>
      <c r="J9" s="41">
        <v>400</v>
      </c>
      <c r="K9" s="41">
        <v>373</v>
      </c>
      <c r="L9" s="41">
        <v>795</v>
      </c>
      <c r="M9" s="41">
        <v>306</v>
      </c>
      <c r="N9" s="41">
        <v>714</v>
      </c>
      <c r="O9" s="248">
        <v>102.89642609299098</v>
      </c>
    </row>
    <row r="10" spans="1:26" ht="12" customHeight="1">
      <c r="A10" s="175"/>
      <c r="B10" s="235"/>
      <c r="C10" s="236"/>
      <c r="D10" s="236"/>
      <c r="E10" s="237"/>
      <c r="F10" s="44">
        <f t="shared" si="0"/>
        <v>1</v>
      </c>
      <c r="G10" s="37">
        <f t="shared" ref="G10:N10" si="3">IF(G9=0,0,G9/$F9)</f>
        <v>0</v>
      </c>
      <c r="H10" s="37">
        <f t="shared" si="3"/>
        <v>2.255378209576683E-2</v>
      </c>
      <c r="I10" s="37">
        <f t="shared" si="3"/>
        <v>7.9458709229701593E-2</v>
      </c>
      <c r="J10" s="37">
        <f t="shared" si="3"/>
        <v>0.13879250520471895</v>
      </c>
      <c r="K10" s="37">
        <f t="shared" si="3"/>
        <v>0.1294240111034004</v>
      </c>
      <c r="L10" s="37">
        <f t="shared" si="3"/>
        <v>0.27585010409437888</v>
      </c>
      <c r="M10" s="37">
        <f t="shared" si="3"/>
        <v>0.10617626648160999</v>
      </c>
      <c r="N10" s="37">
        <f t="shared" si="3"/>
        <v>0.24774462179042331</v>
      </c>
      <c r="O10" s="249"/>
      <c r="R10" s="93"/>
      <c r="S10" s="93"/>
      <c r="T10" s="93"/>
      <c r="U10" s="93"/>
      <c r="V10" s="95"/>
      <c r="W10" s="93"/>
      <c r="X10" s="93"/>
      <c r="Y10" s="93"/>
      <c r="Z10" s="93"/>
    </row>
    <row r="11" spans="1:26" ht="12" customHeight="1">
      <c r="A11" s="175"/>
      <c r="B11" s="232" t="s">
        <v>47</v>
      </c>
      <c r="C11" s="233"/>
      <c r="D11" s="233"/>
      <c r="E11" s="234"/>
      <c r="F11" s="41">
        <f t="shared" si="0"/>
        <v>5037</v>
      </c>
      <c r="G11" s="41">
        <v>0</v>
      </c>
      <c r="H11" s="41">
        <v>0</v>
      </c>
      <c r="I11" s="41">
        <v>110</v>
      </c>
      <c r="J11" s="41">
        <v>491</v>
      </c>
      <c r="K11" s="41">
        <v>606</v>
      </c>
      <c r="L11" s="41">
        <v>1798</v>
      </c>
      <c r="M11" s="41">
        <v>574</v>
      </c>
      <c r="N11" s="41">
        <v>1458</v>
      </c>
      <c r="O11" s="248">
        <v>107.53265832837006</v>
      </c>
    </row>
    <row r="12" spans="1:26" ht="12" customHeight="1">
      <c r="A12" s="175"/>
      <c r="B12" s="235"/>
      <c r="C12" s="236"/>
      <c r="D12" s="236"/>
      <c r="E12" s="237"/>
      <c r="F12" s="44">
        <f t="shared" si="0"/>
        <v>1</v>
      </c>
      <c r="G12" s="37">
        <f t="shared" ref="G12:N12" si="4">IF(G11=0,0,G11/$F11)</f>
        <v>0</v>
      </c>
      <c r="H12" s="37">
        <f t="shared" si="4"/>
        <v>0</v>
      </c>
      <c r="I12" s="37">
        <f t="shared" si="4"/>
        <v>2.1838395870557872E-2</v>
      </c>
      <c r="J12" s="37">
        <f t="shared" si="4"/>
        <v>9.7478657931308318E-2</v>
      </c>
      <c r="K12" s="37">
        <f t="shared" si="4"/>
        <v>0.12030970815961882</v>
      </c>
      <c r="L12" s="37">
        <f t="shared" si="4"/>
        <v>0.35695850704784593</v>
      </c>
      <c r="M12" s="37">
        <f t="shared" si="4"/>
        <v>0.11395672027000199</v>
      </c>
      <c r="N12" s="37">
        <f t="shared" si="4"/>
        <v>0.28945801072066707</v>
      </c>
      <c r="O12" s="249"/>
      <c r="R12" s="93"/>
      <c r="S12" s="93"/>
      <c r="T12" s="93"/>
      <c r="U12" s="95"/>
      <c r="V12" s="95"/>
      <c r="W12" s="95"/>
      <c r="X12" s="93"/>
      <c r="Y12" s="93"/>
      <c r="Z12" s="93"/>
    </row>
    <row r="13" spans="1:26" ht="12" customHeight="1">
      <c r="A13" s="175"/>
      <c r="B13" s="232" t="s">
        <v>46</v>
      </c>
      <c r="C13" s="233"/>
      <c r="D13" s="233"/>
      <c r="E13" s="234"/>
      <c r="F13" s="41">
        <f t="shared" si="0"/>
        <v>21954</v>
      </c>
      <c r="G13" s="41">
        <v>0</v>
      </c>
      <c r="H13" s="41">
        <v>25</v>
      </c>
      <c r="I13" s="41">
        <v>0</v>
      </c>
      <c r="J13" s="41">
        <v>540</v>
      </c>
      <c r="K13" s="41">
        <v>2191</v>
      </c>
      <c r="L13" s="41">
        <v>6480</v>
      </c>
      <c r="M13" s="41">
        <v>6053</v>
      </c>
      <c r="N13" s="41">
        <v>6665</v>
      </c>
      <c r="O13" s="248">
        <v>112.23508244511251</v>
      </c>
    </row>
    <row r="14" spans="1:26" ht="12" customHeight="1">
      <c r="A14" s="175"/>
      <c r="B14" s="235"/>
      <c r="C14" s="236"/>
      <c r="D14" s="236"/>
      <c r="E14" s="237"/>
      <c r="F14" s="44">
        <f t="shared" si="0"/>
        <v>1</v>
      </c>
      <c r="G14" s="37">
        <f t="shared" ref="G14:N14" si="5">IF(G13=0,0,G13/$F13)</f>
        <v>0</v>
      </c>
      <c r="H14" s="37">
        <f t="shared" si="5"/>
        <v>1.1387446479001549E-3</v>
      </c>
      <c r="I14" s="37">
        <f t="shared" si="5"/>
        <v>0</v>
      </c>
      <c r="J14" s="37">
        <f t="shared" si="5"/>
        <v>2.4596884394643345E-2</v>
      </c>
      <c r="K14" s="37">
        <f t="shared" si="5"/>
        <v>9.9799580941969571E-2</v>
      </c>
      <c r="L14" s="37">
        <f t="shared" si="5"/>
        <v>0.29516261273572014</v>
      </c>
      <c r="M14" s="37">
        <f t="shared" si="5"/>
        <v>0.27571285414958552</v>
      </c>
      <c r="N14" s="37">
        <f t="shared" si="5"/>
        <v>0.30358932313018128</v>
      </c>
      <c r="O14" s="249"/>
      <c r="R14" s="93"/>
      <c r="S14" s="93"/>
      <c r="T14" s="93"/>
      <c r="U14" s="95"/>
      <c r="V14" s="93"/>
      <c r="W14" s="95"/>
      <c r="X14" s="95"/>
      <c r="Y14" s="93"/>
      <c r="Z14" s="93"/>
    </row>
    <row r="15" spans="1:26" ht="12" customHeight="1">
      <c r="A15" s="175"/>
      <c r="B15" s="232" t="s">
        <v>45</v>
      </c>
      <c r="C15" s="233"/>
      <c r="D15" s="233"/>
      <c r="E15" s="234"/>
      <c r="F15" s="41">
        <f t="shared" si="0"/>
        <v>13206</v>
      </c>
      <c r="G15" s="41">
        <v>0</v>
      </c>
      <c r="H15" s="41">
        <v>0</v>
      </c>
      <c r="I15" s="41">
        <v>0</v>
      </c>
      <c r="J15" s="41">
        <v>0</v>
      </c>
      <c r="K15" s="41">
        <v>120</v>
      </c>
      <c r="L15" s="41">
        <v>1745</v>
      </c>
      <c r="M15" s="41">
        <v>3702</v>
      </c>
      <c r="N15" s="41">
        <v>7639</v>
      </c>
      <c r="O15" s="248">
        <v>118.41549295774648</v>
      </c>
    </row>
    <row r="16" spans="1:26" ht="12" customHeight="1">
      <c r="A16" s="175"/>
      <c r="B16" s="235"/>
      <c r="C16" s="236"/>
      <c r="D16" s="236"/>
      <c r="E16" s="237"/>
      <c r="F16" s="44">
        <f t="shared" si="0"/>
        <v>1</v>
      </c>
      <c r="G16" s="37">
        <f t="shared" ref="G16:N16" si="6">IF(G15=0,0,G15/$F15)</f>
        <v>0</v>
      </c>
      <c r="H16" s="37">
        <f t="shared" si="6"/>
        <v>0</v>
      </c>
      <c r="I16" s="37">
        <f t="shared" si="6"/>
        <v>0</v>
      </c>
      <c r="J16" s="37">
        <f t="shared" si="6"/>
        <v>0</v>
      </c>
      <c r="K16" s="37">
        <f t="shared" si="6"/>
        <v>9.0867787369377558E-3</v>
      </c>
      <c r="L16" s="37">
        <f t="shared" si="6"/>
        <v>0.13213690746630319</v>
      </c>
      <c r="M16" s="37">
        <f t="shared" si="6"/>
        <v>0.28032712403452975</v>
      </c>
      <c r="N16" s="37">
        <f t="shared" si="6"/>
        <v>0.57844918976222925</v>
      </c>
      <c r="O16" s="249"/>
      <c r="R16" s="93"/>
      <c r="S16" s="93"/>
      <c r="T16" s="93"/>
      <c r="U16" s="95"/>
      <c r="V16" s="95"/>
      <c r="W16" s="93"/>
      <c r="X16" s="95"/>
      <c r="Y16" s="93"/>
      <c r="Z16" s="93"/>
    </row>
    <row r="17" spans="1:26" ht="12" customHeight="1">
      <c r="A17" s="175"/>
      <c r="B17" s="232" t="s">
        <v>44</v>
      </c>
      <c r="C17" s="233"/>
      <c r="D17" s="233"/>
      <c r="E17" s="234"/>
      <c r="F17" s="41">
        <f t="shared" si="0"/>
        <v>30268</v>
      </c>
      <c r="G17" s="41">
        <v>26</v>
      </c>
      <c r="H17" s="41">
        <v>0</v>
      </c>
      <c r="I17" s="41">
        <v>8</v>
      </c>
      <c r="J17" s="41">
        <v>107</v>
      </c>
      <c r="K17" s="41">
        <v>101</v>
      </c>
      <c r="L17" s="41">
        <v>2695</v>
      </c>
      <c r="M17" s="41">
        <v>5475</v>
      </c>
      <c r="N17" s="41">
        <v>21856</v>
      </c>
      <c r="O17" s="248">
        <v>121.08705563631558</v>
      </c>
    </row>
    <row r="18" spans="1:26" ht="12" customHeight="1">
      <c r="A18" s="176"/>
      <c r="B18" s="235"/>
      <c r="C18" s="236"/>
      <c r="D18" s="236"/>
      <c r="E18" s="237"/>
      <c r="F18" s="44">
        <f t="shared" si="0"/>
        <v>1</v>
      </c>
      <c r="G18" s="37">
        <f t="shared" ref="G18:N18" si="7">IF(G17=0,0,G17/$F17)</f>
        <v>8.589929959032642E-4</v>
      </c>
      <c r="H18" s="37">
        <f t="shared" si="7"/>
        <v>0</v>
      </c>
      <c r="I18" s="37">
        <f t="shared" si="7"/>
        <v>2.6430553720100438E-4</v>
      </c>
      <c r="J18" s="37">
        <f t="shared" si="7"/>
        <v>3.5350865600634333E-3</v>
      </c>
      <c r="K18" s="37">
        <f t="shared" si="7"/>
        <v>3.3368574071626802E-3</v>
      </c>
      <c r="L18" s="37">
        <f t="shared" si="7"/>
        <v>8.9037927844588347E-2</v>
      </c>
      <c r="M18" s="37">
        <f t="shared" si="7"/>
        <v>0.18088410202193736</v>
      </c>
      <c r="N18" s="37">
        <f t="shared" si="7"/>
        <v>0.72208272763314396</v>
      </c>
      <c r="O18" s="249"/>
      <c r="R18" s="94"/>
      <c r="S18" s="94"/>
      <c r="T18" s="94"/>
      <c r="U18" s="94"/>
      <c r="V18" s="94"/>
      <c r="W18" s="94"/>
      <c r="X18" s="94"/>
      <c r="Y18" s="94"/>
      <c r="Z18" s="94"/>
    </row>
    <row r="19" spans="1:26" ht="12" customHeight="1">
      <c r="A19" s="171" t="s">
        <v>43</v>
      </c>
      <c r="B19" s="171" t="s">
        <v>42</v>
      </c>
      <c r="C19" s="43"/>
      <c r="D19" s="219" t="s">
        <v>16</v>
      </c>
      <c r="E19" s="42"/>
      <c r="F19" s="41">
        <f>SUM(G19:N19)</f>
        <v>34606</v>
      </c>
      <c r="G19" s="41">
        <f>SUM(G21,G23,G25,G27,G29,G31,G33,G35,G37,G39,G41,G43,G45,G47,G49,G51,G53,G55,G57,G59,G61,G63,G65,G67)</f>
        <v>0</v>
      </c>
      <c r="H19" s="41">
        <f t="shared" ref="H19:N19" si="8">SUM(H21,H23,H25,H27,H29,H31,H33,H35,H37,H39,H41,H43,H45,H47,H49,H51,H53,H55,H57,H59,H61,H63,H65,H67)</f>
        <v>25</v>
      </c>
      <c r="I19" s="41">
        <f t="shared" si="8"/>
        <v>0</v>
      </c>
      <c r="J19" s="41">
        <f t="shared" si="8"/>
        <v>308</v>
      </c>
      <c r="K19" s="41">
        <f t="shared" si="8"/>
        <v>875</v>
      </c>
      <c r="L19" s="41">
        <f t="shared" si="8"/>
        <v>6252</v>
      </c>
      <c r="M19" s="41">
        <f t="shared" si="8"/>
        <v>8980</v>
      </c>
      <c r="N19" s="41">
        <f t="shared" si="8"/>
        <v>18166</v>
      </c>
      <c r="O19" s="248">
        <v>118.10423048026354</v>
      </c>
    </row>
    <row r="20" spans="1:26" ht="12" customHeight="1">
      <c r="A20" s="172"/>
      <c r="B20" s="172"/>
      <c r="C20" s="40"/>
      <c r="D20" s="220"/>
      <c r="E20" s="39"/>
      <c r="F20" s="44">
        <f t="shared" si="0"/>
        <v>1</v>
      </c>
      <c r="G20" s="37">
        <f t="shared" ref="G20:N20" si="9">IF(G19=0,0,G19/$F19)</f>
        <v>0</v>
      </c>
      <c r="H20" s="37">
        <f t="shared" si="9"/>
        <v>7.2241807778997862E-4</v>
      </c>
      <c r="I20" s="37">
        <f t="shared" si="9"/>
        <v>0</v>
      </c>
      <c r="J20" s="37">
        <f t="shared" si="9"/>
        <v>8.9001907183725373E-3</v>
      </c>
      <c r="K20" s="37">
        <f t="shared" si="9"/>
        <v>2.5284632722649251E-2</v>
      </c>
      <c r="L20" s="37">
        <f t="shared" si="9"/>
        <v>0.18066231289371784</v>
      </c>
      <c r="M20" s="37">
        <f t="shared" si="9"/>
        <v>0.25949257354216032</v>
      </c>
      <c r="N20" s="37">
        <f t="shared" si="9"/>
        <v>0.52493787204531006</v>
      </c>
      <c r="O20" s="249"/>
      <c r="R20" s="93"/>
      <c r="S20" s="93"/>
      <c r="T20" s="95"/>
      <c r="U20" s="95"/>
      <c r="V20" s="95"/>
      <c r="W20" s="95"/>
      <c r="X20" s="93"/>
      <c r="Y20" s="93"/>
      <c r="Z20" s="93"/>
    </row>
    <row r="21" spans="1:26" ht="12" customHeight="1">
      <c r="A21" s="172"/>
      <c r="B21" s="172"/>
      <c r="C21" s="43"/>
      <c r="D21" s="219" t="s">
        <v>410</v>
      </c>
      <c r="E21" s="42"/>
      <c r="F21" s="41">
        <f t="shared" si="0"/>
        <v>4537</v>
      </c>
      <c r="G21" s="41">
        <v>0</v>
      </c>
      <c r="H21" s="41">
        <v>25</v>
      </c>
      <c r="I21" s="41">
        <v>0</v>
      </c>
      <c r="J21" s="41">
        <v>51</v>
      </c>
      <c r="K21" s="41">
        <v>120</v>
      </c>
      <c r="L21" s="41">
        <v>2003</v>
      </c>
      <c r="M21" s="41">
        <v>1904</v>
      </c>
      <c r="N21" s="41">
        <v>434</v>
      </c>
      <c r="O21" s="248">
        <v>110.67886268459334</v>
      </c>
    </row>
    <row r="22" spans="1:26" ht="12" customHeight="1">
      <c r="A22" s="172"/>
      <c r="B22" s="172"/>
      <c r="C22" s="40"/>
      <c r="D22" s="220"/>
      <c r="E22" s="39"/>
      <c r="F22" s="44">
        <f t="shared" si="0"/>
        <v>1</v>
      </c>
      <c r="G22" s="37">
        <f t="shared" ref="G22:N22" si="10">IF(G21=0,0,G21/$F21)</f>
        <v>0</v>
      </c>
      <c r="H22" s="37">
        <f t="shared" si="10"/>
        <v>5.5102490632576596E-3</v>
      </c>
      <c r="I22" s="37">
        <f t="shared" si="10"/>
        <v>0</v>
      </c>
      <c r="J22" s="37">
        <f t="shared" si="10"/>
        <v>1.1240908089045624E-2</v>
      </c>
      <c r="K22" s="37">
        <f t="shared" si="10"/>
        <v>2.6449195503636766E-2</v>
      </c>
      <c r="L22" s="37">
        <f t="shared" si="10"/>
        <v>0.44148115494820367</v>
      </c>
      <c r="M22" s="37">
        <f t="shared" si="10"/>
        <v>0.41966056865770335</v>
      </c>
      <c r="N22" s="37">
        <f t="shared" si="10"/>
        <v>9.5657923738152961E-2</v>
      </c>
      <c r="O22" s="249"/>
      <c r="R22" s="93"/>
      <c r="S22" s="93"/>
      <c r="T22" s="95"/>
      <c r="U22" s="95"/>
      <c r="V22" s="95"/>
      <c r="W22" s="95"/>
      <c r="X22" s="95"/>
      <c r="Y22" s="93"/>
      <c r="Z22" s="93"/>
    </row>
    <row r="23" spans="1:26" ht="12" customHeight="1">
      <c r="A23" s="172"/>
      <c r="B23" s="172"/>
      <c r="C23" s="43"/>
      <c r="D23" s="219" t="s">
        <v>411</v>
      </c>
      <c r="E23" s="42"/>
      <c r="F23" s="41">
        <f t="shared" si="0"/>
        <v>202</v>
      </c>
      <c r="G23" s="41">
        <v>0</v>
      </c>
      <c r="H23" s="41">
        <v>0</v>
      </c>
      <c r="I23" s="41">
        <v>0</v>
      </c>
      <c r="J23" s="41">
        <v>0</v>
      </c>
      <c r="K23" s="41">
        <v>0</v>
      </c>
      <c r="L23" s="41">
        <v>189</v>
      </c>
      <c r="M23" s="41">
        <v>0</v>
      </c>
      <c r="N23" s="41">
        <v>13</v>
      </c>
      <c r="O23" s="248">
        <v>103.75742574257426</v>
      </c>
    </row>
    <row r="24" spans="1:26" ht="12" customHeight="1">
      <c r="A24" s="172"/>
      <c r="B24" s="172"/>
      <c r="C24" s="40"/>
      <c r="D24" s="220"/>
      <c r="E24" s="39"/>
      <c r="F24" s="44">
        <f t="shared" si="0"/>
        <v>1</v>
      </c>
      <c r="G24" s="37">
        <f t="shared" ref="G24:N24" si="11">IF(G23=0,0,G23/$F23)</f>
        <v>0</v>
      </c>
      <c r="H24" s="37">
        <f t="shared" si="11"/>
        <v>0</v>
      </c>
      <c r="I24" s="37">
        <f t="shared" si="11"/>
        <v>0</v>
      </c>
      <c r="J24" s="37">
        <f t="shared" si="11"/>
        <v>0</v>
      </c>
      <c r="K24" s="37">
        <f t="shared" si="11"/>
        <v>0</v>
      </c>
      <c r="L24" s="37">
        <f t="shared" si="11"/>
        <v>0.9356435643564357</v>
      </c>
      <c r="M24" s="37">
        <f t="shared" si="11"/>
        <v>0</v>
      </c>
      <c r="N24" s="37">
        <f t="shared" si="11"/>
        <v>6.4356435643564358E-2</v>
      </c>
      <c r="O24" s="249"/>
      <c r="R24" s="93"/>
      <c r="S24" s="93"/>
      <c r="T24" s="95"/>
      <c r="U24" s="95"/>
      <c r="V24" s="95"/>
      <c r="W24" s="95"/>
      <c r="X24" s="93"/>
      <c r="Y24" s="93"/>
      <c r="Z24" s="93"/>
    </row>
    <row r="25" spans="1:26" ht="12" customHeight="1">
      <c r="A25" s="172"/>
      <c r="B25" s="172"/>
      <c r="C25" s="43"/>
      <c r="D25" s="225" t="s">
        <v>412</v>
      </c>
      <c r="E25" s="117"/>
      <c r="F25" s="106">
        <f t="shared" si="0"/>
        <v>1512</v>
      </c>
      <c r="G25" s="106">
        <v>0</v>
      </c>
      <c r="H25" s="106">
        <v>0</v>
      </c>
      <c r="I25" s="41">
        <v>0</v>
      </c>
      <c r="J25" s="41">
        <v>134</v>
      </c>
      <c r="K25" s="41">
        <v>562</v>
      </c>
      <c r="L25" s="41">
        <v>642</v>
      </c>
      <c r="M25" s="41">
        <v>174</v>
      </c>
      <c r="N25" s="41">
        <v>0</v>
      </c>
      <c r="O25" s="248">
        <v>100.82671957671958</v>
      </c>
    </row>
    <row r="26" spans="1:26" ht="12" customHeight="1">
      <c r="A26" s="172"/>
      <c r="B26" s="172"/>
      <c r="C26" s="40"/>
      <c r="D26" s="226"/>
      <c r="E26" s="118"/>
      <c r="F26" s="119">
        <f t="shared" si="0"/>
        <v>1</v>
      </c>
      <c r="G26" s="109">
        <f t="shared" ref="G26:N26" si="12">IF(G25=0,0,G25/$F25)</f>
        <v>0</v>
      </c>
      <c r="H26" s="109">
        <f t="shared" si="12"/>
        <v>0</v>
      </c>
      <c r="I26" s="37">
        <f t="shared" si="12"/>
        <v>0</v>
      </c>
      <c r="J26" s="37">
        <f t="shared" si="12"/>
        <v>8.8624338624338619E-2</v>
      </c>
      <c r="K26" s="37">
        <f t="shared" si="12"/>
        <v>0.37169312169312169</v>
      </c>
      <c r="L26" s="37">
        <f t="shared" si="12"/>
        <v>0.42460317460317459</v>
      </c>
      <c r="M26" s="37">
        <f t="shared" si="12"/>
        <v>0.11507936507936507</v>
      </c>
      <c r="N26" s="37">
        <f t="shared" si="12"/>
        <v>0</v>
      </c>
      <c r="O26" s="249"/>
      <c r="R26" s="93"/>
      <c r="S26" s="93"/>
      <c r="T26" s="95"/>
      <c r="U26" s="95"/>
      <c r="V26" s="95"/>
      <c r="W26" s="95"/>
      <c r="X26" s="93"/>
      <c r="Y26" s="93"/>
      <c r="Z26" s="95"/>
    </row>
    <row r="27" spans="1:26" ht="12" customHeight="1">
      <c r="A27" s="172"/>
      <c r="B27" s="172"/>
      <c r="C27" s="43"/>
      <c r="D27" s="219" t="s">
        <v>413</v>
      </c>
      <c r="E27" s="42"/>
      <c r="F27" s="41">
        <f t="shared" si="0"/>
        <v>43</v>
      </c>
      <c r="G27" s="41">
        <v>0</v>
      </c>
      <c r="H27" s="41">
        <v>0</v>
      </c>
      <c r="I27" s="41">
        <v>0</v>
      </c>
      <c r="J27" s="41">
        <v>0</v>
      </c>
      <c r="K27" s="41">
        <v>33</v>
      </c>
      <c r="L27" s="41">
        <v>0</v>
      </c>
      <c r="M27" s="41">
        <v>10</v>
      </c>
      <c r="N27" s="41">
        <v>0</v>
      </c>
      <c r="O27" s="248">
        <v>98.95348837209302</v>
      </c>
    </row>
    <row r="28" spans="1:26" ht="12" customHeight="1">
      <c r="A28" s="172"/>
      <c r="B28" s="172"/>
      <c r="C28" s="40"/>
      <c r="D28" s="220"/>
      <c r="E28" s="39"/>
      <c r="F28" s="44">
        <f t="shared" si="0"/>
        <v>1</v>
      </c>
      <c r="G28" s="37">
        <f t="shared" ref="G28:N28" si="13">IF(G27=0,0,G27/$F27)</f>
        <v>0</v>
      </c>
      <c r="H28" s="37">
        <f t="shared" si="13"/>
        <v>0</v>
      </c>
      <c r="I28" s="37">
        <f t="shared" si="13"/>
        <v>0</v>
      </c>
      <c r="J28" s="37">
        <f t="shared" si="13"/>
        <v>0</v>
      </c>
      <c r="K28" s="37">
        <f t="shared" si="13"/>
        <v>0.76744186046511631</v>
      </c>
      <c r="L28" s="37">
        <f t="shared" si="13"/>
        <v>0</v>
      </c>
      <c r="M28" s="37">
        <f t="shared" si="13"/>
        <v>0.23255813953488372</v>
      </c>
      <c r="N28" s="37">
        <f t="shared" si="13"/>
        <v>0</v>
      </c>
      <c r="O28" s="249"/>
      <c r="R28" s="93"/>
      <c r="S28" s="93"/>
      <c r="T28" s="95"/>
      <c r="U28" s="95"/>
      <c r="V28" s="95"/>
      <c r="W28" s="95"/>
      <c r="X28" s="93"/>
      <c r="Y28" s="95"/>
      <c r="Z28" s="93"/>
    </row>
    <row r="29" spans="1:26" ht="12" customHeight="1">
      <c r="A29" s="172"/>
      <c r="B29" s="172"/>
      <c r="C29" s="43"/>
      <c r="D29" s="219" t="s">
        <v>414</v>
      </c>
      <c r="E29" s="42"/>
      <c r="F29" s="41">
        <f t="shared" si="0"/>
        <v>647</v>
      </c>
      <c r="G29" s="41">
        <v>0</v>
      </c>
      <c r="H29" s="41">
        <v>0</v>
      </c>
      <c r="I29" s="41">
        <v>0</v>
      </c>
      <c r="J29" s="41">
        <v>0</v>
      </c>
      <c r="K29" s="41">
        <v>0</v>
      </c>
      <c r="L29" s="41">
        <v>138</v>
      </c>
      <c r="M29" s="41">
        <v>0</v>
      </c>
      <c r="N29" s="41">
        <v>509</v>
      </c>
      <c r="O29" s="248">
        <v>117.01391035548686</v>
      </c>
    </row>
    <row r="30" spans="1:26" ht="12" customHeight="1">
      <c r="A30" s="172"/>
      <c r="B30" s="172"/>
      <c r="C30" s="40"/>
      <c r="D30" s="220"/>
      <c r="E30" s="39"/>
      <c r="F30" s="44">
        <f t="shared" si="0"/>
        <v>1</v>
      </c>
      <c r="G30" s="37">
        <f t="shared" ref="G30:N30" si="14">IF(G29=0,0,G29/$F29)</f>
        <v>0</v>
      </c>
      <c r="H30" s="37">
        <f t="shared" si="14"/>
        <v>0</v>
      </c>
      <c r="I30" s="37">
        <f t="shared" si="14"/>
        <v>0</v>
      </c>
      <c r="J30" s="37">
        <f t="shared" si="14"/>
        <v>0</v>
      </c>
      <c r="K30" s="37">
        <f t="shared" si="14"/>
        <v>0</v>
      </c>
      <c r="L30" s="37">
        <f t="shared" si="14"/>
        <v>0.21329211746522411</v>
      </c>
      <c r="M30" s="37">
        <f t="shared" si="14"/>
        <v>0</v>
      </c>
      <c r="N30" s="37">
        <f t="shared" si="14"/>
        <v>0.78670788253477586</v>
      </c>
      <c r="O30" s="249"/>
      <c r="R30" s="93"/>
      <c r="S30" s="93"/>
      <c r="T30" s="95"/>
      <c r="U30" s="95"/>
      <c r="V30" s="95"/>
      <c r="W30" s="95"/>
      <c r="X30" s="95"/>
      <c r="Y30" s="95"/>
      <c r="Z30" s="95"/>
    </row>
    <row r="31" spans="1:26" ht="12" customHeight="1">
      <c r="A31" s="172"/>
      <c r="B31" s="172"/>
      <c r="C31" s="43"/>
      <c r="D31" s="219" t="s">
        <v>415</v>
      </c>
      <c r="E31" s="42"/>
      <c r="F31" s="41">
        <f t="shared" si="0"/>
        <v>121</v>
      </c>
      <c r="G31" s="41">
        <v>0</v>
      </c>
      <c r="H31" s="41">
        <v>0</v>
      </c>
      <c r="I31" s="41">
        <v>0</v>
      </c>
      <c r="J31" s="41">
        <v>0</v>
      </c>
      <c r="K31" s="41">
        <v>0</v>
      </c>
      <c r="L31" s="41">
        <v>0</v>
      </c>
      <c r="M31" s="41">
        <v>0</v>
      </c>
      <c r="N31" s="41">
        <v>121</v>
      </c>
      <c r="O31" s="248">
        <v>120</v>
      </c>
    </row>
    <row r="32" spans="1:26" ht="12" customHeight="1">
      <c r="A32" s="172"/>
      <c r="B32" s="172"/>
      <c r="C32" s="40"/>
      <c r="D32" s="220"/>
      <c r="E32" s="39"/>
      <c r="F32" s="44">
        <f t="shared" si="0"/>
        <v>1</v>
      </c>
      <c r="G32" s="37">
        <f t="shared" ref="G32:N32" si="15">IF(G31=0,0,G31/$F31)</f>
        <v>0</v>
      </c>
      <c r="H32" s="37">
        <f t="shared" si="15"/>
        <v>0</v>
      </c>
      <c r="I32" s="37">
        <f t="shared" si="15"/>
        <v>0</v>
      </c>
      <c r="J32" s="37">
        <f t="shared" si="15"/>
        <v>0</v>
      </c>
      <c r="K32" s="37">
        <f t="shared" si="15"/>
        <v>0</v>
      </c>
      <c r="L32" s="37">
        <f t="shared" si="15"/>
        <v>0</v>
      </c>
      <c r="M32" s="37">
        <f t="shared" si="15"/>
        <v>0</v>
      </c>
      <c r="N32" s="37">
        <f t="shared" si="15"/>
        <v>1</v>
      </c>
      <c r="O32" s="249"/>
      <c r="R32" s="93"/>
      <c r="S32" s="93"/>
      <c r="T32" s="95"/>
      <c r="U32" s="95"/>
      <c r="V32" s="95"/>
      <c r="W32" s="95"/>
      <c r="X32" s="95"/>
      <c r="Y32" s="93"/>
      <c r="Z32" s="93"/>
    </row>
    <row r="33" spans="1:26" ht="12" customHeight="1">
      <c r="A33" s="172"/>
      <c r="B33" s="172"/>
      <c r="C33" s="43"/>
      <c r="D33" s="219" t="s">
        <v>416</v>
      </c>
      <c r="E33" s="42"/>
      <c r="F33" s="41">
        <f t="shared" si="0"/>
        <v>458</v>
      </c>
      <c r="G33" s="41">
        <v>0</v>
      </c>
      <c r="H33" s="41">
        <v>0</v>
      </c>
      <c r="I33" s="41">
        <v>0</v>
      </c>
      <c r="J33" s="41">
        <v>0</v>
      </c>
      <c r="K33" s="41">
        <v>0</v>
      </c>
      <c r="L33" s="41">
        <v>282</v>
      </c>
      <c r="M33" s="41">
        <v>176</v>
      </c>
      <c r="N33" s="41">
        <v>0</v>
      </c>
      <c r="O33" s="248">
        <v>110.91266375545851</v>
      </c>
    </row>
    <row r="34" spans="1:26" ht="12" customHeight="1">
      <c r="A34" s="172"/>
      <c r="B34" s="172"/>
      <c r="C34" s="40"/>
      <c r="D34" s="220"/>
      <c r="E34" s="39"/>
      <c r="F34" s="44">
        <f t="shared" si="0"/>
        <v>1</v>
      </c>
      <c r="G34" s="37">
        <f t="shared" ref="G34:N34" si="16">IF(G33=0,0,G33/$F33)</f>
        <v>0</v>
      </c>
      <c r="H34" s="37">
        <f t="shared" si="16"/>
        <v>0</v>
      </c>
      <c r="I34" s="37">
        <f t="shared" si="16"/>
        <v>0</v>
      </c>
      <c r="J34" s="37">
        <f t="shared" si="16"/>
        <v>0</v>
      </c>
      <c r="K34" s="37">
        <f t="shared" si="16"/>
        <v>0</v>
      </c>
      <c r="L34" s="37">
        <f t="shared" si="16"/>
        <v>0.61572052401746724</v>
      </c>
      <c r="M34" s="37">
        <f t="shared" si="16"/>
        <v>0.38427947598253276</v>
      </c>
      <c r="N34" s="37">
        <f t="shared" si="16"/>
        <v>0</v>
      </c>
      <c r="O34" s="249"/>
      <c r="R34" s="93"/>
      <c r="S34" s="93"/>
      <c r="T34" s="95"/>
      <c r="U34" s="95"/>
      <c r="V34" s="95"/>
      <c r="W34" s="95"/>
      <c r="X34" s="95"/>
      <c r="Y34" s="95"/>
      <c r="Z34" s="95"/>
    </row>
    <row r="35" spans="1:26" ht="12" customHeight="1">
      <c r="A35" s="172"/>
      <c r="B35" s="172"/>
      <c r="C35" s="43"/>
      <c r="D35" s="219" t="s">
        <v>417</v>
      </c>
      <c r="E35" s="42"/>
      <c r="F35" s="41">
        <f t="shared" si="0"/>
        <v>2152</v>
      </c>
      <c r="G35" s="41">
        <v>0</v>
      </c>
      <c r="H35" s="41">
        <v>0</v>
      </c>
      <c r="I35" s="41">
        <v>0</v>
      </c>
      <c r="J35" s="41">
        <v>0</v>
      </c>
      <c r="K35" s="41">
        <v>0</v>
      </c>
      <c r="L35" s="41">
        <v>0</v>
      </c>
      <c r="M35" s="41">
        <v>599</v>
      </c>
      <c r="N35" s="41">
        <v>1553</v>
      </c>
      <c r="O35" s="248">
        <v>122.08271375464685</v>
      </c>
    </row>
    <row r="36" spans="1:26" ht="12" customHeight="1">
      <c r="A36" s="172"/>
      <c r="B36" s="172"/>
      <c r="C36" s="40"/>
      <c r="D36" s="220"/>
      <c r="E36" s="39"/>
      <c r="F36" s="44">
        <f t="shared" si="0"/>
        <v>1</v>
      </c>
      <c r="G36" s="37">
        <f t="shared" ref="G36:N36" si="17">IF(G35=0,0,G35/$F35)</f>
        <v>0</v>
      </c>
      <c r="H36" s="37">
        <f t="shared" si="17"/>
        <v>0</v>
      </c>
      <c r="I36" s="37">
        <f t="shared" si="17"/>
        <v>0</v>
      </c>
      <c r="J36" s="37">
        <f t="shared" si="17"/>
        <v>0</v>
      </c>
      <c r="K36" s="37">
        <f t="shared" si="17"/>
        <v>0</v>
      </c>
      <c r="L36" s="37">
        <f t="shared" si="17"/>
        <v>0</v>
      </c>
      <c r="M36" s="37">
        <f t="shared" si="17"/>
        <v>0.27834572490706322</v>
      </c>
      <c r="N36" s="37">
        <f t="shared" si="17"/>
        <v>0.72165427509293678</v>
      </c>
      <c r="O36" s="249"/>
      <c r="R36" s="93"/>
      <c r="S36" s="93"/>
      <c r="T36" s="95"/>
      <c r="U36" s="95"/>
      <c r="V36" s="95"/>
      <c r="W36" s="95"/>
      <c r="X36" s="95"/>
      <c r="Y36" s="95"/>
      <c r="Z36" s="93"/>
    </row>
    <row r="37" spans="1:26" ht="12" customHeight="1">
      <c r="A37" s="172"/>
      <c r="B37" s="172"/>
      <c r="C37" s="43"/>
      <c r="D37" s="219" t="s">
        <v>418</v>
      </c>
      <c r="E37" s="42"/>
      <c r="F37" s="41">
        <f t="shared" si="0"/>
        <v>7</v>
      </c>
      <c r="G37" s="41">
        <v>0</v>
      </c>
      <c r="H37" s="41">
        <v>0</v>
      </c>
      <c r="I37" s="41">
        <v>0</v>
      </c>
      <c r="J37" s="41">
        <v>0</v>
      </c>
      <c r="K37" s="41">
        <v>0</v>
      </c>
      <c r="L37" s="41">
        <v>7</v>
      </c>
      <c r="M37" s="41">
        <v>0</v>
      </c>
      <c r="N37" s="41">
        <v>0</v>
      </c>
      <c r="O37" s="248">
        <v>107</v>
      </c>
    </row>
    <row r="38" spans="1:26" ht="12" customHeight="1">
      <c r="A38" s="172"/>
      <c r="B38" s="172"/>
      <c r="C38" s="40"/>
      <c r="D38" s="220"/>
      <c r="E38" s="39"/>
      <c r="F38" s="44">
        <f t="shared" si="0"/>
        <v>1</v>
      </c>
      <c r="G38" s="37">
        <f t="shared" ref="G38:N38" si="18">IF(G37=0,0,G37/$F37)</f>
        <v>0</v>
      </c>
      <c r="H38" s="37">
        <f t="shared" si="18"/>
        <v>0</v>
      </c>
      <c r="I38" s="37">
        <f t="shared" si="18"/>
        <v>0</v>
      </c>
      <c r="J38" s="37">
        <f t="shared" si="18"/>
        <v>0</v>
      </c>
      <c r="K38" s="37">
        <f t="shared" si="18"/>
        <v>0</v>
      </c>
      <c r="L38" s="37">
        <f t="shared" si="18"/>
        <v>1</v>
      </c>
      <c r="M38" s="37">
        <f t="shared" si="18"/>
        <v>0</v>
      </c>
      <c r="N38" s="37">
        <f t="shared" si="18"/>
        <v>0</v>
      </c>
      <c r="O38" s="249"/>
      <c r="R38" s="93"/>
      <c r="S38" s="93"/>
      <c r="T38" s="95"/>
      <c r="U38" s="95"/>
      <c r="V38" s="95"/>
      <c r="W38" s="95"/>
      <c r="X38" s="95"/>
      <c r="Y38" s="95"/>
      <c r="Z38" s="93"/>
    </row>
    <row r="39" spans="1:26" ht="12" customHeight="1">
      <c r="A39" s="172"/>
      <c r="B39" s="172"/>
      <c r="C39" s="43"/>
      <c r="D39" s="219" t="s">
        <v>419</v>
      </c>
      <c r="E39" s="42"/>
      <c r="F39" s="41">
        <f t="shared" ref="F39:F70" si="19">SUM(G39:N39)</f>
        <v>1095</v>
      </c>
      <c r="G39" s="41">
        <v>0</v>
      </c>
      <c r="H39" s="41">
        <v>0</v>
      </c>
      <c r="I39" s="41">
        <v>0</v>
      </c>
      <c r="J39" s="41">
        <v>0</v>
      </c>
      <c r="K39" s="41">
        <v>0</v>
      </c>
      <c r="L39" s="41">
        <v>264</v>
      </c>
      <c r="M39" s="41">
        <v>439</v>
      </c>
      <c r="N39" s="41">
        <v>392</v>
      </c>
      <c r="O39" s="248">
        <v>113.20639269406392</v>
      </c>
    </row>
    <row r="40" spans="1:26" ht="12" customHeight="1">
      <c r="A40" s="172"/>
      <c r="B40" s="172"/>
      <c r="C40" s="40"/>
      <c r="D40" s="220"/>
      <c r="E40" s="39"/>
      <c r="F40" s="44">
        <f t="shared" si="19"/>
        <v>1</v>
      </c>
      <c r="G40" s="37">
        <f t="shared" ref="G40:N40" si="20">IF(G39=0,0,G39/$F39)</f>
        <v>0</v>
      </c>
      <c r="H40" s="37">
        <f t="shared" si="20"/>
        <v>0</v>
      </c>
      <c r="I40" s="37">
        <f t="shared" si="20"/>
        <v>0</v>
      </c>
      <c r="J40" s="37">
        <f t="shared" si="20"/>
        <v>0</v>
      </c>
      <c r="K40" s="37">
        <f t="shared" si="20"/>
        <v>0</v>
      </c>
      <c r="L40" s="37">
        <f t="shared" si="20"/>
        <v>0.24109589041095891</v>
      </c>
      <c r="M40" s="37">
        <f t="shared" si="20"/>
        <v>0.40091324200913242</v>
      </c>
      <c r="N40" s="37">
        <f t="shared" si="20"/>
        <v>0.35799086757990867</v>
      </c>
      <c r="O40" s="249"/>
      <c r="R40" s="93"/>
      <c r="S40" s="93"/>
      <c r="T40" s="95"/>
      <c r="U40" s="95"/>
      <c r="V40" s="95"/>
      <c r="W40" s="95"/>
      <c r="X40" s="95"/>
      <c r="Y40" s="95"/>
      <c r="Z40" s="93"/>
    </row>
    <row r="41" spans="1:26" ht="12" customHeight="1">
      <c r="A41" s="172"/>
      <c r="B41" s="172"/>
      <c r="C41" s="43"/>
      <c r="D41" s="219" t="s">
        <v>420</v>
      </c>
      <c r="E41" s="42"/>
      <c r="F41" s="41">
        <f t="shared" si="19"/>
        <v>17</v>
      </c>
      <c r="G41" s="41">
        <v>0</v>
      </c>
      <c r="H41" s="41">
        <v>0</v>
      </c>
      <c r="I41" s="41">
        <v>0</v>
      </c>
      <c r="J41" s="41">
        <v>0</v>
      </c>
      <c r="K41" s="41">
        <v>0</v>
      </c>
      <c r="L41" s="41">
        <v>0</v>
      </c>
      <c r="M41" s="41">
        <v>17</v>
      </c>
      <c r="N41" s="41">
        <v>0</v>
      </c>
      <c r="O41" s="248">
        <v>115</v>
      </c>
    </row>
    <row r="42" spans="1:26" ht="12" customHeight="1">
      <c r="A42" s="172"/>
      <c r="B42" s="172"/>
      <c r="C42" s="40"/>
      <c r="D42" s="220"/>
      <c r="E42" s="39"/>
      <c r="F42" s="44">
        <f t="shared" si="19"/>
        <v>1</v>
      </c>
      <c r="G42" s="37">
        <f t="shared" ref="G42:N42" si="21">IF(G41=0,0,G41/$F41)</f>
        <v>0</v>
      </c>
      <c r="H42" s="37">
        <f t="shared" si="21"/>
        <v>0</v>
      </c>
      <c r="I42" s="37">
        <f t="shared" si="21"/>
        <v>0</v>
      </c>
      <c r="J42" s="37">
        <f t="shared" si="21"/>
        <v>0</v>
      </c>
      <c r="K42" s="37">
        <f t="shared" si="21"/>
        <v>0</v>
      </c>
      <c r="L42" s="37">
        <f t="shared" si="21"/>
        <v>0</v>
      </c>
      <c r="M42" s="37">
        <f t="shared" si="21"/>
        <v>1</v>
      </c>
      <c r="N42" s="37">
        <f t="shared" si="21"/>
        <v>0</v>
      </c>
      <c r="O42" s="249"/>
      <c r="R42" s="93"/>
      <c r="S42" s="93"/>
      <c r="T42" s="95"/>
      <c r="U42" s="95"/>
      <c r="V42" s="95"/>
      <c r="W42" s="95"/>
      <c r="X42" s="95"/>
      <c r="Y42" s="95"/>
      <c r="Z42" s="95"/>
    </row>
    <row r="43" spans="1:26" ht="12" customHeight="1">
      <c r="A43" s="172"/>
      <c r="B43" s="172"/>
      <c r="C43" s="43"/>
      <c r="D43" s="219" t="s">
        <v>421</v>
      </c>
      <c r="E43" s="42"/>
      <c r="F43" s="41">
        <f t="shared" si="19"/>
        <v>189</v>
      </c>
      <c r="G43" s="41">
        <v>0</v>
      </c>
      <c r="H43" s="41">
        <v>0</v>
      </c>
      <c r="I43" s="41">
        <v>0</v>
      </c>
      <c r="J43" s="41">
        <v>0</v>
      </c>
      <c r="K43" s="41">
        <v>0</v>
      </c>
      <c r="L43" s="41">
        <v>0</v>
      </c>
      <c r="M43" s="41">
        <v>136</v>
      </c>
      <c r="N43" s="41">
        <v>53</v>
      </c>
      <c r="O43" s="248">
        <v>119.08465608465609</v>
      </c>
    </row>
    <row r="44" spans="1:26" ht="12" customHeight="1">
      <c r="A44" s="172"/>
      <c r="B44" s="172"/>
      <c r="C44" s="40"/>
      <c r="D44" s="220"/>
      <c r="E44" s="39"/>
      <c r="F44" s="44">
        <f t="shared" si="19"/>
        <v>1</v>
      </c>
      <c r="G44" s="37">
        <f t="shared" ref="G44:N44" si="22">IF(G43=0,0,G43/$F43)</f>
        <v>0</v>
      </c>
      <c r="H44" s="37">
        <f t="shared" si="22"/>
        <v>0</v>
      </c>
      <c r="I44" s="37">
        <f t="shared" si="22"/>
        <v>0</v>
      </c>
      <c r="J44" s="37">
        <f t="shared" si="22"/>
        <v>0</v>
      </c>
      <c r="K44" s="37">
        <f t="shared" si="22"/>
        <v>0</v>
      </c>
      <c r="L44" s="37">
        <f t="shared" si="22"/>
        <v>0</v>
      </c>
      <c r="M44" s="37">
        <f t="shared" si="22"/>
        <v>0.71957671957671954</v>
      </c>
      <c r="N44" s="37">
        <f t="shared" si="22"/>
        <v>0.28042328042328041</v>
      </c>
      <c r="O44" s="249"/>
      <c r="R44" s="93"/>
      <c r="S44" s="93"/>
      <c r="T44" s="93"/>
      <c r="U44" s="95"/>
      <c r="V44" s="95"/>
      <c r="W44" s="95"/>
      <c r="X44" s="95"/>
      <c r="Y44" s="93"/>
      <c r="Z44" s="93"/>
    </row>
    <row r="45" spans="1:26" ht="12" customHeight="1">
      <c r="A45" s="172"/>
      <c r="B45" s="172"/>
      <c r="C45" s="43"/>
      <c r="D45" s="219" t="s">
        <v>422</v>
      </c>
      <c r="E45" s="42"/>
      <c r="F45" s="41">
        <f t="shared" si="19"/>
        <v>1388</v>
      </c>
      <c r="G45" s="41">
        <v>0</v>
      </c>
      <c r="H45" s="41">
        <v>0</v>
      </c>
      <c r="I45" s="41">
        <v>0</v>
      </c>
      <c r="J45" s="41">
        <v>28</v>
      </c>
      <c r="K45" s="41">
        <v>0</v>
      </c>
      <c r="L45" s="41">
        <v>262</v>
      </c>
      <c r="M45" s="41">
        <v>0</v>
      </c>
      <c r="N45" s="41">
        <v>1098</v>
      </c>
      <c r="O45" s="248">
        <v>119.96469740634005</v>
      </c>
    </row>
    <row r="46" spans="1:26" ht="12" customHeight="1">
      <c r="A46" s="172"/>
      <c r="B46" s="172"/>
      <c r="C46" s="40"/>
      <c r="D46" s="220"/>
      <c r="E46" s="39"/>
      <c r="F46" s="44">
        <f t="shared" si="19"/>
        <v>1</v>
      </c>
      <c r="G46" s="37">
        <f t="shared" ref="G46:N46" si="23">IF(G45=0,0,G45/$F45)</f>
        <v>0</v>
      </c>
      <c r="H46" s="37">
        <f t="shared" si="23"/>
        <v>0</v>
      </c>
      <c r="I46" s="37">
        <f t="shared" si="23"/>
        <v>0</v>
      </c>
      <c r="J46" s="37">
        <f t="shared" si="23"/>
        <v>2.0172910662824207E-2</v>
      </c>
      <c r="K46" s="37">
        <f t="shared" si="23"/>
        <v>0</v>
      </c>
      <c r="L46" s="37">
        <f t="shared" si="23"/>
        <v>0.18876080691642652</v>
      </c>
      <c r="M46" s="37">
        <f t="shared" si="23"/>
        <v>0</v>
      </c>
      <c r="N46" s="37">
        <f t="shared" si="23"/>
        <v>0.79106628242074928</v>
      </c>
      <c r="O46" s="249"/>
      <c r="R46" s="93"/>
      <c r="S46" s="93"/>
      <c r="T46" s="95"/>
      <c r="U46" s="95"/>
      <c r="V46" s="95"/>
      <c r="W46" s="95"/>
      <c r="X46" s="95"/>
      <c r="Y46" s="95"/>
      <c r="Z46" s="95"/>
    </row>
    <row r="47" spans="1:26" ht="12" customHeight="1">
      <c r="A47" s="172"/>
      <c r="B47" s="172"/>
      <c r="C47" s="43"/>
      <c r="D47" s="219" t="s">
        <v>423</v>
      </c>
      <c r="E47" s="42"/>
      <c r="F47" s="41">
        <f t="shared" si="19"/>
        <v>327</v>
      </c>
      <c r="G47" s="41">
        <v>0</v>
      </c>
      <c r="H47" s="41">
        <v>0</v>
      </c>
      <c r="I47" s="41">
        <v>0</v>
      </c>
      <c r="J47" s="41">
        <v>0</v>
      </c>
      <c r="K47" s="41">
        <v>0</v>
      </c>
      <c r="L47" s="41">
        <v>140</v>
      </c>
      <c r="M47" s="41">
        <v>152</v>
      </c>
      <c r="N47" s="41">
        <v>35</v>
      </c>
      <c r="O47" s="248">
        <v>111.25382262996942</v>
      </c>
    </row>
    <row r="48" spans="1:26" ht="12" customHeight="1">
      <c r="A48" s="172"/>
      <c r="B48" s="172"/>
      <c r="C48" s="40"/>
      <c r="D48" s="220"/>
      <c r="E48" s="39"/>
      <c r="F48" s="44">
        <f t="shared" si="19"/>
        <v>1</v>
      </c>
      <c r="G48" s="37">
        <f t="shared" ref="G48:N48" si="24">IF(G47=0,0,G47/$F47)</f>
        <v>0</v>
      </c>
      <c r="H48" s="37">
        <f t="shared" si="24"/>
        <v>0</v>
      </c>
      <c r="I48" s="37">
        <f t="shared" si="24"/>
        <v>0</v>
      </c>
      <c r="J48" s="37">
        <f t="shared" si="24"/>
        <v>0</v>
      </c>
      <c r="K48" s="37">
        <f t="shared" si="24"/>
        <v>0</v>
      </c>
      <c r="L48" s="37">
        <f t="shared" si="24"/>
        <v>0.42813455657492355</v>
      </c>
      <c r="M48" s="37">
        <f t="shared" si="24"/>
        <v>0.46483180428134557</v>
      </c>
      <c r="N48" s="37">
        <f t="shared" si="24"/>
        <v>0.10703363914373089</v>
      </c>
      <c r="O48" s="249"/>
      <c r="R48" s="93"/>
      <c r="S48" s="93"/>
      <c r="T48" s="95"/>
      <c r="U48" s="95"/>
      <c r="V48" s="95"/>
      <c r="W48" s="95"/>
      <c r="X48" s="93"/>
      <c r="Y48" s="95"/>
      <c r="Z48" s="95"/>
    </row>
    <row r="49" spans="1:26" ht="12" customHeight="1">
      <c r="A49" s="172"/>
      <c r="B49" s="172"/>
      <c r="C49" s="43"/>
      <c r="D49" s="219" t="s">
        <v>424</v>
      </c>
      <c r="E49" s="42"/>
      <c r="F49" s="41">
        <f t="shared" si="19"/>
        <v>541</v>
      </c>
      <c r="G49" s="41">
        <v>0</v>
      </c>
      <c r="H49" s="41">
        <v>0</v>
      </c>
      <c r="I49" s="41">
        <v>0</v>
      </c>
      <c r="J49" s="41">
        <v>26</v>
      </c>
      <c r="K49" s="41">
        <v>0</v>
      </c>
      <c r="L49" s="41">
        <v>332</v>
      </c>
      <c r="M49" s="41">
        <v>183</v>
      </c>
      <c r="N49" s="41">
        <v>0</v>
      </c>
      <c r="O49" s="248">
        <v>105.19963031423291</v>
      </c>
    </row>
    <row r="50" spans="1:26" ht="12" customHeight="1">
      <c r="A50" s="172"/>
      <c r="B50" s="172"/>
      <c r="C50" s="40"/>
      <c r="D50" s="220"/>
      <c r="E50" s="39"/>
      <c r="F50" s="44">
        <f t="shared" si="19"/>
        <v>1</v>
      </c>
      <c r="G50" s="37">
        <f t="shared" ref="G50:N50" si="25">IF(G49=0,0,G49/$F49)</f>
        <v>0</v>
      </c>
      <c r="H50" s="37">
        <f t="shared" si="25"/>
        <v>0</v>
      </c>
      <c r="I50" s="37">
        <f t="shared" si="25"/>
        <v>0</v>
      </c>
      <c r="J50" s="37">
        <f t="shared" si="25"/>
        <v>4.8059149722735672E-2</v>
      </c>
      <c r="K50" s="37">
        <f t="shared" si="25"/>
        <v>0</v>
      </c>
      <c r="L50" s="37">
        <f t="shared" si="25"/>
        <v>0.61367837338262476</v>
      </c>
      <c r="M50" s="37">
        <f t="shared" si="25"/>
        <v>0.33826247689463956</v>
      </c>
      <c r="N50" s="37">
        <f t="shared" si="25"/>
        <v>0</v>
      </c>
      <c r="O50" s="249"/>
      <c r="R50" s="93"/>
      <c r="S50" s="93"/>
      <c r="T50" s="93"/>
      <c r="U50" s="95"/>
      <c r="V50" s="95"/>
      <c r="W50" s="95"/>
      <c r="X50" s="93"/>
      <c r="Y50" s="93"/>
      <c r="Z50" s="93"/>
    </row>
    <row r="51" spans="1:26" ht="12" customHeight="1">
      <c r="A51" s="172"/>
      <c r="B51" s="172"/>
      <c r="C51" s="43"/>
      <c r="D51" s="219" t="s">
        <v>425</v>
      </c>
      <c r="E51" s="42"/>
      <c r="F51" s="41">
        <f t="shared" si="19"/>
        <v>1099</v>
      </c>
      <c r="G51" s="41">
        <v>0</v>
      </c>
      <c r="H51" s="41">
        <v>0</v>
      </c>
      <c r="I51" s="41">
        <v>0</v>
      </c>
      <c r="J51" s="41">
        <v>45</v>
      </c>
      <c r="K51" s="41">
        <v>7</v>
      </c>
      <c r="L51" s="41">
        <v>377</v>
      </c>
      <c r="M51" s="41">
        <v>545</v>
      </c>
      <c r="N51" s="41">
        <v>125</v>
      </c>
      <c r="O51" s="248">
        <v>112.00363967242949</v>
      </c>
    </row>
    <row r="52" spans="1:26" ht="12" customHeight="1">
      <c r="A52" s="172"/>
      <c r="B52" s="172"/>
      <c r="C52" s="40"/>
      <c r="D52" s="220"/>
      <c r="E52" s="39"/>
      <c r="F52" s="44">
        <f t="shared" si="19"/>
        <v>1</v>
      </c>
      <c r="G52" s="37">
        <f t="shared" ref="G52:N52" si="26">IF(G51=0,0,G51/$F51)</f>
        <v>0</v>
      </c>
      <c r="H52" s="37">
        <f t="shared" si="26"/>
        <v>0</v>
      </c>
      <c r="I52" s="37">
        <f t="shared" si="26"/>
        <v>0</v>
      </c>
      <c r="J52" s="37">
        <f t="shared" si="26"/>
        <v>4.0946314831665151E-2</v>
      </c>
      <c r="K52" s="37">
        <f t="shared" si="26"/>
        <v>6.369426751592357E-3</v>
      </c>
      <c r="L52" s="37">
        <f t="shared" si="26"/>
        <v>0.34303912647861695</v>
      </c>
      <c r="M52" s="37">
        <f t="shared" si="26"/>
        <v>0.49590536851683348</v>
      </c>
      <c r="N52" s="37">
        <f t="shared" si="26"/>
        <v>0.11373976342129208</v>
      </c>
      <c r="O52" s="249"/>
      <c r="R52" s="93"/>
      <c r="S52" s="93"/>
      <c r="T52" s="95"/>
      <c r="U52" s="95"/>
      <c r="V52" s="95"/>
      <c r="W52" s="95"/>
      <c r="X52" s="95"/>
      <c r="Y52" s="93"/>
      <c r="Z52" s="93"/>
    </row>
    <row r="53" spans="1:26" ht="12" customHeight="1">
      <c r="A53" s="172"/>
      <c r="B53" s="172"/>
      <c r="C53" s="43"/>
      <c r="D53" s="219" t="s">
        <v>426</v>
      </c>
      <c r="E53" s="42"/>
      <c r="F53" s="41">
        <f t="shared" si="19"/>
        <v>1146</v>
      </c>
      <c r="G53" s="41">
        <v>0</v>
      </c>
      <c r="H53" s="41">
        <v>0</v>
      </c>
      <c r="I53" s="41">
        <v>0</v>
      </c>
      <c r="J53" s="41">
        <v>0</v>
      </c>
      <c r="K53" s="41">
        <v>56</v>
      </c>
      <c r="L53" s="41">
        <v>146</v>
      </c>
      <c r="M53" s="41">
        <v>798</v>
      </c>
      <c r="N53" s="41">
        <v>146</v>
      </c>
      <c r="O53" s="248">
        <v>115.08551483420594</v>
      </c>
    </row>
    <row r="54" spans="1:26" ht="12" customHeight="1">
      <c r="A54" s="172"/>
      <c r="B54" s="172"/>
      <c r="C54" s="40"/>
      <c r="D54" s="220"/>
      <c r="E54" s="39"/>
      <c r="F54" s="44">
        <f t="shared" si="19"/>
        <v>1</v>
      </c>
      <c r="G54" s="37">
        <f t="shared" ref="G54:N54" si="27">IF(G53=0,0,G53/$F53)</f>
        <v>0</v>
      </c>
      <c r="H54" s="37">
        <f t="shared" si="27"/>
        <v>0</v>
      </c>
      <c r="I54" s="37">
        <f t="shared" si="27"/>
        <v>0</v>
      </c>
      <c r="J54" s="37">
        <f t="shared" si="27"/>
        <v>0</v>
      </c>
      <c r="K54" s="37">
        <f t="shared" si="27"/>
        <v>4.8865619546247817E-2</v>
      </c>
      <c r="L54" s="37">
        <f t="shared" si="27"/>
        <v>0.12739965095986039</v>
      </c>
      <c r="M54" s="37">
        <f t="shared" si="27"/>
        <v>0.69633507853403143</v>
      </c>
      <c r="N54" s="37">
        <f t="shared" si="27"/>
        <v>0.12739965095986039</v>
      </c>
      <c r="O54" s="249"/>
      <c r="R54" s="93"/>
      <c r="S54" s="93"/>
      <c r="T54" s="95"/>
      <c r="U54" s="95"/>
      <c r="V54" s="93"/>
      <c r="W54" s="95"/>
      <c r="X54" s="95"/>
      <c r="Y54" s="93"/>
      <c r="Z54" s="93"/>
    </row>
    <row r="55" spans="1:26" ht="12" customHeight="1">
      <c r="A55" s="172"/>
      <c r="B55" s="172"/>
      <c r="C55" s="43"/>
      <c r="D55" s="219" t="s">
        <v>427</v>
      </c>
      <c r="E55" s="42"/>
      <c r="F55" s="41">
        <f t="shared" si="19"/>
        <v>3503</v>
      </c>
      <c r="G55" s="41">
        <v>0</v>
      </c>
      <c r="H55" s="41">
        <v>0</v>
      </c>
      <c r="I55" s="41">
        <v>0</v>
      </c>
      <c r="J55" s="41">
        <v>0</v>
      </c>
      <c r="K55" s="41">
        <v>97</v>
      </c>
      <c r="L55" s="41">
        <v>533</v>
      </c>
      <c r="M55" s="41">
        <v>1302</v>
      </c>
      <c r="N55" s="41">
        <v>1571</v>
      </c>
      <c r="O55" s="248">
        <v>116.94119326291749</v>
      </c>
    </row>
    <row r="56" spans="1:26" ht="12" customHeight="1">
      <c r="A56" s="172"/>
      <c r="B56" s="172"/>
      <c r="C56" s="40"/>
      <c r="D56" s="220"/>
      <c r="E56" s="39"/>
      <c r="F56" s="44">
        <f t="shared" si="19"/>
        <v>1</v>
      </c>
      <c r="G56" s="37">
        <f t="shared" ref="G56:N56" si="28">IF(G55=0,0,G55/$F55)</f>
        <v>0</v>
      </c>
      <c r="H56" s="37">
        <f t="shared" si="28"/>
        <v>0</v>
      </c>
      <c r="I56" s="37">
        <f t="shared" si="28"/>
        <v>0</v>
      </c>
      <c r="J56" s="37">
        <f t="shared" si="28"/>
        <v>0</v>
      </c>
      <c r="K56" s="37">
        <f t="shared" si="28"/>
        <v>2.769055095632315E-2</v>
      </c>
      <c r="L56" s="37">
        <f t="shared" si="28"/>
        <v>0.1521552954610334</v>
      </c>
      <c r="M56" s="37">
        <f t="shared" si="28"/>
        <v>0.37168141592920356</v>
      </c>
      <c r="N56" s="37">
        <f t="shared" si="28"/>
        <v>0.44847273765343992</v>
      </c>
      <c r="O56" s="249"/>
      <c r="R56" s="93"/>
      <c r="S56" s="93"/>
      <c r="T56" s="95"/>
      <c r="U56" s="95"/>
      <c r="V56" s="95"/>
      <c r="W56" s="95"/>
      <c r="X56" s="93"/>
      <c r="Y56" s="95"/>
      <c r="Z56" s="93"/>
    </row>
    <row r="57" spans="1:26" ht="12" customHeight="1">
      <c r="A57" s="172"/>
      <c r="B57" s="172"/>
      <c r="C57" s="43"/>
      <c r="D57" s="219" t="s">
        <v>428</v>
      </c>
      <c r="E57" s="42"/>
      <c r="F57" s="41">
        <f t="shared" si="19"/>
        <v>920</v>
      </c>
      <c r="G57" s="41">
        <v>0</v>
      </c>
      <c r="H57" s="41">
        <v>0</v>
      </c>
      <c r="I57" s="41">
        <v>0</v>
      </c>
      <c r="J57" s="41">
        <v>8</v>
      </c>
      <c r="K57" s="41">
        <v>0</v>
      </c>
      <c r="L57" s="41">
        <v>236</v>
      </c>
      <c r="M57" s="41">
        <v>125</v>
      </c>
      <c r="N57" s="41">
        <v>551</v>
      </c>
      <c r="O57" s="248">
        <v>119.16739130434783</v>
      </c>
    </row>
    <row r="58" spans="1:26" ht="12" customHeight="1">
      <c r="A58" s="172"/>
      <c r="B58" s="172"/>
      <c r="C58" s="40"/>
      <c r="D58" s="220"/>
      <c r="E58" s="39"/>
      <c r="F58" s="44">
        <f t="shared" si="19"/>
        <v>1</v>
      </c>
      <c r="G58" s="37">
        <f t="shared" ref="G58:N58" si="29">IF(G57=0,0,G57/$F57)</f>
        <v>0</v>
      </c>
      <c r="H58" s="37">
        <f t="shared" si="29"/>
        <v>0</v>
      </c>
      <c r="I58" s="37">
        <f t="shared" si="29"/>
        <v>0</v>
      </c>
      <c r="J58" s="37">
        <f t="shared" si="29"/>
        <v>8.6956521739130436E-3</v>
      </c>
      <c r="K58" s="37">
        <f t="shared" si="29"/>
        <v>0</v>
      </c>
      <c r="L58" s="37">
        <f t="shared" si="29"/>
        <v>0.2565217391304348</v>
      </c>
      <c r="M58" s="37">
        <f t="shared" si="29"/>
        <v>0.1358695652173913</v>
      </c>
      <c r="N58" s="37">
        <f t="shared" si="29"/>
        <v>0.59891304347826091</v>
      </c>
      <c r="O58" s="249"/>
      <c r="R58" s="93"/>
      <c r="S58" s="93"/>
      <c r="T58" s="95"/>
      <c r="U58" s="95"/>
      <c r="V58" s="95"/>
      <c r="W58" s="95"/>
      <c r="X58" s="95"/>
      <c r="Y58" s="95"/>
      <c r="Z58" s="93"/>
    </row>
    <row r="59" spans="1:26" ht="12.75" customHeight="1">
      <c r="A59" s="172"/>
      <c r="B59" s="172"/>
      <c r="C59" s="43"/>
      <c r="D59" s="219" t="s">
        <v>429</v>
      </c>
      <c r="E59" s="42"/>
      <c r="F59" s="41">
        <f t="shared" si="19"/>
        <v>7258</v>
      </c>
      <c r="G59" s="41">
        <v>0</v>
      </c>
      <c r="H59" s="41">
        <v>0</v>
      </c>
      <c r="I59" s="41">
        <v>0</v>
      </c>
      <c r="J59" s="41">
        <v>0</v>
      </c>
      <c r="K59" s="41">
        <v>0</v>
      </c>
      <c r="L59" s="41">
        <v>140</v>
      </c>
      <c r="M59" s="41">
        <v>882</v>
      </c>
      <c r="N59" s="41">
        <v>6236</v>
      </c>
      <c r="O59" s="248">
        <v>125.48732433177184</v>
      </c>
    </row>
    <row r="60" spans="1:26" ht="12.75" customHeight="1">
      <c r="A60" s="172"/>
      <c r="B60" s="172"/>
      <c r="C60" s="40"/>
      <c r="D60" s="220"/>
      <c r="E60" s="39"/>
      <c r="F60" s="44">
        <f t="shared" si="19"/>
        <v>1</v>
      </c>
      <c r="G60" s="37">
        <f t="shared" ref="G60:N60" si="30">IF(G59=0,0,G59/$F59)</f>
        <v>0</v>
      </c>
      <c r="H60" s="37">
        <f t="shared" si="30"/>
        <v>0</v>
      </c>
      <c r="I60" s="37">
        <f t="shared" si="30"/>
        <v>0</v>
      </c>
      <c r="J60" s="37">
        <f t="shared" si="30"/>
        <v>0</v>
      </c>
      <c r="K60" s="37">
        <f t="shared" si="30"/>
        <v>0</v>
      </c>
      <c r="L60" s="37">
        <f t="shared" si="30"/>
        <v>1.9289060347203086E-2</v>
      </c>
      <c r="M60" s="37">
        <f t="shared" si="30"/>
        <v>0.12152108018737945</v>
      </c>
      <c r="N60" s="37">
        <f t="shared" si="30"/>
        <v>0.85918985946541748</v>
      </c>
      <c r="O60" s="249"/>
      <c r="R60" s="93"/>
      <c r="S60" s="93"/>
      <c r="T60" s="95"/>
      <c r="U60" s="95"/>
      <c r="V60" s="95"/>
      <c r="W60" s="95"/>
      <c r="X60" s="93"/>
      <c r="Y60" s="95"/>
      <c r="Z60" s="93"/>
    </row>
    <row r="61" spans="1:26" ht="12" customHeight="1">
      <c r="A61" s="172"/>
      <c r="B61" s="172"/>
      <c r="C61" s="43"/>
      <c r="D61" s="219" t="s">
        <v>21</v>
      </c>
      <c r="E61" s="42"/>
      <c r="F61" s="41">
        <f t="shared" si="19"/>
        <v>1736</v>
      </c>
      <c r="G61" s="41">
        <v>0</v>
      </c>
      <c r="H61" s="41">
        <v>0</v>
      </c>
      <c r="I61" s="41">
        <v>0</v>
      </c>
      <c r="J61" s="41">
        <v>16</v>
      </c>
      <c r="K61" s="41">
        <v>0</v>
      </c>
      <c r="L61" s="41">
        <v>165</v>
      </c>
      <c r="M61" s="41">
        <v>75</v>
      </c>
      <c r="N61" s="41">
        <v>1480</v>
      </c>
      <c r="O61" s="248">
        <v>122.30933179723502</v>
      </c>
    </row>
    <row r="62" spans="1:26" ht="12" customHeight="1">
      <c r="A62" s="172"/>
      <c r="B62" s="172"/>
      <c r="C62" s="40"/>
      <c r="D62" s="220"/>
      <c r="E62" s="39"/>
      <c r="F62" s="44">
        <f t="shared" si="19"/>
        <v>1</v>
      </c>
      <c r="G62" s="37">
        <f t="shared" ref="G62:N62" si="31">IF(G61=0,0,G61/$F61)</f>
        <v>0</v>
      </c>
      <c r="H62" s="37">
        <f t="shared" si="31"/>
        <v>0</v>
      </c>
      <c r="I62" s="37">
        <f t="shared" si="31"/>
        <v>0</v>
      </c>
      <c r="J62" s="37">
        <f t="shared" si="31"/>
        <v>9.2165898617511521E-3</v>
      </c>
      <c r="K62" s="37">
        <f t="shared" si="31"/>
        <v>0</v>
      </c>
      <c r="L62" s="37">
        <f t="shared" si="31"/>
        <v>9.5046082949308761E-2</v>
      </c>
      <c r="M62" s="37">
        <f t="shared" si="31"/>
        <v>4.3202764976958526E-2</v>
      </c>
      <c r="N62" s="37">
        <f t="shared" si="31"/>
        <v>0.85253456221198154</v>
      </c>
      <c r="O62" s="249"/>
      <c r="R62" s="93"/>
      <c r="S62" s="93"/>
      <c r="T62" s="95"/>
      <c r="U62" s="95"/>
      <c r="V62" s="95"/>
      <c r="W62" s="95"/>
      <c r="X62" s="95"/>
      <c r="Y62" s="95"/>
      <c r="Z62" s="95"/>
    </row>
    <row r="63" spans="1:26" ht="12" customHeight="1">
      <c r="A63" s="172"/>
      <c r="B63" s="172"/>
      <c r="C63" s="43"/>
      <c r="D63" s="219" t="s">
        <v>430</v>
      </c>
      <c r="E63" s="42"/>
      <c r="F63" s="41">
        <f t="shared" si="19"/>
        <v>1563</v>
      </c>
      <c r="G63" s="41">
        <v>0</v>
      </c>
      <c r="H63" s="41">
        <v>0</v>
      </c>
      <c r="I63" s="41">
        <v>0</v>
      </c>
      <c r="J63" s="41">
        <v>0</v>
      </c>
      <c r="K63" s="41">
        <v>0</v>
      </c>
      <c r="L63" s="41">
        <v>0</v>
      </c>
      <c r="M63" s="41">
        <v>593</v>
      </c>
      <c r="N63" s="41">
        <v>970</v>
      </c>
      <c r="O63" s="248">
        <v>120.86500319897632</v>
      </c>
    </row>
    <row r="64" spans="1:26" ht="12" customHeight="1">
      <c r="A64" s="172"/>
      <c r="B64" s="172"/>
      <c r="C64" s="40"/>
      <c r="D64" s="220"/>
      <c r="E64" s="39"/>
      <c r="F64" s="44">
        <f t="shared" si="19"/>
        <v>1</v>
      </c>
      <c r="G64" s="37">
        <f t="shared" ref="G64:N64" si="32">IF(G63=0,0,G63/$F63)</f>
        <v>0</v>
      </c>
      <c r="H64" s="37">
        <f t="shared" si="32"/>
        <v>0</v>
      </c>
      <c r="I64" s="37">
        <f t="shared" si="32"/>
        <v>0</v>
      </c>
      <c r="J64" s="37">
        <f t="shared" si="32"/>
        <v>0</v>
      </c>
      <c r="K64" s="37">
        <f t="shared" si="32"/>
        <v>0</v>
      </c>
      <c r="L64" s="37">
        <f t="shared" si="32"/>
        <v>0</v>
      </c>
      <c r="M64" s="37">
        <f t="shared" si="32"/>
        <v>0.37939859245041585</v>
      </c>
      <c r="N64" s="37">
        <f t="shared" si="32"/>
        <v>0.62060140754958415</v>
      </c>
      <c r="O64" s="249"/>
      <c r="R64" s="93"/>
      <c r="S64" s="93"/>
      <c r="T64" s="95"/>
      <c r="U64" s="95"/>
      <c r="V64" s="95"/>
      <c r="W64" s="95"/>
      <c r="X64" s="95"/>
      <c r="Y64" s="95"/>
      <c r="Z64" s="93"/>
    </row>
    <row r="65" spans="1:26" ht="12" customHeight="1">
      <c r="A65" s="172"/>
      <c r="B65" s="172"/>
      <c r="C65" s="43"/>
      <c r="D65" s="219" t="s">
        <v>431</v>
      </c>
      <c r="E65" s="42"/>
      <c r="F65" s="41">
        <f t="shared" si="19"/>
        <v>3185</v>
      </c>
      <c r="G65" s="41">
        <v>0</v>
      </c>
      <c r="H65" s="41">
        <v>0</v>
      </c>
      <c r="I65" s="41">
        <v>0</v>
      </c>
      <c r="J65" s="41">
        <v>0</v>
      </c>
      <c r="K65" s="41">
        <v>0</v>
      </c>
      <c r="L65" s="41">
        <v>199</v>
      </c>
      <c r="M65" s="41">
        <v>870</v>
      </c>
      <c r="N65" s="41">
        <v>2116</v>
      </c>
      <c r="O65" s="248">
        <v>118.47912087912088</v>
      </c>
    </row>
    <row r="66" spans="1:26" ht="12" customHeight="1">
      <c r="A66" s="172"/>
      <c r="B66" s="172"/>
      <c r="C66" s="40"/>
      <c r="D66" s="220"/>
      <c r="E66" s="39"/>
      <c r="F66" s="44">
        <f t="shared" si="19"/>
        <v>1</v>
      </c>
      <c r="G66" s="37">
        <f t="shared" ref="G66:N66" si="33">IF(G65=0,0,G65/$F65)</f>
        <v>0</v>
      </c>
      <c r="H66" s="37">
        <f t="shared" si="33"/>
        <v>0</v>
      </c>
      <c r="I66" s="37">
        <f t="shared" si="33"/>
        <v>0</v>
      </c>
      <c r="J66" s="37">
        <f t="shared" si="33"/>
        <v>0</v>
      </c>
      <c r="K66" s="37">
        <f t="shared" si="33"/>
        <v>0</v>
      </c>
      <c r="L66" s="37">
        <f t="shared" si="33"/>
        <v>6.2480376766091049E-2</v>
      </c>
      <c r="M66" s="37">
        <f t="shared" si="33"/>
        <v>0.27315541601255888</v>
      </c>
      <c r="N66" s="37">
        <f t="shared" si="33"/>
        <v>0.66436420722135003</v>
      </c>
      <c r="O66" s="249"/>
      <c r="R66" s="93"/>
      <c r="S66" s="93"/>
      <c r="T66" s="93"/>
      <c r="U66" s="95"/>
      <c r="V66" s="95"/>
      <c r="W66" s="95"/>
      <c r="X66" s="95"/>
      <c r="Y66" s="95"/>
      <c r="Z66" s="93"/>
    </row>
    <row r="67" spans="1:26" ht="12" customHeight="1">
      <c r="A67" s="172"/>
      <c r="B67" s="172"/>
      <c r="C67" s="43"/>
      <c r="D67" s="219" t="s">
        <v>432</v>
      </c>
      <c r="E67" s="42"/>
      <c r="F67" s="41">
        <f t="shared" si="19"/>
        <v>960</v>
      </c>
      <c r="G67" s="41">
        <v>0</v>
      </c>
      <c r="H67" s="41">
        <v>0</v>
      </c>
      <c r="I67" s="41">
        <v>0</v>
      </c>
      <c r="J67" s="41">
        <v>0</v>
      </c>
      <c r="K67" s="41">
        <v>0</v>
      </c>
      <c r="L67" s="41">
        <v>197</v>
      </c>
      <c r="M67" s="41">
        <v>0</v>
      </c>
      <c r="N67" s="41">
        <v>763</v>
      </c>
      <c r="O67" s="248">
        <v>136.38958333333332</v>
      </c>
    </row>
    <row r="68" spans="1:26" ht="12" customHeight="1">
      <c r="A68" s="172"/>
      <c r="B68" s="173"/>
      <c r="C68" s="40"/>
      <c r="D68" s="220"/>
      <c r="E68" s="39"/>
      <c r="F68" s="44">
        <f t="shared" si="19"/>
        <v>1</v>
      </c>
      <c r="G68" s="37">
        <f t="shared" ref="G68:N68" si="34">IF(G67=0,0,G67/$F67)</f>
        <v>0</v>
      </c>
      <c r="H68" s="37">
        <f t="shared" si="34"/>
        <v>0</v>
      </c>
      <c r="I68" s="37">
        <f t="shared" si="34"/>
        <v>0</v>
      </c>
      <c r="J68" s="37">
        <f t="shared" si="34"/>
        <v>0</v>
      </c>
      <c r="K68" s="37">
        <f t="shared" si="34"/>
        <v>0</v>
      </c>
      <c r="L68" s="37">
        <f t="shared" si="34"/>
        <v>0.20520833333333333</v>
      </c>
      <c r="M68" s="37">
        <f t="shared" si="34"/>
        <v>0</v>
      </c>
      <c r="N68" s="37">
        <f t="shared" si="34"/>
        <v>0.79479166666666667</v>
      </c>
      <c r="O68" s="249"/>
      <c r="R68" s="93"/>
      <c r="S68" s="93"/>
      <c r="T68" s="93"/>
      <c r="U68" s="95"/>
      <c r="V68" s="95"/>
      <c r="W68" s="95"/>
      <c r="X68" s="95"/>
      <c r="Y68" s="95"/>
      <c r="Z68" s="95"/>
    </row>
    <row r="69" spans="1:26" ht="12" customHeight="1">
      <c r="A69" s="172"/>
      <c r="B69" s="171" t="s">
        <v>17</v>
      </c>
      <c r="C69" s="43"/>
      <c r="D69" s="219" t="s">
        <v>16</v>
      </c>
      <c r="E69" s="42"/>
      <c r="F69" s="41">
        <f>SUM(G69:N69)</f>
        <v>38741</v>
      </c>
      <c r="G69" s="41">
        <f>SUM(G71,G73,G75,G77,G79,G81,G83,G85,G87,G89,G91,G93,G95,G97,G99)</f>
        <v>26</v>
      </c>
      <c r="H69" s="41">
        <f t="shared" ref="H69:N69" si="35">SUM(H71,H73,H75,H77,H79,H81,H83,H85,H87,H89,H91,H93,H95,H97,H99)</f>
        <v>65</v>
      </c>
      <c r="I69" s="41">
        <f t="shared" si="35"/>
        <v>347</v>
      </c>
      <c r="J69" s="41">
        <f t="shared" si="35"/>
        <v>1230</v>
      </c>
      <c r="K69" s="41">
        <f t="shared" si="35"/>
        <v>2516</v>
      </c>
      <c r="L69" s="41">
        <f t="shared" si="35"/>
        <v>7261</v>
      </c>
      <c r="M69" s="41">
        <f t="shared" si="35"/>
        <v>7130</v>
      </c>
      <c r="N69" s="41">
        <f t="shared" si="35"/>
        <v>20166</v>
      </c>
      <c r="O69" s="248">
        <v>114.70900338143052</v>
      </c>
    </row>
    <row r="70" spans="1:26" ht="12" customHeight="1">
      <c r="A70" s="172"/>
      <c r="B70" s="172"/>
      <c r="C70" s="40"/>
      <c r="D70" s="220"/>
      <c r="E70" s="39"/>
      <c r="F70" s="44">
        <f t="shared" si="19"/>
        <v>1</v>
      </c>
      <c r="G70" s="37">
        <f t="shared" ref="G70:N70" si="36">IF(G69=0,0,G69/$F69)</f>
        <v>6.7112361580754236E-4</v>
      </c>
      <c r="H70" s="37">
        <f t="shared" si="36"/>
        <v>1.677809039518856E-3</v>
      </c>
      <c r="I70" s="37">
        <f t="shared" si="36"/>
        <v>8.9569190263545078E-3</v>
      </c>
      <c r="J70" s="37">
        <f t="shared" si="36"/>
        <v>3.1749309517049122E-2</v>
      </c>
      <c r="K70" s="37">
        <f t="shared" si="36"/>
        <v>6.4944116052760639E-2</v>
      </c>
      <c r="L70" s="37">
        <f t="shared" si="36"/>
        <v>0.18742417593763713</v>
      </c>
      <c r="M70" s="37">
        <f t="shared" si="36"/>
        <v>0.1840427454118376</v>
      </c>
      <c r="N70" s="37">
        <f t="shared" si="36"/>
        <v>0.5205338013990346</v>
      </c>
      <c r="O70" s="249"/>
      <c r="R70" s="93"/>
      <c r="S70" s="93"/>
      <c r="T70" s="93"/>
      <c r="U70" s="95"/>
      <c r="V70" s="93"/>
      <c r="W70" s="95"/>
      <c r="X70" s="93"/>
      <c r="Y70" s="95"/>
      <c r="Z70" s="93"/>
    </row>
    <row r="71" spans="1:26" ht="12" customHeight="1">
      <c r="A71" s="172"/>
      <c r="B71" s="172"/>
      <c r="C71" s="43"/>
      <c r="D71" s="219" t="s">
        <v>120</v>
      </c>
      <c r="E71" s="42"/>
      <c r="F71" s="41">
        <f>SUM(G71:N71)</f>
        <v>105</v>
      </c>
      <c r="G71" s="41">
        <v>0</v>
      </c>
      <c r="H71" s="41">
        <v>8</v>
      </c>
      <c r="I71" s="41">
        <v>9</v>
      </c>
      <c r="J71" s="41">
        <v>0</v>
      </c>
      <c r="K71" s="41">
        <v>0</v>
      </c>
      <c r="L71" s="41">
        <v>82</v>
      </c>
      <c r="M71" s="41">
        <v>0</v>
      </c>
      <c r="N71" s="41">
        <v>6</v>
      </c>
      <c r="O71" s="248">
        <v>100.68571428571428</v>
      </c>
    </row>
    <row r="72" spans="1:26" ht="12" customHeight="1">
      <c r="A72" s="172"/>
      <c r="B72" s="172"/>
      <c r="C72" s="40"/>
      <c r="D72" s="220"/>
      <c r="E72" s="39"/>
      <c r="F72" s="44">
        <f t="shared" ref="F72:F100" si="37">SUM(G72:N72)</f>
        <v>1</v>
      </c>
      <c r="G72" s="37">
        <f t="shared" ref="G72:N72" si="38">IF(G71=0,0,G71/$F71)</f>
        <v>0</v>
      </c>
      <c r="H72" s="37">
        <f t="shared" si="38"/>
        <v>7.6190476190476197E-2</v>
      </c>
      <c r="I72" s="37">
        <f t="shared" si="38"/>
        <v>8.5714285714285715E-2</v>
      </c>
      <c r="J72" s="37">
        <f t="shared" si="38"/>
        <v>0</v>
      </c>
      <c r="K72" s="37">
        <f t="shared" si="38"/>
        <v>0</v>
      </c>
      <c r="L72" s="37">
        <f t="shared" si="38"/>
        <v>0.78095238095238095</v>
      </c>
      <c r="M72" s="37">
        <f t="shared" si="38"/>
        <v>0</v>
      </c>
      <c r="N72" s="37">
        <f t="shared" si="38"/>
        <v>5.7142857142857141E-2</v>
      </c>
      <c r="O72" s="249"/>
      <c r="R72" s="93"/>
      <c r="S72" s="93"/>
      <c r="T72" s="93"/>
      <c r="U72" s="95"/>
      <c r="V72" s="93"/>
      <c r="W72" s="93"/>
      <c r="X72" s="93"/>
      <c r="Y72" s="93"/>
      <c r="Z72" s="93"/>
    </row>
    <row r="73" spans="1:26" ht="12" customHeight="1">
      <c r="A73" s="172"/>
      <c r="B73" s="172"/>
      <c r="C73" s="43"/>
      <c r="D73" s="219" t="s">
        <v>14</v>
      </c>
      <c r="E73" s="42"/>
      <c r="F73" s="41">
        <f t="shared" si="37"/>
        <v>2665</v>
      </c>
      <c r="G73" s="41">
        <v>0</v>
      </c>
      <c r="H73" s="41">
        <v>0</v>
      </c>
      <c r="I73" s="41">
        <v>81</v>
      </c>
      <c r="J73" s="41">
        <v>503</v>
      </c>
      <c r="K73" s="41">
        <v>788</v>
      </c>
      <c r="L73" s="41">
        <v>775</v>
      </c>
      <c r="M73" s="41">
        <v>247</v>
      </c>
      <c r="N73" s="41">
        <v>271</v>
      </c>
      <c r="O73" s="248">
        <v>99.35009380863039</v>
      </c>
    </row>
    <row r="74" spans="1:26" ht="12" customHeight="1">
      <c r="A74" s="172"/>
      <c r="B74" s="172"/>
      <c r="C74" s="40"/>
      <c r="D74" s="220"/>
      <c r="E74" s="39"/>
      <c r="F74" s="44">
        <f t="shared" si="37"/>
        <v>1</v>
      </c>
      <c r="G74" s="37">
        <f t="shared" ref="G74:N74" si="39">IF(G73=0,0,G73/$F73)</f>
        <v>0</v>
      </c>
      <c r="H74" s="37">
        <f t="shared" si="39"/>
        <v>0</v>
      </c>
      <c r="I74" s="37">
        <f t="shared" si="39"/>
        <v>3.0393996247654785E-2</v>
      </c>
      <c r="J74" s="37">
        <f t="shared" si="39"/>
        <v>0.18874296435272045</v>
      </c>
      <c r="K74" s="37">
        <f t="shared" si="39"/>
        <v>0.29568480300187616</v>
      </c>
      <c r="L74" s="37">
        <f t="shared" si="39"/>
        <v>0.29080675422138835</v>
      </c>
      <c r="M74" s="37">
        <f t="shared" si="39"/>
        <v>9.2682926829268292E-2</v>
      </c>
      <c r="N74" s="37">
        <f t="shared" si="39"/>
        <v>0.10168855534709194</v>
      </c>
      <c r="O74" s="249"/>
      <c r="R74" s="93"/>
      <c r="S74" s="93"/>
      <c r="T74" s="95"/>
      <c r="U74" s="95"/>
      <c r="V74" s="95"/>
      <c r="W74" s="95"/>
      <c r="X74" s="95"/>
      <c r="Y74" s="93"/>
      <c r="Z74" s="93"/>
    </row>
    <row r="75" spans="1:26" ht="12" customHeight="1">
      <c r="A75" s="172"/>
      <c r="B75" s="172"/>
      <c r="C75" s="43"/>
      <c r="D75" s="219" t="s">
        <v>13</v>
      </c>
      <c r="E75" s="42"/>
      <c r="F75" s="41">
        <f t="shared" si="37"/>
        <v>809</v>
      </c>
      <c r="G75" s="41">
        <v>0</v>
      </c>
      <c r="H75" s="41">
        <v>0</v>
      </c>
      <c r="I75" s="41">
        <v>0</v>
      </c>
      <c r="J75" s="41">
        <v>0</v>
      </c>
      <c r="K75" s="41">
        <v>8</v>
      </c>
      <c r="L75" s="41">
        <v>66</v>
      </c>
      <c r="M75" s="41">
        <v>0</v>
      </c>
      <c r="N75" s="41">
        <v>735</v>
      </c>
      <c r="O75" s="248">
        <v>121.55253399258343</v>
      </c>
    </row>
    <row r="76" spans="1:26" ht="12" customHeight="1">
      <c r="A76" s="172"/>
      <c r="B76" s="172"/>
      <c r="C76" s="40"/>
      <c r="D76" s="220"/>
      <c r="E76" s="39"/>
      <c r="F76" s="44">
        <f t="shared" si="37"/>
        <v>1</v>
      </c>
      <c r="G76" s="37">
        <f t="shared" ref="G76:N76" si="40">IF(G75=0,0,G75/$F75)</f>
        <v>0</v>
      </c>
      <c r="H76" s="37">
        <f t="shared" si="40"/>
        <v>0</v>
      </c>
      <c r="I76" s="37">
        <f t="shared" si="40"/>
        <v>0</v>
      </c>
      <c r="J76" s="37">
        <f t="shared" si="40"/>
        <v>0</v>
      </c>
      <c r="K76" s="37">
        <f t="shared" si="40"/>
        <v>9.8887515451174281E-3</v>
      </c>
      <c r="L76" s="37">
        <f t="shared" si="40"/>
        <v>8.1582200247218795E-2</v>
      </c>
      <c r="M76" s="37">
        <f t="shared" si="40"/>
        <v>0</v>
      </c>
      <c r="N76" s="37">
        <f t="shared" si="40"/>
        <v>0.90852904820766378</v>
      </c>
      <c r="O76" s="249"/>
      <c r="R76" s="93"/>
      <c r="S76" s="93"/>
      <c r="T76" s="95"/>
      <c r="U76" s="93"/>
      <c r="V76" s="95"/>
      <c r="W76" s="93"/>
      <c r="X76" s="95"/>
      <c r="Y76" s="95"/>
      <c r="Z76" s="93"/>
    </row>
    <row r="77" spans="1:26" ht="12" customHeight="1">
      <c r="A77" s="172"/>
      <c r="B77" s="172"/>
      <c r="C77" s="43"/>
      <c r="D77" s="219" t="s">
        <v>12</v>
      </c>
      <c r="E77" s="42"/>
      <c r="F77" s="41">
        <f t="shared" si="37"/>
        <v>809</v>
      </c>
      <c r="G77" s="41">
        <v>0</v>
      </c>
      <c r="H77" s="41">
        <v>0</v>
      </c>
      <c r="I77" s="41">
        <v>0</v>
      </c>
      <c r="J77" s="41">
        <v>0</v>
      </c>
      <c r="K77" s="41">
        <v>33</v>
      </c>
      <c r="L77" s="41">
        <v>59</v>
      </c>
      <c r="M77" s="41">
        <v>0</v>
      </c>
      <c r="N77" s="41">
        <v>717</v>
      </c>
      <c r="O77" s="248">
        <v>120.610630407911</v>
      </c>
    </row>
    <row r="78" spans="1:26" ht="12" customHeight="1">
      <c r="A78" s="172"/>
      <c r="B78" s="172"/>
      <c r="C78" s="40"/>
      <c r="D78" s="220"/>
      <c r="E78" s="39"/>
      <c r="F78" s="44">
        <f t="shared" si="37"/>
        <v>1</v>
      </c>
      <c r="G78" s="37">
        <f t="shared" ref="G78:N78" si="41">IF(G77=0,0,G77/$F77)</f>
        <v>0</v>
      </c>
      <c r="H78" s="37">
        <f t="shared" si="41"/>
        <v>0</v>
      </c>
      <c r="I78" s="37">
        <f t="shared" si="41"/>
        <v>0</v>
      </c>
      <c r="J78" s="37">
        <f t="shared" si="41"/>
        <v>0</v>
      </c>
      <c r="K78" s="37">
        <f t="shared" si="41"/>
        <v>4.0791100123609397E-2</v>
      </c>
      <c r="L78" s="37">
        <f t="shared" si="41"/>
        <v>7.2929542645241041E-2</v>
      </c>
      <c r="M78" s="37">
        <f t="shared" si="41"/>
        <v>0</v>
      </c>
      <c r="N78" s="37">
        <f t="shared" si="41"/>
        <v>0.88627935723114959</v>
      </c>
      <c r="O78" s="249"/>
      <c r="R78" s="93"/>
      <c r="S78" s="93"/>
      <c r="T78" s="93"/>
      <c r="U78" s="95"/>
      <c r="V78" s="95"/>
      <c r="W78" s="93"/>
      <c r="X78" s="93"/>
      <c r="Y78" s="93"/>
      <c r="Z78" s="93"/>
    </row>
    <row r="79" spans="1:26" ht="12" customHeight="1">
      <c r="A79" s="172"/>
      <c r="B79" s="172"/>
      <c r="C79" s="43"/>
      <c r="D79" s="219" t="s">
        <v>11</v>
      </c>
      <c r="E79" s="42"/>
      <c r="F79" s="41">
        <f t="shared" si="37"/>
        <v>1907</v>
      </c>
      <c r="G79" s="41">
        <v>0</v>
      </c>
      <c r="H79" s="41">
        <v>0</v>
      </c>
      <c r="I79" s="41">
        <v>39</v>
      </c>
      <c r="J79" s="41">
        <v>240</v>
      </c>
      <c r="K79" s="41">
        <v>244</v>
      </c>
      <c r="L79" s="41">
        <v>333</v>
      </c>
      <c r="M79" s="41">
        <v>583</v>
      </c>
      <c r="N79" s="41">
        <v>468</v>
      </c>
      <c r="O79" s="248">
        <v>116.79234399580493</v>
      </c>
    </row>
    <row r="80" spans="1:26" ht="12" customHeight="1">
      <c r="A80" s="172"/>
      <c r="B80" s="172"/>
      <c r="C80" s="40"/>
      <c r="D80" s="220"/>
      <c r="E80" s="39"/>
      <c r="F80" s="44">
        <f t="shared" si="37"/>
        <v>1</v>
      </c>
      <c r="G80" s="37">
        <f t="shared" ref="G80:N80" si="42">IF(G79=0,0,G79/$F79)</f>
        <v>0</v>
      </c>
      <c r="H80" s="37">
        <f t="shared" si="42"/>
        <v>0</v>
      </c>
      <c r="I80" s="37">
        <f t="shared" si="42"/>
        <v>2.0450970110120609E-2</v>
      </c>
      <c r="J80" s="37">
        <f t="shared" si="42"/>
        <v>0.12585212375458835</v>
      </c>
      <c r="K80" s="37">
        <f t="shared" si="42"/>
        <v>0.12794965915049816</v>
      </c>
      <c r="L80" s="37">
        <f t="shared" si="42"/>
        <v>0.17461982170949134</v>
      </c>
      <c r="M80" s="37">
        <f t="shared" si="42"/>
        <v>0.30571578395385424</v>
      </c>
      <c r="N80" s="37">
        <f t="shared" si="42"/>
        <v>0.2454116413214473</v>
      </c>
      <c r="O80" s="249"/>
      <c r="R80" s="93"/>
      <c r="S80" s="93"/>
      <c r="T80" s="93"/>
      <c r="U80" s="93"/>
      <c r="V80" s="93"/>
      <c r="W80" s="93"/>
      <c r="X80" s="93"/>
      <c r="Y80" s="93"/>
      <c r="Z80" s="93"/>
    </row>
    <row r="81" spans="1:26" ht="12" customHeight="1">
      <c r="A81" s="172"/>
      <c r="B81" s="172"/>
      <c r="C81" s="43"/>
      <c r="D81" s="219" t="s">
        <v>10</v>
      </c>
      <c r="E81" s="42"/>
      <c r="F81" s="41">
        <f t="shared" si="37"/>
        <v>4805</v>
      </c>
      <c r="G81" s="41">
        <v>0</v>
      </c>
      <c r="H81" s="41">
        <v>36</v>
      </c>
      <c r="I81" s="41">
        <v>39</v>
      </c>
      <c r="J81" s="41">
        <v>93</v>
      </c>
      <c r="K81" s="41">
        <v>204</v>
      </c>
      <c r="L81" s="41">
        <v>2116</v>
      </c>
      <c r="M81" s="41">
        <v>978</v>
      </c>
      <c r="N81" s="41">
        <v>1339</v>
      </c>
      <c r="O81" s="248">
        <v>110.43995837669095</v>
      </c>
    </row>
    <row r="82" spans="1:26" ht="12" customHeight="1">
      <c r="A82" s="172"/>
      <c r="B82" s="172"/>
      <c r="C82" s="40"/>
      <c r="D82" s="220"/>
      <c r="E82" s="39"/>
      <c r="F82" s="44">
        <f t="shared" si="37"/>
        <v>1</v>
      </c>
      <c r="G82" s="37">
        <f t="shared" ref="G82:N82" si="43">IF(G81=0,0,G81/$F81)</f>
        <v>0</v>
      </c>
      <c r="H82" s="37">
        <f t="shared" si="43"/>
        <v>7.4921956295525491E-3</v>
      </c>
      <c r="I82" s="37">
        <f t="shared" si="43"/>
        <v>8.1165452653485948E-3</v>
      </c>
      <c r="J82" s="37">
        <f t="shared" si="43"/>
        <v>1.935483870967742E-2</v>
      </c>
      <c r="K82" s="37">
        <f t="shared" si="43"/>
        <v>4.2455775234131111E-2</v>
      </c>
      <c r="L82" s="37">
        <f t="shared" si="43"/>
        <v>0.44037460978147763</v>
      </c>
      <c r="M82" s="37">
        <f t="shared" si="43"/>
        <v>0.20353798126951092</v>
      </c>
      <c r="N82" s="37">
        <f t="shared" si="43"/>
        <v>0.27866805411030177</v>
      </c>
      <c r="O82" s="249"/>
      <c r="R82" s="93"/>
      <c r="S82" s="93"/>
      <c r="T82" s="93"/>
      <c r="U82" s="95"/>
      <c r="V82" s="95"/>
      <c r="W82" s="95"/>
      <c r="X82" s="95"/>
      <c r="Y82" s="95"/>
      <c r="Z82" s="93"/>
    </row>
    <row r="83" spans="1:26" ht="12" customHeight="1">
      <c r="A83" s="172"/>
      <c r="B83" s="172"/>
      <c r="C83" s="43"/>
      <c r="D83" s="219" t="s">
        <v>9</v>
      </c>
      <c r="E83" s="42"/>
      <c r="F83" s="41">
        <f t="shared" si="37"/>
        <v>1138</v>
      </c>
      <c r="G83" s="41">
        <v>0</v>
      </c>
      <c r="H83" s="41">
        <v>0</v>
      </c>
      <c r="I83" s="41">
        <v>0</v>
      </c>
      <c r="J83" s="41">
        <v>0</v>
      </c>
      <c r="K83" s="41">
        <v>0</v>
      </c>
      <c r="L83" s="41">
        <v>0</v>
      </c>
      <c r="M83" s="41">
        <v>598</v>
      </c>
      <c r="N83" s="41">
        <v>540</v>
      </c>
      <c r="O83" s="248">
        <v>119.54042179261863</v>
      </c>
    </row>
    <row r="84" spans="1:26" ht="12" customHeight="1">
      <c r="A84" s="172"/>
      <c r="B84" s="172"/>
      <c r="C84" s="40"/>
      <c r="D84" s="220"/>
      <c r="E84" s="39"/>
      <c r="F84" s="44">
        <f t="shared" si="37"/>
        <v>1</v>
      </c>
      <c r="G84" s="37">
        <f t="shared" ref="G84:N84" si="44">IF(G83=0,0,G83/$F83)</f>
        <v>0</v>
      </c>
      <c r="H84" s="37">
        <f t="shared" si="44"/>
        <v>0</v>
      </c>
      <c r="I84" s="37">
        <f t="shared" si="44"/>
        <v>0</v>
      </c>
      <c r="J84" s="37">
        <f t="shared" si="44"/>
        <v>0</v>
      </c>
      <c r="K84" s="37">
        <f t="shared" si="44"/>
        <v>0</v>
      </c>
      <c r="L84" s="37">
        <f t="shared" si="44"/>
        <v>0</v>
      </c>
      <c r="M84" s="37">
        <f t="shared" si="44"/>
        <v>0.52548330404217924</v>
      </c>
      <c r="N84" s="37">
        <f t="shared" si="44"/>
        <v>0.47451669595782076</v>
      </c>
      <c r="O84" s="249"/>
      <c r="R84" s="93"/>
      <c r="S84" s="93"/>
      <c r="T84" s="93"/>
      <c r="U84" s="95"/>
      <c r="V84" s="95"/>
      <c r="W84" s="95"/>
      <c r="X84" s="95"/>
      <c r="Y84" s="93"/>
      <c r="Z84" s="93"/>
    </row>
    <row r="85" spans="1:26" ht="12" customHeight="1">
      <c r="A85" s="172"/>
      <c r="B85" s="172"/>
      <c r="C85" s="43"/>
      <c r="D85" s="219" t="s">
        <v>8</v>
      </c>
      <c r="E85" s="42"/>
      <c r="F85" s="41">
        <f t="shared" si="37"/>
        <v>100</v>
      </c>
      <c r="G85" s="41">
        <v>0</v>
      </c>
      <c r="H85" s="41">
        <v>0</v>
      </c>
      <c r="I85" s="41">
        <v>0</v>
      </c>
      <c r="J85" s="41">
        <v>7</v>
      </c>
      <c r="K85" s="41">
        <v>0</v>
      </c>
      <c r="L85" s="41">
        <v>52</v>
      </c>
      <c r="M85" s="41">
        <v>5</v>
      </c>
      <c r="N85" s="41">
        <v>36</v>
      </c>
      <c r="O85" s="248">
        <v>109.92</v>
      </c>
    </row>
    <row r="86" spans="1:26" ht="12" customHeight="1">
      <c r="A86" s="172"/>
      <c r="B86" s="172"/>
      <c r="C86" s="40"/>
      <c r="D86" s="220"/>
      <c r="E86" s="39"/>
      <c r="F86" s="44">
        <f t="shared" si="37"/>
        <v>1</v>
      </c>
      <c r="G86" s="37">
        <f t="shared" ref="G86:N86" si="45">IF(G85=0,0,G85/$F85)</f>
        <v>0</v>
      </c>
      <c r="H86" s="37">
        <f t="shared" si="45"/>
        <v>0</v>
      </c>
      <c r="I86" s="37">
        <f t="shared" si="45"/>
        <v>0</v>
      </c>
      <c r="J86" s="37">
        <f t="shared" si="45"/>
        <v>7.0000000000000007E-2</v>
      </c>
      <c r="K86" s="37">
        <f t="shared" si="45"/>
        <v>0</v>
      </c>
      <c r="L86" s="37">
        <f t="shared" si="45"/>
        <v>0.52</v>
      </c>
      <c r="M86" s="37">
        <f t="shared" si="45"/>
        <v>0.05</v>
      </c>
      <c r="N86" s="37">
        <f t="shared" si="45"/>
        <v>0.36</v>
      </c>
      <c r="O86" s="249"/>
      <c r="R86" s="93"/>
      <c r="S86" s="93"/>
      <c r="T86" s="95"/>
      <c r="U86" s="95"/>
      <c r="V86" s="95"/>
      <c r="W86" s="95"/>
      <c r="X86" s="95"/>
      <c r="Y86" s="93"/>
      <c r="Z86" s="93"/>
    </row>
    <row r="87" spans="1:26" ht="13.5" customHeight="1">
      <c r="A87" s="172"/>
      <c r="B87" s="172"/>
      <c r="C87" s="43"/>
      <c r="D87" s="224" t="s">
        <v>119</v>
      </c>
      <c r="E87" s="42"/>
      <c r="F87" s="41">
        <f t="shared" si="37"/>
        <v>589</v>
      </c>
      <c r="G87" s="41">
        <v>0</v>
      </c>
      <c r="H87" s="41">
        <v>0</v>
      </c>
      <c r="I87" s="41">
        <v>6</v>
      </c>
      <c r="J87" s="41">
        <v>0</v>
      </c>
      <c r="K87" s="41">
        <v>76</v>
      </c>
      <c r="L87" s="41">
        <v>133</v>
      </c>
      <c r="M87" s="41">
        <v>21</v>
      </c>
      <c r="N87" s="41">
        <v>353</v>
      </c>
      <c r="O87" s="248">
        <v>114.40237691001698</v>
      </c>
    </row>
    <row r="88" spans="1:26" ht="13.5" customHeight="1">
      <c r="A88" s="172"/>
      <c r="B88" s="172"/>
      <c r="C88" s="40"/>
      <c r="D88" s="220"/>
      <c r="E88" s="39"/>
      <c r="F88" s="44">
        <f t="shared" si="37"/>
        <v>1</v>
      </c>
      <c r="G88" s="37">
        <f t="shared" ref="G88:N88" si="46">IF(G87=0,0,G87/$F87)</f>
        <v>0</v>
      </c>
      <c r="H88" s="37">
        <f t="shared" si="46"/>
        <v>0</v>
      </c>
      <c r="I88" s="37">
        <f t="shared" si="46"/>
        <v>1.0186757215619695E-2</v>
      </c>
      <c r="J88" s="37">
        <f t="shared" si="46"/>
        <v>0</v>
      </c>
      <c r="K88" s="37">
        <f t="shared" si="46"/>
        <v>0.12903225806451613</v>
      </c>
      <c r="L88" s="37">
        <f t="shared" si="46"/>
        <v>0.22580645161290322</v>
      </c>
      <c r="M88" s="37">
        <f t="shared" si="46"/>
        <v>3.5653650254668934E-2</v>
      </c>
      <c r="N88" s="37">
        <f t="shared" si="46"/>
        <v>0.59932088285229201</v>
      </c>
      <c r="O88" s="249"/>
      <c r="R88" s="93"/>
      <c r="S88" s="93"/>
      <c r="T88" s="93"/>
      <c r="U88" s="93"/>
      <c r="V88" s="93"/>
      <c r="W88" s="93"/>
      <c r="X88" s="93"/>
      <c r="Y88" s="93"/>
      <c r="Z88" s="93"/>
    </row>
    <row r="89" spans="1:26" ht="12" customHeight="1">
      <c r="A89" s="172"/>
      <c r="B89" s="172"/>
      <c r="C89" s="43"/>
      <c r="D89" s="219" t="s">
        <v>6</v>
      </c>
      <c r="E89" s="42"/>
      <c r="F89" s="41">
        <f>SUM(G89:N89)</f>
        <v>1221</v>
      </c>
      <c r="G89" s="41">
        <v>0</v>
      </c>
      <c r="H89" s="41">
        <v>21</v>
      </c>
      <c r="I89" s="41">
        <v>47</v>
      </c>
      <c r="J89" s="41">
        <v>178</v>
      </c>
      <c r="K89" s="41">
        <v>9</v>
      </c>
      <c r="L89" s="41">
        <v>874</v>
      </c>
      <c r="M89" s="41">
        <v>57</v>
      </c>
      <c r="N89" s="41">
        <v>35</v>
      </c>
      <c r="O89" s="248">
        <v>100.57411957411958</v>
      </c>
    </row>
    <row r="90" spans="1:26" ht="12" customHeight="1">
      <c r="A90" s="172"/>
      <c r="B90" s="172"/>
      <c r="C90" s="40"/>
      <c r="D90" s="220"/>
      <c r="E90" s="39"/>
      <c r="F90" s="44">
        <f t="shared" si="37"/>
        <v>1</v>
      </c>
      <c r="G90" s="37">
        <f t="shared" ref="G90:N90" si="47">IF(G89=0,0,G89/$F89)</f>
        <v>0</v>
      </c>
      <c r="H90" s="37">
        <f t="shared" si="47"/>
        <v>1.7199017199017199E-2</v>
      </c>
      <c r="I90" s="37">
        <f t="shared" si="47"/>
        <v>3.8493038493038492E-2</v>
      </c>
      <c r="J90" s="37">
        <f t="shared" si="47"/>
        <v>0.14578214578214579</v>
      </c>
      <c r="K90" s="37">
        <f t="shared" si="47"/>
        <v>7.3710073710073713E-3</v>
      </c>
      <c r="L90" s="37">
        <f t="shared" si="47"/>
        <v>0.71580671580671584</v>
      </c>
      <c r="M90" s="37">
        <f t="shared" si="47"/>
        <v>4.6683046683046681E-2</v>
      </c>
      <c r="N90" s="37">
        <f t="shared" si="47"/>
        <v>2.8665028665028666E-2</v>
      </c>
      <c r="O90" s="249"/>
      <c r="R90" s="93"/>
      <c r="S90" s="93"/>
      <c r="T90" s="95"/>
      <c r="U90" s="93"/>
      <c r="V90" s="95"/>
      <c r="W90" s="93"/>
      <c r="X90" s="93"/>
      <c r="Y90" s="93"/>
      <c r="Z90" s="93"/>
    </row>
    <row r="91" spans="1:26" ht="12" customHeight="1">
      <c r="A91" s="172"/>
      <c r="B91" s="172"/>
      <c r="C91" s="43"/>
      <c r="D91" s="219" t="s">
        <v>5</v>
      </c>
      <c r="E91" s="42"/>
      <c r="F91" s="41">
        <f t="shared" si="37"/>
        <v>244</v>
      </c>
      <c r="G91" s="41">
        <v>0</v>
      </c>
      <c r="H91" s="41">
        <v>0</v>
      </c>
      <c r="I91" s="41">
        <v>79</v>
      </c>
      <c r="J91" s="41">
        <v>30</v>
      </c>
      <c r="K91" s="41">
        <v>82</v>
      </c>
      <c r="L91" s="41">
        <v>37</v>
      </c>
      <c r="M91" s="41">
        <v>0</v>
      </c>
      <c r="N91" s="41">
        <v>16</v>
      </c>
      <c r="O91" s="248">
        <v>88.782786885245898</v>
      </c>
    </row>
    <row r="92" spans="1:26" ht="12" customHeight="1">
      <c r="A92" s="172"/>
      <c r="B92" s="172"/>
      <c r="C92" s="40"/>
      <c r="D92" s="220"/>
      <c r="E92" s="39"/>
      <c r="F92" s="44">
        <f t="shared" si="37"/>
        <v>1</v>
      </c>
      <c r="G92" s="37">
        <f t="shared" ref="G92:N92" si="48">IF(G91=0,0,G91/$F91)</f>
        <v>0</v>
      </c>
      <c r="H92" s="37">
        <f t="shared" si="48"/>
        <v>0</v>
      </c>
      <c r="I92" s="37">
        <f t="shared" si="48"/>
        <v>0.32377049180327871</v>
      </c>
      <c r="J92" s="37">
        <f t="shared" si="48"/>
        <v>0.12295081967213115</v>
      </c>
      <c r="K92" s="37">
        <f t="shared" si="48"/>
        <v>0.33606557377049179</v>
      </c>
      <c r="L92" s="37">
        <f t="shared" si="48"/>
        <v>0.15163934426229508</v>
      </c>
      <c r="M92" s="37">
        <f t="shared" si="48"/>
        <v>0</v>
      </c>
      <c r="N92" s="37">
        <f t="shared" si="48"/>
        <v>6.5573770491803282E-2</v>
      </c>
      <c r="O92" s="249"/>
      <c r="R92" s="93"/>
      <c r="S92" s="93"/>
      <c r="T92" s="95"/>
      <c r="U92" s="95"/>
      <c r="V92" s="95"/>
      <c r="W92" s="95"/>
      <c r="X92" s="95"/>
      <c r="Y92" s="93"/>
      <c r="Z92" s="93"/>
    </row>
    <row r="93" spans="1:26" ht="12" customHeight="1">
      <c r="A93" s="172"/>
      <c r="B93" s="172"/>
      <c r="C93" s="43"/>
      <c r="D93" s="219" t="s">
        <v>4</v>
      </c>
      <c r="E93" s="42"/>
      <c r="F93" s="41">
        <f t="shared" si="37"/>
        <v>3142</v>
      </c>
      <c r="G93" s="41">
        <v>0</v>
      </c>
      <c r="H93" s="41">
        <v>0</v>
      </c>
      <c r="I93" s="41">
        <v>0</v>
      </c>
      <c r="J93" s="41">
        <v>103</v>
      </c>
      <c r="K93" s="41">
        <v>32</v>
      </c>
      <c r="L93" s="41">
        <v>35</v>
      </c>
      <c r="M93" s="41">
        <v>167</v>
      </c>
      <c r="N93" s="41">
        <v>2805</v>
      </c>
      <c r="O93" s="248">
        <v>119.35996180776576</v>
      </c>
    </row>
    <row r="94" spans="1:26" ht="12" customHeight="1">
      <c r="A94" s="172"/>
      <c r="B94" s="172"/>
      <c r="C94" s="40"/>
      <c r="D94" s="220"/>
      <c r="E94" s="39"/>
      <c r="F94" s="44">
        <f t="shared" si="37"/>
        <v>1</v>
      </c>
      <c r="G94" s="37">
        <f t="shared" ref="G94:N94" si="49">IF(G93=0,0,G93/$F93)</f>
        <v>0</v>
      </c>
      <c r="H94" s="37">
        <f t="shared" si="49"/>
        <v>0</v>
      </c>
      <c r="I94" s="37">
        <f t="shared" si="49"/>
        <v>0</v>
      </c>
      <c r="J94" s="37">
        <f t="shared" si="49"/>
        <v>3.278166772756206E-2</v>
      </c>
      <c r="K94" s="37">
        <f t="shared" si="49"/>
        <v>1.0184595798854232E-2</v>
      </c>
      <c r="L94" s="37">
        <f t="shared" si="49"/>
        <v>1.1139401654996817E-2</v>
      </c>
      <c r="M94" s="37">
        <f t="shared" si="49"/>
        <v>5.3150859325270527E-2</v>
      </c>
      <c r="N94" s="37">
        <f t="shared" si="49"/>
        <v>0.89274347549331634</v>
      </c>
      <c r="O94" s="249"/>
      <c r="R94" s="93"/>
      <c r="S94" s="93"/>
      <c r="T94" s="93"/>
      <c r="U94" s="93"/>
      <c r="V94" s="95"/>
      <c r="W94" s="93"/>
      <c r="X94" s="93"/>
      <c r="Y94" s="93"/>
      <c r="Z94" s="93"/>
    </row>
    <row r="95" spans="1:26" ht="12" customHeight="1">
      <c r="A95" s="172"/>
      <c r="B95" s="172"/>
      <c r="C95" s="43"/>
      <c r="D95" s="219" t="s">
        <v>3</v>
      </c>
      <c r="E95" s="42"/>
      <c r="F95" s="41">
        <f t="shared" si="37"/>
        <v>14949</v>
      </c>
      <c r="G95" s="41">
        <v>0</v>
      </c>
      <c r="H95" s="41">
        <v>0</v>
      </c>
      <c r="I95" s="41">
        <v>47</v>
      </c>
      <c r="J95" s="41">
        <v>56</v>
      </c>
      <c r="K95" s="41">
        <v>280</v>
      </c>
      <c r="L95" s="41">
        <v>1589</v>
      </c>
      <c r="M95" s="41">
        <v>3059</v>
      </c>
      <c r="N95" s="41">
        <v>9918</v>
      </c>
      <c r="O95" s="248">
        <v>118.7086427185765</v>
      </c>
    </row>
    <row r="96" spans="1:26" ht="12" customHeight="1">
      <c r="A96" s="172"/>
      <c r="B96" s="172"/>
      <c r="C96" s="40"/>
      <c r="D96" s="220"/>
      <c r="E96" s="39"/>
      <c r="F96" s="44">
        <f t="shared" si="37"/>
        <v>1</v>
      </c>
      <c r="G96" s="37">
        <f t="shared" ref="G96:N96" si="50">IF(G95=0,0,G95/$F95)</f>
        <v>0</v>
      </c>
      <c r="H96" s="37">
        <f t="shared" si="50"/>
        <v>0</v>
      </c>
      <c r="I96" s="37">
        <f t="shared" si="50"/>
        <v>3.1440230115726804E-3</v>
      </c>
      <c r="J96" s="37">
        <f t="shared" si="50"/>
        <v>3.7460699712355341E-3</v>
      </c>
      <c r="K96" s="37">
        <f t="shared" si="50"/>
        <v>1.8730349856177671E-2</v>
      </c>
      <c r="L96" s="37">
        <f t="shared" si="50"/>
        <v>0.10629473543380828</v>
      </c>
      <c r="M96" s="37">
        <f t="shared" si="50"/>
        <v>0.20462907217874104</v>
      </c>
      <c r="N96" s="37">
        <f t="shared" si="50"/>
        <v>0.66345574954846476</v>
      </c>
      <c r="O96" s="249"/>
      <c r="R96" s="93"/>
      <c r="S96" s="93"/>
      <c r="T96" s="93"/>
      <c r="U96" s="95"/>
      <c r="V96" s="95"/>
      <c r="W96" s="95"/>
      <c r="X96" s="95"/>
      <c r="Y96" s="93"/>
      <c r="Z96" s="93"/>
    </row>
    <row r="97" spans="1:26" ht="12" customHeight="1">
      <c r="A97" s="172"/>
      <c r="B97" s="172"/>
      <c r="C97" s="43"/>
      <c r="D97" s="219" t="s">
        <v>2</v>
      </c>
      <c r="E97" s="42"/>
      <c r="F97" s="41">
        <f t="shared" si="37"/>
        <v>2373</v>
      </c>
      <c r="G97" s="41">
        <v>0</v>
      </c>
      <c r="H97" s="41">
        <v>0</v>
      </c>
      <c r="I97" s="41">
        <v>0</v>
      </c>
      <c r="J97" s="41">
        <v>0</v>
      </c>
      <c r="K97" s="41">
        <v>105</v>
      </c>
      <c r="L97" s="41">
        <v>88</v>
      </c>
      <c r="M97" s="41">
        <v>561</v>
      </c>
      <c r="N97" s="41">
        <v>1619</v>
      </c>
      <c r="O97" s="248">
        <v>119.14791403286978</v>
      </c>
    </row>
    <row r="98" spans="1:26" ht="12" customHeight="1">
      <c r="A98" s="172"/>
      <c r="B98" s="172"/>
      <c r="C98" s="40"/>
      <c r="D98" s="220"/>
      <c r="E98" s="39"/>
      <c r="F98" s="44">
        <f t="shared" si="37"/>
        <v>1</v>
      </c>
      <c r="G98" s="37">
        <f t="shared" ref="G98:N98" si="51">IF(G97=0,0,G97/$F97)</f>
        <v>0</v>
      </c>
      <c r="H98" s="37">
        <f t="shared" si="51"/>
        <v>0</v>
      </c>
      <c r="I98" s="37">
        <f t="shared" si="51"/>
        <v>0</v>
      </c>
      <c r="J98" s="37">
        <f t="shared" si="51"/>
        <v>0</v>
      </c>
      <c r="K98" s="37">
        <f t="shared" si="51"/>
        <v>4.4247787610619468E-2</v>
      </c>
      <c r="L98" s="37">
        <f t="shared" si="51"/>
        <v>3.7083860092709649E-2</v>
      </c>
      <c r="M98" s="37">
        <f t="shared" si="51"/>
        <v>0.23640960809102401</v>
      </c>
      <c r="N98" s="37">
        <f t="shared" si="51"/>
        <v>0.68225874420564681</v>
      </c>
      <c r="O98" s="249"/>
      <c r="R98" s="93"/>
      <c r="S98" s="93"/>
      <c r="T98" s="93"/>
      <c r="U98" s="95"/>
      <c r="V98" s="95"/>
      <c r="W98" s="93"/>
      <c r="X98" s="93"/>
      <c r="Y98" s="93"/>
      <c r="Z98" s="93"/>
    </row>
    <row r="99" spans="1:26" ht="12.75" customHeight="1">
      <c r="A99" s="172"/>
      <c r="B99" s="172"/>
      <c r="C99" s="43"/>
      <c r="D99" s="219" t="s">
        <v>1</v>
      </c>
      <c r="E99" s="42"/>
      <c r="F99" s="41">
        <f t="shared" si="37"/>
        <v>3885</v>
      </c>
      <c r="G99" s="41">
        <v>26</v>
      </c>
      <c r="H99" s="41">
        <v>0</v>
      </c>
      <c r="I99" s="41">
        <v>0</v>
      </c>
      <c r="J99" s="41">
        <v>20</v>
      </c>
      <c r="K99" s="41">
        <v>655</v>
      </c>
      <c r="L99" s="41">
        <v>1022</v>
      </c>
      <c r="M99" s="41">
        <v>854</v>
      </c>
      <c r="N99" s="41">
        <v>1308</v>
      </c>
      <c r="O99" s="248">
        <v>110.18944658944659</v>
      </c>
    </row>
    <row r="100" spans="1:26" ht="12.75" customHeight="1">
      <c r="A100" s="173"/>
      <c r="B100" s="173"/>
      <c r="C100" s="40"/>
      <c r="D100" s="220"/>
      <c r="E100" s="39"/>
      <c r="F100" s="38">
        <f t="shared" si="37"/>
        <v>1</v>
      </c>
      <c r="G100" s="37">
        <f t="shared" ref="G100:N100" si="52">IF(G99=0,0,G99/$F99)</f>
        <v>6.6924066924066924E-3</v>
      </c>
      <c r="H100" s="37">
        <f t="shared" si="52"/>
        <v>0</v>
      </c>
      <c r="I100" s="37">
        <f t="shared" si="52"/>
        <v>0</v>
      </c>
      <c r="J100" s="37">
        <f t="shared" si="52"/>
        <v>5.1480051480051478E-3</v>
      </c>
      <c r="K100" s="37">
        <f t="shared" si="52"/>
        <v>0.16859716859716858</v>
      </c>
      <c r="L100" s="37">
        <f t="shared" si="52"/>
        <v>0.26306306306306304</v>
      </c>
      <c r="M100" s="37">
        <f t="shared" si="52"/>
        <v>0.21981981981981982</v>
      </c>
      <c r="N100" s="37">
        <f t="shared" si="52"/>
        <v>0.33667953667953671</v>
      </c>
      <c r="O100" s="249"/>
    </row>
  </sheetData>
  <mergeCells count="109">
    <mergeCell ref="D59:D60"/>
    <mergeCell ref="D61:D62"/>
    <mergeCell ref="A9:A18"/>
    <mergeCell ref="B9:E10"/>
    <mergeCell ref="B11:E12"/>
    <mergeCell ref="B13:E14"/>
    <mergeCell ref="B15:E16"/>
    <mergeCell ref="B17:E18"/>
    <mergeCell ref="D93:D94"/>
    <mergeCell ref="D81:D82"/>
    <mergeCell ref="D83:D84"/>
    <mergeCell ref="D31:D32"/>
    <mergeCell ref="D33:D34"/>
    <mergeCell ref="D39:D40"/>
    <mergeCell ref="D41:D42"/>
    <mergeCell ref="D43:D44"/>
    <mergeCell ref="D45:D46"/>
    <mergeCell ref="D87:D88"/>
    <mergeCell ref="D89:D90"/>
    <mergeCell ref="D91:D92"/>
    <mergeCell ref="D71:D72"/>
    <mergeCell ref="D73:D74"/>
    <mergeCell ref="D75:D76"/>
    <mergeCell ref="D77:D78"/>
    <mergeCell ref="D79:D80"/>
    <mergeCell ref="B69:B100"/>
    <mergeCell ref="A19:A100"/>
    <mergeCell ref="B19:B68"/>
    <mergeCell ref="D19:D20"/>
    <mergeCell ref="D21:D22"/>
    <mergeCell ref="D23:D24"/>
    <mergeCell ref="D25:D26"/>
    <mergeCell ref="D27:D28"/>
    <mergeCell ref="D29:D30"/>
    <mergeCell ref="D35:D36"/>
    <mergeCell ref="D37:D38"/>
    <mergeCell ref="D69:D70"/>
    <mergeCell ref="D95:D96"/>
    <mergeCell ref="D63:D64"/>
    <mergeCell ref="D65:D66"/>
    <mergeCell ref="D97:D98"/>
    <mergeCell ref="D99:D100"/>
    <mergeCell ref="D85:D86"/>
    <mergeCell ref="D47:D48"/>
    <mergeCell ref="D49:D50"/>
    <mergeCell ref="D51:D52"/>
    <mergeCell ref="D53:D54"/>
    <mergeCell ref="D67:D68"/>
    <mergeCell ref="D55:D56"/>
    <mergeCell ref="D57:D58"/>
    <mergeCell ref="M3:M6"/>
    <mergeCell ref="N3:N6"/>
    <mergeCell ref="O3:O6"/>
    <mergeCell ref="A7:E8"/>
    <mergeCell ref="A3:E6"/>
    <mergeCell ref="F3:F6"/>
    <mergeCell ref="G3:G6"/>
    <mergeCell ref="H3:H6"/>
    <mergeCell ref="I3:I6"/>
    <mergeCell ref="J3:J6"/>
    <mergeCell ref="L3:L6"/>
    <mergeCell ref="K3:K6"/>
    <mergeCell ref="O7:O8"/>
    <mergeCell ref="O9:O10"/>
    <mergeCell ref="O11:O12"/>
    <mergeCell ref="O13:O14"/>
    <mergeCell ref="O15:O16"/>
    <mergeCell ref="O17:O18"/>
    <mergeCell ref="O29:O30"/>
    <mergeCell ref="O31:O32"/>
    <mergeCell ref="O33:O34"/>
    <mergeCell ref="O35:O36"/>
    <mergeCell ref="O91:O92"/>
    <mergeCell ref="O93:O94"/>
    <mergeCell ref="O95:O96"/>
    <mergeCell ref="O97:O98"/>
    <mergeCell ref="O99:O100"/>
    <mergeCell ref="O19:O20"/>
    <mergeCell ref="O21:O22"/>
    <mergeCell ref="O23:O24"/>
    <mergeCell ref="O25:O26"/>
    <mergeCell ref="O27:O28"/>
    <mergeCell ref="O87:O88"/>
    <mergeCell ref="O65:O66"/>
    <mergeCell ref="O67:O68"/>
    <mergeCell ref="O69:O70"/>
    <mergeCell ref="O71:O72"/>
    <mergeCell ref="O73:O74"/>
    <mergeCell ref="O75:O76"/>
    <mergeCell ref="O57:O58"/>
    <mergeCell ref="O59:O60"/>
    <mergeCell ref="O61:O62"/>
    <mergeCell ref="O63:O64"/>
    <mergeCell ref="O37:O38"/>
    <mergeCell ref="O39:O40"/>
    <mergeCell ref="O83:O84"/>
    <mergeCell ref="O85:O86"/>
    <mergeCell ref="O89:O90"/>
    <mergeCell ref="O53:O54"/>
    <mergeCell ref="O55:O56"/>
    <mergeCell ref="O41:O42"/>
    <mergeCell ref="O43:O44"/>
    <mergeCell ref="O45:O46"/>
    <mergeCell ref="O47:O48"/>
    <mergeCell ref="O49:O50"/>
    <mergeCell ref="O51:O52"/>
    <mergeCell ref="O77:O78"/>
    <mergeCell ref="O79:O80"/>
    <mergeCell ref="O81:O82"/>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10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9"/>
  <sheetViews>
    <sheetView showGridLines="0" view="pageBreakPreview" zoomScaleNormal="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10.125" style="3" customWidth="1"/>
    <col min="15" max="16384" width="9" style="3"/>
  </cols>
  <sheetData>
    <row r="1" spans="1:14" ht="14.25">
      <c r="A1" s="18" t="s">
        <v>629</v>
      </c>
    </row>
    <row r="3" spans="1:14" ht="14.25" customHeight="1">
      <c r="A3" s="158" t="s">
        <v>64</v>
      </c>
      <c r="B3" s="159"/>
      <c r="C3" s="159"/>
      <c r="D3" s="159"/>
      <c r="E3" s="160"/>
      <c r="F3" s="167" t="s">
        <v>63</v>
      </c>
      <c r="G3" s="250" t="s">
        <v>137</v>
      </c>
      <c r="H3" s="250"/>
      <c r="I3" s="210" t="s">
        <v>136</v>
      </c>
      <c r="J3" s="210"/>
      <c r="K3" s="210" t="s">
        <v>135</v>
      </c>
      <c r="L3" s="210"/>
      <c r="M3" s="184" t="s">
        <v>134</v>
      </c>
      <c r="N3" s="185"/>
    </row>
    <row r="4" spans="1:14" ht="42" customHeight="1">
      <c r="A4" s="161"/>
      <c r="B4" s="162"/>
      <c r="C4" s="162"/>
      <c r="D4" s="162"/>
      <c r="E4" s="163"/>
      <c r="F4" s="168"/>
      <c r="G4" s="250"/>
      <c r="H4" s="250"/>
      <c r="I4" s="210"/>
      <c r="J4" s="210"/>
      <c r="K4" s="210"/>
      <c r="L4" s="210"/>
      <c r="M4" s="186"/>
      <c r="N4" s="187"/>
    </row>
    <row r="5" spans="1:14" ht="15" customHeight="1">
      <c r="A5" s="161"/>
      <c r="B5" s="162"/>
      <c r="C5" s="162"/>
      <c r="D5" s="162"/>
      <c r="E5" s="163"/>
      <c r="F5" s="150"/>
      <c r="G5" s="151" t="s">
        <v>52</v>
      </c>
      <c r="H5" s="153" t="s">
        <v>51</v>
      </c>
      <c r="I5" s="151" t="s">
        <v>52</v>
      </c>
      <c r="J5" s="153" t="s">
        <v>51</v>
      </c>
      <c r="K5" s="151" t="s">
        <v>52</v>
      </c>
      <c r="L5" s="153" t="s">
        <v>51</v>
      </c>
      <c r="M5" s="151" t="s">
        <v>52</v>
      </c>
      <c r="N5" s="153" t="s">
        <v>51</v>
      </c>
    </row>
    <row r="6" spans="1:14" ht="15" customHeight="1">
      <c r="A6" s="164"/>
      <c r="B6" s="165"/>
      <c r="C6" s="165"/>
      <c r="D6" s="165"/>
      <c r="E6" s="166"/>
      <c r="F6" s="150"/>
      <c r="G6" s="152"/>
      <c r="H6" s="154"/>
      <c r="I6" s="152"/>
      <c r="J6" s="154"/>
      <c r="K6" s="152"/>
      <c r="L6" s="154"/>
      <c r="M6" s="152"/>
      <c r="N6" s="154"/>
    </row>
    <row r="7" spans="1:14" ht="23.1" customHeight="1">
      <c r="A7" s="155" t="s">
        <v>50</v>
      </c>
      <c r="B7" s="156"/>
      <c r="C7" s="156"/>
      <c r="D7" s="156"/>
      <c r="E7" s="157"/>
      <c r="F7" s="10">
        <f t="shared" ref="F7:F53" si="0">SUM(G7,I7,K7,M7)</f>
        <v>912</v>
      </c>
      <c r="G7" s="9">
        <f>SUM(G8:G12)</f>
        <v>798</v>
      </c>
      <c r="H7" s="8">
        <f t="shared" ref="H7:H53" si="1">IF(G7=0,0,G7/$F7*100)</f>
        <v>87.5</v>
      </c>
      <c r="I7" s="15">
        <f>SUM(I8:I12)</f>
        <v>42</v>
      </c>
      <c r="J7" s="8">
        <f t="shared" ref="J7:J53" si="2">IF(I7=0,0,I7/$F7*100)</f>
        <v>4.6052631578947363</v>
      </c>
      <c r="K7" s="15">
        <f>SUM(K8:K12)</f>
        <v>65</v>
      </c>
      <c r="L7" s="8">
        <f t="shared" ref="L7:L53" si="3">IF(K7=0,0,K7/$F7*100)</f>
        <v>7.1271929824561404</v>
      </c>
      <c r="M7" s="15">
        <f>SUM(M8:M12)</f>
        <v>7</v>
      </c>
      <c r="N7" s="8">
        <f t="shared" ref="N7:N53" si="4">IF(M7=0,0,M7/$F7*100)</f>
        <v>0.76754385964912275</v>
      </c>
    </row>
    <row r="8" spans="1:14" ht="23.1" customHeight="1">
      <c r="A8" s="174" t="s">
        <v>49</v>
      </c>
      <c r="B8" s="177" t="s">
        <v>48</v>
      </c>
      <c r="C8" s="178"/>
      <c r="D8" s="178"/>
      <c r="E8" s="179"/>
      <c r="F8" s="10">
        <f t="shared" si="0"/>
        <v>277</v>
      </c>
      <c r="G8" s="9">
        <v>181</v>
      </c>
      <c r="H8" s="8">
        <f t="shared" si="1"/>
        <v>65.342960288808655</v>
      </c>
      <c r="I8" s="15">
        <v>33</v>
      </c>
      <c r="J8" s="8">
        <f t="shared" si="2"/>
        <v>11.913357400722022</v>
      </c>
      <c r="K8" s="15">
        <v>58</v>
      </c>
      <c r="L8" s="8">
        <f t="shared" si="3"/>
        <v>20.938628158844764</v>
      </c>
      <c r="M8" s="15">
        <v>5</v>
      </c>
      <c r="N8" s="8">
        <f t="shared" si="4"/>
        <v>1.8050541516245486</v>
      </c>
    </row>
    <row r="9" spans="1:14" ht="23.1" customHeight="1">
      <c r="A9" s="175"/>
      <c r="B9" s="177" t="s">
        <v>47</v>
      </c>
      <c r="C9" s="178"/>
      <c r="D9" s="178"/>
      <c r="E9" s="179"/>
      <c r="F9" s="10">
        <f t="shared" si="0"/>
        <v>147</v>
      </c>
      <c r="G9" s="9">
        <v>132</v>
      </c>
      <c r="H9" s="8">
        <f t="shared" si="1"/>
        <v>89.795918367346943</v>
      </c>
      <c r="I9" s="15">
        <v>9</v>
      </c>
      <c r="J9" s="8">
        <f t="shared" si="2"/>
        <v>6.1224489795918364</v>
      </c>
      <c r="K9" s="15">
        <v>6</v>
      </c>
      <c r="L9" s="8">
        <f t="shared" si="3"/>
        <v>4.0816326530612246</v>
      </c>
      <c r="M9" s="15">
        <v>0</v>
      </c>
      <c r="N9" s="8">
        <f t="shared" si="4"/>
        <v>0</v>
      </c>
    </row>
    <row r="10" spans="1:14" ht="23.1" customHeight="1">
      <c r="A10" s="175"/>
      <c r="B10" s="177" t="s">
        <v>46</v>
      </c>
      <c r="C10" s="178"/>
      <c r="D10" s="178"/>
      <c r="E10" s="179"/>
      <c r="F10" s="10">
        <f t="shared" si="0"/>
        <v>222</v>
      </c>
      <c r="G10" s="9">
        <v>220</v>
      </c>
      <c r="H10" s="8">
        <f t="shared" si="1"/>
        <v>99.099099099099092</v>
      </c>
      <c r="I10" s="15">
        <v>0</v>
      </c>
      <c r="J10" s="8">
        <f t="shared" si="2"/>
        <v>0</v>
      </c>
      <c r="K10" s="15">
        <v>1</v>
      </c>
      <c r="L10" s="8">
        <f t="shared" si="3"/>
        <v>0.45045045045045046</v>
      </c>
      <c r="M10" s="15">
        <v>1</v>
      </c>
      <c r="N10" s="8">
        <f t="shared" si="4"/>
        <v>0.45045045045045046</v>
      </c>
    </row>
    <row r="11" spans="1:14" ht="23.1" customHeight="1">
      <c r="A11" s="175"/>
      <c r="B11" s="177" t="s">
        <v>45</v>
      </c>
      <c r="C11" s="178"/>
      <c r="D11" s="178"/>
      <c r="E11" s="179"/>
      <c r="F11" s="10">
        <f t="shared" si="0"/>
        <v>75</v>
      </c>
      <c r="G11" s="9">
        <v>75</v>
      </c>
      <c r="H11" s="8">
        <f t="shared" si="1"/>
        <v>100</v>
      </c>
      <c r="I11" s="15">
        <v>0</v>
      </c>
      <c r="J11" s="8">
        <f t="shared" si="2"/>
        <v>0</v>
      </c>
      <c r="K11" s="15">
        <v>0</v>
      </c>
      <c r="L11" s="8">
        <f t="shared" si="3"/>
        <v>0</v>
      </c>
      <c r="M11" s="15">
        <v>0</v>
      </c>
      <c r="N11" s="8">
        <f t="shared" si="4"/>
        <v>0</v>
      </c>
    </row>
    <row r="12" spans="1:14" ht="23.1" customHeight="1">
      <c r="A12" s="176"/>
      <c r="B12" s="177" t="s">
        <v>44</v>
      </c>
      <c r="C12" s="178"/>
      <c r="D12" s="178"/>
      <c r="E12" s="179"/>
      <c r="F12" s="10">
        <f t="shared" si="0"/>
        <v>191</v>
      </c>
      <c r="G12" s="9">
        <v>190</v>
      </c>
      <c r="H12" s="8">
        <f t="shared" si="1"/>
        <v>99.476439790575924</v>
      </c>
      <c r="I12" s="15">
        <v>0</v>
      </c>
      <c r="J12" s="8">
        <f t="shared" si="2"/>
        <v>0</v>
      </c>
      <c r="K12" s="15">
        <v>0</v>
      </c>
      <c r="L12" s="8">
        <f t="shared" si="3"/>
        <v>0</v>
      </c>
      <c r="M12" s="15">
        <v>1</v>
      </c>
      <c r="N12" s="8">
        <f t="shared" si="4"/>
        <v>0.52356020942408377</v>
      </c>
    </row>
    <row r="13" spans="1:14" ht="23.1" customHeight="1">
      <c r="A13" s="171" t="s">
        <v>43</v>
      </c>
      <c r="B13" s="171" t="s">
        <v>42</v>
      </c>
      <c r="C13" s="13"/>
      <c r="D13" s="14" t="s">
        <v>16</v>
      </c>
      <c r="E13" s="11"/>
      <c r="F13" s="10">
        <f t="shared" si="0"/>
        <v>231</v>
      </c>
      <c r="G13" s="9">
        <f>SUM(G14:G37)</f>
        <v>212</v>
      </c>
      <c r="H13" s="8">
        <f t="shared" si="1"/>
        <v>91.774891774891771</v>
      </c>
      <c r="I13" s="15">
        <f>SUM(I14:I37)</f>
        <v>11</v>
      </c>
      <c r="J13" s="8">
        <f t="shared" si="2"/>
        <v>4.7619047619047619</v>
      </c>
      <c r="K13" s="15">
        <f>SUM(K14:K37)</f>
        <v>8</v>
      </c>
      <c r="L13" s="8">
        <f t="shared" si="3"/>
        <v>3.4632034632034632</v>
      </c>
      <c r="M13" s="15">
        <f>SUM(M14:M37)</f>
        <v>0</v>
      </c>
      <c r="N13" s="8">
        <f t="shared" si="4"/>
        <v>0</v>
      </c>
    </row>
    <row r="14" spans="1:14" ht="23.1" customHeight="1">
      <c r="A14" s="172"/>
      <c r="B14" s="172"/>
      <c r="C14" s="13"/>
      <c r="D14" s="14" t="s">
        <v>41</v>
      </c>
      <c r="E14" s="11"/>
      <c r="F14" s="10">
        <f t="shared" si="0"/>
        <v>27</v>
      </c>
      <c r="G14" s="9">
        <v>25</v>
      </c>
      <c r="H14" s="8">
        <f t="shared" si="1"/>
        <v>92.592592592592595</v>
      </c>
      <c r="I14" s="15">
        <v>1</v>
      </c>
      <c r="J14" s="8">
        <f t="shared" si="2"/>
        <v>3.7037037037037033</v>
      </c>
      <c r="K14" s="15">
        <v>1</v>
      </c>
      <c r="L14" s="8">
        <f t="shared" si="3"/>
        <v>3.7037037037037033</v>
      </c>
      <c r="M14" s="15">
        <v>0</v>
      </c>
      <c r="N14" s="8">
        <f t="shared" si="4"/>
        <v>0</v>
      </c>
    </row>
    <row r="15" spans="1:14" ht="23.1" customHeight="1">
      <c r="A15" s="172"/>
      <c r="B15" s="172"/>
      <c r="C15" s="13"/>
      <c r="D15" s="14" t="s">
        <v>40</v>
      </c>
      <c r="E15" s="11"/>
      <c r="F15" s="10">
        <f t="shared" si="0"/>
        <v>4</v>
      </c>
      <c r="G15" s="9">
        <v>3</v>
      </c>
      <c r="H15" s="8">
        <f t="shared" si="1"/>
        <v>75</v>
      </c>
      <c r="I15" s="15">
        <v>1</v>
      </c>
      <c r="J15" s="8">
        <f t="shared" si="2"/>
        <v>25</v>
      </c>
      <c r="K15" s="15">
        <v>0</v>
      </c>
      <c r="L15" s="8">
        <f t="shared" si="3"/>
        <v>0</v>
      </c>
      <c r="M15" s="15">
        <v>0</v>
      </c>
      <c r="N15" s="8">
        <f t="shared" si="4"/>
        <v>0</v>
      </c>
    </row>
    <row r="16" spans="1:14" ht="23.1" customHeight="1">
      <c r="A16" s="172"/>
      <c r="B16" s="172"/>
      <c r="C16" s="13"/>
      <c r="D16" s="14" t="s">
        <v>39</v>
      </c>
      <c r="E16" s="11"/>
      <c r="F16" s="10">
        <f t="shared" si="0"/>
        <v>20</v>
      </c>
      <c r="G16" s="9">
        <v>19</v>
      </c>
      <c r="H16" s="8">
        <f t="shared" si="1"/>
        <v>95</v>
      </c>
      <c r="I16" s="15">
        <v>1</v>
      </c>
      <c r="J16" s="8">
        <f t="shared" si="2"/>
        <v>5</v>
      </c>
      <c r="K16" s="15">
        <v>0</v>
      </c>
      <c r="L16" s="8">
        <f t="shared" si="3"/>
        <v>0</v>
      </c>
      <c r="M16" s="15">
        <v>0</v>
      </c>
      <c r="N16" s="8">
        <f t="shared" si="4"/>
        <v>0</v>
      </c>
    </row>
    <row r="17" spans="1:14" ht="23.1" customHeight="1">
      <c r="A17" s="172"/>
      <c r="B17" s="172"/>
      <c r="C17" s="13"/>
      <c r="D17" s="14" t="s">
        <v>38</v>
      </c>
      <c r="E17" s="11"/>
      <c r="F17" s="10">
        <f t="shared" si="0"/>
        <v>2</v>
      </c>
      <c r="G17" s="9">
        <v>2</v>
      </c>
      <c r="H17" s="8">
        <f t="shared" si="1"/>
        <v>100</v>
      </c>
      <c r="I17" s="15">
        <v>0</v>
      </c>
      <c r="J17" s="8">
        <f t="shared" si="2"/>
        <v>0</v>
      </c>
      <c r="K17" s="15">
        <v>0</v>
      </c>
      <c r="L17" s="8">
        <f t="shared" si="3"/>
        <v>0</v>
      </c>
      <c r="M17" s="15">
        <v>0</v>
      </c>
      <c r="N17" s="8">
        <f t="shared" si="4"/>
        <v>0</v>
      </c>
    </row>
    <row r="18" spans="1:14" ht="23.1" customHeight="1">
      <c r="A18" s="172"/>
      <c r="B18" s="172"/>
      <c r="C18" s="13"/>
      <c r="D18" s="14" t="s">
        <v>37</v>
      </c>
      <c r="E18" s="11"/>
      <c r="F18" s="10">
        <f t="shared" si="0"/>
        <v>5</v>
      </c>
      <c r="G18" s="9">
        <v>4</v>
      </c>
      <c r="H18" s="8">
        <f t="shared" si="1"/>
        <v>80</v>
      </c>
      <c r="I18" s="15">
        <v>0</v>
      </c>
      <c r="J18" s="8">
        <f t="shared" si="2"/>
        <v>0</v>
      </c>
      <c r="K18" s="15">
        <v>1</v>
      </c>
      <c r="L18" s="8">
        <f t="shared" si="3"/>
        <v>20</v>
      </c>
      <c r="M18" s="15">
        <v>0</v>
      </c>
      <c r="N18" s="8">
        <f t="shared" si="4"/>
        <v>0</v>
      </c>
    </row>
    <row r="19" spans="1:14" ht="23.1" customHeight="1">
      <c r="A19" s="172"/>
      <c r="B19" s="172"/>
      <c r="C19" s="13"/>
      <c r="D19" s="14" t="s">
        <v>36</v>
      </c>
      <c r="E19" s="11"/>
      <c r="F19" s="10">
        <f t="shared" si="0"/>
        <v>1</v>
      </c>
      <c r="G19" s="9">
        <v>1</v>
      </c>
      <c r="H19" s="8">
        <f t="shared" si="1"/>
        <v>100</v>
      </c>
      <c r="I19" s="15">
        <v>0</v>
      </c>
      <c r="J19" s="8">
        <f t="shared" si="2"/>
        <v>0</v>
      </c>
      <c r="K19" s="15">
        <v>0</v>
      </c>
      <c r="L19" s="8">
        <f t="shared" si="3"/>
        <v>0</v>
      </c>
      <c r="M19" s="15">
        <v>0</v>
      </c>
      <c r="N19" s="8">
        <f t="shared" si="4"/>
        <v>0</v>
      </c>
    </row>
    <row r="20" spans="1:14" ht="23.1" customHeight="1">
      <c r="A20" s="172"/>
      <c r="B20" s="172"/>
      <c r="C20" s="13"/>
      <c r="D20" s="14" t="s">
        <v>35</v>
      </c>
      <c r="E20" s="11"/>
      <c r="F20" s="10">
        <f t="shared" si="0"/>
        <v>5</v>
      </c>
      <c r="G20" s="9">
        <v>4</v>
      </c>
      <c r="H20" s="8">
        <f t="shared" si="1"/>
        <v>80</v>
      </c>
      <c r="I20" s="15">
        <v>1</v>
      </c>
      <c r="J20" s="8">
        <f t="shared" si="2"/>
        <v>20</v>
      </c>
      <c r="K20" s="15">
        <v>0</v>
      </c>
      <c r="L20" s="8">
        <f t="shared" si="3"/>
        <v>0</v>
      </c>
      <c r="M20" s="15">
        <v>0</v>
      </c>
      <c r="N20" s="8">
        <f t="shared" si="4"/>
        <v>0</v>
      </c>
    </row>
    <row r="21" spans="1:14" ht="23.1" customHeight="1">
      <c r="A21" s="172"/>
      <c r="B21" s="172"/>
      <c r="C21" s="13"/>
      <c r="D21" s="14" t="s">
        <v>34</v>
      </c>
      <c r="E21" s="11"/>
      <c r="F21" s="10">
        <f t="shared" si="0"/>
        <v>11</v>
      </c>
      <c r="G21" s="9">
        <v>11</v>
      </c>
      <c r="H21" s="8">
        <f t="shared" si="1"/>
        <v>100</v>
      </c>
      <c r="I21" s="15">
        <v>0</v>
      </c>
      <c r="J21" s="8">
        <f t="shared" si="2"/>
        <v>0</v>
      </c>
      <c r="K21" s="15">
        <v>0</v>
      </c>
      <c r="L21" s="8">
        <f t="shared" si="3"/>
        <v>0</v>
      </c>
      <c r="M21" s="15">
        <v>0</v>
      </c>
      <c r="N21" s="8">
        <f t="shared" si="4"/>
        <v>0</v>
      </c>
    </row>
    <row r="22" spans="1:14" ht="23.1" customHeight="1">
      <c r="A22" s="172"/>
      <c r="B22" s="172"/>
      <c r="C22" s="13"/>
      <c r="D22" s="14" t="s">
        <v>33</v>
      </c>
      <c r="E22" s="11"/>
      <c r="F22" s="10">
        <f t="shared" si="0"/>
        <v>1</v>
      </c>
      <c r="G22" s="9">
        <v>1</v>
      </c>
      <c r="H22" s="8">
        <f t="shared" si="1"/>
        <v>100</v>
      </c>
      <c r="I22" s="15">
        <v>0</v>
      </c>
      <c r="J22" s="8">
        <f t="shared" si="2"/>
        <v>0</v>
      </c>
      <c r="K22" s="15">
        <v>0</v>
      </c>
      <c r="L22" s="8">
        <f t="shared" si="3"/>
        <v>0</v>
      </c>
      <c r="M22" s="15">
        <v>0</v>
      </c>
      <c r="N22" s="8">
        <f t="shared" si="4"/>
        <v>0</v>
      </c>
    </row>
    <row r="23" spans="1:14" ht="23.1" customHeight="1">
      <c r="A23" s="172"/>
      <c r="B23" s="172"/>
      <c r="C23" s="13"/>
      <c r="D23" s="14" t="s">
        <v>32</v>
      </c>
      <c r="E23" s="11"/>
      <c r="F23" s="10">
        <f t="shared" si="0"/>
        <v>8</v>
      </c>
      <c r="G23" s="9">
        <v>7</v>
      </c>
      <c r="H23" s="8">
        <f t="shared" si="1"/>
        <v>87.5</v>
      </c>
      <c r="I23" s="15">
        <v>1</v>
      </c>
      <c r="J23" s="8">
        <f t="shared" si="2"/>
        <v>12.5</v>
      </c>
      <c r="K23" s="15">
        <v>0</v>
      </c>
      <c r="L23" s="8">
        <f t="shared" si="3"/>
        <v>0</v>
      </c>
      <c r="M23" s="15">
        <v>0</v>
      </c>
      <c r="N23" s="8">
        <f t="shared" si="4"/>
        <v>0</v>
      </c>
    </row>
    <row r="24" spans="1:14" ht="23.1" customHeight="1">
      <c r="A24" s="172"/>
      <c r="B24" s="172"/>
      <c r="C24" s="13"/>
      <c r="D24" s="14" t="s">
        <v>31</v>
      </c>
      <c r="E24" s="11"/>
      <c r="F24" s="10">
        <f t="shared" si="0"/>
        <v>1</v>
      </c>
      <c r="G24" s="9">
        <v>1</v>
      </c>
      <c r="H24" s="8">
        <f t="shared" ref="H24" si="5">IF(G24=0,0,G24/$F24*100)</f>
        <v>100</v>
      </c>
      <c r="I24" s="15">
        <v>0</v>
      </c>
      <c r="J24" s="8">
        <f t="shared" ref="J24" si="6">IF(I24=0,0,I24/$F24*100)</f>
        <v>0</v>
      </c>
      <c r="K24" s="15">
        <v>0</v>
      </c>
      <c r="L24" s="8">
        <f t="shared" ref="L24" si="7">IF(K24=0,0,K24/$F24*100)</f>
        <v>0</v>
      </c>
      <c r="M24" s="15">
        <v>0</v>
      </c>
      <c r="N24" s="8">
        <f t="shared" ref="N24" si="8">IF(M24=0,0,M24/$F24*100)</f>
        <v>0</v>
      </c>
    </row>
    <row r="25" spans="1:14" ht="23.1" customHeight="1">
      <c r="A25" s="172"/>
      <c r="B25" s="172"/>
      <c r="C25" s="13"/>
      <c r="D25" s="12" t="s">
        <v>30</v>
      </c>
      <c r="E25" s="11"/>
      <c r="F25" s="10">
        <f t="shared" si="0"/>
        <v>2</v>
      </c>
      <c r="G25" s="9">
        <v>2</v>
      </c>
      <c r="H25" s="8">
        <f t="shared" si="1"/>
        <v>100</v>
      </c>
      <c r="I25" s="15">
        <v>0</v>
      </c>
      <c r="J25" s="8">
        <f t="shared" si="2"/>
        <v>0</v>
      </c>
      <c r="K25" s="15">
        <v>0</v>
      </c>
      <c r="L25" s="8">
        <f t="shared" si="3"/>
        <v>0</v>
      </c>
      <c r="M25" s="15">
        <v>0</v>
      </c>
      <c r="N25" s="8">
        <f t="shared" si="4"/>
        <v>0</v>
      </c>
    </row>
    <row r="26" spans="1:14" ht="23.1" customHeight="1">
      <c r="A26" s="172"/>
      <c r="B26" s="172"/>
      <c r="C26" s="13"/>
      <c r="D26" s="111" t="s">
        <v>29</v>
      </c>
      <c r="E26" s="112"/>
      <c r="F26" s="31">
        <f t="shared" si="0"/>
        <v>6</v>
      </c>
      <c r="G26" s="30">
        <v>5</v>
      </c>
      <c r="H26" s="113">
        <f t="shared" si="1"/>
        <v>83.333333333333343</v>
      </c>
      <c r="I26" s="15">
        <v>0</v>
      </c>
      <c r="J26" s="8">
        <f t="shared" si="2"/>
        <v>0</v>
      </c>
      <c r="K26" s="15">
        <v>1</v>
      </c>
      <c r="L26" s="8">
        <f t="shared" si="3"/>
        <v>16.666666666666664</v>
      </c>
      <c r="M26" s="15">
        <v>0</v>
      </c>
      <c r="N26" s="8">
        <f t="shared" si="4"/>
        <v>0</v>
      </c>
    </row>
    <row r="27" spans="1:14" ht="23.1" customHeight="1">
      <c r="A27" s="172"/>
      <c r="B27" s="172"/>
      <c r="C27" s="13"/>
      <c r="D27" s="14" t="s">
        <v>28</v>
      </c>
      <c r="E27" s="11"/>
      <c r="F27" s="10">
        <f t="shared" si="0"/>
        <v>3</v>
      </c>
      <c r="G27" s="9">
        <v>3</v>
      </c>
      <c r="H27" s="8">
        <f t="shared" si="1"/>
        <v>100</v>
      </c>
      <c r="I27" s="15">
        <v>0</v>
      </c>
      <c r="J27" s="8">
        <f t="shared" si="2"/>
        <v>0</v>
      </c>
      <c r="K27" s="15">
        <v>0</v>
      </c>
      <c r="L27" s="8">
        <f t="shared" si="3"/>
        <v>0</v>
      </c>
      <c r="M27" s="15">
        <v>0</v>
      </c>
      <c r="N27" s="8">
        <f t="shared" si="4"/>
        <v>0</v>
      </c>
    </row>
    <row r="28" spans="1:14" ht="23.1" customHeight="1">
      <c r="A28" s="172"/>
      <c r="B28" s="172"/>
      <c r="C28" s="13"/>
      <c r="D28" s="14" t="s">
        <v>27</v>
      </c>
      <c r="E28" s="11"/>
      <c r="F28" s="10">
        <f t="shared" si="0"/>
        <v>5</v>
      </c>
      <c r="G28" s="9">
        <v>3</v>
      </c>
      <c r="H28" s="8">
        <f t="shared" si="1"/>
        <v>60</v>
      </c>
      <c r="I28" s="15">
        <v>1</v>
      </c>
      <c r="J28" s="8">
        <f t="shared" si="2"/>
        <v>20</v>
      </c>
      <c r="K28" s="15">
        <v>1</v>
      </c>
      <c r="L28" s="8">
        <f t="shared" si="3"/>
        <v>20</v>
      </c>
      <c r="M28" s="15">
        <v>0</v>
      </c>
      <c r="N28" s="8">
        <f t="shared" si="4"/>
        <v>0</v>
      </c>
    </row>
    <row r="29" spans="1:14" ht="23.1" customHeight="1">
      <c r="A29" s="172"/>
      <c r="B29" s="172"/>
      <c r="C29" s="13"/>
      <c r="D29" s="14" t="s">
        <v>26</v>
      </c>
      <c r="E29" s="11"/>
      <c r="F29" s="10">
        <f t="shared" si="0"/>
        <v>15</v>
      </c>
      <c r="G29" s="9">
        <v>14</v>
      </c>
      <c r="H29" s="8">
        <f t="shared" si="1"/>
        <v>93.333333333333329</v>
      </c>
      <c r="I29" s="15">
        <v>0</v>
      </c>
      <c r="J29" s="8">
        <f t="shared" si="2"/>
        <v>0</v>
      </c>
      <c r="K29" s="15">
        <v>1</v>
      </c>
      <c r="L29" s="8">
        <f t="shared" si="3"/>
        <v>6.666666666666667</v>
      </c>
      <c r="M29" s="15">
        <v>0</v>
      </c>
      <c r="N29" s="8">
        <f t="shared" si="4"/>
        <v>0</v>
      </c>
    </row>
    <row r="30" spans="1:14" ht="23.1" customHeight="1">
      <c r="A30" s="172"/>
      <c r="B30" s="172"/>
      <c r="C30" s="13"/>
      <c r="D30" s="14" t="s">
        <v>25</v>
      </c>
      <c r="E30" s="11"/>
      <c r="F30" s="10">
        <f t="shared" si="0"/>
        <v>5</v>
      </c>
      <c r="G30" s="9">
        <v>4</v>
      </c>
      <c r="H30" s="8">
        <f t="shared" si="1"/>
        <v>80</v>
      </c>
      <c r="I30" s="15">
        <v>1</v>
      </c>
      <c r="J30" s="8">
        <f t="shared" si="2"/>
        <v>20</v>
      </c>
      <c r="K30" s="15">
        <v>0</v>
      </c>
      <c r="L30" s="8">
        <f t="shared" si="3"/>
        <v>0</v>
      </c>
      <c r="M30" s="15">
        <v>0</v>
      </c>
      <c r="N30" s="8">
        <f t="shared" si="4"/>
        <v>0</v>
      </c>
    </row>
    <row r="31" spans="1:14" ht="23.1" customHeight="1">
      <c r="A31" s="172"/>
      <c r="B31" s="172"/>
      <c r="C31" s="13"/>
      <c r="D31" s="14" t="s">
        <v>24</v>
      </c>
      <c r="E31" s="11"/>
      <c r="F31" s="10">
        <f t="shared" si="0"/>
        <v>31</v>
      </c>
      <c r="G31" s="9">
        <v>29</v>
      </c>
      <c r="H31" s="8">
        <f t="shared" si="1"/>
        <v>93.548387096774192</v>
      </c>
      <c r="I31" s="15">
        <v>2</v>
      </c>
      <c r="J31" s="8">
        <f t="shared" si="2"/>
        <v>6.4516129032258061</v>
      </c>
      <c r="K31" s="15">
        <v>0</v>
      </c>
      <c r="L31" s="8">
        <f t="shared" si="3"/>
        <v>0</v>
      </c>
      <c r="M31" s="15">
        <v>0</v>
      </c>
      <c r="N31" s="8">
        <f t="shared" si="4"/>
        <v>0</v>
      </c>
    </row>
    <row r="32" spans="1:14" ht="23.1" customHeight="1">
      <c r="A32" s="172"/>
      <c r="B32" s="172"/>
      <c r="C32" s="13"/>
      <c r="D32" s="14" t="s">
        <v>23</v>
      </c>
      <c r="E32" s="11"/>
      <c r="F32" s="10">
        <f t="shared" si="0"/>
        <v>10</v>
      </c>
      <c r="G32" s="9">
        <v>8</v>
      </c>
      <c r="H32" s="8">
        <f t="shared" si="1"/>
        <v>80</v>
      </c>
      <c r="I32" s="15">
        <v>1</v>
      </c>
      <c r="J32" s="8">
        <f t="shared" si="2"/>
        <v>10</v>
      </c>
      <c r="K32" s="15">
        <v>1</v>
      </c>
      <c r="L32" s="8">
        <f t="shared" si="3"/>
        <v>10</v>
      </c>
      <c r="M32" s="15">
        <v>0</v>
      </c>
      <c r="N32" s="8">
        <f t="shared" si="4"/>
        <v>0</v>
      </c>
    </row>
    <row r="33" spans="1:14" ht="24" customHeight="1">
      <c r="A33" s="172"/>
      <c r="B33" s="172"/>
      <c r="C33" s="13"/>
      <c r="D33" s="14" t="s">
        <v>22</v>
      </c>
      <c r="E33" s="11"/>
      <c r="F33" s="10">
        <f t="shared" si="0"/>
        <v>28</v>
      </c>
      <c r="G33" s="9">
        <v>27</v>
      </c>
      <c r="H33" s="8">
        <f t="shared" si="1"/>
        <v>96.428571428571431</v>
      </c>
      <c r="I33" s="15">
        <v>1</v>
      </c>
      <c r="J33" s="8">
        <f t="shared" si="2"/>
        <v>3.5714285714285712</v>
      </c>
      <c r="K33" s="15">
        <v>0</v>
      </c>
      <c r="L33" s="8">
        <f t="shared" si="3"/>
        <v>0</v>
      </c>
      <c r="M33" s="15">
        <v>0</v>
      </c>
      <c r="N33" s="8">
        <f t="shared" si="4"/>
        <v>0</v>
      </c>
    </row>
    <row r="34" spans="1:14" ht="23.1" customHeight="1">
      <c r="A34" s="172"/>
      <c r="B34" s="172"/>
      <c r="C34" s="13"/>
      <c r="D34" s="14" t="s">
        <v>21</v>
      </c>
      <c r="E34" s="11"/>
      <c r="F34" s="10">
        <f t="shared" si="0"/>
        <v>13</v>
      </c>
      <c r="G34" s="9">
        <v>12</v>
      </c>
      <c r="H34" s="8">
        <f t="shared" si="1"/>
        <v>92.307692307692307</v>
      </c>
      <c r="I34" s="15">
        <v>0</v>
      </c>
      <c r="J34" s="8">
        <f t="shared" si="2"/>
        <v>0</v>
      </c>
      <c r="K34" s="15">
        <v>1</v>
      </c>
      <c r="L34" s="8">
        <f t="shared" si="3"/>
        <v>7.6923076923076925</v>
      </c>
      <c r="M34" s="15">
        <v>0</v>
      </c>
      <c r="N34" s="8">
        <f t="shared" si="4"/>
        <v>0</v>
      </c>
    </row>
    <row r="35" spans="1:14" ht="23.1" customHeight="1">
      <c r="A35" s="172"/>
      <c r="B35" s="172"/>
      <c r="C35" s="13"/>
      <c r="D35" s="14" t="s">
        <v>20</v>
      </c>
      <c r="E35" s="11"/>
      <c r="F35" s="10">
        <f t="shared" si="0"/>
        <v>8</v>
      </c>
      <c r="G35" s="9">
        <v>8</v>
      </c>
      <c r="H35" s="8">
        <f t="shared" si="1"/>
        <v>100</v>
      </c>
      <c r="I35" s="15">
        <v>0</v>
      </c>
      <c r="J35" s="8">
        <f t="shared" si="2"/>
        <v>0</v>
      </c>
      <c r="K35" s="15">
        <v>0</v>
      </c>
      <c r="L35" s="8">
        <f t="shared" si="3"/>
        <v>0</v>
      </c>
      <c r="M35" s="15">
        <v>0</v>
      </c>
      <c r="N35" s="8">
        <f t="shared" si="4"/>
        <v>0</v>
      </c>
    </row>
    <row r="36" spans="1:14" ht="23.1" customHeight="1">
      <c r="A36" s="172"/>
      <c r="B36" s="172"/>
      <c r="C36" s="13"/>
      <c r="D36" s="14" t="s">
        <v>19</v>
      </c>
      <c r="E36" s="11"/>
      <c r="F36" s="10">
        <f t="shared" si="0"/>
        <v>15</v>
      </c>
      <c r="G36" s="9">
        <v>15</v>
      </c>
      <c r="H36" s="8">
        <f t="shared" si="1"/>
        <v>100</v>
      </c>
      <c r="I36" s="15">
        <v>0</v>
      </c>
      <c r="J36" s="8">
        <f t="shared" si="2"/>
        <v>0</v>
      </c>
      <c r="K36" s="15">
        <v>0</v>
      </c>
      <c r="L36" s="8">
        <f t="shared" si="3"/>
        <v>0</v>
      </c>
      <c r="M36" s="15">
        <v>0</v>
      </c>
      <c r="N36" s="8">
        <f t="shared" si="4"/>
        <v>0</v>
      </c>
    </row>
    <row r="37" spans="1:14" ht="23.1" customHeight="1">
      <c r="A37" s="172"/>
      <c r="B37" s="173"/>
      <c r="C37" s="13"/>
      <c r="D37" s="14" t="s">
        <v>18</v>
      </c>
      <c r="E37" s="11"/>
      <c r="F37" s="10">
        <f t="shared" si="0"/>
        <v>5</v>
      </c>
      <c r="G37" s="9">
        <v>4</v>
      </c>
      <c r="H37" s="8">
        <f t="shared" si="1"/>
        <v>80</v>
      </c>
      <c r="I37" s="15">
        <v>0</v>
      </c>
      <c r="J37" s="8">
        <f t="shared" si="2"/>
        <v>0</v>
      </c>
      <c r="K37" s="15">
        <v>1</v>
      </c>
      <c r="L37" s="8">
        <f t="shared" si="3"/>
        <v>20</v>
      </c>
      <c r="M37" s="15">
        <v>0</v>
      </c>
      <c r="N37" s="8">
        <f t="shared" si="4"/>
        <v>0</v>
      </c>
    </row>
    <row r="38" spans="1:14" ht="23.1" customHeight="1">
      <c r="A38" s="172"/>
      <c r="B38" s="171" t="s">
        <v>17</v>
      </c>
      <c r="C38" s="13"/>
      <c r="D38" s="14" t="s">
        <v>16</v>
      </c>
      <c r="E38" s="11"/>
      <c r="F38" s="10">
        <f t="shared" si="0"/>
        <v>681</v>
      </c>
      <c r="G38" s="9">
        <f>SUM(G39:G53)</f>
        <v>586</v>
      </c>
      <c r="H38" s="8">
        <f t="shared" si="1"/>
        <v>86.049926578560942</v>
      </c>
      <c r="I38" s="15">
        <f>SUM(I39:I53)</f>
        <v>31</v>
      </c>
      <c r="J38" s="8">
        <f t="shared" si="2"/>
        <v>4.5521292217327458</v>
      </c>
      <c r="K38" s="15">
        <f>SUM(K39:K53)</f>
        <v>57</v>
      </c>
      <c r="L38" s="8">
        <f t="shared" si="3"/>
        <v>8.3700440528634363</v>
      </c>
      <c r="M38" s="15">
        <f>SUM(M39:M53)</f>
        <v>7</v>
      </c>
      <c r="N38" s="8">
        <f t="shared" si="4"/>
        <v>1.0279001468428781</v>
      </c>
    </row>
    <row r="39" spans="1:14" ht="23.1" customHeight="1">
      <c r="A39" s="172"/>
      <c r="B39" s="172"/>
      <c r="C39" s="13"/>
      <c r="D39" s="14" t="s">
        <v>15</v>
      </c>
      <c r="E39" s="11"/>
      <c r="F39" s="10">
        <f t="shared" si="0"/>
        <v>6</v>
      </c>
      <c r="G39" s="9">
        <v>4</v>
      </c>
      <c r="H39" s="8">
        <f t="shared" si="1"/>
        <v>66.666666666666657</v>
      </c>
      <c r="I39" s="15">
        <v>0</v>
      </c>
      <c r="J39" s="8">
        <f t="shared" si="2"/>
        <v>0</v>
      </c>
      <c r="K39" s="15">
        <v>2</v>
      </c>
      <c r="L39" s="8">
        <f t="shared" si="3"/>
        <v>33.333333333333329</v>
      </c>
      <c r="M39" s="15">
        <v>0</v>
      </c>
      <c r="N39" s="8">
        <f t="shared" si="4"/>
        <v>0</v>
      </c>
    </row>
    <row r="40" spans="1:14" ht="23.1" customHeight="1">
      <c r="A40" s="172"/>
      <c r="B40" s="172"/>
      <c r="C40" s="13"/>
      <c r="D40" s="14" t="s">
        <v>14</v>
      </c>
      <c r="E40" s="11"/>
      <c r="F40" s="10">
        <f t="shared" si="0"/>
        <v>84</v>
      </c>
      <c r="G40" s="9">
        <v>57</v>
      </c>
      <c r="H40" s="8">
        <f t="shared" si="1"/>
        <v>67.857142857142861</v>
      </c>
      <c r="I40" s="15">
        <v>6</v>
      </c>
      <c r="J40" s="8">
        <f t="shared" si="2"/>
        <v>7.1428571428571423</v>
      </c>
      <c r="K40" s="15">
        <v>21</v>
      </c>
      <c r="L40" s="8">
        <f t="shared" si="3"/>
        <v>25</v>
      </c>
      <c r="M40" s="15">
        <v>0</v>
      </c>
      <c r="N40" s="8">
        <f t="shared" si="4"/>
        <v>0</v>
      </c>
    </row>
    <row r="41" spans="1:14" ht="23.1" customHeight="1">
      <c r="A41" s="172"/>
      <c r="B41" s="172"/>
      <c r="C41" s="13"/>
      <c r="D41" s="14" t="s">
        <v>13</v>
      </c>
      <c r="E41" s="11"/>
      <c r="F41" s="10">
        <f t="shared" si="0"/>
        <v>24</v>
      </c>
      <c r="G41" s="9">
        <v>23</v>
      </c>
      <c r="H41" s="8">
        <f t="shared" si="1"/>
        <v>95.833333333333343</v>
      </c>
      <c r="I41" s="15">
        <v>1</v>
      </c>
      <c r="J41" s="8">
        <f t="shared" si="2"/>
        <v>4.1666666666666661</v>
      </c>
      <c r="K41" s="15">
        <v>0</v>
      </c>
      <c r="L41" s="8">
        <f t="shared" si="3"/>
        <v>0</v>
      </c>
      <c r="M41" s="15">
        <v>0</v>
      </c>
      <c r="N41" s="8">
        <f t="shared" si="4"/>
        <v>0</v>
      </c>
    </row>
    <row r="42" spans="1:14" ht="23.1" customHeight="1">
      <c r="A42" s="172"/>
      <c r="B42" s="172"/>
      <c r="C42" s="13"/>
      <c r="D42" s="14" t="s">
        <v>12</v>
      </c>
      <c r="E42" s="11"/>
      <c r="F42" s="10">
        <f t="shared" si="0"/>
        <v>8</v>
      </c>
      <c r="G42" s="9">
        <v>8</v>
      </c>
      <c r="H42" s="8">
        <f t="shared" si="1"/>
        <v>100</v>
      </c>
      <c r="I42" s="15">
        <v>0</v>
      </c>
      <c r="J42" s="8">
        <f t="shared" si="2"/>
        <v>0</v>
      </c>
      <c r="K42" s="15">
        <v>0</v>
      </c>
      <c r="L42" s="8">
        <f t="shared" si="3"/>
        <v>0</v>
      </c>
      <c r="M42" s="15">
        <v>0</v>
      </c>
      <c r="N42" s="8">
        <f t="shared" si="4"/>
        <v>0</v>
      </c>
    </row>
    <row r="43" spans="1:14" ht="23.1" customHeight="1">
      <c r="A43" s="172"/>
      <c r="B43" s="172"/>
      <c r="C43" s="13"/>
      <c r="D43" s="14" t="s">
        <v>11</v>
      </c>
      <c r="E43" s="11"/>
      <c r="F43" s="10">
        <f t="shared" si="0"/>
        <v>33</v>
      </c>
      <c r="G43" s="9">
        <v>32</v>
      </c>
      <c r="H43" s="8">
        <f t="shared" si="1"/>
        <v>96.969696969696969</v>
      </c>
      <c r="I43" s="15">
        <v>1</v>
      </c>
      <c r="J43" s="8">
        <f t="shared" si="2"/>
        <v>3.0303030303030303</v>
      </c>
      <c r="K43" s="15">
        <v>0</v>
      </c>
      <c r="L43" s="8">
        <f t="shared" si="3"/>
        <v>0</v>
      </c>
      <c r="M43" s="15">
        <v>0</v>
      </c>
      <c r="N43" s="8">
        <f t="shared" si="4"/>
        <v>0</v>
      </c>
    </row>
    <row r="44" spans="1:14" ht="23.1" customHeight="1">
      <c r="A44" s="172"/>
      <c r="B44" s="172"/>
      <c r="C44" s="13"/>
      <c r="D44" s="14" t="s">
        <v>10</v>
      </c>
      <c r="E44" s="11"/>
      <c r="F44" s="10">
        <f t="shared" si="0"/>
        <v>184</v>
      </c>
      <c r="G44" s="9">
        <v>155</v>
      </c>
      <c r="H44" s="8">
        <f t="shared" si="1"/>
        <v>84.239130434782609</v>
      </c>
      <c r="I44" s="15">
        <v>12</v>
      </c>
      <c r="J44" s="8">
        <f t="shared" si="2"/>
        <v>6.5217391304347823</v>
      </c>
      <c r="K44" s="15">
        <v>13</v>
      </c>
      <c r="L44" s="8">
        <f t="shared" si="3"/>
        <v>7.0652173913043477</v>
      </c>
      <c r="M44" s="15">
        <v>4</v>
      </c>
      <c r="N44" s="8">
        <f t="shared" si="4"/>
        <v>2.1739130434782608</v>
      </c>
    </row>
    <row r="45" spans="1:14" ht="23.1" customHeight="1">
      <c r="A45" s="172"/>
      <c r="B45" s="172"/>
      <c r="C45" s="13"/>
      <c r="D45" s="14" t="s">
        <v>9</v>
      </c>
      <c r="E45" s="11"/>
      <c r="F45" s="10">
        <f t="shared" si="0"/>
        <v>21</v>
      </c>
      <c r="G45" s="9">
        <v>21</v>
      </c>
      <c r="H45" s="8">
        <f t="shared" si="1"/>
        <v>100</v>
      </c>
      <c r="I45" s="15">
        <v>0</v>
      </c>
      <c r="J45" s="8">
        <f t="shared" si="2"/>
        <v>0</v>
      </c>
      <c r="K45" s="15">
        <v>0</v>
      </c>
      <c r="L45" s="8">
        <f t="shared" si="3"/>
        <v>0</v>
      </c>
      <c r="M45" s="15">
        <v>0</v>
      </c>
      <c r="N45" s="8">
        <f t="shared" si="4"/>
        <v>0</v>
      </c>
    </row>
    <row r="46" spans="1:14" ht="23.1" customHeight="1">
      <c r="A46" s="172"/>
      <c r="B46" s="172"/>
      <c r="C46" s="13"/>
      <c r="D46" s="14" t="s">
        <v>8</v>
      </c>
      <c r="E46" s="11"/>
      <c r="F46" s="10">
        <f t="shared" si="0"/>
        <v>8</v>
      </c>
      <c r="G46" s="9">
        <v>7</v>
      </c>
      <c r="H46" s="8">
        <f t="shared" si="1"/>
        <v>87.5</v>
      </c>
      <c r="I46" s="15">
        <v>1</v>
      </c>
      <c r="J46" s="8">
        <f t="shared" si="2"/>
        <v>12.5</v>
      </c>
      <c r="K46" s="15">
        <v>0</v>
      </c>
      <c r="L46" s="8">
        <f t="shared" si="3"/>
        <v>0</v>
      </c>
      <c r="M46" s="15">
        <v>0</v>
      </c>
      <c r="N46" s="8">
        <f t="shared" si="4"/>
        <v>0</v>
      </c>
    </row>
    <row r="47" spans="1:14" ht="24" customHeight="1">
      <c r="A47" s="172"/>
      <c r="B47" s="172"/>
      <c r="C47" s="13"/>
      <c r="D47" s="12" t="s">
        <v>7</v>
      </c>
      <c r="E47" s="11"/>
      <c r="F47" s="10">
        <f t="shared" si="0"/>
        <v>19</v>
      </c>
      <c r="G47" s="9">
        <v>16</v>
      </c>
      <c r="H47" s="8">
        <f t="shared" si="1"/>
        <v>84.210526315789465</v>
      </c>
      <c r="I47" s="15">
        <v>1</v>
      </c>
      <c r="J47" s="8">
        <f t="shared" si="2"/>
        <v>5.2631578947368416</v>
      </c>
      <c r="K47" s="15">
        <v>2</v>
      </c>
      <c r="L47" s="8">
        <f t="shared" si="3"/>
        <v>10.526315789473683</v>
      </c>
      <c r="M47" s="15">
        <v>0</v>
      </c>
      <c r="N47" s="8">
        <f t="shared" si="4"/>
        <v>0</v>
      </c>
    </row>
    <row r="48" spans="1:14" ht="23.1" customHeight="1">
      <c r="A48" s="172"/>
      <c r="B48" s="172"/>
      <c r="C48" s="13"/>
      <c r="D48" s="14" t="s">
        <v>6</v>
      </c>
      <c r="E48" s="11"/>
      <c r="F48" s="10">
        <f>SUM(G48,I48,K48,M48)</f>
        <v>45</v>
      </c>
      <c r="G48" s="9">
        <v>33</v>
      </c>
      <c r="H48" s="8">
        <f t="shared" si="1"/>
        <v>73.333333333333329</v>
      </c>
      <c r="I48" s="15">
        <v>1</v>
      </c>
      <c r="J48" s="8">
        <f t="shared" si="2"/>
        <v>2.2222222222222223</v>
      </c>
      <c r="K48" s="15">
        <v>9</v>
      </c>
      <c r="L48" s="8">
        <f t="shared" si="3"/>
        <v>20</v>
      </c>
      <c r="M48" s="15">
        <v>2</v>
      </c>
      <c r="N48" s="8">
        <f t="shared" si="4"/>
        <v>4.4444444444444446</v>
      </c>
    </row>
    <row r="49" spans="1:14" ht="23.1" customHeight="1">
      <c r="A49" s="172"/>
      <c r="B49" s="172"/>
      <c r="C49" s="13"/>
      <c r="D49" s="14" t="s">
        <v>5</v>
      </c>
      <c r="E49" s="11"/>
      <c r="F49" s="10">
        <f t="shared" si="0"/>
        <v>16</v>
      </c>
      <c r="G49" s="9">
        <v>10</v>
      </c>
      <c r="H49" s="8">
        <f t="shared" si="1"/>
        <v>62.5</v>
      </c>
      <c r="I49" s="15">
        <v>3</v>
      </c>
      <c r="J49" s="8">
        <f t="shared" si="2"/>
        <v>18.75</v>
      </c>
      <c r="K49" s="15">
        <v>3</v>
      </c>
      <c r="L49" s="8">
        <f t="shared" si="3"/>
        <v>18.75</v>
      </c>
      <c r="M49" s="15">
        <v>0</v>
      </c>
      <c r="N49" s="8">
        <f t="shared" si="4"/>
        <v>0</v>
      </c>
    </row>
    <row r="50" spans="1:14" ht="23.1" customHeight="1">
      <c r="A50" s="172"/>
      <c r="B50" s="172"/>
      <c r="C50" s="13"/>
      <c r="D50" s="14" t="s">
        <v>4</v>
      </c>
      <c r="E50" s="11"/>
      <c r="F50" s="10">
        <f t="shared" si="0"/>
        <v>19</v>
      </c>
      <c r="G50" s="9">
        <v>19</v>
      </c>
      <c r="H50" s="8">
        <f t="shared" si="1"/>
        <v>100</v>
      </c>
      <c r="I50" s="15">
        <v>0</v>
      </c>
      <c r="J50" s="8">
        <f t="shared" si="2"/>
        <v>0</v>
      </c>
      <c r="K50" s="15">
        <v>0</v>
      </c>
      <c r="L50" s="8">
        <f t="shared" si="3"/>
        <v>0</v>
      </c>
      <c r="M50" s="15">
        <v>0</v>
      </c>
      <c r="N50" s="8">
        <f t="shared" si="4"/>
        <v>0</v>
      </c>
    </row>
    <row r="51" spans="1:14" ht="23.1" customHeight="1">
      <c r="A51" s="172"/>
      <c r="B51" s="172"/>
      <c r="C51" s="13"/>
      <c r="D51" s="14" t="s">
        <v>3</v>
      </c>
      <c r="E51" s="11"/>
      <c r="F51" s="10">
        <f t="shared" si="0"/>
        <v>146</v>
      </c>
      <c r="G51" s="9">
        <v>137</v>
      </c>
      <c r="H51" s="8">
        <f t="shared" si="1"/>
        <v>93.835616438356169</v>
      </c>
      <c r="I51" s="15">
        <v>5</v>
      </c>
      <c r="J51" s="8">
        <f t="shared" si="2"/>
        <v>3.4246575342465753</v>
      </c>
      <c r="K51" s="15">
        <v>4</v>
      </c>
      <c r="L51" s="8">
        <f t="shared" si="3"/>
        <v>2.7397260273972601</v>
      </c>
      <c r="M51" s="15">
        <v>0</v>
      </c>
      <c r="N51" s="8">
        <f t="shared" si="4"/>
        <v>0</v>
      </c>
    </row>
    <row r="52" spans="1:14" ht="23.1" customHeight="1">
      <c r="A52" s="172"/>
      <c r="B52" s="172"/>
      <c r="C52" s="13"/>
      <c r="D52" s="14" t="s">
        <v>2</v>
      </c>
      <c r="E52" s="11"/>
      <c r="F52" s="10">
        <f t="shared" si="0"/>
        <v>22</v>
      </c>
      <c r="G52" s="9">
        <v>22</v>
      </c>
      <c r="H52" s="8">
        <f t="shared" si="1"/>
        <v>100</v>
      </c>
      <c r="I52" s="15">
        <v>0</v>
      </c>
      <c r="J52" s="8">
        <f t="shared" si="2"/>
        <v>0</v>
      </c>
      <c r="K52" s="15">
        <v>0</v>
      </c>
      <c r="L52" s="8">
        <f t="shared" si="3"/>
        <v>0</v>
      </c>
      <c r="M52" s="15">
        <v>0</v>
      </c>
      <c r="N52" s="8">
        <f t="shared" si="4"/>
        <v>0</v>
      </c>
    </row>
    <row r="53" spans="1:14" ht="24" customHeight="1">
      <c r="A53" s="173"/>
      <c r="B53" s="173"/>
      <c r="C53" s="13"/>
      <c r="D53" s="12" t="s">
        <v>1</v>
      </c>
      <c r="E53" s="11"/>
      <c r="F53" s="10">
        <f t="shared" si="0"/>
        <v>46</v>
      </c>
      <c r="G53" s="9">
        <v>42</v>
      </c>
      <c r="H53" s="8">
        <f t="shared" si="1"/>
        <v>91.304347826086953</v>
      </c>
      <c r="I53" s="15">
        <v>0</v>
      </c>
      <c r="J53" s="8">
        <f t="shared" si="2"/>
        <v>0</v>
      </c>
      <c r="K53" s="15">
        <v>3</v>
      </c>
      <c r="L53" s="8">
        <f t="shared" si="3"/>
        <v>6.5217391304347823</v>
      </c>
      <c r="M53" s="15">
        <v>1</v>
      </c>
      <c r="N53" s="8">
        <f t="shared" si="4"/>
        <v>2.1739130434782608</v>
      </c>
    </row>
    <row r="55" spans="1:14" ht="12.75" customHeight="1"/>
    <row r="56" spans="1:14">
      <c r="D56" s="5"/>
    </row>
    <row r="60" spans="1:14">
      <c r="D60" s="5"/>
    </row>
    <row r="64" spans="1:14">
      <c r="D64" s="5"/>
    </row>
    <row r="68" spans="4:4">
      <c r="D68" s="5"/>
    </row>
    <row r="70" spans="4:4">
      <c r="D70" s="5"/>
    </row>
    <row r="72" spans="4:4">
      <c r="D72" s="5"/>
    </row>
    <row r="74" spans="4:4">
      <c r="D74" s="5"/>
    </row>
    <row r="76" spans="4:4" ht="13.5" customHeight="1">
      <c r="D76" s="6"/>
    </row>
    <row r="77" spans="4:4" ht="13.5" customHeight="1"/>
    <row r="78" spans="4:4">
      <c r="D78" s="5"/>
    </row>
    <row r="80" spans="4:4">
      <c r="D80" s="5"/>
    </row>
    <row r="82" spans="4:4">
      <c r="D82" s="5"/>
    </row>
    <row r="84" spans="4:4">
      <c r="D84" s="5"/>
    </row>
    <row r="88" spans="4:4" ht="12.75" customHeight="1"/>
    <row r="89" spans="4:4" ht="12.75" customHeight="1"/>
  </sheetData>
  <mergeCells count="24">
    <mergeCell ref="A13:A53"/>
    <mergeCell ref="B13:B37"/>
    <mergeCell ref="B38:B53"/>
    <mergeCell ref="G3:H4"/>
    <mergeCell ref="H5:H6"/>
    <mergeCell ref="A3:E6"/>
    <mergeCell ref="F3:F6"/>
    <mergeCell ref="A7:E7"/>
    <mergeCell ref="A8:A12"/>
    <mergeCell ref="B8:E8"/>
    <mergeCell ref="B9:E9"/>
    <mergeCell ref="B10:E10"/>
    <mergeCell ref="B11:E11"/>
    <mergeCell ref="B12:E12"/>
    <mergeCell ref="I5:I6"/>
    <mergeCell ref="G5:G6"/>
    <mergeCell ref="N5:N6"/>
    <mergeCell ref="M3:N4"/>
    <mergeCell ref="J5:J6"/>
    <mergeCell ref="K5:K6"/>
    <mergeCell ref="L5:L6"/>
    <mergeCell ref="M5:M6"/>
    <mergeCell ref="I3:J4"/>
    <mergeCell ref="K3:L4"/>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86"/>
  <sheetViews>
    <sheetView showGridLines="0" view="pageBreakPreview" zoomScaleNormal="100" zoomScaleSheetLayoutView="100" workbookViewId="0">
      <selection activeCell="D16" sqref="D16"/>
    </sheetView>
  </sheetViews>
  <sheetFormatPr defaultRowHeight="13.5"/>
  <cols>
    <col min="1" max="2" width="2.625" style="4" customWidth="1"/>
    <col min="3" max="3" width="1.375" style="4" customWidth="1"/>
    <col min="4" max="4" width="27.625" style="4" customWidth="1"/>
    <col min="5" max="5" width="1.375" style="4" customWidth="1"/>
    <col min="6" max="6" width="5.875" style="3" customWidth="1"/>
    <col min="7" max="7" width="5.625" style="3" customWidth="1"/>
    <col min="8" max="8" width="6.625" style="3" customWidth="1"/>
    <col min="9" max="9" width="5.625" style="3" customWidth="1"/>
    <col min="10" max="10" width="6.625" style="3" customWidth="1"/>
    <col min="11" max="11" width="5.625" style="3" customWidth="1"/>
    <col min="12" max="12" width="6.625" style="3" customWidth="1"/>
    <col min="13" max="13" width="5.625" style="3" customWidth="1"/>
    <col min="14" max="14" width="6.625" style="3" customWidth="1"/>
    <col min="15" max="15" width="5.625" style="3" customWidth="1"/>
    <col min="16" max="16" width="6.625" style="3" customWidth="1"/>
    <col min="17" max="17" width="5.625" style="3" customWidth="1"/>
    <col min="18" max="18" width="6.625" style="3" customWidth="1"/>
    <col min="19" max="19" width="5.625" style="3" customWidth="1"/>
    <col min="20" max="20" width="6.625" style="3" customWidth="1"/>
    <col min="21" max="21" width="5.625" style="3" customWidth="1"/>
    <col min="22" max="22" width="6.625" style="3" customWidth="1"/>
    <col min="23" max="23" width="7.125" style="3" customWidth="1"/>
    <col min="24" max="16384" width="9" style="3"/>
  </cols>
  <sheetData>
    <row r="1" spans="1:23" ht="14.25">
      <c r="A1" s="18" t="s">
        <v>65</v>
      </c>
    </row>
    <row r="3" spans="1:23" ht="18" customHeight="1">
      <c r="A3" s="158" t="s">
        <v>64</v>
      </c>
      <c r="B3" s="159"/>
      <c r="C3" s="159"/>
      <c r="D3" s="159"/>
      <c r="E3" s="160"/>
      <c r="F3" s="167" t="s">
        <v>63</v>
      </c>
      <c r="G3" s="168" t="s">
        <v>62</v>
      </c>
      <c r="H3" s="169"/>
      <c r="I3" s="169"/>
      <c r="J3" s="169"/>
      <c r="K3" s="169"/>
      <c r="L3" s="169"/>
      <c r="M3" s="169"/>
      <c r="N3" s="169"/>
      <c r="O3" s="169"/>
      <c r="P3" s="170"/>
      <c r="Q3" s="150" t="s">
        <v>61</v>
      </c>
      <c r="R3" s="150"/>
      <c r="S3" s="150"/>
      <c r="T3" s="150"/>
      <c r="U3" s="150"/>
      <c r="V3" s="150"/>
      <c r="W3" s="17"/>
    </row>
    <row r="4" spans="1:23" ht="31.5" customHeight="1">
      <c r="A4" s="161"/>
      <c r="B4" s="162"/>
      <c r="C4" s="162"/>
      <c r="D4" s="162"/>
      <c r="E4" s="163"/>
      <c r="F4" s="150"/>
      <c r="G4" s="150" t="s">
        <v>60</v>
      </c>
      <c r="H4" s="150"/>
      <c r="I4" s="150" t="s">
        <v>59</v>
      </c>
      <c r="J4" s="150"/>
      <c r="K4" s="150" t="s">
        <v>58</v>
      </c>
      <c r="L4" s="150"/>
      <c r="M4" s="150" t="s">
        <v>57</v>
      </c>
      <c r="N4" s="150"/>
      <c r="O4" s="150" t="s">
        <v>56</v>
      </c>
      <c r="P4" s="150"/>
      <c r="Q4" s="150" t="s">
        <v>55</v>
      </c>
      <c r="R4" s="150"/>
      <c r="S4" s="150" t="s">
        <v>54</v>
      </c>
      <c r="T4" s="150"/>
      <c r="U4" s="150" t="s">
        <v>53</v>
      </c>
      <c r="V4" s="150"/>
      <c r="W4" s="17"/>
    </row>
    <row r="5" spans="1:23" ht="15" customHeight="1">
      <c r="A5" s="161"/>
      <c r="B5" s="162"/>
      <c r="C5" s="162"/>
      <c r="D5" s="162"/>
      <c r="E5" s="163"/>
      <c r="F5" s="150"/>
      <c r="G5" s="151" t="s">
        <v>52</v>
      </c>
      <c r="H5" s="153" t="s">
        <v>51</v>
      </c>
      <c r="I5" s="151" t="s">
        <v>52</v>
      </c>
      <c r="J5" s="153" t="s">
        <v>51</v>
      </c>
      <c r="K5" s="151" t="s">
        <v>52</v>
      </c>
      <c r="L5" s="153" t="s">
        <v>51</v>
      </c>
      <c r="M5" s="151" t="s">
        <v>52</v>
      </c>
      <c r="N5" s="153" t="s">
        <v>51</v>
      </c>
      <c r="O5" s="151" t="s">
        <v>52</v>
      </c>
      <c r="P5" s="153" t="s">
        <v>51</v>
      </c>
      <c r="Q5" s="151" t="s">
        <v>52</v>
      </c>
      <c r="R5" s="153" t="s">
        <v>51</v>
      </c>
      <c r="S5" s="151" t="s">
        <v>52</v>
      </c>
      <c r="T5" s="153" t="s">
        <v>51</v>
      </c>
      <c r="U5" s="151" t="s">
        <v>52</v>
      </c>
      <c r="V5" s="153" t="s">
        <v>51</v>
      </c>
      <c r="W5" s="16"/>
    </row>
    <row r="6" spans="1:23" ht="15" customHeight="1">
      <c r="A6" s="164"/>
      <c r="B6" s="165"/>
      <c r="C6" s="165"/>
      <c r="D6" s="165"/>
      <c r="E6" s="166"/>
      <c r="F6" s="150"/>
      <c r="G6" s="152"/>
      <c r="H6" s="154"/>
      <c r="I6" s="152"/>
      <c r="J6" s="154"/>
      <c r="K6" s="152"/>
      <c r="L6" s="154"/>
      <c r="M6" s="152"/>
      <c r="N6" s="154"/>
      <c r="O6" s="152"/>
      <c r="P6" s="154"/>
      <c r="Q6" s="152"/>
      <c r="R6" s="154"/>
      <c r="S6" s="152"/>
      <c r="T6" s="154"/>
      <c r="U6" s="152"/>
      <c r="V6" s="154"/>
      <c r="W6" s="16"/>
    </row>
    <row r="7" spans="1:23" ht="23.1" customHeight="1">
      <c r="A7" s="155" t="s">
        <v>50</v>
      </c>
      <c r="B7" s="156"/>
      <c r="C7" s="156"/>
      <c r="D7" s="156"/>
      <c r="E7" s="157"/>
      <c r="F7" s="10">
        <f t="shared" ref="F7:F53" si="0">SUM(O7,M7,K7,I7,G7)</f>
        <v>912</v>
      </c>
      <c r="G7" s="9">
        <f>SUM(G8,G9,G10,G11,G12)</f>
        <v>277</v>
      </c>
      <c r="H7" s="8">
        <f t="shared" ref="H7:H53" si="1">IF(G7=0,0,G7/$F7*100)</f>
        <v>30.372807017543856</v>
      </c>
      <c r="I7" s="15">
        <f>SUM(I8,I9,I10,I11,I12)</f>
        <v>147</v>
      </c>
      <c r="J7" s="8">
        <f t="shared" ref="J7:J53" si="2">IF(I7=0,0,I7/$F7*100)</f>
        <v>16.118421052631579</v>
      </c>
      <c r="K7" s="15">
        <f>SUM(K8,K9,K10,K11,K12)</f>
        <v>222</v>
      </c>
      <c r="L7" s="8">
        <f t="shared" ref="L7:L53" si="3">IF(K7=0,0,K7/$F7*100)</f>
        <v>24.342105263157894</v>
      </c>
      <c r="M7" s="15">
        <f>SUM(M8,M9,M10,M11,M12)</f>
        <v>75</v>
      </c>
      <c r="N7" s="8">
        <f t="shared" ref="N7:N53" si="4">IF(M7=0,0,M7/$F7*100)</f>
        <v>8.2236842105263168</v>
      </c>
      <c r="O7" s="15">
        <f>SUM(O8,O9,O10,O11,O12)</f>
        <v>191</v>
      </c>
      <c r="P7" s="8">
        <f t="shared" ref="P7:P53" si="5">IF(O7=0,0,O7/$F7*100)</f>
        <v>20.942982456140353</v>
      </c>
      <c r="Q7" s="15">
        <f>SUM(Q8,Q9,Q10,Q11,Q12)</f>
        <v>247</v>
      </c>
      <c r="R7" s="8">
        <f t="shared" ref="R7:R53" si="6">IF(Q7=0,0,Q7/$F7*100)</f>
        <v>27.083333333333332</v>
      </c>
      <c r="S7" s="15">
        <f>SUM(S8,S9,S10,S11,S12)</f>
        <v>649</v>
      </c>
      <c r="T7" s="8">
        <f t="shared" ref="T7:T53" si="7">IF(S7=0,0,S7/$F7*100)</f>
        <v>71.162280701754383</v>
      </c>
      <c r="U7" s="15">
        <f>SUM(U8,U9,U10,U11,U12)</f>
        <v>16</v>
      </c>
      <c r="V7" s="8">
        <f t="shared" ref="V7:V53" si="8">IF(U7=0,0,U7/$F7*100)</f>
        <v>1.7543859649122806</v>
      </c>
      <c r="W7" s="7"/>
    </row>
    <row r="8" spans="1:23" ht="23.1" customHeight="1">
      <c r="A8" s="174" t="s">
        <v>49</v>
      </c>
      <c r="B8" s="177" t="s">
        <v>48</v>
      </c>
      <c r="C8" s="178"/>
      <c r="D8" s="178"/>
      <c r="E8" s="179"/>
      <c r="F8" s="10">
        <f t="shared" si="0"/>
        <v>277</v>
      </c>
      <c r="G8" s="9">
        <v>277</v>
      </c>
      <c r="H8" s="8">
        <f t="shared" si="1"/>
        <v>100</v>
      </c>
      <c r="I8" s="15">
        <v>0</v>
      </c>
      <c r="J8" s="8">
        <f t="shared" si="2"/>
        <v>0</v>
      </c>
      <c r="K8" s="15">
        <v>0</v>
      </c>
      <c r="L8" s="8">
        <f t="shared" si="3"/>
        <v>0</v>
      </c>
      <c r="M8" s="15">
        <v>0</v>
      </c>
      <c r="N8" s="8">
        <f t="shared" si="4"/>
        <v>0</v>
      </c>
      <c r="O8" s="15">
        <v>0</v>
      </c>
      <c r="P8" s="8">
        <f t="shared" si="5"/>
        <v>0</v>
      </c>
      <c r="Q8" s="15">
        <v>10</v>
      </c>
      <c r="R8" s="8">
        <f t="shared" si="6"/>
        <v>3.6101083032490973</v>
      </c>
      <c r="S8" s="15">
        <v>263</v>
      </c>
      <c r="T8" s="8">
        <f t="shared" si="7"/>
        <v>94.945848375451263</v>
      </c>
      <c r="U8" s="15">
        <v>4</v>
      </c>
      <c r="V8" s="8">
        <f t="shared" si="8"/>
        <v>1.4440433212996391</v>
      </c>
      <c r="W8" s="7"/>
    </row>
    <row r="9" spans="1:23" ht="23.1" customHeight="1">
      <c r="A9" s="175"/>
      <c r="B9" s="177" t="s">
        <v>47</v>
      </c>
      <c r="C9" s="178"/>
      <c r="D9" s="178"/>
      <c r="E9" s="179"/>
      <c r="F9" s="10">
        <f t="shared" si="0"/>
        <v>147</v>
      </c>
      <c r="G9" s="9">
        <v>0</v>
      </c>
      <c r="H9" s="8">
        <f t="shared" si="1"/>
        <v>0</v>
      </c>
      <c r="I9" s="15">
        <v>147</v>
      </c>
      <c r="J9" s="8">
        <f t="shared" si="2"/>
        <v>100</v>
      </c>
      <c r="K9" s="15">
        <v>0</v>
      </c>
      <c r="L9" s="8">
        <f t="shared" si="3"/>
        <v>0</v>
      </c>
      <c r="M9" s="15">
        <v>0</v>
      </c>
      <c r="N9" s="8">
        <f t="shared" si="4"/>
        <v>0</v>
      </c>
      <c r="O9" s="15">
        <v>0</v>
      </c>
      <c r="P9" s="8">
        <f t="shared" si="5"/>
        <v>0</v>
      </c>
      <c r="Q9" s="15">
        <v>17</v>
      </c>
      <c r="R9" s="8">
        <f t="shared" si="6"/>
        <v>11.564625850340136</v>
      </c>
      <c r="S9" s="15">
        <v>127</v>
      </c>
      <c r="T9" s="8">
        <f t="shared" si="7"/>
        <v>86.394557823129247</v>
      </c>
      <c r="U9" s="15">
        <v>3</v>
      </c>
      <c r="V9" s="8">
        <f t="shared" si="8"/>
        <v>2.0408163265306123</v>
      </c>
      <c r="W9" s="7"/>
    </row>
    <row r="10" spans="1:23" ht="23.1" customHeight="1">
      <c r="A10" s="175"/>
      <c r="B10" s="177" t="s">
        <v>46</v>
      </c>
      <c r="C10" s="178"/>
      <c r="D10" s="178"/>
      <c r="E10" s="179"/>
      <c r="F10" s="10">
        <f t="shared" si="0"/>
        <v>222</v>
      </c>
      <c r="G10" s="9">
        <v>0</v>
      </c>
      <c r="H10" s="8">
        <f t="shared" si="1"/>
        <v>0</v>
      </c>
      <c r="I10" s="15">
        <v>0</v>
      </c>
      <c r="J10" s="8">
        <f t="shared" si="2"/>
        <v>0</v>
      </c>
      <c r="K10" s="15">
        <v>222</v>
      </c>
      <c r="L10" s="8">
        <f t="shared" si="3"/>
        <v>100</v>
      </c>
      <c r="M10" s="15">
        <v>0</v>
      </c>
      <c r="N10" s="8">
        <f t="shared" si="4"/>
        <v>0</v>
      </c>
      <c r="O10" s="15">
        <v>0</v>
      </c>
      <c r="P10" s="8">
        <f t="shared" si="5"/>
        <v>0</v>
      </c>
      <c r="Q10" s="15">
        <v>55</v>
      </c>
      <c r="R10" s="8">
        <f t="shared" si="6"/>
        <v>24.774774774774773</v>
      </c>
      <c r="S10" s="15">
        <v>160</v>
      </c>
      <c r="T10" s="8">
        <f t="shared" si="7"/>
        <v>72.072072072072075</v>
      </c>
      <c r="U10" s="15">
        <v>7</v>
      </c>
      <c r="V10" s="8">
        <f t="shared" si="8"/>
        <v>3.1531531531531529</v>
      </c>
      <c r="W10" s="7"/>
    </row>
    <row r="11" spans="1:23" ht="23.1" customHeight="1">
      <c r="A11" s="175"/>
      <c r="B11" s="177" t="s">
        <v>45</v>
      </c>
      <c r="C11" s="178"/>
      <c r="D11" s="178"/>
      <c r="E11" s="179"/>
      <c r="F11" s="10">
        <f t="shared" si="0"/>
        <v>75</v>
      </c>
      <c r="G11" s="9">
        <v>0</v>
      </c>
      <c r="H11" s="8">
        <f t="shared" si="1"/>
        <v>0</v>
      </c>
      <c r="I11" s="15">
        <v>0</v>
      </c>
      <c r="J11" s="8">
        <f t="shared" si="2"/>
        <v>0</v>
      </c>
      <c r="K11" s="15">
        <v>0</v>
      </c>
      <c r="L11" s="8">
        <f t="shared" si="3"/>
        <v>0</v>
      </c>
      <c r="M11" s="15">
        <v>75</v>
      </c>
      <c r="N11" s="8">
        <f t="shared" si="4"/>
        <v>100</v>
      </c>
      <c r="O11" s="15">
        <v>0</v>
      </c>
      <c r="P11" s="8">
        <f t="shared" si="5"/>
        <v>0</v>
      </c>
      <c r="Q11" s="15">
        <v>39</v>
      </c>
      <c r="R11" s="8">
        <f t="shared" si="6"/>
        <v>52</v>
      </c>
      <c r="S11" s="15">
        <v>34</v>
      </c>
      <c r="T11" s="8">
        <f t="shared" si="7"/>
        <v>45.333333333333329</v>
      </c>
      <c r="U11" s="15">
        <v>2</v>
      </c>
      <c r="V11" s="8">
        <f t="shared" si="8"/>
        <v>2.666666666666667</v>
      </c>
      <c r="W11" s="7"/>
    </row>
    <row r="12" spans="1:23" ht="23.1" customHeight="1">
      <c r="A12" s="176"/>
      <c r="B12" s="177" t="s">
        <v>44</v>
      </c>
      <c r="C12" s="178"/>
      <c r="D12" s="178"/>
      <c r="E12" s="179"/>
      <c r="F12" s="10">
        <f t="shared" si="0"/>
        <v>191</v>
      </c>
      <c r="G12" s="9">
        <v>0</v>
      </c>
      <c r="H12" s="8">
        <f t="shared" si="1"/>
        <v>0</v>
      </c>
      <c r="I12" s="15">
        <v>0</v>
      </c>
      <c r="J12" s="8">
        <f t="shared" si="2"/>
        <v>0</v>
      </c>
      <c r="K12" s="15">
        <v>0</v>
      </c>
      <c r="L12" s="8">
        <f t="shared" si="3"/>
        <v>0</v>
      </c>
      <c r="M12" s="15">
        <v>0</v>
      </c>
      <c r="N12" s="8">
        <f t="shared" si="4"/>
        <v>0</v>
      </c>
      <c r="O12" s="15">
        <v>191</v>
      </c>
      <c r="P12" s="8">
        <f t="shared" si="5"/>
        <v>100</v>
      </c>
      <c r="Q12" s="15">
        <v>126</v>
      </c>
      <c r="R12" s="8">
        <f t="shared" si="6"/>
        <v>65.968586387434556</v>
      </c>
      <c r="S12" s="15">
        <v>65</v>
      </c>
      <c r="T12" s="8">
        <f t="shared" si="7"/>
        <v>34.031413612565444</v>
      </c>
      <c r="U12" s="15">
        <v>0</v>
      </c>
      <c r="V12" s="8">
        <f t="shared" si="8"/>
        <v>0</v>
      </c>
      <c r="W12" s="7"/>
    </row>
    <row r="13" spans="1:23" ht="23.1" customHeight="1">
      <c r="A13" s="171" t="s">
        <v>43</v>
      </c>
      <c r="B13" s="171" t="s">
        <v>42</v>
      </c>
      <c r="C13" s="13"/>
      <c r="D13" s="14" t="s">
        <v>16</v>
      </c>
      <c r="E13" s="11"/>
      <c r="F13" s="10">
        <f t="shared" si="0"/>
        <v>231</v>
      </c>
      <c r="G13" s="9">
        <f>SUM(G14:G37)</f>
        <v>45</v>
      </c>
      <c r="H13" s="8">
        <f t="shared" si="1"/>
        <v>19.480519480519483</v>
      </c>
      <c r="I13" s="15">
        <f>SUM(I14:I37)</f>
        <v>31</v>
      </c>
      <c r="J13" s="8">
        <f t="shared" si="2"/>
        <v>13.419913419913421</v>
      </c>
      <c r="K13" s="15">
        <f>SUM(K14:K37)</f>
        <v>86</v>
      </c>
      <c r="L13" s="8">
        <f t="shared" si="3"/>
        <v>37.229437229437231</v>
      </c>
      <c r="M13" s="15">
        <f>SUM(M14:M37)</f>
        <v>32</v>
      </c>
      <c r="N13" s="8">
        <f t="shared" si="4"/>
        <v>13.852813852813853</v>
      </c>
      <c r="O13" s="15">
        <f>SUM(O14:O37)</f>
        <v>37</v>
      </c>
      <c r="P13" s="8">
        <f t="shared" si="5"/>
        <v>16.017316017316016</v>
      </c>
      <c r="Q13" s="15">
        <f>SUM(Q14:Q37)</f>
        <v>62</v>
      </c>
      <c r="R13" s="8">
        <f t="shared" si="6"/>
        <v>26.839826839826841</v>
      </c>
      <c r="S13" s="15">
        <f>SUM(S14:S37)</f>
        <v>165</v>
      </c>
      <c r="T13" s="8">
        <f t="shared" si="7"/>
        <v>71.428571428571431</v>
      </c>
      <c r="U13" s="15">
        <f>SUM(U14:U37)</f>
        <v>4</v>
      </c>
      <c r="V13" s="8">
        <f t="shared" si="8"/>
        <v>1.7316017316017316</v>
      </c>
      <c r="W13" s="7"/>
    </row>
    <row r="14" spans="1:23" ht="23.1" customHeight="1">
      <c r="A14" s="172"/>
      <c r="B14" s="172"/>
      <c r="C14" s="13"/>
      <c r="D14" s="14" t="s">
        <v>41</v>
      </c>
      <c r="E14" s="11"/>
      <c r="F14" s="10">
        <f t="shared" si="0"/>
        <v>27</v>
      </c>
      <c r="G14" s="9">
        <v>4</v>
      </c>
      <c r="H14" s="8">
        <f t="shared" si="1"/>
        <v>14.814814814814813</v>
      </c>
      <c r="I14" s="9">
        <v>3</v>
      </c>
      <c r="J14" s="8">
        <f t="shared" si="2"/>
        <v>11.111111111111111</v>
      </c>
      <c r="K14" s="9">
        <v>8</v>
      </c>
      <c r="L14" s="8">
        <f t="shared" si="3"/>
        <v>29.629629629629626</v>
      </c>
      <c r="M14" s="9">
        <v>3</v>
      </c>
      <c r="N14" s="8">
        <f t="shared" si="4"/>
        <v>11.111111111111111</v>
      </c>
      <c r="O14" s="9">
        <v>9</v>
      </c>
      <c r="P14" s="8">
        <f t="shared" si="5"/>
        <v>33.333333333333329</v>
      </c>
      <c r="Q14" s="9">
        <v>10</v>
      </c>
      <c r="R14" s="8">
        <f t="shared" si="6"/>
        <v>37.037037037037038</v>
      </c>
      <c r="S14" s="9">
        <v>17</v>
      </c>
      <c r="T14" s="8">
        <f t="shared" si="7"/>
        <v>62.962962962962962</v>
      </c>
      <c r="U14" s="9">
        <v>0</v>
      </c>
      <c r="V14" s="8">
        <f t="shared" si="8"/>
        <v>0</v>
      </c>
      <c r="W14" s="7"/>
    </row>
    <row r="15" spans="1:23" ht="23.1" customHeight="1">
      <c r="A15" s="172"/>
      <c r="B15" s="172"/>
      <c r="C15" s="13"/>
      <c r="D15" s="14" t="s">
        <v>40</v>
      </c>
      <c r="E15" s="11"/>
      <c r="F15" s="10">
        <f t="shared" si="0"/>
        <v>4</v>
      </c>
      <c r="G15" s="9">
        <v>3</v>
      </c>
      <c r="H15" s="8">
        <f t="shared" si="1"/>
        <v>75</v>
      </c>
      <c r="I15" s="9">
        <v>0</v>
      </c>
      <c r="J15" s="8">
        <f t="shared" si="2"/>
        <v>0</v>
      </c>
      <c r="K15" s="9">
        <v>1</v>
      </c>
      <c r="L15" s="8">
        <f t="shared" si="3"/>
        <v>25</v>
      </c>
      <c r="M15" s="9">
        <v>0</v>
      </c>
      <c r="N15" s="8">
        <f t="shared" si="4"/>
        <v>0</v>
      </c>
      <c r="O15" s="9">
        <v>0</v>
      </c>
      <c r="P15" s="8">
        <f t="shared" si="5"/>
        <v>0</v>
      </c>
      <c r="Q15" s="9">
        <v>0</v>
      </c>
      <c r="R15" s="8">
        <f t="shared" si="6"/>
        <v>0</v>
      </c>
      <c r="S15" s="9">
        <v>4</v>
      </c>
      <c r="T15" s="8">
        <f t="shared" si="7"/>
        <v>100</v>
      </c>
      <c r="U15" s="9">
        <v>0</v>
      </c>
      <c r="V15" s="8">
        <f t="shared" si="8"/>
        <v>0</v>
      </c>
      <c r="W15" s="7"/>
    </row>
    <row r="16" spans="1:23" ht="23.1" customHeight="1">
      <c r="A16" s="172"/>
      <c r="B16" s="172"/>
      <c r="C16" s="13"/>
      <c r="D16" s="14" t="s">
        <v>39</v>
      </c>
      <c r="E16" s="11"/>
      <c r="F16" s="10">
        <f t="shared" si="0"/>
        <v>20</v>
      </c>
      <c r="G16" s="9">
        <v>5</v>
      </c>
      <c r="H16" s="8">
        <f t="shared" si="1"/>
        <v>25</v>
      </c>
      <c r="I16" s="9">
        <v>4</v>
      </c>
      <c r="J16" s="8">
        <f t="shared" si="2"/>
        <v>20</v>
      </c>
      <c r="K16" s="9">
        <v>11</v>
      </c>
      <c r="L16" s="8">
        <f t="shared" si="3"/>
        <v>55.000000000000007</v>
      </c>
      <c r="M16" s="9">
        <v>0</v>
      </c>
      <c r="N16" s="8">
        <f t="shared" si="4"/>
        <v>0</v>
      </c>
      <c r="O16" s="9">
        <v>0</v>
      </c>
      <c r="P16" s="8">
        <f t="shared" si="5"/>
        <v>0</v>
      </c>
      <c r="Q16" s="9">
        <v>2</v>
      </c>
      <c r="R16" s="8">
        <f t="shared" si="6"/>
        <v>10</v>
      </c>
      <c r="S16" s="9">
        <v>16</v>
      </c>
      <c r="T16" s="8">
        <f t="shared" si="7"/>
        <v>80</v>
      </c>
      <c r="U16" s="9">
        <v>2</v>
      </c>
      <c r="V16" s="8">
        <f t="shared" si="8"/>
        <v>10</v>
      </c>
      <c r="W16" s="7"/>
    </row>
    <row r="17" spans="1:23" ht="23.1" customHeight="1">
      <c r="A17" s="172"/>
      <c r="B17" s="172"/>
      <c r="C17" s="13"/>
      <c r="D17" s="14" t="s">
        <v>38</v>
      </c>
      <c r="E17" s="11"/>
      <c r="F17" s="10">
        <f t="shared" si="0"/>
        <v>2</v>
      </c>
      <c r="G17" s="9">
        <v>0</v>
      </c>
      <c r="H17" s="8">
        <f t="shared" si="1"/>
        <v>0</v>
      </c>
      <c r="I17" s="9">
        <v>1</v>
      </c>
      <c r="J17" s="8">
        <f t="shared" si="2"/>
        <v>50</v>
      </c>
      <c r="K17" s="9">
        <v>1</v>
      </c>
      <c r="L17" s="8">
        <f t="shared" si="3"/>
        <v>50</v>
      </c>
      <c r="M17" s="9">
        <v>0</v>
      </c>
      <c r="N17" s="8">
        <f t="shared" si="4"/>
        <v>0</v>
      </c>
      <c r="O17" s="9">
        <v>0</v>
      </c>
      <c r="P17" s="8">
        <f t="shared" si="5"/>
        <v>0</v>
      </c>
      <c r="Q17" s="9">
        <v>0</v>
      </c>
      <c r="R17" s="8">
        <f t="shared" si="6"/>
        <v>0</v>
      </c>
      <c r="S17" s="9">
        <v>2</v>
      </c>
      <c r="T17" s="8">
        <f t="shared" si="7"/>
        <v>100</v>
      </c>
      <c r="U17" s="9">
        <v>0</v>
      </c>
      <c r="V17" s="8">
        <f t="shared" si="8"/>
        <v>0</v>
      </c>
      <c r="W17" s="7"/>
    </row>
    <row r="18" spans="1:23" ht="23.1" customHeight="1">
      <c r="A18" s="172"/>
      <c r="B18" s="172"/>
      <c r="C18" s="13"/>
      <c r="D18" s="14" t="s">
        <v>37</v>
      </c>
      <c r="E18" s="11"/>
      <c r="F18" s="10">
        <f t="shared" si="0"/>
        <v>5</v>
      </c>
      <c r="G18" s="9">
        <v>1</v>
      </c>
      <c r="H18" s="8">
        <f t="shared" si="1"/>
        <v>20</v>
      </c>
      <c r="I18" s="9">
        <v>0</v>
      </c>
      <c r="J18" s="8">
        <f t="shared" si="2"/>
        <v>0</v>
      </c>
      <c r="K18" s="9">
        <v>2</v>
      </c>
      <c r="L18" s="8">
        <f t="shared" si="3"/>
        <v>40</v>
      </c>
      <c r="M18" s="9">
        <v>1</v>
      </c>
      <c r="N18" s="8">
        <f t="shared" si="4"/>
        <v>20</v>
      </c>
      <c r="O18" s="9">
        <v>1</v>
      </c>
      <c r="P18" s="8">
        <f t="shared" si="5"/>
        <v>20</v>
      </c>
      <c r="Q18" s="9">
        <v>3</v>
      </c>
      <c r="R18" s="8">
        <f t="shared" si="6"/>
        <v>60</v>
      </c>
      <c r="S18" s="9">
        <v>2</v>
      </c>
      <c r="T18" s="8">
        <f t="shared" si="7"/>
        <v>40</v>
      </c>
      <c r="U18" s="9">
        <v>0</v>
      </c>
      <c r="V18" s="8">
        <f t="shared" si="8"/>
        <v>0</v>
      </c>
      <c r="W18" s="7"/>
    </row>
    <row r="19" spans="1:23" ht="23.1" customHeight="1">
      <c r="A19" s="172"/>
      <c r="B19" s="172"/>
      <c r="C19" s="13"/>
      <c r="D19" s="14" t="s">
        <v>36</v>
      </c>
      <c r="E19" s="11"/>
      <c r="F19" s="10">
        <f t="shared" si="0"/>
        <v>1</v>
      </c>
      <c r="G19" s="9">
        <v>0</v>
      </c>
      <c r="H19" s="8">
        <f t="shared" si="1"/>
        <v>0</v>
      </c>
      <c r="I19" s="9">
        <v>0</v>
      </c>
      <c r="J19" s="8">
        <f t="shared" si="2"/>
        <v>0</v>
      </c>
      <c r="K19" s="9">
        <v>0</v>
      </c>
      <c r="L19" s="8">
        <f t="shared" si="3"/>
        <v>0</v>
      </c>
      <c r="M19" s="9">
        <v>1</v>
      </c>
      <c r="N19" s="8">
        <f t="shared" si="4"/>
        <v>100</v>
      </c>
      <c r="O19" s="9">
        <v>0</v>
      </c>
      <c r="P19" s="8">
        <f t="shared" si="5"/>
        <v>0</v>
      </c>
      <c r="Q19" s="9">
        <v>0</v>
      </c>
      <c r="R19" s="8">
        <f t="shared" si="6"/>
        <v>0</v>
      </c>
      <c r="S19" s="9">
        <v>1</v>
      </c>
      <c r="T19" s="8">
        <f t="shared" si="7"/>
        <v>100</v>
      </c>
      <c r="U19" s="9">
        <v>0</v>
      </c>
      <c r="V19" s="8">
        <f t="shared" si="8"/>
        <v>0</v>
      </c>
      <c r="W19" s="7"/>
    </row>
    <row r="20" spans="1:23" ht="23.1" customHeight="1">
      <c r="A20" s="172"/>
      <c r="B20" s="172"/>
      <c r="C20" s="13"/>
      <c r="D20" s="14" t="s">
        <v>35</v>
      </c>
      <c r="E20" s="11"/>
      <c r="F20" s="10">
        <f t="shared" si="0"/>
        <v>5</v>
      </c>
      <c r="G20" s="9">
        <v>2</v>
      </c>
      <c r="H20" s="8">
        <f t="shared" si="1"/>
        <v>40</v>
      </c>
      <c r="I20" s="9">
        <v>0</v>
      </c>
      <c r="J20" s="8">
        <f t="shared" si="2"/>
        <v>0</v>
      </c>
      <c r="K20" s="9">
        <v>3</v>
      </c>
      <c r="L20" s="8">
        <f t="shared" si="3"/>
        <v>60</v>
      </c>
      <c r="M20" s="9">
        <v>0</v>
      </c>
      <c r="N20" s="8">
        <f t="shared" si="4"/>
        <v>0</v>
      </c>
      <c r="O20" s="9">
        <v>0</v>
      </c>
      <c r="P20" s="8">
        <f t="shared" si="5"/>
        <v>0</v>
      </c>
      <c r="Q20" s="9">
        <v>0</v>
      </c>
      <c r="R20" s="8">
        <f t="shared" si="6"/>
        <v>0</v>
      </c>
      <c r="S20" s="9">
        <v>5</v>
      </c>
      <c r="T20" s="8">
        <f t="shared" si="7"/>
        <v>100</v>
      </c>
      <c r="U20" s="9">
        <v>0</v>
      </c>
      <c r="V20" s="8">
        <f t="shared" si="8"/>
        <v>0</v>
      </c>
      <c r="W20" s="7"/>
    </row>
    <row r="21" spans="1:23" ht="23.1" customHeight="1">
      <c r="A21" s="172"/>
      <c r="B21" s="172"/>
      <c r="C21" s="13"/>
      <c r="D21" s="14" t="s">
        <v>34</v>
      </c>
      <c r="E21" s="11"/>
      <c r="F21" s="10">
        <f t="shared" si="0"/>
        <v>11</v>
      </c>
      <c r="G21" s="9">
        <v>0</v>
      </c>
      <c r="H21" s="8">
        <f t="shared" si="1"/>
        <v>0</v>
      </c>
      <c r="I21" s="9">
        <v>1</v>
      </c>
      <c r="J21" s="8">
        <f t="shared" si="2"/>
        <v>9.0909090909090917</v>
      </c>
      <c r="K21" s="9">
        <v>6</v>
      </c>
      <c r="L21" s="8">
        <f t="shared" si="3"/>
        <v>54.54545454545454</v>
      </c>
      <c r="M21" s="9">
        <v>0</v>
      </c>
      <c r="N21" s="8">
        <f t="shared" si="4"/>
        <v>0</v>
      </c>
      <c r="O21" s="9">
        <v>4</v>
      </c>
      <c r="P21" s="8">
        <f t="shared" si="5"/>
        <v>36.363636363636367</v>
      </c>
      <c r="Q21" s="9">
        <v>3</v>
      </c>
      <c r="R21" s="8">
        <f t="shared" si="6"/>
        <v>27.27272727272727</v>
      </c>
      <c r="S21" s="9">
        <v>8</v>
      </c>
      <c r="T21" s="8">
        <f t="shared" si="7"/>
        <v>72.727272727272734</v>
      </c>
      <c r="U21" s="9">
        <v>0</v>
      </c>
      <c r="V21" s="8">
        <f t="shared" si="8"/>
        <v>0</v>
      </c>
      <c r="W21" s="7"/>
    </row>
    <row r="22" spans="1:23" ht="23.1" customHeight="1">
      <c r="A22" s="172"/>
      <c r="B22" s="172"/>
      <c r="C22" s="13"/>
      <c r="D22" s="14" t="s">
        <v>33</v>
      </c>
      <c r="E22" s="11"/>
      <c r="F22" s="10">
        <f t="shared" si="0"/>
        <v>1</v>
      </c>
      <c r="G22" s="9">
        <v>1</v>
      </c>
      <c r="H22" s="8">
        <f t="shared" si="1"/>
        <v>100</v>
      </c>
      <c r="I22" s="9">
        <v>0</v>
      </c>
      <c r="J22" s="8">
        <f t="shared" si="2"/>
        <v>0</v>
      </c>
      <c r="K22" s="9">
        <v>0</v>
      </c>
      <c r="L22" s="8">
        <f t="shared" si="3"/>
        <v>0</v>
      </c>
      <c r="M22" s="9">
        <v>0</v>
      </c>
      <c r="N22" s="8">
        <f t="shared" si="4"/>
        <v>0</v>
      </c>
      <c r="O22" s="9">
        <v>0</v>
      </c>
      <c r="P22" s="8">
        <f t="shared" si="5"/>
        <v>0</v>
      </c>
      <c r="Q22" s="9">
        <v>0</v>
      </c>
      <c r="R22" s="8">
        <f t="shared" si="6"/>
        <v>0</v>
      </c>
      <c r="S22" s="9">
        <v>1</v>
      </c>
      <c r="T22" s="8">
        <f t="shared" si="7"/>
        <v>100</v>
      </c>
      <c r="U22" s="9">
        <v>0</v>
      </c>
      <c r="V22" s="8">
        <f t="shared" si="8"/>
        <v>0</v>
      </c>
      <c r="W22" s="7"/>
    </row>
    <row r="23" spans="1:23" ht="23.1" customHeight="1">
      <c r="A23" s="172"/>
      <c r="B23" s="172"/>
      <c r="C23" s="13"/>
      <c r="D23" s="14" t="s">
        <v>32</v>
      </c>
      <c r="E23" s="11"/>
      <c r="F23" s="10">
        <f t="shared" si="0"/>
        <v>8</v>
      </c>
      <c r="G23" s="9">
        <v>2</v>
      </c>
      <c r="H23" s="8">
        <f t="shared" si="1"/>
        <v>25</v>
      </c>
      <c r="I23" s="9">
        <v>1</v>
      </c>
      <c r="J23" s="8">
        <f t="shared" si="2"/>
        <v>12.5</v>
      </c>
      <c r="K23" s="9">
        <v>4</v>
      </c>
      <c r="L23" s="8">
        <f t="shared" si="3"/>
        <v>50</v>
      </c>
      <c r="M23" s="9">
        <v>1</v>
      </c>
      <c r="N23" s="8">
        <f t="shared" si="4"/>
        <v>12.5</v>
      </c>
      <c r="O23" s="9">
        <v>0</v>
      </c>
      <c r="P23" s="8">
        <f t="shared" si="5"/>
        <v>0</v>
      </c>
      <c r="Q23" s="9">
        <v>0</v>
      </c>
      <c r="R23" s="8">
        <f t="shared" si="6"/>
        <v>0</v>
      </c>
      <c r="S23" s="9">
        <v>8</v>
      </c>
      <c r="T23" s="8">
        <f t="shared" si="7"/>
        <v>100</v>
      </c>
      <c r="U23" s="9">
        <v>0</v>
      </c>
      <c r="V23" s="8">
        <f t="shared" si="8"/>
        <v>0</v>
      </c>
      <c r="W23" s="7"/>
    </row>
    <row r="24" spans="1:23" ht="23.1" customHeight="1">
      <c r="A24" s="172"/>
      <c r="B24" s="172"/>
      <c r="C24" s="13"/>
      <c r="D24" s="14" t="s">
        <v>31</v>
      </c>
      <c r="E24" s="11"/>
      <c r="F24" s="10">
        <f t="shared" si="0"/>
        <v>1</v>
      </c>
      <c r="G24" s="33">
        <v>1</v>
      </c>
      <c r="H24" s="8">
        <f t="shared" si="1"/>
        <v>100</v>
      </c>
      <c r="I24" s="33">
        <v>0</v>
      </c>
      <c r="J24" s="8">
        <f t="shared" si="2"/>
        <v>0</v>
      </c>
      <c r="K24" s="33">
        <v>0</v>
      </c>
      <c r="L24" s="8">
        <f t="shared" si="3"/>
        <v>0</v>
      </c>
      <c r="M24" s="33">
        <v>0</v>
      </c>
      <c r="N24" s="8">
        <f t="shared" si="4"/>
        <v>0</v>
      </c>
      <c r="O24" s="33">
        <v>0</v>
      </c>
      <c r="P24" s="8">
        <f t="shared" si="5"/>
        <v>0</v>
      </c>
      <c r="Q24" s="33">
        <v>0</v>
      </c>
      <c r="R24" s="8">
        <f t="shared" si="6"/>
        <v>0</v>
      </c>
      <c r="S24" s="33">
        <v>1</v>
      </c>
      <c r="T24" s="8">
        <f t="shared" si="7"/>
        <v>100</v>
      </c>
      <c r="U24" s="33">
        <v>0</v>
      </c>
      <c r="V24" s="8">
        <f t="shared" si="8"/>
        <v>0</v>
      </c>
      <c r="W24" s="7"/>
    </row>
    <row r="25" spans="1:23" ht="23.1" customHeight="1">
      <c r="A25" s="172"/>
      <c r="B25" s="172"/>
      <c r="C25" s="13"/>
      <c r="D25" s="12" t="s">
        <v>30</v>
      </c>
      <c r="E25" s="11"/>
      <c r="F25" s="10">
        <f t="shared" si="0"/>
        <v>2</v>
      </c>
      <c r="G25" s="9">
        <v>0</v>
      </c>
      <c r="H25" s="8">
        <f t="shared" si="1"/>
        <v>0</v>
      </c>
      <c r="I25" s="9">
        <v>1</v>
      </c>
      <c r="J25" s="8">
        <f t="shared" si="2"/>
        <v>50</v>
      </c>
      <c r="K25" s="9">
        <v>1</v>
      </c>
      <c r="L25" s="8">
        <f t="shared" si="3"/>
        <v>50</v>
      </c>
      <c r="M25" s="9">
        <v>0</v>
      </c>
      <c r="N25" s="8">
        <f t="shared" si="4"/>
        <v>0</v>
      </c>
      <c r="O25" s="9">
        <v>0</v>
      </c>
      <c r="P25" s="8">
        <f t="shared" si="5"/>
        <v>0</v>
      </c>
      <c r="Q25" s="9">
        <v>2</v>
      </c>
      <c r="R25" s="8">
        <f t="shared" si="6"/>
        <v>100</v>
      </c>
      <c r="S25" s="9">
        <v>0</v>
      </c>
      <c r="T25" s="8">
        <f t="shared" si="7"/>
        <v>0</v>
      </c>
      <c r="U25" s="9">
        <v>0</v>
      </c>
      <c r="V25" s="8">
        <f t="shared" si="8"/>
        <v>0</v>
      </c>
      <c r="W25" s="7"/>
    </row>
    <row r="26" spans="1:23" ht="23.1" customHeight="1">
      <c r="A26" s="172"/>
      <c r="B26" s="172"/>
      <c r="C26" s="13"/>
      <c r="D26" s="111" t="s">
        <v>29</v>
      </c>
      <c r="E26" s="112"/>
      <c r="F26" s="31">
        <f t="shared" si="0"/>
        <v>6</v>
      </c>
      <c r="G26" s="30">
        <v>1</v>
      </c>
      <c r="H26" s="113">
        <f>IF(G26=0,0,G26/$F26*100)</f>
        <v>16.666666666666664</v>
      </c>
      <c r="I26" s="9">
        <v>2</v>
      </c>
      <c r="J26" s="8">
        <f t="shared" si="2"/>
        <v>33.333333333333329</v>
      </c>
      <c r="K26" s="9">
        <v>1</v>
      </c>
      <c r="L26" s="8">
        <f t="shared" si="3"/>
        <v>16.666666666666664</v>
      </c>
      <c r="M26" s="9">
        <v>1</v>
      </c>
      <c r="N26" s="8">
        <f t="shared" si="4"/>
        <v>16.666666666666664</v>
      </c>
      <c r="O26" s="9">
        <v>1</v>
      </c>
      <c r="P26" s="8">
        <f t="shared" si="5"/>
        <v>16.666666666666664</v>
      </c>
      <c r="Q26" s="9">
        <v>1</v>
      </c>
      <c r="R26" s="8">
        <f t="shared" si="6"/>
        <v>16.666666666666664</v>
      </c>
      <c r="S26" s="9">
        <v>5</v>
      </c>
      <c r="T26" s="8">
        <f t="shared" si="7"/>
        <v>83.333333333333343</v>
      </c>
      <c r="U26" s="9">
        <v>0</v>
      </c>
      <c r="V26" s="8">
        <f t="shared" si="8"/>
        <v>0</v>
      </c>
      <c r="W26" s="7"/>
    </row>
    <row r="27" spans="1:23" ht="23.1" customHeight="1">
      <c r="A27" s="172"/>
      <c r="B27" s="172"/>
      <c r="C27" s="13"/>
      <c r="D27" s="14" t="s">
        <v>28</v>
      </c>
      <c r="E27" s="11"/>
      <c r="F27" s="10">
        <f t="shared" si="0"/>
        <v>3</v>
      </c>
      <c r="G27" s="9">
        <v>0</v>
      </c>
      <c r="H27" s="8">
        <f>IF(G27=0,0,G27/$F27*100)</f>
        <v>0</v>
      </c>
      <c r="I27" s="9">
        <v>1</v>
      </c>
      <c r="J27" s="8">
        <f t="shared" si="2"/>
        <v>33.333333333333329</v>
      </c>
      <c r="K27" s="9">
        <v>2</v>
      </c>
      <c r="L27" s="8">
        <f t="shared" si="3"/>
        <v>66.666666666666657</v>
      </c>
      <c r="M27" s="9">
        <v>0</v>
      </c>
      <c r="N27" s="8">
        <f t="shared" si="4"/>
        <v>0</v>
      </c>
      <c r="O27" s="9">
        <v>0</v>
      </c>
      <c r="P27" s="8">
        <f t="shared" si="5"/>
        <v>0</v>
      </c>
      <c r="Q27" s="9">
        <v>0</v>
      </c>
      <c r="R27" s="8">
        <f t="shared" si="6"/>
        <v>0</v>
      </c>
      <c r="S27" s="9">
        <v>3</v>
      </c>
      <c r="T27" s="8">
        <f t="shared" si="7"/>
        <v>100</v>
      </c>
      <c r="U27" s="9">
        <v>0</v>
      </c>
      <c r="V27" s="8">
        <f t="shared" si="8"/>
        <v>0</v>
      </c>
      <c r="W27" s="7"/>
    </row>
    <row r="28" spans="1:23" ht="23.1" customHeight="1">
      <c r="A28" s="172"/>
      <c r="B28" s="172"/>
      <c r="C28" s="13"/>
      <c r="D28" s="14" t="s">
        <v>27</v>
      </c>
      <c r="E28" s="11"/>
      <c r="F28" s="10">
        <f t="shared" si="0"/>
        <v>5</v>
      </c>
      <c r="G28" s="9">
        <v>2</v>
      </c>
      <c r="H28" s="8">
        <f t="shared" si="1"/>
        <v>40</v>
      </c>
      <c r="I28" s="9">
        <v>1</v>
      </c>
      <c r="J28" s="8">
        <f t="shared" si="2"/>
        <v>20</v>
      </c>
      <c r="K28" s="9">
        <v>0</v>
      </c>
      <c r="L28" s="8">
        <f t="shared" si="3"/>
        <v>0</v>
      </c>
      <c r="M28" s="9">
        <v>2</v>
      </c>
      <c r="N28" s="8">
        <f t="shared" si="4"/>
        <v>40</v>
      </c>
      <c r="O28" s="9">
        <v>0</v>
      </c>
      <c r="P28" s="8">
        <f t="shared" si="5"/>
        <v>0</v>
      </c>
      <c r="Q28" s="9">
        <v>1</v>
      </c>
      <c r="R28" s="8">
        <f t="shared" si="6"/>
        <v>20</v>
      </c>
      <c r="S28" s="9">
        <v>3</v>
      </c>
      <c r="T28" s="8">
        <f t="shared" si="7"/>
        <v>60</v>
      </c>
      <c r="U28" s="9">
        <v>1</v>
      </c>
      <c r="V28" s="8">
        <f t="shared" si="8"/>
        <v>20</v>
      </c>
      <c r="W28" s="7"/>
    </row>
    <row r="29" spans="1:23" ht="23.1" customHeight="1">
      <c r="A29" s="172"/>
      <c r="B29" s="172"/>
      <c r="C29" s="13"/>
      <c r="D29" s="14" t="s">
        <v>26</v>
      </c>
      <c r="E29" s="11"/>
      <c r="F29" s="10">
        <f t="shared" si="0"/>
        <v>15</v>
      </c>
      <c r="G29" s="9">
        <v>4</v>
      </c>
      <c r="H29" s="8">
        <f t="shared" si="1"/>
        <v>26.666666666666668</v>
      </c>
      <c r="I29" s="9">
        <v>3</v>
      </c>
      <c r="J29" s="8">
        <f t="shared" si="2"/>
        <v>20</v>
      </c>
      <c r="K29" s="9">
        <v>5</v>
      </c>
      <c r="L29" s="8">
        <f t="shared" si="3"/>
        <v>33.333333333333329</v>
      </c>
      <c r="M29" s="9">
        <v>3</v>
      </c>
      <c r="N29" s="8">
        <f t="shared" si="4"/>
        <v>20</v>
      </c>
      <c r="O29" s="9">
        <v>0</v>
      </c>
      <c r="P29" s="8">
        <f t="shared" si="5"/>
        <v>0</v>
      </c>
      <c r="Q29" s="9">
        <v>2</v>
      </c>
      <c r="R29" s="8">
        <f t="shared" si="6"/>
        <v>13.333333333333334</v>
      </c>
      <c r="S29" s="9">
        <v>12</v>
      </c>
      <c r="T29" s="8">
        <f t="shared" si="7"/>
        <v>80</v>
      </c>
      <c r="U29" s="9">
        <v>1</v>
      </c>
      <c r="V29" s="8">
        <f t="shared" si="8"/>
        <v>6.666666666666667</v>
      </c>
      <c r="W29" s="7"/>
    </row>
    <row r="30" spans="1:23" ht="23.1" customHeight="1">
      <c r="A30" s="172"/>
      <c r="B30" s="172"/>
      <c r="C30" s="13"/>
      <c r="D30" s="14" t="s">
        <v>25</v>
      </c>
      <c r="E30" s="11"/>
      <c r="F30" s="10">
        <f t="shared" si="0"/>
        <v>5</v>
      </c>
      <c r="G30" s="9">
        <v>0</v>
      </c>
      <c r="H30" s="8">
        <f t="shared" si="1"/>
        <v>0</v>
      </c>
      <c r="I30" s="9">
        <v>2</v>
      </c>
      <c r="J30" s="8">
        <f t="shared" si="2"/>
        <v>40</v>
      </c>
      <c r="K30" s="9">
        <v>2</v>
      </c>
      <c r="L30" s="8">
        <f t="shared" si="3"/>
        <v>40</v>
      </c>
      <c r="M30" s="9">
        <v>0</v>
      </c>
      <c r="N30" s="8">
        <f t="shared" si="4"/>
        <v>0</v>
      </c>
      <c r="O30" s="9">
        <v>1</v>
      </c>
      <c r="P30" s="8">
        <f t="shared" si="5"/>
        <v>20</v>
      </c>
      <c r="Q30" s="9">
        <v>3</v>
      </c>
      <c r="R30" s="8">
        <f t="shared" si="6"/>
        <v>60</v>
      </c>
      <c r="S30" s="9">
        <v>2</v>
      </c>
      <c r="T30" s="8">
        <f t="shared" si="7"/>
        <v>40</v>
      </c>
      <c r="U30" s="9">
        <v>0</v>
      </c>
      <c r="V30" s="8">
        <f t="shared" si="8"/>
        <v>0</v>
      </c>
      <c r="W30" s="7"/>
    </row>
    <row r="31" spans="1:23" ht="23.1" customHeight="1">
      <c r="A31" s="172"/>
      <c r="B31" s="172"/>
      <c r="C31" s="13"/>
      <c r="D31" s="14" t="s">
        <v>24</v>
      </c>
      <c r="E31" s="11"/>
      <c r="F31" s="10">
        <f t="shared" si="0"/>
        <v>31</v>
      </c>
      <c r="G31" s="9">
        <v>10</v>
      </c>
      <c r="H31" s="8">
        <f t="shared" si="1"/>
        <v>32.258064516129032</v>
      </c>
      <c r="I31" s="9">
        <v>1</v>
      </c>
      <c r="J31" s="8">
        <f t="shared" si="2"/>
        <v>3.225806451612903</v>
      </c>
      <c r="K31" s="9">
        <v>14</v>
      </c>
      <c r="L31" s="8">
        <f t="shared" si="3"/>
        <v>45.161290322580641</v>
      </c>
      <c r="M31" s="9">
        <v>5</v>
      </c>
      <c r="N31" s="8">
        <f t="shared" si="4"/>
        <v>16.129032258064516</v>
      </c>
      <c r="O31" s="9">
        <v>1</v>
      </c>
      <c r="P31" s="8">
        <f t="shared" si="5"/>
        <v>3.225806451612903</v>
      </c>
      <c r="Q31" s="9">
        <v>8</v>
      </c>
      <c r="R31" s="8">
        <f t="shared" si="6"/>
        <v>25.806451612903224</v>
      </c>
      <c r="S31" s="9">
        <v>23</v>
      </c>
      <c r="T31" s="8">
        <f t="shared" si="7"/>
        <v>74.193548387096769</v>
      </c>
      <c r="U31" s="9">
        <v>0</v>
      </c>
      <c r="V31" s="8">
        <f t="shared" si="8"/>
        <v>0</v>
      </c>
      <c r="W31" s="7"/>
    </row>
    <row r="32" spans="1:23" ht="23.1" customHeight="1">
      <c r="A32" s="172"/>
      <c r="B32" s="172"/>
      <c r="C32" s="13"/>
      <c r="D32" s="14" t="s">
        <v>23</v>
      </c>
      <c r="E32" s="11"/>
      <c r="F32" s="10">
        <f t="shared" si="0"/>
        <v>10</v>
      </c>
      <c r="G32" s="9">
        <v>3</v>
      </c>
      <c r="H32" s="8">
        <f t="shared" si="1"/>
        <v>30</v>
      </c>
      <c r="I32" s="9">
        <v>1</v>
      </c>
      <c r="J32" s="8">
        <f t="shared" si="2"/>
        <v>10</v>
      </c>
      <c r="K32" s="9">
        <v>3</v>
      </c>
      <c r="L32" s="8">
        <f t="shared" si="3"/>
        <v>30</v>
      </c>
      <c r="M32" s="9">
        <v>2</v>
      </c>
      <c r="N32" s="8">
        <f t="shared" si="4"/>
        <v>20</v>
      </c>
      <c r="O32" s="9">
        <v>1</v>
      </c>
      <c r="P32" s="8">
        <f t="shared" si="5"/>
        <v>10</v>
      </c>
      <c r="Q32" s="9">
        <v>2</v>
      </c>
      <c r="R32" s="8">
        <f t="shared" si="6"/>
        <v>20</v>
      </c>
      <c r="S32" s="9">
        <v>8</v>
      </c>
      <c r="T32" s="8">
        <f t="shared" si="7"/>
        <v>80</v>
      </c>
      <c r="U32" s="9">
        <v>0</v>
      </c>
      <c r="V32" s="8">
        <f t="shared" si="8"/>
        <v>0</v>
      </c>
      <c r="W32" s="7"/>
    </row>
    <row r="33" spans="1:23" ht="24" customHeight="1">
      <c r="A33" s="172"/>
      <c r="B33" s="172"/>
      <c r="C33" s="13"/>
      <c r="D33" s="14" t="s">
        <v>22</v>
      </c>
      <c r="E33" s="11"/>
      <c r="F33" s="10">
        <f t="shared" si="0"/>
        <v>28</v>
      </c>
      <c r="G33" s="9">
        <v>2</v>
      </c>
      <c r="H33" s="8">
        <f t="shared" si="1"/>
        <v>7.1428571428571423</v>
      </c>
      <c r="I33" s="9">
        <v>1</v>
      </c>
      <c r="J33" s="8">
        <f t="shared" si="2"/>
        <v>3.5714285714285712</v>
      </c>
      <c r="K33" s="9">
        <v>7</v>
      </c>
      <c r="L33" s="8">
        <f t="shared" si="3"/>
        <v>25</v>
      </c>
      <c r="M33" s="9">
        <v>8</v>
      </c>
      <c r="N33" s="8">
        <f t="shared" si="4"/>
        <v>28.571428571428569</v>
      </c>
      <c r="O33" s="9">
        <v>10</v>
      </c>
      <c r="P33" s="8">
        <f t="shared" si="5"/>
        <v>35.714285714285715</v>
      </c>
      <c r="Q33" s="9">
        <v>13</v>
      </c>
      <c r="R33" s="8">
        <f t="shared" si="6"/>
        <v>46.428571428571431</v>
      </c>
      <c r="S33" s="9">
        <v>15</v>
      </c>
      <c r="T33" s="8">
        <f t="shared" si="7"/>
        <v>53.571428571428569</v>
      </c>
      <c r="U33" s="9">
        <v>0</v>
      </c>
      <c r="V33" s="8">
        <f t="shared" si="8"/>
        <v>0</v>
      </c>
      <c r="W33" s="7"/>
    </row>
    <row r="34" spans="1:23" ht="23.1" customHeight="1">
      <c r="A34" s="172"/>
      <c r="B34" s="172"/>
      <c r="C34" s="13"/>
      <c r="D34" s="14" t="s">
        <v>21</v>
      </c>
      <c r="E34" s="11"/>
      <c r="F34" s="10">
        <f t="shared" si="0"/>
        <v>13</v>
      </c>
      <c r="G34" s="9">
        <v>1</v>
      </c>
      <c r="H34" s="8">
        <f t="shared" si="1"/>
        <v>7.6923076923076925</v>
      </c>
      <c r="I34" s="9">
        <v>3</v>
      </c>
      <c r="J34" s="8">
        <f t="shared" si="2"/>
        <v>23.076923076923077</v>
      </c>
      <c r="K34" s="9">
        <v>4</v>
      </c>
      <c r="L34" s="8">
        <f t="shared" si="3"/>
        <v>30.76923076923077</v>
      </c>
      <c r="M34" s="9">
        <v>0</v>
      </c>
      <c r="N34" s="8">
        <f t="shared" si="4"/>
        <v>0</v>
      </c>
      <c r="O34" s="9">
        <v>5</v>
      </c>
      <c r="P34" s="8">
        <f t="shared" si="5"/>
        <v>38.461538461538467</v>
      </c>
      <c r="Q34" s="9">
        <v>2</v>
      </c>
      <c r="R34" s="8">
        <f t="shared" si="6"/>
        <v>15.384615384615385</v>
      </c>
      <c r="S34" s="9">
        <v>11</v>
      </c>
      <c r="T34" s="8">
        <f t="shared" si="7"/>
        <v>84.615384615384613</v>
      </c>
      <c r="U34" s="9">
        <v>0</v>
      </c>
      <c r="V34" s="8">
        <f t="shared" si="8"/>
        <v>0</v>
      </c>
      <c r="W34" s="7"/>
    </row>
    <row r="35" spans="1:23" ht="23.1" customHeight="1">
      <c r="A35" s="172"/>
      <c r="B35" s="172"/>
      <c r="C35" s="13"/>
      <c r="D35" s="14" t="s">
        <v>20</v>
      </c>
      <c r="E35" s="11"/>
      <c r="F35" s="10">
        <f t="shared" si="0"/>
        <v>8</v>
      </c>
      <c r="G35" s="9">
        <v>0</v>
      </c>
      <c r="H35" s="8">
        <f t="shared" si="1"/>
        <v>0</v>
      </c>
      <c r="I35" s="9">
        <v>1</v>
      </c>
      <c r="J35" s="8">
        <f t="shared" si="2"/>
        <v>12.5</v>
      </c>
      <c r="K35" s="9">
        <v>4</v>
      </c>
      <c r="L35" s="8">
        <f t="shared" si="3"/>
        <v>50</v>
      </c>
      <c r="M35" s="9">
        <v>1</v>
      </c>
      <c r="N35" s="8">
        <f t="shared" si="4"/>
        <v>12.5</v>
      </c>
      <c r="O35" s="9">
        <v>2</v>
      </c>
      <c r="P35" s="8">
        <f t="shared" si="5"/>
        <v>25</v>
      </c>
      <c r="Q35" s="9">
        <v>3</v>
      </c>
      <c r="R35" s="8">
        <f t="shared" si="6"/>
        <v>37.5</v>
      </c>
      <c r="S35" s="9">
        <v>5</v>
      </c>
      <c r="T35" s="8">
        <f t="shared" si="7"/>
        <v>62.5</v>
      </c>
      <c r="U35" s="9">
        <v>0</v>
      </c>
      <c r="V35" s="8">
        <f t="shared" si="8"/>
        <v>0</v>
      </c>
      <c r="W35" s="7"/>
    </row>
    <row r="36" spans="1:23" ht="23.1" customHeight="1">
      <c r="A36" s="172"/>
      <c r="B36" s="172"/>
      <c r="C36" s="13"/>
      <c r="D36" s="14" t="s">
        <v>19</v>
      </c>
      <c r="E36" s="11"/>
      <c r="F36" s="10">
        <f t="shared" si="0"/>
        <v>15</v>
      </c>
      <c r="G36" s="9">
        <v>2</v>
      </c>
      <c r="H36" s="8">
        <f t="shared" si="1"/>
        <v>13.333333333333334</v>
      </c>
      <c r="I36" s="9">
        <v>3</v>
      </c>
      <c r="J36" s="8">
        <f t="shared" si="2"/>
        <v>20</v>
      </c>
      <c r="K36" s="9">
        <v>5</v>
      </c>
      <c r="L36" s="8">
        <f t="shared" si="3"/>
        <v>33.333333333333329</v>
      </c>
      <c r="M36" s="9">
        <v>4</v>
      </c>
      <c r="N36" s="8">
        <f t="shared" si="4"/>
        <v>26.666666666666668</v>
      </c>
      <c r="O36" s="9">
        <v>1</v>
      </c>
      <c r="P36" s="8">
        <f t="shared" si="5"/>
        <v>6.666666666666667</v>
      </c>
      <c r="Q36" s="9">
        <v>7</v>
      </c>
      <c r="R36" s="8">
        <f t="shared" si="6"/>
        <v>46.666666666666664</v>
      </c>
      <c r="S36" s="9">
        <v>8</v>
      </c>
      <c r="T36" s="8">
        <f t="shared" si="7"/>
        <v>53.333333333333336</v>
      </c>
      <c r="U36" s="9">
        <v>0</v>
      </c>
      <c r="V36" s="8">
        <f t="shared" si="8"/>
        <v>0</v>
      </c>
      <c r="W36" s="7"/>
    </row>
    <row r="37" spans="1:23" ht="23.1" customHeight="1">
      <c r="A37" s="172"/>
      <c r="B37" s="173"/>
      <c r="C37" s="13"/>
      <c r="D37" s="14" t="s">
        <v>18</v>
      </c>
      <c r="E37" s="11"/>
      <c r="F37" s="10">
        <f t="shared" si="0"/>
        <v>5</v>
      </c>
      <c r="G37" s="9">
        <v>1</v>
      </c>
      <c r="H37" s="8">
        <f t="shared" si="1"/>
        <v>20</v>
      </c>
      <c r="I37" s="9">
        <v>1</v>
      </c>
      <c r="J37" s="8">
        <f t="shared" si="2"/>
        <v>20</v>
      </c>
      <c r="K37" s="9">
        <v>2</v>
      </c>
      <c r="L37" s="8">
        <f t="shared" si="3"/>
        <v>40</v>
      </c>
      <c r="M37" s="9">
        <v>0</v>
      </c>
      <c r="N37" s="8">
        <f t="shared" si="4"/>
        <v>0</v>
      </c>
      <c r="O37" s="9">
        <v>1</v>
      </c>
      <c r="P37" s="8">
        <f t="shared" si="5"/>
        <v>20</v>
      </c>
      <c r="Q37" s="9">
        <v>0</v>
      </c>
      <c r="R37" s="8">
        <f t="shared" si="6"/>
        <v>0</v>
      </c>
      <c r="S37" s="9">
        <v>5</v>
      </c>
      <c r="T37" s="8">
        <f t="shared" si="7"/>
        <v>100</v>
      </c>
      <c r="U37" s="9">
        <v>0</v>
      </c>
      <c r="V37" s="8">
        <f t="shared" si="8"/>
        <v>0</v>
      </c>
      <c r="W37" s="7"/>
    </row>
    <row r="38" spans="1:23" ht="23.1" customHeight="1">
      <c r="A38" s="172"/>
      <c r="B38" s="171" t="s">
        <v>17</v>
      </c>
      <c r="C38" s="13"/>
      <c r="D38" s="14" t="s">
        <v>16</v>
      </c>
      <c r="E38" s="11"/>
      <c r="F38" s="10">
        <f t="shared" si="0"/>
        <v>681</v>
      </c>
      <c r="G38" s="9">
        <f>SUM(G39:G53)</f>
        <v>232</v>
      </c>
      <c r="H38" s="8">
        <f t="shared" si="1"/>
        <v>34.067547723935391</v>
      </c>
      <c r="I38" s="15">
        <f>SUM(I39:I53)</f>
        <v>116</v>
      </c>
      <c r="J38" s="8">
        <f t="shared" si="2"/>
        <v>17.033773861967695</v>
      </c>
      <c r="K38" s="15">
        <f>SUM(K39:K53)</f>
        <v>136</v>
      </c>
      <c r="L38" s="8">
        <f t="shared" si="3"/>
        <v>19.970631424375917</v>
      </c>
      <c r="M38" s="15">
        <f>SUM(M39:M53)</f>
        <v>43</v>
      </c>
      <c r="N38" s="8">
        <f t="shared" si="4"/>
        <v>6.3142437591776801</v>
      </c>
      <c r="O38" s="15">
        <f>SUM(O39:O53)</f>
        <v>154</v>
      </c>
      <c r="P38" s="8">
        <f t="shared" si="5"/>
        <v>22.613803230543319</v>
      </c>
      <c r="Q38" s="15">
        <f>SUM(Q39:Q53)</f>
        <v>185</v>
      </c>
      <c r="R38" s="8">
        <f t="shared" si="6"/>
        <v>27.165932452276063</v>
      </c>
      <c r="S38" s="15">
        <f>SUM(S39:S53)</f>
        <v>484</v>
      </c>
      <c r="T38" s="8">
        <f t="shared" si="7"/>
        <v>71.071953010279003</v>
      </c>
      <c r="U38" s="15">
        <f>SUM(U39:U53)</f>
        <v>12</v>
      </c>
      <c r="V38" s="8">
        <f t="shared" si="8"/>
        <v>1.7621145374449341</v>
      </c>
      <c r="W38" s="7"/>
    </row>
    <row r="39" spans="1:23" ht="23.1" customHeight="1">
      <c r="A39" s="172"/>
      <c r="B39" s="172"/>
      <c r="C39" s="13"/>
      <c r="D39" s="14" t="s">
        <v>15</v>
      </c>
      <c r="E39" s="11"/>
      <c r="F39" s="10">
        <f t="shared" si="0"/>
        <v>6</v>
      </c>
      <c r="G39" s="9">
        <v>5</v>
      </c>
      <c r="H39" s="8">
        <f t="shared" si="1"/>
        <v>83.333333333333343</v>
      </c>
      <c r="I39" s="9">
        <v>1</v>
      </c>
      <c r="J39" s="8">
        <f t="shared" si="2"/>
        <v>16.666666666666664</v>
      </c>
      <c r="K39" s="9">
        <v>0</v>
      </c>
      <c r="L39" s="8">
        <f t="shared" si="3"/>
        <v>0</v>
      </c>
      <c r="M39" s="9">
        <v>0</v>
      </c>
      <c r="N39" s="8">
        <f t="shared" si="4"/>
        <v>0</v>
      </c>
      <c r="O39" s="9">
        <v>0</v>
      </c>
      <c r="P39" s="8">
        <f t="shared" si="5"/>
        <v>0</v>
      </c>
      <c r="Q39" s="9">
        <v>1</v>
      </c>
      <c r="R39" s="8">
        <f t="shared" si="6"/>
        <v>16.666666666666664</v>
      </c>
      <c r="S39" s="9">
        <v>5</v>
      </c>
      <c r="T39" s="8">
        <f t="shared" si="7"/>
        <v>83.333333333333343</v>
      </c>
      <c r="U39" s="9">
        <v>0</v>
      </c>
      <c r="V39" s="8">
        <f t="shared" si="8"/>
        <v>0</v>
      </c>
      <c r="W39" s="7"/>
    </row>
    <row r="40" spans="1:23" ht="23.1" customHeight="1">
      <c r="A40" s="172"/>
      <c r="B40" s="172"/>
      <c r="C40" s="13"/>
      <c r="D40" s="14" t="s">
        <v>14</v>
      </c>
      <c r="E40" s="11"/>
      <c r="F40" s="10">
        <f t="shared" si="0"/>
        <v>84</v>
      </c>
      <c r="G40" s="9">
        <v>50</v>
      </c>
      <c r="H40" s="8">
        <f t="shared" si="1"/>
        <v>59.523809523809526</v>
      </c>
      <c r="I40" s="9">
        <v>15</v>
      </c>
      <c r="J40" s="8">
        <f t="shared" si="2"/>
        <v>17.857142857142858</v>
      </c>
      <c r="K40" s="9">
        <v>13</v>
      </c>
      <c r="L40" s="8">
        <f t="shared" si="3"/>
        <v>15.476190476190476</v>
      </c>
      <c r="M40" s="9">
        <v>3</v>
      </c>
      <c r="N40" s="8">
        <f t="shared" si="4"/>
        <v>3.5714285714285712</v>
      </c>
      <c r="O40" s="9">
        <v>3</v>
      </c>
      <c r="P40" s="8">
        <f t="shared" si="5"/>
        <v>3.5714285714285712</v>
      </c>
      <c r="Q40" s="9">
        <v>9</v>
      </c>
      <c r="R40" s="8">
        <f t="shared" si="6"/>
        <v>10.714285714285714</v>
      </c>
      <c r="S40" s="9">
        <v>74</v>
      </c>
      <c r="T40" s="8">
        <f t="shared" si="7"/>
        <v>88.095238095238088</v>
      </c>
      <c r="U40" s="9">
        <v>1</v>
      </c>
      <c r="V40" s="8">
        <f t="shared" si="8"/>
        <v>1.1904761904761905</v>
      </c>
      <c r="W40" s="7"/>
    </row>
    <row r="41" spans="1:23" ht="23.1" customHeight="1">
      <c r="A41" s="172"/>
      <c r="B41" s="172"/>
      <c r="C41" s="13"/>
      <c r="D41" s="14" t="s">
        <v>13</v>
      </c>
      <c r="E41" s="11"/>
      <c r="F41" s="10">
        <f t="shared" si="0"/>
        <v>24</v>
      </c>
      <c r="G41" s="9">
        <v>8</v>
      </c>
      <c r="H41" s="8">
        <f t="shared" si="1"/>
        <v>33.333333333333329</v>
      </c>
      <c r="I41" s="9">
        <v>6</v>
      </c>
      <c r="J41" s="8">
        <f t="shared" si="2"/>
        <v>25</v>
      </c>
      <c r="K41" s="9">
        <v>2</v>
      </c>
      <c r="L41" s="8">
        <f t="shared" si="3"/>
        <v>8.3333333333333321</v>
      </c>
      <c r="M41" s="9">
        <v>0</v>
      </c>
      <c r="N41" s="8">
        <f t="shared" si="4"/>
        <v>0</v>
      </c>
      <c r="O41" s="9">
        <v>8</v>
      </c>
      <c r="P41" s="8">
        <f t="shared" si="5"/>
        <v>33.333333333333329</v>
      </c>
      <c r="Q41" s="9">
        <v>10</v>
      </c>
      <c r="R41" s="8">
        <f t="shared" si="6"/>
        <v>41.666666666666671</v>
      </c>
      <c r="S41" s="9">
        <v>13</v>
      </c>
      <c r="T41" s="8">
        <f t="shared" si="7"/>
        <v>54.166666666666664</v>
      </c>
      <c r="U41" s="9">
        <v>1</v>
      </c>
      <c r="V41" s="8">
        <f t="shared" si="8"/>
        <v>4.1666666666666661</v>
      </c>
      <c r="W41" s="7"/>
    </row>
    <row r="42" spans="1:23" ht="23.1" customHeight="1">
      <c r="A42" s="172"/>
      <c r="B42" s="172"/>
      <c r="C42" s="13"/>
      <c r="D42" s="14" t="s">
        <v>12</v>
      </c>
      <c r="E42" s="11"/>
      <c r="F42" s="10">
        <f t="shared" si="0"/>
        <v>8</v>
      </c>
      <c r="G42" s="9">
        <v>1</v>
      </c>
      <c r="H42" s="8">
        <f t="shared" si="1"/>
        <v>12.5</v>
      </c>
      <c r="I42" s="9">
        <v>3</v>
      </c>
      <c r="J42" s="8">
        <f t="shared" si="2"/>
        <v>37.5</v>
      </c>
      <c r="K42" s="9">
        <v>2</v>
      </c>
      <c r="L42" s="8">
        <f t="shared" si="3"/>
        <v>25</v>
      </c>
      <c r="M42" s="9">
        <v>0</v>
      </c>
      <c r="N42" s="8">
        <f t="shared" si="4"/>
        <v>0</v>
      </c>
      <c r="O42" s="9">
        <v>2</v>
      </c>
      <c r="P42" s="8">
        <f t="shared" si="5"/>
        <v>25</v>
      </c>
      <c r="Q42" s="9">
        <v>2</v>
      </c>
      <c r="R42" s="8">
        <f t="shared" si="6"/>
        <v>25</v>
      </c>
      <c r="S42" s="9">
        <v>6</v>
      </c>
      <c r="T42" s="8">
        <f t="shared" si="7"/>
        <v>75</v>
      </c>
      <c r="U42" s="9">
        <v>0</v>
      </c>
      <c r="V42" s="8">
        <f t="shared" si="8"/>
        <v>0</v>
      </c>
      <c r="W42" s="7"/>
    </row>
    <row r="43" spans="1:23" ht="23.1" customHeight="1">
      <c r="A43" s="172"/>
      <c r="B43" s="172"/>
      <c r="C43" s="13"/>
      <c r="D43" s="14" t="s">
        <v>11</v>
      </c>
      <c r="E43" s="11"/>
      <c r="F43" s="10">
        <f t="shared" si="0"/>
        <v>33</v>
      </c>
      <c r="G43" s="9">
        <v>6</v>
      </c>
      <c r="H43" s="8">
        <f t="shared" si="1"/>
        <v>18.181818181818183</v>
      </c>
      <c r="I43" s="9">
        <v>7</v>
      </c>
      <c r="J43" s="8">
        <f t="shared" si="2"/>
        <v>21.212121212121211</v>
      </c>
      <c r="K43" s="9">
        <v>8</v>
      </c>
      <c r="L43" s="8">
        <f t="shared" si="3"/>
        <v>24.242424242424242</v>
      </c>
      <c r="M43" s="9">
        <v>1</v>
      </c>
      <c r="N43" s="8">
        <f t="shared" si="4"/>
        <v>3.0303030303030303</v>
      </c>
      <c r="O43" s="9">
        <v>11</v>
      </c>
      <c r="P43" s="8">
        <f t="shared" si="5"/>
        <v>33.333333333333329</v>
      </c>
      <c r="Q43" s="9">
        <v>15</v>
      </c>
      <c r="R43" s="8">
        <f t="shared" si="6"/>
        <v>45.454545454545453</v>
      </c>
      <c r="S43" s="9">
        <v>18</v>
      </c>
      <c r="T43" s="8">
        <f t="shared" si="7"/>
        <v>54.54545454545454</v>
      </c>
      <c r="U43" s="9">
        <v>0</v>
      </c>
      <c r="V43" s="8">
        <f t="shared" si="8"/>
        <v>0</v>
      </c>
      <c r="W43" s="7"/>
    </row>
    <row r="44" spans="1:23" ht="23.1" customHeight="1">
      <c r="A44" s="172"/>
      <c r="B44" s="172"/>
      <c r="C44" s="13"/>
      <c r="D44" s="14" t="s">
        <v>10</v>
      </c>
      <c r="E44" s="11"/>
      <c r="F44" s="10">
        <f t="shared" si="0"/>
        <v>184</v>
      </c>
      <c r="G44" s="9">
        <v>62</v>
      </c>
      <c r="H44" s="8">
        <f t="shared" si="1"/>
        <v>33.695652173913047</v>
      </c>
      <c r="I44" s="9">
        <v>28</v>
      </c>
      <c r="J44" s="8">
        <f t="shared" si="2"/>
        <v>15.217391304347828</v>
      </c>
      <c r="K44" s="9">
        <v>35</v>
      </c>
      <c r="L44" s="8">
        <f t="shared" si="3"/>
        <v>19.021739130434785</v>
      </c>
      <c r="M44" s="9">
        <v>11</v>
      </c>
      <c r="N44" s="8">
        <f t="shared" si="4"/>
        <v>5.9782608695652177</v>
      </c>
      <c r="O44" s="9">
        <v>48</v>
      </c>
      <c r="P44" s="8">
        <f t="shared" si="5"/>
        <v>26.086956521739129</v>
      </c>
      <c r="Q44" s="9">
        <v>57</v>
      </c>
      <c r="R44" s="8">
        <f t="shared" si="6"/>
        <v>30.978260869565215</v>
      </c>
      <c r="S44" s="9">
        <v>124</v>
      </c>
      <c r="T44" s="8">
        <f t="shared" si="7"/>
        <v>67.391304347826093</v>
      </c>
      <c r="U44" s="9">
        <v>3</v>
      </c>
      <c r="V44" s="8">
        <f t="shared" si="8"/>
        <v>1.6304347826086956</v>
      </c>
      <c r="W44" s="7"/>
    </row>
    <row r="45" spans="1:23" ht="23.1" customHeight="1">
      <c r="A45" s="172"/>
      <c r="B45" s="172"/>
      <c r="C45" s="13"/>
      <c r="D45" s="14" t="s">
        <v>9</v>
      </c>
      <c r="E45" s="11"/>
      <c r="F45" s="10">
        <f t="shared" si="0"/>
        <v>21</v>
      </c>
      <c r="G45" s="9">
        <v>0</v>
      </c>
      <c r="H45" s="8">
        <f t="shared" si="1"/>
        <v>0</v>
      </c>
      <c r="I45" s="9">
        <v>4</v>
      </c>
      <c r="J45" s="8">
        <f t="shared" si="2"/>
        <v>19.047619047619047</v>
      </c>
      <c r="K45" s="9">
        <v>4</v>
      </c>
      <c r="L45" s="8">
        <f t="shared" si="3"/>
        <v>19.047619047619047</v>
      </c>
      <c r="M45" s="9">
        <v>1</v>
      </c>
      <c r="N45" s="8">
        <f t="shared" si="4"/>
        <v>4.7619047619047619</v>
      </c>
      <c r="O45" s="9">
        <v>12</v>
      </c>
      <c r="P45" s="8">
        <f t="shared" si="5"/>
        <v>57.142857142857139</v>
      </c>
      <c r="Q45" s="9">
        <v>16</v>
      </c>
      <c r="R45" s="8">
        <f t="shared" si="6"/>
        <v>76.19047619047619</v>
      </c>
      <c r="S45" s="9">
        <v>5</v>
      </c>
      <c r="T45" s="8">
        <f t="shared" si="7"/>
        <v>23.809523809523807</v>
      </c>
      <c r="U45" s="9">
        <v>0</v>
      </c>
      <c r="V45" s="8">
        <f t="shared" si="8"/>
        <v>0</v>
      </c>
      <c r="W45" s="7"/>
    </row>
    <row r="46" spans="1:23" ht="23.1" customHeight="1">
      <c r="A46" s="172"/>
      <c r="B46" s="172"/>
      <c r="C46" s="13"/>
      <c r="D46" s="14" t="s">
        <v>8</v>
      </c>
      <c r="E46" s="11"/>
      <c r="F46" s="10">
        <f t="shared" si="0"/>
        <v>8</v>
      </c>
      <c r="G46" s="9">
        <v>2</v>
      </c>
      <c r="H46" s="8">
        <f t="shared" si="1"/>
        <v>25</v>
      </c>
      <c r="I46" s="9">
        <v>2</v>
      </c>
      <c r="J46" s="8">
        <f t="shared" si="2"/>
        <v>25</v>
      </c>
      <c r="K46" s="9">
        <v>2</v>
      </c>
      <c r="L46" s="8">
        <f t="shared" si="3"/>
        <v>25</v>
      </c>
      <c r="M46" s="9">
        <v>0</v>
      </c>
      <c r="N46" s="8">
        <f t="shared" si="4"/>
        <v>0</v>
      </c>
      <c r="O46" s="9">
        <v>2</v>
      </c>
      <c r="P46" s="8">
        <f t="shared" si="5"/>
        <v>25</v>
      </c>
      <c r="Q46" s="9">
        <v>2</v>
      </c>
      <c r="R46" s="8">
        <f t="shared" si="6"/>
        <v>25</v>
      </c>
      <c r="S46" s="9">
        <v>6</v>
      </c>
      <c r="T46" s="8">
        <f t="shared" si="7"/>
        <v>75</v>
      </c>
      <c r="U46" s="9">
        <v>0</v>
      </c>
      <c r="V46" s="8">
        <f t="shared" si="8"/>
        <v>0</v>
      </c>
      <c r="W46" s="7"/>
    </row>
    <row r="47" spans="1:23" ht="24" customHeight="1">
      <c r="A47" s="172"/>
      <c r="B47" s="172"/>
      <c r="C47" s="13"/>
      <c r="D47" s="12" t="s">
        <v>7</v>
      </c>
      <c r="E47" s="11"/>
      <c r="F47" s="10">
        <f t="shared" si="0"/>
        <v>19</v>
      </c>
      <c r="G47" s="9">
        <v>11</v>
      </c>
      <c r="H47" s="8">
        <f t="shared" si="1"/>
        <v>57.894736842105267</v>
      </c>
      <c r="I47" s="9">
        <v>3</v>
      </c>
      <c r="J47" s="8">
        <f t="shared" si="2"/>
        <v>15.789473684210526</v>
      </c>
      <c r="K47" s="9">
        <v>2</v>
      </c>
      <c r="L47" s="8">
        <f t="shared" si="3"/>
        <v>10.526315789473683</v>
      </c>
      <c r="M47" s="9">
        <v>0</v>
      </c>
      <c r="N47" s="8">
        <f t="shared" si="4"/>
        <v>0</v>
      </c>
      <c r="O47" s="9">
        <v>3</v>
      </c>
      <c r="P47" s="8">
        <f t="shared" si="5"/>
        <v>15.789473684210526</v>
      </c>
      <c r="Q47" s="9">
        <v>3</v>
      </c>
      <c r="R47" s="8">
        <f t="shared" si="6"/>
        <v>15.789473684210526</v>
      </c>
      <c r="S47" s="9">
        <v>16</v>
      </c>
      <c r="T47" s="8">
        <f t="shared" si="7"/>
        <v>84.210526315789465</v>
      </c>
      <c r="U47" s="9">
        <v>0</v>
      </c>
      <c r="V47" s="8">
        <f t="shared" si="8"/>
        <v>0</v>
      </c>
      <c r="W47" s="7"/>
    </row>
    <row r="48" spans="1:23" ht="23.1" customHeight="1">
      <c r="A48" s="172"/>
      <c r="B48" s="172"/>
      <c r="C48" s="13"/>
      <c r="D48" s="14" t="s">
        <v>6</v>
      </c>
      <c r="E48" s="11"/>
      <c r="F48" s="10">
        <f t="shared" si="0"/>
        <v>45</v>
      </c>
      <c r="G48" s="9">
        <v>19</v>
      </c>
      <c r="H48" s="8">
        <f t="shared" si="1"/>
        <v>42.222222222222221</v>
      </c>
      <c r="I48" s="9">
        <v>9</v>
      </c>
      <c r="J48" s="8">
        <f t="shared" si="2"/>
        <v>20</v>
      </c>
      <c r="K48" s="9">
        <v>5</v>
      </c>
      <c r="L48" s="8">
        <f t="shared" si="3"/>
        <v>11.111111111111111</v>
      </c>
      <c r="M48" s="9">
        <v>3</v>
      </c>
      <c r="N48" s="8">
        <f t="shared" si="4"/>
        <v>6.666666666666667</v>
      </c>
      <c r="O48" s="9">
        <v>9</v>
      </c>
      <c r="P48" s="8">
        <f t="shared" si="5"/>
        <v>20</v>
      </c>
      <c r="Q48" s="9">
        <v>7</v>
      </c>
      <c r="R48" s="8">
        <f t="shared" si="6"/>
        <v>15.555555555555555</v>
      </c>
      <c r="S48" s="9">
        <v>36</v>
      </c>
      <c r="T48" s="8">
        <f t="shared" si="7"/>
        <v>80</v>
      </c>
      <c r="U48" s="9">
        <v>2</v>
      </c>
      <c r="V48" s="8">
        <f t="shared" si="8"/>
        <v>4.4444444444444446</v>
      </c>
      <c r="W48" s="7"/>
    </row>
    <row r="49" spans="1:23" ht="23.1" customHeight="1">
      <c r="A49" s="172"/>
      <c r="B49" s="172"/>
      <c r="C49" s="13"/>
      <c r="D49" s="14" t="s">
        <v>5</v>
      </c>
      <c r="E49" s="11"/>
      <c r="F49" s="10">
        <f t="shared" si="0"/>
        <v>16</v>
      </c>
      <c r="G49" s="9">
        <v>8</v>
      </c>
      <c r="H49" s="8">
        <f t="shared" si="1"/>
        <v>50</v>
      </c>
      <c r="I49" s="9">
        <v>5</v>
      </c>
      <c r="J49" s="8">
        <f t="shared" si="2"/>
        <v>31.25</v>
      </c>
      <c r="K49" s="9">
        <v>1</v>
      </c>
      <c r="L49" s="8">
        <f t="shared" si="3"/>
        <v>6.25</v>
      </c>
      <c r="M49" s="9">
        <v>0</v>
      </c>
      <c r="N49" s="8">
        <f t="shared" si="4"/>
        <v>0</v>
      </c>
      <c r="O49" s="9">
        <v>2</v>
      </c>
      <c r="P49" s="8">
        <f t="shared" si="5"/>
        <v>12.5</v>
      </c>
      <c r="Q49" s="9">
        <v>2</v>
      </c>
      <c r="R49" s="8">
        <f t="shared" si="6"/>
        <v>12.5</v>
      </c>
      <c r="S49" s="9">
        <v>14</v>
      </c>
      <c r="T49" s="8">
        <f t="shared" si="7"/>
        <v>87.5</v>
      </c>
      <c r="U49" s="9">
        <v>0</v>
      </c>
      <c r="V49" s="8">
        <f t="shared" si="8"/>
        <v>0</v>
      </c>
      <c r="W49" s="7"/>
    </row>
    <row r="50" spans="1:23" ht="23.1" customHeight="1">
      <c r="A50" s="172"/>
      <c r="B50" s="172"/>
      <c r="C50" s="13"/>
      <c r="D50" s="14" t="s">
        <v>4</v>
      </c>
      <c r="E50" s="11"/>
      <c r="F50" s="10">
        <f t="shared" si="0"/>
        <v>19</v>
      </c>
      <c r="G50" s="9">
        <v>6</v>
      </c>
      <c r="H50" s="8">
        <f t="shared" si="1"/>
        <v>31.578947368421051</v>
      </c>
      <c r="I50" s="9">
        <v>6</v>
      </c>
      <c r="J50" s="8">
        <f t="shared" si="2"/>
        <v>31.578947368421051</v>
      </c>
      <c r="K50" s="9">
        <v>2</v>
      </c>
      <c r="L50" s="8">
        <f t="shared" si="3"/>
        <v>10.526315789473683</v>
      </c>
      <c r="M50" s="9">
        <v>0</v>
      </c>
      <c r="N50" s="8">
        <f t="shared" si="4"/>
        <v>0</v>
      </c>
      <c r="O50" s="9">
        <v>5</v>
      </c>
      <c r="P50" s="8">
        <f t="shared" si="5"/>
        <v>26.315789473684209</v>
      </c>
      <c r="Q50" s="9">
        <v>5</v>
      </c>
      <c r="R50" s="8">
        <f t="shared" si="6"/>
        <v>26.315789473684209</v>
      </c>
      <c r="S50" s="9">
        <v>12</v>
      </c>
      <c r="T50" s="8">
        <f t="shared" si="7"/>
        <v>63.157894736842103</v>
      </c>
      <c r="U50" s="9">
        <v>2</v>
      </c>
      <c r="V50" s="8">
        <f t="shared" si="8"/>
        <v>10.526315789473683</v>
      </c>
      <c r="W50" s="7"/>
    </row>
    <row r="51" spans="1:23" ht="23.1" customHeight="1">
      <c r="A51" s="172"/>
      <c r="B51" s="172"/>
      <c r="C51" s="13"/>
      <c r="D51" s="14" t="s">
        <v>3</v>
      </c>
      <c r="E51" s="11"/>
      <c r="F51" s="10">
        <f t="shared" si="0"/>
        <v>146</v>
      </c>
      <c r="G51" s="9">
        <v>40</v>
      </c>
      <c r="H51" s="8">
        <f t="shared" si="1"/>
        <v>27.397260273972602</v>
      </c>
      <c r="I51" s="9">
        <v>19</v>
      </c>
      <c r="J51" s="8">
        <f t="shared" si="2"/>
        <v>13.013698630136986</v>
      </c>
      <c r="K51" s="9">
        <v>45</v>
      </c>
      <c r="L51" s="8">
        <f t="shared" si="3"/>
        <v>30.82191780821918</v>
      </c>
      <c r="M51" s="9">
        <v>18</v>
      </c>
      <c r="N51" s="8">
        <f t="shared" si="4"/>
        <v>12.328767123287671</v>
      </c>
      <c r="O51" s="9">
        <v>24</v>
      </c>
      <c r="P51" s="8">
        <f t="shared" si="5"/>
        <v>16.43835616438356</v>
      </c>
      <c r="Q51" s="9">
        <v>32</v>
      </c>
      <c r="R51" s="8">
        <f t="shared" si="6"/>
        <v>21.917808219178081</v>
      </c>
      <c r="S51" s="9">
        <v>112</v>
      </c>
      <c r="T51" s="8">
        <f t="shared" si="7"/>
        <v>76.712328767123282</v>
      </c>
      <c r="U51" s="9">
        <v>2</v>
      </c>
      <c r="V51" s="8">
        <f t="shared" si="8"/>
        <v>1.3698630136986301</v>
      </c>
      <c r="W51" s="7"/>
    </row>
    <row r="52" spans="1:23" ht="23.1" customHeight="1">
      <c r="A52" s="172"/>
      <c r="B52" s="172"/>
      <c r="C52" s="13"/>
      <c r="D52" s="14" t="s">
        <v>2</v>
      </c>
      <c r="E52" s="11"/>
      <c r="F52" s="10">
        <f t="shared" si="0"/>
        <v>22</v>
      </c>
      <c r="G52" s="9">
        <v>1</v>
      </c>
      <c r="H52" s="8">
        <f t="shared" si="1"/>
        <v>4.5454545454545459</v>
      </c>
      <c r="I52" s="9">
        <v>0</v>
      </c>
      <c r="J52" s="8">
        <f t="shared" si="2"/>
        <v>0</v>
      </c>
      <c r="K52" s="9">
        <v>2</v>
      </c>
      <c r="L52" s="8">
        <f t="shared" si="3"/>
        <v>9.0909090909090917</v>
      </c>
      <c r="M52" s="9">
        <v>5</v>
      </c>
      <c r="N52" s="8">
        <f t="shared" si="4"/>
        <v>22.727272727272727</v>
      </c>
      <c r="O52" s="9">
        <v>14</v>
      </c>
      <c r="P52" s="8">
        <f t="shared" si="5"/>
        <v>63.636363636363633</v>
      </c>
      <c r="Q52" s="9">
        <v>20</v>
      </c>
      <c r="R52" s="8">
        <f t="shared" si="6"/>
        <v>90.909090909090907</v>
      </c>
      <c r="S52" s="9">
        <v>2</v>
      </c>
      <c r="T52" s="8">
        <f t="shared" si="7"/>
        <v>9.0909090909090917</v>
      </c>
      <c r="U52" s="9">
        <v>0</v>
      </c>
      <c r="V52" s="8">
        <f t="shared" si="8"/>
        <v>0</v>
      </c>
      <c r="W52" s="7"/>
    </row>
    <row r="53" spans="1:23" ht="24" customHeight="1">
      <c r="A53" s="173"/>
      <c r="B53" s="173"/>
      <c r="C53" s="13"/>
      <c r="D53" s="12" t="s">
        <v>1</v>
      </c>
      <c r="E53" s="11"/>
      <c r="F53" s="10">
        <f t="shared" si="0"/>
        <v>46</v>
      </c>
      <c r="G53" s="9">
        <v>13</v>
      </c>
      <c r="H53" s="8">
        <f t="shared" si="1"/>
        <v>28.260869565217391</v>
      </c>
      <c r="I53" s="9">
        <v>8</v>
      </c>
      <c r="J53" s="8">
        <f t="shared" si="2"/>
        <v>17.391304347826086</v>
      </c>
      <c r="K53" s="9">
        <v>13</v>
      </c>
      <c r="L53" s="8">
        <f t="shared" si="3"/>
        <v>28.260869565217391</v>
      </c>
      <c r="M53" s="9">
        <v>1</v>
      </c>
      <c r="N53" s="8">
        <f t="shared" si="4"/>
        <v>2.1739130434782608</v>
      </c>
      <c r="O53" s="9">
        <v>11</v>
      </c>
      <c r="P53" s="8">
        <f t="shared" si="5"/>
        <v>23.913043478260871</v>
      </c>
      <c r="Q53" s="9">
        <v>4</v>
      </c>
      <c r="R53" s="8">
        <f t="shared" si="6"/>
        <v>8.695652173913043</v>
      </c>
      <c r="S53" s="9">
        <v>41</v>
      </c>
      <c r="T53" s="8">
        <f t="shared" si="7"/>
        <v>89.130434782608688</v>
      </c>
      <c r="U53" s="9">
        <v>1</v>
      </c>
      <c r="V53" s="8">
        <f t="shared" si="8"/>
        <v>2.1739130434782608</v>
      </c>
      <c r="W53" s="7"/>
    </row>
    <row r="61" spans="1:23">
      <c r="D61" s="5"/>
    </row>
    <row r="65" spans="4:4">
      <c r="D65" s="5"/>
    </row>
    <row r="67" spans="4:4">
      <c r="D67" s="5"/>
    </row>
    <row r="69" spans="4:4">
      <c r="D69" s="5"/>
    </row>
    <row r="71" spans="4:4">
      <c r="D71" s="5"/>
    </row>
    <row r="73" spans="4:4" ht="13.5" customHeight="1">
      <c r="D73" s="6"/>
    </row>
    <row r="74" spans="4:4" ht="13.5" customHeight="1"/>
    <row r="75" spans="4:4">
      <c r="D75" s="5"/>
    </row>
    <row r="77" spans="4:4">
      <c r="D77" s="5"/>
    </row>
    <row r="79" spans="4:4">
      <c r="D79" s="5"/>
    </row>
    <row r="81" spans="4:4">
      <c r="D81" s="5"/>
    </row>
    <row r="85" spans="4:4" ht="12.75" customHeight="1"/>
    <row r="86" spans="4:4" ht="12.75" customHeight="1"/>
  </sheetData>
  <mergeCells count="38">
    <mergeCell ref="A13:A53"/>
    <mergeCell ref="B13:B37"/>
    <mergeCell ref="B38:B53"/>
    <mergeCell ref="A8:A12"/>
    <mergeCell ref="B8:E8"/>
    <mergeCell ref="B9:E9"/>
    <mergeCell ref="B10:E10"/>
    <mergeCell ref="B11:E11"/>
    <mergeCell ref="B12:E12"/>
    <mergeCell ref="A7:E7"/>
    <mergeCell ref="N5:N6"/>
    <mergeCell ref="A3:E6"/>
    <mergeCell ref="F3:F6"/>
    <mergeCell ref="J5:J6"/>
    <mergeCell ref="K5:K6"/>
    <mergeCell ref="L5:L6"/>
    <mergeCell ref="G4:H4"/>
    <mergeCell ref="G3:P3"/>
    <mergeCell ref="P5:P6"/>
    <mergeCell ref="O4:P4"/>
    <mergeCell ref="O5:O6"/>
    <mergeCell ref="G5:G6"/>
    <mergeCell ref="H5:H6"/>
    <mergeCell ref="I5:I6"/>
    <mergeCell ref="I4:J4"/>
    <mergeCell ref="Q3:V3"/>
    <mergeCell ref="U5:U6"/>
    <mergeCell ref="V5:V6"/>
    <mergeCell ref="U4:V4"/>
    <mergeCell ref="Q4:R4"/>
    <mergeCell ref="K4:L4"/>
    <mergeCell ref="S4:T4"/>
    <mergeCell ref="Q5:Q6"/>
    <mergeCell ref="R5:R6"/>
    <mergeCell ref="M4:N4"/>
    <mergeCell ref="M5:M6"/>
    <mergeCell ref="S5:S6"/>
    <mergeCell ref="T5:T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V53"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9"/>
  <sheetViews>
    <sheetView showGridLines="0" view="pageBreakPreview" zoomScaleNormal="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6" width="9.25" style="3" customWidth="1"/>
    <col min="17" max="16384" width="9" style="3"/>
  </cols>
  <sheetData>
    <row r="1" spans="1:16" ht="14.25">
      <c r="A1" s="18" t="s">
        <v>630</v>
      </c>
    </row>
    <row r="2" spans="1:16">
      <c r="F2" s="54"/>
      <c r="G2" s="54"/>
      <c r="H2" s="54"/>
      <c r="I2" s="54"/>
      <c r="J2" s="54"/>
      <c r="K2" s="54"/>
      <c r="L2" s="54"/>
      <c r="M2" s="54"/>
      <c r="N2" s="54"/>
      <c r="O2" s="54"/>
      <c r="P2" s="54"/>
    </row>
    <row r="3" spans="1:16">
      <c r="A3" s="158" t="s">
        <v>64</v>
      </c>
      <c r="B3" s="159"/>
      <c r="C3" s="159"/>
      <c r="D3" s="159"/>
      <c r="E3" s="160"/>
      <c r="F3" s="167" t="s">
        <v>63</v>
      </c>
      <c r="G3" s="250" t="s">
        <v>142</v>
      </c>
      <c r="H3" s="250"/>
      <c r="I3" s="210" t="s">
        <v>141</v>
      </c>
      <c r="J3" s="210"/>
      <c r="K3" s="210" t="s">
        <v>140</v>
      </c>
      <c r="L3" s="210"/>
      <c r="M3" s="210" t="s">
        <v>139</v>
      </c>
      <c r="N3" s="210"/>
      <c r="O3" s="210" t="s">
        <v>138</v>
      </c>
      <c r="P3" s="210"/>
    </row>
    <row r="4" spans="1:16" ht="42" customHeight="1">
      <c r="A4" s="161"/>
      <c r="B4" s="162"/>
      <c r="C4" s="162"/>
      <c r="D4" s="162"/>
      <c r="E4" s="163"/>
      <c r="F4" s="168"/>
      <c r="G4" s="250"/>
      <c r="H4" s="250"/>
      <c r="I4" s="210"/>
      <c r="J4" s="210"/>
      <c r="K4" s="210"/>
      <c r="L4" s="210"/>
      <c r="M4" s="210"/>
      <c r="N4" s="210"/>
      <c r="O4" s="210"/>
      <c r="P4" s="210"/>
    </row>
    <row r="5" spans="1:16" ht="15" customHeight="1">
      <c r="A5" s="161"/>
      <c r="B5" s="162"/>
      <c r="C5" s="162"/>
      <c r="D5" s="162"/>
      <c r="E5" s="163"/>
      <c r="F5" s="150"/>
      <c r="G5" s="151" t="s">
        <v>52</v>
      </c>
      <c r="H5" s="153" t="s">
        <v>51</v>
      </c>
      <c r="I5" s="151" t="s">
        <v>52</v>
      </c>
      <c r="J5" s="153" t="s">
        <v>51</v>
      </c>
      <c r="K5" s="151" t="s">
        <v>52</v>
      </c>
      <c r="L5" s="153" t="s">
        <v>51</v>
      </c>
      <c r="M5" s="151" t="s">
        <v>52</v>
      </c>
      <c r="N5" s="153" t="s">
        <v>51</v>
      </c>
      <c r="O5" s="151" t="s">
        <v>52</v>
      </c>
      <c r="P5" s="153" t="s">
        <v>51</v>
      </c>
    </row>
    <row r="6" spans="1:16" ht="15" customHeight="1">
      <c r="A6" s="164"/>
      <c r="B6" s="165"/>
      <c r="C6" s="165"/>
      <c r="D6" s="165"/>
      <c r="E6" s="166"/>
      <c r="F6" s="150"/>
      <c r="G6" s="152"/>
      <c r="H6" s="154"/>
      <c r="I6" s="152"/>
      <c r="J6" s="154"/>
      <c r="K6" s="152"/>
      <c r="L6" s="154"/>
      <c r="M6" s="152"/>
      <c r="N6" s="154"/>
      <c r="O6" s="152"/>
      <c r="P6" s="154"/>
    </row>
    <row r="7" spans="1:16" ht="23.1" customHeight="1">
      <c r="A7" s="155" t="s">
        <v>50</v>
      </c>
      <c r="B7" s="156"/>
      <c r="C7" s="156"/>
      <c r="D7" s="156"/>
      <c r="E7" s="157"/>
      <c r="F7" s="31">
        <f>SUM(G7,I7,K7,M7,O7)</f>
        <v>798</v>
      </c>
      <c r="G7" s="30">
        <f>SUM(G8:G12)</f>
        <v>494</v>
      </c>
      <c r="H7" s="113">
        <f t="shared" ref="H7:H53" si="0">IF(G7=0,0,G7/$F7*100)</f>
        <v>61.904761904761905</v>
      </c>
      <c r="I7" s="30">
        <f>SUM(I8:I12)</f>
        <v>244</v>
      </c>
      <c r="J7" s="113">
        <f t="shared" ref="J7:J53" si="1">IF(I7=0,0,I7/$F7*100)</f>
        <v>30.576441102756892</v>
      </c>
      <c r="K7" s="30">
        <f>SUM(K8:K12)</f>
        <v>11</v>
      </c>
      <c r="L7" s="113">
        <f t="shared" ref="L7:L53" si="2">IF(K7=0,0,K7/$F7*100)</f>
        <v>1.3784461152882206</v>
      </c>
      <c r="M7" s="30">
        <f>SUM(M8:M12)</f>
        <v>14</v>
      </c>
      <c r="N7" s="113">
        <f t="shared" ref="N7:N53" si="3">IF(M7=0,0,M7/$F7*100)</f>
        <v>1.7543859649122806</v>
      </c>
      <c r="O7" s="30">
        <f>SUM(O8:O12)</f>
        <v>35</v>
      </c>
      <c r="P7" s="113">
        <f t="shared" ref="P7:P53" si="4">IF(O7=0,0,O7/$F7*100)</f>
        <v>4.3859649122807012</v>
      </c>
    </row>
    <row r="8" spans="1:16" ht="23.1" customHeight="1">
      <c r="A8" s="174" t="s">
        <v>49</v>
      </c>
      <c r="B8" s="177" t="s">
        <v>48</v>
      </c>
      <c r="C8" s="178"/>
      <c r="D8" s="178"/>
      <c r="E8" s="179"/>
      <c r="F8" s="10">
        <f t="shared" ref="F8:F53" si="5">SUM(G8,I8,K8,M8,O8)</f>
        <v>181</v>
      </c>
      <c r="G8" s="9">
        <v>139</v>
      </c>
      <c r="H8" s="8">
        <f t="shared" si="0"/>
        <v>76.795580110497241</v>
      </c>
      <c r="I8" s="9">
        <v>22</v>
      </c>
      <c r="J8" s="8">
        <f t="shared" si="1"/>
        <v>12.154696132596685</v>
      </c>
      <c r="K8" s="9">
        <v>2</v>
      </c>
      <c r="L8" s="8">
        <f t="shared" si="2"/>
        <v>1.1049723756906076</v>
      </c>
      <c r="M8" s="9">
        <v>7</v>
      </c>
      <c r="N8" s="8">
        <f t="shared" si="3"/>
        <v>3.867403314917127</v>
      </c>
      <c r="O8" s="9">
        <v>11</v>
      </c>
      <c r="P8" s="8">
        <f t="shared" si="4"/>
        <v>6.0773480662983426</v>
      </c>
    </row>
    <row r="9" spans="1:16" ht="23.1" customHeight="1">
      <c r="A9" s="175"/>
      <c r="B9" s="177" t="s">
        <v>47</v>
      </c>
      <c r="C9" s="178"/>
      <c r="D9" s="178"/>
      <c r="E9" s="179"/>
      <c r="F9" s="10">
        <f t="shared" si="5"/>
        <v>132</v>
      </c>
      <c r="G9" s="9">
        <v>94</v>
      </c>
      <c r="H9" s="8">
        <f t="shared" si="0"/>
        <v>71.212121212121218</v>
      </c>
      <c r="I9" s="9">
        <v>31</v>
      </c>
      <c r="J9" s="8">
        <f t="shared" si="1"/>
        <v>23.484848484848484</v>
      </c>
      <c r="K9" s="9">
        <v>1</v>
      </c>
      <c r="L9" s="8">
        <f t="shared" si="2"/>
        <v>0.75757575757575757</v>
      </c>
      <c r="M9" s="9">
        <v>1</v>
      </c>
      <c r="N9" s="8">
        <f t="shared" si="3"/>
        <v>0.75757575757575757</v>
      </c>
      <c r="O9" s="9">
        <v>5</v>
      </c>
      <c r="P9" s="8">
        <f t="shared" si="4"/>
        <v>3.7878787878787881</v>
      </c>
    </row>
    <row r="10" spans="1:16" ht="23.1" customHeight="1">
      <c r="A10" s="175"/>
      <c r="B10" s="177" t="s">
        <v>46</v>
      </c>
      <c r="C10" s="178"/>
      <c r="D10" s="178"/>
      <c r="E10" s="179"/>
      <c r="F10" s="10">
        <f t="shared" si="5"/>
        <v>220</v>
      </c>
      <c r="G10" s="9">
        <v>150</v>
      </c>
      <c r="H10" s="8">
        <f t="shared" si="0"/>
        <v>68.181818181818173</v>
      </c>
      <c r="I10" s="9">
        <v>63</v>
      </c>
      <c r="J10" s="8">
        <f t="shared" si="1"/>
        <v>28.636363636363637</v>
      </c>
      <c r="K10" s="9">
        <v>0</v>
      </c>
      <c r="L10" s="8">
        <f t="shared" si="2"/>
        <v>0</v>
      </c>
      <c r="M10" s="9">
        <v>3</v>
      </c>
      <c r="N10" s="8">
        <f t="shared" si="3"/>
        <v>1.3636363636363635</v>
      </c>
      <c r="O10" s="9">
        <v>4</v>
      </c>
      <c r="P10" s="8">
        <f t="shared" si="4"/>
        <v>1.8181818181818181</v>
      </c>
    </row>
    <row r="11" spans="1:16" ht="23.1" customHeight="1">
      <c r="A11" s="175"/>
      <c r="B11" s="177" t="s">
        <v>45</v>
      </c>
      <c r="C11" s="178"/>
      <c r="D11" s="178"/>
      <c r="E11" s="179"/>
      <c r="F11" s="10">
        <f t="shared" si="5"/>
        <v>75</v>
      </c>
      <c r="G11" s="9">
        <v>36</v>
      </c>
      <c r="H11" s="8">
        <f t="shared" si="0"/>
        <v>48</v>
      </c>
      <c r="I11" s="9">
        <v>34</v>
      </c>
      <c r="J11" s="8">
        <f t="shared" si="1"/>
        <v>45.333333333333329</v>
      </c>
      <c r="K11" s="9">
        <v>1</v>
      </c>
      <c r="L11" s="8">
        <f t="shared" si="2"/>
        <v>1.3333333333333335</v>
      </c>
      <c r="M11" s="9">
        <v>0</v>
      </c>
      <c r="N11" s="8">
        <f t="shared" si="3"/>
        <v>0</v>
      </c>
      <c r="O11" s="9">
        <v>4</v>
      </c>
      <c r="P11" s="8">
        <f t="shared" si="4"/>
        <v>5.3333333333333339</v>
      </c>
    </row>
    <row r="12" spans="1:16" ht="23.1" customHeight="1">
      <c r="A12" s="176"/>
      <c r="B12" s="177" t="s">
        <v>44</v>
      </c>
      <c r="C12" s="178"/>
      <c r="D12" s="178"/>
      <c r="E12" s="179"/>
      <c r="F12" s="10">
        <f t="shared" si="5"/>
        <v>190</v>
      </c>
      <c r="G12" s="9">
        <v>75</v>
      </c>
      <c r="H12" s="8">
        <f t="shared" si="0"/>
        <v>39.473684210526315</v>
      </c>
      <c r="I12" s="9">
        <v>94</v>
      </c>
      <c r="J12" s="8">
        <f t="shared" si="1"/>
        <v>49.473684210526315</v>
      </c>
      <c r="K12" s="9">
        <v>7</v>
      </c>
      <c r="L12" s="8">
        <f t="shared" si="2"/>
        <v>3.6842105263157889</v>
      </c>
      <c r="M12" s="9">
        <v>3</v>
      </c>
      <c r="N12" s="8">
        <f t="shared" si="3"/>
        <v>1.5789473684210527</v>
      </c>
      <c r="O12" s="9">
        <v>11</v>
      </c>
      <c r="P12" s="8">
        <f t="shared" si="4"/>
        <v>5.7894736842105265</v>
      </c>
    </row>
    <row r="13" spans="1:16" ht="23.1" customHeight="1">
      <c r="A13" s="171" t="s">
        <v>43</v>
      </c>
      <c r="B13" s="171" t="s">
        <v>42</v>
      </c>
      <c r="C13" s="13"/>
      <c r="D13" s="14" t="s">
        <v>16</v>
      </c>
      <c r="E13" s="11"/>
      <c r="F13" s="10">
        <f>SUM(G13,I13,K13,M13,O13)</f>
        <v>212</v>
      </c>
      <c r="G13" s="9">
        <f>SUM(G14:G37)</f>
        <v>142</v>
      </c>
      <c r="H13" s="8">
        <f t="shared" si="0"/>
        <v>66.981132075471692</v>
      </c>
      <c r="I13" s="9">
        <f>SUM(I14:I37)</f>
        <v>57</v>
      </c>
      <c r="J13" s="8">
        <f t="shared" si="1"/>
        <v>26.886792452830189</v>
      </c>
      <c r="K13" s="9">
        <f>SUM(K14:K37)</f>
        <v>3</v>
      </c>
      <c r="L13" s="8">
        <f t="shared" si="2"/>
        <v>1.4150943396226416</v>
      </c>
      <c r="M13" s="9">
        <f>SUM(M14:M37)</f>
        <v>6</v>
      </c>
      <c r="N13" s="8">
        <f t="shared" si="3"/>
        <v>2.8301886792452833</v>
      </c>
      <c r="O13" s="9">
        <f>SUM(O14:O37)</f>
        <v>4</v>
      </c>
      <c r="P13" s="8">
        <f t="shared" si="4"/>
        <v>1.8867924528301887</v>
      </c>
    </row>
    <row r="14" spans="1:16" ht="23.1" customHeight="1">
      <c r="A14" s="172"/>
      <c r="B14" s="172"/>
      <c r="C14" s="13"/>
      <c r="D14" s="14" t="s">
        <v>41</v>
      </c>
      <c r="E14" s="11"/>
      <c r="F14" s="10">
        <f t="shared" si="5"/>
        <v>25</v>
      </c>
      <c r="G14" s="9">
        <v>16</v>
      </c>
      <c r="H14" s="8">
        <f t="shared" si="0"/>
        <v>64</v>
      </c>
      <c r="I14" s="9">
        <v>5</v>
      </c>
      <c r="J14" s="8">
        <f t="shared" si="1"/>
        <v>20</v>
      </c>
      <c r="K14" s="9">
        <v>2</v>
      </c>
      <c r="L14" s="8">
        <f t="shared" si="2"/>
        <v>8</v>
      </c>
      <c r="M14" s="9">
        <v>1</v>
      </c>
      <c r="N14" s="8">
        <f t="shared" si="3"/>
        <v>4</v>
      </c>
      <c r="O14" s="9">
        <v>1</v>
      </c>
      <c r="P14" s="8">
        <f t="shared" si="4"/>
        <v>4</v>
      </c>
    </row>
    <row r="15" spans="1:16" ht="23.1" customHeight="1">
      <c r="A15" s="172"/>
      <c r="B15" s="172"/>
      <c r="C15" s="13"/>
      <c r="D15" s="14" t="s">
        <v>40</v>
      </c>
      <c r="E15" s="11"/>
      <c r="F15" s="10">
        <f t="shared" si="5"/>
        <v>3</v>
      </c>
      <c r="G15" s="9">
        <v>1</v>
      </c>
      <c r="H15" s="8">
        <f t="shared" si="0"/>
        <v>33.333333333333329</v>
      </c>
      <c r="I15" s="9">
        <v>1</v>
      </c>
      <c r="J15" s="8">
        <f t="shared" si="1"/>
        <v>33.333333333333329</v>
      </c>
      <c r="K15" s="9">
        <v>0</v>
      </c>
      <c r="L15" s="8">
        <f t="shared" si="2"/>
        <v>0</v>
      </c>
      <c r="M15" s="9">
        <v>0</v>
      </c>
      <c r="N15" s="8">
        <f t="shared" si="3"/>
        <v>0</v>
      </c>
      <c r="O15" s="9">
        <v>1</v>
      </c>
      <c r="P15" s="8">
        <f t="shared" si="4"/>
        <v>33.333333333333329</v>
      </c>
    </row>
    <row r="16" spans="1:16" ht="23.1" customHeight="1">
      <c r="A16" s="172"/>
      <c r="B16" s="172"/>
      <c r="C16" s="13"/>
      <c r="D16" s="14" t="s">
        <v>39</v>
      </c>
      <c r="E16" s="11"/>
      <c r="F16" s="10">
        <f t="shared" si="5"/>
        <v>19</v>
      </c>
      <c r="G16" s="9">
        <v>15</v>
      </c>
      <c r="H16" s="8">
        <f t="shared" si="0"/>
        <v>78.94736842105263</v>
      </c>
      <c r="I16" s="9">
        <v>2</v>
      </c>
      <c r="J16" s="8">
        <f t="shared" si="1"/>
        <v>10.526315789473683</v>
      </c>
      <c r="K16" s="9">
        <v>0</v>
      </c>
      <c r="L16" s="8">
        <f t="shared" si="2"/>
        <v>0</v>
      </c>
      <c r="M16" s="9">
        <v>1</v>
      </c>
      <c r="N16" s="8">
        <f t="shared" si="3"/>
        <v>5.2631578947368416</v>
      </c>
      <c r="O16" s="9">
        <v>1</v>
      </c>
      <c r="P16" s="8">
        <f t="shared" si="4"/>
        <v>5.2631578947368416</v>
      </c>
    </row>
    <row r="17" spans="1:16" ht="23.1" customHeight="1">
      <c r="A17" s="172"/>
      <c r="B17" s="172"/>
      <c r="C17" s="13"/>
      <c r="D17" s="14" t="s">
        <v>38</v>
      </c>
      <c r="E17" s="11"/>
      <c r="F17" s="10">
        <f t="shared" si="5"/>
        <v>2</v>
      </c>
      <c r="G17" s="9">
        <v>2</v>
      </c>
      <c r="H17" s="8">
        <f t="shared" si="0"/>
        <v>100</v>
      </c>
      <c r="I17" s="9">
        <v>0</v>
      </c>
      <c r="J17" s="8">
        <f t="shared" si="1"/>
        <v>0</v>
      </c>
      <c r="K17" s="9">
        <v>0</v>
      </c>
      <c r="L17" s="8">
        <f t="shared" si="2"/>
        <v>0</v>
      </c>
      <c r="M17" s="9">
        <v>0</v>
      </c>
      <c r="N17" s="8">
        <f t="shared" si="3"/>
        <v>0</v>
      </c>
      <c r="O17" s="9">
        <v>0</v>
      </c>
      <c r="P17" s="8">
        <f t="shared" si="4"/>
        <v>0</v>
      </c>
    </row>
    <row r="18" spans="1:16" ht="23.1" customHeight="1">
      <c r="A18" s="172"/>
      <c r="B18" s="172"/>
      <c r="C18" s="13"/>
      <c r="D18" s="14" t="s">
        <v>37</v>
      </c>
      <c r="E18" s="11"/>
      <c r="F18" s="10">
        <f t="shared" si="5"/>
        <v>4</v>
      </c>
      <c r="G18" s="9">
        <v>0</v>
      </c>
      <c r="H18" s="8">
        <f t="shared" si="0"/>
        <v>0</v>
      </c>
      <c r="I18" s="9">
        <v>4</v>
      </c>
      <c r="J18" s="8">
        <f t="shared" si="1"/>
        <v>100</v>
      </c>
      <c r="K18" s="9">
        <v>0</v>
      </c>
      <c r="L18" s="8">
        <f t="shared" si="2"/>
        <v>0</v>
      </c>
      <c r="M18" s="9">
        <v>0</v>
      </c>
      <c r="N18" s="8">
        <f t="shared" si="3"/>
        <v>0</v>
      </c>
      <c r="O18" s="9">
        <v>0</v>
      </c>
      <c r="P18" s="8">
        <f t="shared" si="4"/>
        <v>0</v>
      </c>
    </row>
    <row r="19" spans="1:16" ht="23.1" customHeight="1">
      <c r="A19" s="172"/>
      <c r="B19" s="172"/>
      <c r="C19" s="13"/>
      <c r="D19" s="14" t="s">
        <v>36</v>
      </c>
      <c r="E19" s="11"/>
      <c r="F19" s="10">
        <f t="shared" si="5"/>
        <v>1</v>
      </c>
      <c r="G19" s="9">
        <v>0</v>
      </c>
      <c r="H19" s="8">
        <f t="shared" si="0"/>
        <v>0</v>
      </c>
      <c r="I19" s="9">
        <v>1</v>
      </c>
      <c r="J19" s="8">
        <f t="shared" si="1"/>
        <v>100</v>
      </c>
      <c r="K19" s="9">
        <v>0</v>
      </c>
      <c r="L19" s="8">
        <f t="shared" si="2"/>
        <v>0</v>
      </c>
      <c r="M19" s="9">
        <v>0</v>
      </c>
      <c r="N19" s="8">
        <f t="shared" si="3"/>
        <v>0</v>
      </c>
      <c r="O19" s="9">
        <v>0</v>
      </c>
      <c r="P19" s="8">
        <f t="shared" si="4"/>
        <v>0</v>
      </c>
    </row>
    <row r="20" spans="1:16" ht="23.1" customHeight="1">
      <c r="A20" s="172"/>
      <c r="B20" s="172"/>
      <c r="C20" s="13"/>
      <c r="D20" s="14" t="s">
        <v>35</v>
      </c>
      <c r="E20" s="11"/>
      <c r="F20" s="10">
        <f t="shared" si="5"/>
        <v>4</v>
      </c>
      <c r="G20" s="9">
        <v>2</v>
      </c>
      <c r="H20" s="8">
        <f t="shared" si="0"/>
        <v>50</v>
      </c>
      <c r="I20" s="9">
        <v>2</v>
      </c>
      <c r="J20" s="8">
        <f t="shared" si="1"/>
        <v>50</v>
      </c>
      <c r="K20" s="9">
        <v>0</v>
      </c>
      <c r="L20" s="8">
        <f t="shared" si="2"/>
        <v>0</v>
      </c>
      <c r="M20" s="9">
        <v>0</v>
      </c>
      <c r="N20" s="8">
        <f t="shared" si="3"/>
        <v>0</v>
      </c>
      <c r="O20" s="9">
        <v>0</v>
      </c>
      <c r="P20" s="8">
        <f t="shared" si="4"/>
        <v>0</v>
      </c>
    </row>
    <row r="21" spans="1:16" ht="23.1" customHeight="1">
      <c r="A21" s="172"/>
      <c r="B21" s="172"/>
      <c r="C21" s="13"/>
      <c r="D21" s="14" t="s">
        <v>34</v>
      </c>
      <c r="E21" s="11"/>
      <c r="F21" s="10">
        <f t="shared" si="5"/>
        <v>11</v>
      </c>
      <c r="G21" s="9">
        <v>5</v>
      </c>
      <c r="H21" s="8">
        <f t="shared" si="0"/>
        <v>45.454545454545453</v>
      </c>
      <c r="I21" s="9">
        <v>4</v>
      </c>
      <c r="J21" s="8">
        <f t="shared" si="1"/>
        <v>36.363636363636367</v>
      </c>
      <c r="K21" s="9">
        <v>0</v>
      </c>
      <c r="L21" s="8">
        <f t="shared" si="2"/>
        <v>0</v>
      </c>
      <c r="M21" s="9">
        <v>2</v>
      </c>
      <c r="N21" s="8">
        <f t="shared" si="3"/>
        <v>18.181818181818183</v>
      </c>
      <c r="O21" s="9">
        <v>0</v>
      </c>
      <c r="P21" s="8">
        <f t="shared" si="4"/>
        <v>0</v>
      </c>
    </row>
    <row r="22" spans="1:16" ht="23.1" customHeight="1">
      <c r="A22" s="172"/>
      <c r="B22" s="172"/>
      <c r="C22" s="13"/>
      <c r="D22" s="14" t="s">
        <v>33</v>
      </c>
      <c r="E22" s="11"/>
      <c r="F22" s="10">
        <f t="shared" si="5"/>
        <v>1</v>
      </c>
      <c r="G22" s="9">
        <v>1</v>
      </c>
      <c r="H22" s="8">
        <f t="shared" si="0"/>
        <v>100</v>
      </c>
      <c r="I22" s="9">
        <v>0</v>
      </c>
      <c r="J22" s="8">
        <f t="shared" si="1"/>
        <v>0</v>
      </c>
      <c r="K22" s="9">
        <v>0</v>
      </c>
      <c r="L22" s="8">
        <f t="shared" si="2"/>
        <v>0</v>
      </c>
      <c r="M22" s="9">
        <v>0</v>
      </c>
      <c r="N22" s="8">
        <f t="shared" si="3"/>
        <v>0</v>
      </c>
      <c r="O22" s="9">
        <v>0</v>
      </c>
      <c r="P22" s="8">
        <f t="shared" si="4"/>
        <v>0</v>
      </c>
    </row>
    <row r="23" spans="1:16" ht="23.1" customHeight="1">
      <c r="A23" s="172"/>
      <c r="B23" s="172"/>
      <c r="C23" s="13"/>
      <c r="D23" s="14" t="s">
        <v>32</v>
      </c>
      <c r="E23" s="11"/>
      <c r="F23" s="10">
        <f t="shared" si="5"/>
        <v>7</v>
      </c>
      <c r="G23" s="9">
        <v>7</v>
      </c>
      <c r="H23" s="8">
        <f t="shared" si="0"/>
        <v>100</v>
      </c>
      <c r="I23" s="9">
        <v>0</v>
      </c>
      <c r="J23" s="8">
        <f t="shared" si="1"/>
        <v>0</v>
      </c>
      <c r="K23" s="9">
        <v>0</v>
      </c>
      <c r="L23" s="8">
        <f t="shared" si="2"/>
        <v>0</v>
      </c>
      <c r="M23" s="9">
        <v>0</v>
      </c>
      <c r="N23" s="8">
        <f t="shared" si="3"/>
        <v>0</v>
      </c>
      <c r="O23" s="9">
        <v>0</v>
      </c>
      <c r="P23" s="8">
        <f t="shared" si="4"/>
        <v>0</v>
      </c>
    </row>
    <row r="24" spans="1:16" ht="23.1" customHeight="1">
      <c r="A24" s="172"/>
      <c r="B24" s="172"/>
      <c r="C24" s="13"/>
      <c r="D24" s="14" t="s">
        <v>31</v>
      </c>
      <c r="E24" s="11"/>
      <c r="F24" s="10">
        <f t="shared" si="5"/>
        <v>1</v>
      </c>
      <c r="G24" s="9">
        <v>1</v>
      </c>
      <c r="H24" s="8">
        <f t="shared" ref="H24" si="6">IF(G24=0,0,G24/$F24*100)</f>
        <v>100</v>
      </c>
      <c r="I24" s="9">
        <v>0</v>
      </c>
      <c r="J24" s="8">
        <f t="shared" ref="J24" si="7">IF(I24=0,0,I24/$F24*100)</f>
        <v>0</v>
      </c>
      <c r="K24" s="9">
        <v>0</v>
      </c>
      <c r="L24" s="8">
        <f t="shared" ref="L24" si="8">IF(K24=0,0,K24/$F24*100)</f>
        <v>0</v>
      </c>
      <c r="M24" s="9">
        <v>0</v>
      </c>
      <c r="N24" s="8">
        <f t="shared" ref="N24" si="9">IF(M24=0,0,M24/$F24*100)</f>
        <v>0</v>
      </c>
      <c r="O24" s="9">
        <v>0</v>
      </c>
      <c r="P24" s="8">
        <f t="shared" ref="P24" si="10">IF(O24=0,0,O24/$F24*100)</f>
        <v>0</v>
      </c>
    </row>
    <row r="25" spans="1:16" ht="23.1" customHeight="1">
      <c r="A25" s="172"/>
      <c r="B25" s="172"/>
      <c r="C25" s="13"/>
      <c r="D25" s="12" t="s">
        <v>30</v>
      </c>
      <c r="E25" s="11"/>
      <c r="F25" s="10">
        <f t="shared" si="5"/>
        <v>2</v>
      </c>
      <c r="G25" s="9">
        <v>1</v>
      </c>
      <c r="H25" s="8">
        <f t="shared" si="0"/>
        <v>50</v>
      </c>
      <c r="I25" s="9">
        <v>1</v>
      </c>
      <c r="J25" s="8">
        <f t="shared" si="1"/>
        <v>50</v>
      </c>
      <c r="K25" s="9">
        <v>0</v>
      </c>
      <c r="L25" s="8">
        <f t="shared" si="2"/>
        <v>0</v>
      </c>
      <c r="M25" s="9">
        <v>0</v>
      </c>
      <c r="N25" s="8">
        <f t="shared" si="3"/>
        <v>0</v>
      </c>
      <c r="O25" s="9">
        <v>0</v>
      </c>
      <c r="P25" s="8">
        <f t="shared" si="4"/>
        <v>0</v>
      </c>
    </row>
    <row r="26" spans="1:16" ht="23.1" customHeight="1">
      <c r="A26" s="172"/>
      <c r="B26" s="172"/>
      <c r="C26" s="13"/>
      <c r="D26" s="111" t="s">
        <v>29</v>
      </c>
      <c r="E26" s="112"/>
      <c r="F26" s="31">
        <f t="shared" si="5"/>
        <v>5</v>
      </c>
      <c r="G26" s="30">
        <v>3</v>
      </c>
      <c r="H26" s="113">
        <f t="shared" si="0"/>
        <v>60</v>
      </c>
      <c r="I26" s="9">
        <v>2</v>
      </c>
      <c r="J26" s="8">
        <f t="shared" si="1"/>
        <v>40</v>
      </c>
      <c r="K26" s="9">
        <v>0</v>
      </c>
      <c r="L26" s="8">
        <f t="shared" si="2"/>
        <v>0</v>
      </c>
      <c r="M26" s="9">
        <v>0</v>
      </c>
      <c r="N26" s="8">
        <f t="shared" si="3"/>
        <v>0</v>
      </c>
      <c r="O26" s="9">
        <v>0</v>
      </c>
      <c r="P26" s="8">
        <f t="shared" si="4"/>
        <v>0</v>
      </c>
    </row>
    <row r="27" spans="1:16" ht="23.1" customHeight="1">
      <c r="A27" s="172"/>
      <c r="B27" s="172"/>
      <c r="C27" s="13"/>
      <c r="D27" s="111" t="s">
        <v>28</v>
      </c>
      <c r="E27" s="112"/>
      <c r="F27" s="31">
        <f t="shared" si="5"/>
        <v>3</v>
      </c>
      <c r="G27" s="30">
        <v>3</v>
      </c>
      <c r="H27" s="113">
        <f t="shared" si="0"/>
        <v>100</v>
      </c>
      <c r="I27" s="9">
        <v>0</v>
      </c>
      <c r="J27" s="8">
        <f t="shared" si="1"/>
        <v>0</v>
      </c>
      <c r="K27" s="9">
        <v>0</v>
      </c>
      <c r="L27" s="8">
        <f t="shared" si="2"/>
        <v>0</v>
      </c>
      <c r="M27" s="9">
        <v>0</v>
      </c>
      <c r="N27" s="8">
        <f t="shared" si="3"/>
        <v>0</v>
      </c>
      <c r="O27" s="9">
        <v>0</v>
      </c>
      <c r="P27" s="8">
        <f t="shared" si="4"/>
        <v>0</v>
      </c>
    </row>
    <row r="28" spans="1:16" ht="23.1" customHeight="1">
      <c r="A28" s="172"/>
      <c r="B28" s="172"/>
      <c r="C28" s="13"/>
      <c r="D28" s="14" t="s">
        <v>27</v>
      </c>
      <c r="E28" s="11"/>
      <c r="F28" s="10">
        <f t="shared" si="5"/>
        <v>3</v>
      </c>
      <c r="G28" s="9">
        <v>3</v>
      </c>
      <c r="H28" s="8">
        <f t="shared" si="0"/>
        <v>100</v>
      </c>
      <c r="I28" s="9">
        <v>0</v>
      </c>
      <c r="J28" s="8">
        <f t="shared" si="1"/>
        <v>0</v>
      </c>
      <c r="K28" s="9">
        <v>0</v>
      </c>
      <c r="L28" s="8">
        <f t="shared" si="2"/>
        <v>0</v>
      </c>
      <c r="M28" s="9">
        <v>0</v>
      </c>
      <c r="N28" s="8">
        <f t="shared" si="3"/>
        <v>0</v>
      </c>
      <c r="O28" s="9">
        <v>0</v>
      </c>
      <c r="P28" s="8">
        <f t="shared" si="4"/>
        <v>0</v>
      </c>
    </row>
    <row r="29" spans="1:16" ht="23.1" customHeight="1">
      <c r="A29" s="172"/>
      <c r="B29" s="172"/>
      <c r="C29" s="13"/>
      <c r="D29" s="14" t="s">
        <v>26</v>
      </c>
      <c r="E29" s="11"/>
      <c r="F29" s="10">
        <f t="shared" si="5"/>
        <v>14</v>
      </c>
      <c r="G29" s="9">
        <v>8</v>
      </c>
      <c r="H29" s="8">
        <f t="shared" si="0"/>
        <v>57.142857142857139</v>
      </c>
      <c r="I29" s="9">
        <v>6</v>
      </c>
      <c r="J29" s="8">
        <f t="shared" si="1"/>
        <v>42.857142857142854</v>
      </c>
      <c r="K29" s="9">
        <v>0</v>
      </c>
      <c r="L29" s="8">
        <f t="shared" si="2"/>
        <v>0</v>
      </c>
      <c r="M29" s="9">
        <v>0</v>
      </c>
      <c r="N29" s="8">
        <f t="shared" si="3"/>
        <v>0</v>
      </c>
      <c r="O29" s="9">
        <v>0</v>
      </c>
      <c r="P29" s="8">
        <f t="shared" si="4"/>
        <v>0</v>
      </c>
    </row>
    <row r="30" spans="1:16" ht="23.1" customHeight="1">
      <c r="A30" s="172"/>
      <c r="B30" s="172"/>
      <c r="C30" s="13"/>
      <c r="D30" s="14" t="s">
        <v>25</v>
      </c>
      <c r="E30" s="11"/>
      <c r="F30" s="10">
        <f t="shared" si="5"/>
        <v>4</v>
      </c>
      <c r="G30" s="9">
        <v>4</v>
      </c>
      <c r="H30" s="8">
        <f t="shared" si="0"/>
        <v>100</v>
      </c>
      <c r="I30" s="9">
        <v>0</v>
      </c>
      <c r="J30" s="8">
        <f t="shared" si="1"/>
        <v>0</v>
      </c>
      <c r="K30" s="9">
        <v>0</v>
      </c>
      <c r="L30" s="8">
        <f t="shared" si="2"/>
        <v>0</v>
      </c>
      <c r="M30" s="9">
        <v>0</v>
      </c>
      <c r="N30" s="8">
        <f t="shared" si="3"/>
        <v>0</v>
      </c>
      <c r="O30" s="9">
        <v>0</v>
      </c>
      <c r="P30" s="8">
        <f t="shared" si="4"/>
        <v>0</v>
      </c>
    </row>
    <row r="31" spans="1:16" ht="23.1" customHeight="1">
      <c r="A31" s="172"/>
      <c r="B31" s="172"/>
      <c r="C31" s="13"/>
      <c r="D31" s="14" t="s">
        <v>24</v>
      </c>
      <c r="E31" s="11"/>
      <c r="F31" s="10">
        <f t="shared" si="5"/>
        <v>29</v>
      </c>
      <c r="G31" s="9">
        <v>23</v>
      </c>
      <c r="H31" s="8">
        <f t="shared" si="0"/>
        <v>79.310344827586206</v>
      </c>
      <c r="I31" s="9">
        <v>5</v>
      </c>
      <c r="J31" s="8">
        <f t="shared" si="1"/>
        <v>17.241379310344829</v>
      </c>
      <c r="K31" s="9">
        <v>0</v>
      </c>
      <c r="L31" s="8">
        <f t="shared" si="2"/>
        <v>0</v>
      </c>
      <c r="M31" s="9">
        <v>1</v>
      </c>
      <c r="N31" s="8">
        <f t="shared" si="3"/>
        <v>3.4482758620689653</v>
      </c>
      <c r="O31" s="9">
        <v>0</v>
      </c>
      <c r="P31" s="8">
        <f t="shared" si="4"/>
        <v>0</v>
      </c>
    </row>
    <row r="32" spans="1:16" ht="23.1" customHeight="1">
      <c r="A32" s="172"/>
      <c r="B32" s="172"/>
      <c r="C32" s="13"/>
      <c r="D32" s="14" t="s">
        <v>23</v>
      </c>
      <c r="E32" s="11"/>
      <c r="F32" s="10">
        <f t="shared" si="5"/>
        <v>8</v>
      </c>
      <c r="G32" s="9">
        <v>6</v>
      </c>
      <c r="H32" s="8">
        <f t="shared" si="0"/>
        <v>75</v>
      </c>
      <c r="I32" s="9">
        <v>1</v>
      </c>
      <c r="J32" s="8">
        <f t="shared" si="1"/>
        <v>12.5</v>
      </c>
      <c r="K32" s="9">
        <v>1</v>
      </c>
      <c r="L32" s="8">
        <f t="shared" si="2"/>
        <v>12.5</v>
      </c>
      <c r="M32" s="9">
        <v>0</v>
      </c>
      <c r="N32" s="8">
        <f t="shared" si="3"/>
        <v>0</v>
      </c>
      <c r="O32" s="9">
        <v>0</v>
      </c>
      <c r="P32" s="8">
        <f t="shared" si="4"/>
        <v>0</v>
      </c>
    </row>
    <row r="33" spans="1:16" ht="24" customHeight="1">
      <c r="A33" s="172"/>
      <c r="B33" s="172"/>
      <c r="C33" s="13"/>
      <c r="D33" s="14" t="s">
        <v>22</v>
      </c>
      <c r="E33" s="11"/>
      <c r="F33" s="10">
        <f>SUM(G33,I33,K33,M33,O33)</f>
        <v>27</v>
      </c>
      <c r="G33" s="9">
        <v>15</v>
      </c>
      <c r="H33" s="8">
        <f t="shared" si="0"/>
        <v>55.555555555555557</v>
      </c>
      <c r="I33" s="9">
        <v>12</v>
      </c>
      <c r="J33" s="8">
        <f t="shared" si="1"/>
        <v>44.444444444444443</v>
      </c>
      <c r="K33" s="9">
        <v>0</v>
      </c>
      <c r="L33" s="8">
        <f t="shared" si="2"/>
        <v>0</v>
      </c>
      <c r="M33" s="9">
        <v>0</v>
      </c>
      <c r="N33" s="8">
        <f t="shared" si="3"/>
        <v>0</v>
      </c>
      <c r="O33" s="9">
        <v>0</v>
      </c>
      <c r="P33" s="8">
        <f t="shared" si="4"/>
        <v>0</v>
      </c>
    </row>
    <row r="34" spans="1:16" ht="23.1" customHeight="1">
      <c r="A34" s="172"/>
      <c r="B34" s="172"/>
      <c r="C34" s="13"/>
      <c r="D34" s="14" t="s">
        <v>21</v>
      </c>
      <c r="E34" s="11"/>
      <c r="F34" s="10">
        <f t="shared" si="5"/>
        <v>12</v>
      </c>
      <c r="G34" s="9">
        <v>8</v>
      </c>
      <c r="H34" s="8">
        <f t="shared" si="0"/>
        <v>66.666666666666657</v>
      </c>
      <c r="I34" s="9">
        <v>3</v>
      </c>
      <c r="J34" s="8">
        <f t="shared" si="1"/>
        <v>25</v>
      </c>
      <c r="K34" s="9">
        <v>0</v>
      </c>
      <c r="L34" s="8">
        <f t="shared" si="2"/>
        <v>0</v>
      </c>
      <c r="M34" s="9">
        <v>1</v>
      </c>
      <c r="N34" s="8">
        <f t="shared" si="3"/>
        <v>8.3333333333333321</v>
      </c>
      <c r="O34" s="9">
        <v>0</v>
      </c>
      <c r="P34" s="8">
        <f t="shared" si="4"/>
        <v>0</v>
      </c>
    </row>
    <row r="35" spans="1:16" ht="23.1" customHeight="1">
      <c r="A35" s="172"/>
      <c r="B35" s="172"/>
      <c r="C35" s="13"/>
      <c r="D35" s="14" t="s">
        <v>20</v>
      </c>
      <c r="E35" s="11"/>
      <c r="F35" s="10">
        <f t="shared" si="5"/>
        <v>8</v>
      </c>
      <c r="G35" s="9">
        <v>3</v>
      </c>
      <c r="H35" s="8">
        <f t="shared" si="0"/>
        <v>37.5</v>
      </c>
      <c r="I35" s="9">
        <v>5</v>
      </c>
      <c r="J35" s="8">
        <f t="shared" si="1"/>
        <v>62.5</v>
      </c>
      <c r="K35" s="9">
        <v>0</v>
      </c>
      <c r="L35" s="8">
        <f t="shared" si="2"/>
        <v>0</v>
      </c>
      <c r="M35" s="9">
        <v>0</v>
      </c>
      <c r="N35" s="8">
        <f t="shared" si="3"/>
        <v>0</v>
      </c>
      <c r="O35" s="9">
        <v>0</v>
      </c>
      <c r="P35" s="8">
        <f t="shared" si="4"/>
        <v>0</v>
      </c>
    </row>
    <row r="36" spans="1:16" ht="23.1" customHeight="1">
      <c r="A36" s="172"/>
      <c r="B36" s="172"/>
      <c r="C36" s="13"/>
      <c r="D36" s="14" t="s">
        <v>19</v>
      </c>
      <c r="E36" s="11"/>
      <c r="F36" s="10">
        <f t="shared" si="5"/>
        <v>15</v>
      </c>
      <c r="G36" s="9">
        <v>12</v>
      </c>
      <c r="H36" s="8">
        <f t="shared" si="0"/>
        <v>80</v>
      </c>
      <c r="I36" s="9">
        <v>2</v>
      </c>
      <c r="J36" s="8">
        <f t="shared" si="1"/>
        <v>13.333333333333334</v>
      </c>
      <c r="K36" s="9">
        <v>0</v>
      </c>
      <c r="L36" s="8">
        <f t="shared" si="2"/>
        <v>0</v>
      </c>
      <c r="M36" s="9">
        <v>0</v>
      </c>
      <c r="N36" s="8">
        <f t="shared" si="3"/>
        <v>0</v>
      </c>
      <c r="O36" s="9">
        <v>1</v>
      </c>
      <c r="P36" s="8">
        <f t="shared" si="4"/>
        <v>6.666666666666667</v>
      </c>
    </row>
    <row r="37" spans="1:16" ht="23.1" customHeight="1">
      <c r="A37" s="172"/>
      <c r="B37" s="173"/>
      <c r="C37" s="13"/>
      <c r="D37" s="14" t="s">
        <v>18</v>
      </c>
      <c r="E37" s="11"/>
      <c r="F37" s="10">
        <f t="shared" si="5"/>
        <v>4</v>
      </c>
      <c r="G37" s="9">
        <v>3</v>
      </c>
      <c r="H37" s="8">
        <f t="shared" si="0"/>
        <v>75</v>
      </c>
      <c r="I37" s="9">
        <v>1</v>
      </c>
      <c r="J37" s="8">
        <f t="shared" si="1"/>
        <v>25</v>
      </c>
      <c r="K37" s="9">
        <v>0</v>
      </c>
      <c r="L37" s="8">
        <f t="shared" si="2"/>
        <v>0</v>
      </c>
      <c r="M37" s="9">
        <v>0</v>
      </c>
      <c r="N37" s="8">
        <f t="shared" si="3"/>
        <v>0</v>
      </c>
      <c r="O37" s="9">
        <v>0</v>
      </c>
      <c r="P37" s="8">
        <f t="shared" si="4"/>
        <v>0</v>
      </c>
    </row>
    <row r="38" spans="1:16" ht="23.1" customHeight="1">
      <c r="A38" s="172"/>
      <c r="B38" s="171" t="s">
        <v>17</v>
      </c>
      <c r="C38" s="13"/>
      <c r="D38" s="14" t="s">
        <v>16</v>
      </c>
      <c r="E38" s="11"/>
      <c r="F38" s="31">
        <f>SUM(G38,I38,K38,M38,O38)</f>
        <v>586</v>
      </c>
      <c r="G38" s="30">
        <f>SUM(G39:G53)</f>
        <v>352</v>
      </c>
      <c r="H38" s="113">
        <f t="shared" si="0"/>
        <v>60.068259385665534</v>
      </c>
      <c r="I38" s="30">
        <f>SUM(I39:I53)</f>
        <v>187</v>
      </c>
      <c r="J38" s="113">
        <f t="shared" si="1"/>
        <v>31.911262798634809</v>
      </c>
      <c r="K38" s="30">
        <f>SUM(K39:K53)</f>
        <v>8</v>
      </c>
      <c r="L38" s="113">
        <f t="shared" si="2"/>
        <v>1.3651877133105803</v>
      </c>
      <c r="M38" s="30">
        <f>SUM(M39:M53)</f>
        <v>8</v>
      </c>
      <c r="N38" s="113">
        <f t="shared" si="3"/>
        <v>1.3651877133105803</v>
      </c>
      <c r="O38" s="30">
        <f>SUM(O39:O53)</f>
        <v>31</v>
      </c>
      <c r="P38" s="113">
        <f t="shared" si="4"/>
        <v>5.2901023890784984</v>
      </c>
    </row>
    <row r="39" spans="1:16" ht="23.1" customHeight="1">
      <c r="A39" s="172"/>
      <c r="B39" s="172"/>
      <c r="C39" s="13"/>
      <c r="D39" s="14" t="s">
        <v>15</v>
      </c>
      <c r="E39" s="11"/>
      <c r="F39" s="10">
        <f t="shared" si="5"/>
        <v>4</v>
      </c>
      <c r="G39" s="9">
        <v>4</v>
      </c>
      <c r="H39" s="8">
        <f t="shared" si="0"/>
        <v>100</v>
      </c>
      <c r="I39" s="9">
        <v>0</v>
      </c>
      <c r="J39" s="8">
        <f t="shared" si="1"/>
        <v>0</v>
      </c>
      <c r="K39" s="9">
        <v>0</v>
      </c>
      <c r="L39" s="8">
        <f t="shared" si="2"/>
        <v>0</v>
      </c>
      <c r="M39" s="9">
        <v>0</v>
      </c>
      <c r="N39" s="8">
        <f t="shared" si="3"/>
        <v>0</v>
      </c>
      <c r="O39" s="9">
        <v>0</v>
      </c>
      <c r="P39" s="8">
        <f t="shared" si="4"/>
        <v>0</v>
      </c>
    </row>
    <row r="40" spans="1:16" ht="23.1" customHeight="1">
      <c r="A40" s="172"/>
      <c r="B40" s="172"/>
      <c r="C40" s="13"/>
      <c r="D40" s="14" t="s">
        <v>14</v>
      </c>
      <c r="E40" s="11"/>
      <c r="F40" s="10">
        <f t="shared" si="5"/>
        <v>57</v>
      </c>
      <c r="G40" s="9">
        <v>37</v>
      </c>
      <c r="H40" s="8">
        <f t="shared" si="0"/>
        <v>64.912280701754383</v>
      </c>
      <c r="I40" s="9">
        <v>15</v>
      </c>
      <c r="J40" s="8">
        <f t="shared" si="1"/>
        <v>26.315789473684209</v>
      </c>
      <c r="K40" s="9">
        <v>0</v>
      </c>
      <c r="L40" s="8">
        <f t="shared" si="2"/>
        <v>0</v>
      </c>
      <c r="M40" s="9">
        <v>3</v>
      </c>
      <c r="N40" s="8">
        <f t="shared" si="3"/>
        <v>5.2631578947368416</v>
      </c>
      <c r="O40" s="9">
        <v>2</v>
      </c>
      <c r="P40" s="8">
        <f t="shared" si="4"/>
        <v>3.5087719298245612</v>
      </c>
    </row>
    <row r="41" spans="1:16" ht="23.1" customHeight="1">
      <c r="A41" s="172"/>
      <c r="B41" s="172"/>
      <c r="C41" s="13"/>
      <c r="D41" s="14" t="s">
        <v>13</v>
      </c>
      <c r="E41" s="11"/>
      <c r="F41" s="10">
        <f t="shared" si="5"/>
        <v>23</v>
      </c>
      <c r="G41" s="9">
        <v>10</v>
      </c>
      <c r="H41" s="8">
        <f t="shared" si="0"/>
        <v>43.478260869565219</v>
      </c>
      <c r="I41" s="9">
        <v>13</v>
      </c>
      <c r="J41" s="8">
        <f t="shared" si="1"/>
        <v>56.521739130434781</v>
      </c>
      <c r="K41" s="9">
        <v>0</v>
      </c>
      <c r="L41" s="8">
        <f t="shared" si="2"/>
        <v>0</v>
      </c>
      <c r="M41" s="9">
        <v>0</v>
      </c>
      <c r="N41" s="8">
        <f t="shared" si="3"/>
        <v>0</v>
      </c>
      <c r="O41" s="9">
        <v>0</v>
      </c>
      <c r="P41" s="8">
        <f t="shared" si="4"/>
        <v>0</v>
      </c>
    </row>
    <row r="42" spans="1:16" ht="23.1" customHeight="1">
      <c r="A42" s="172"/>
      <c r="B42" s="172"/>
      <c r="C42" s="13"/>
      <c r="D42" s="14" t="s">
        <v>12</v>
      </c>
      <c r="E42" s="11"/>
      <c r="F42" s="10">
        <f t="shared" si="5"/>
        <v>8</v>
      </c>
      <c r="G42" s="9">
        <v>5</v>
      </c>
      <c r="H42" s="8">
        <f t="shared" si="0"/>
        <v>62.5</v>
      </c>
      <c r="I42" s="9">
        <v>3</v>
      </c>
      <c r="J42" s="8">
        <f t="shared" si="1"/>
        <v>37.5</v>
      </c>
      <c r="K42" s="9">
        <v>0</v>
      </c>
      <c r="L42" s="8">
        <f t="shared" si="2"/>
        <v>0</v>
      </c>
      <c r="M42" s="9">
        <v>0</v>
      </c>
      <c r="N42" s="8">
        <f t="shared" si="3"/>
        <v>0</v>
      </c>
      <c r="O42" s="9">
        <v>0</v>
      </c>
      <c r="P42" s="8">
        <f t="shared" si="4"/>
        <v>0</v>
      </c>
    </row>
    <row r="43" spans="1:16" ht="23.1" customHeight="1">
      <c r="A43" s="172"/>
      <c r="B43" s="172"/>
      <c r="C43" s="13"/>
      <c r="D43" s="14" t="s">
        <v>11</v>
      </c>
      <c r="E43" s="11"/>
      <c r="F43" s="10">
        <f t="shared" si="5"/>
        <v>32</v>
      </c>
      <c r="G43" s="9">
        <v>14</v>
      </c>
      <c r="H43" s="8">
        <f t="shared" si="0"/>
        <v>43.75</v>
      </c>
      <c r="I43" s="9">
        <v>15</v>
      </c>
      <c r="J43" s="8">
        <f t="shared" si="1"/>
        <v>46.875</v>
      </c>
      <c r="K43" s="9">
        <v>0</v>
      </c>
      <c r="L43" s="8">
        <f t="shared" si="2"/>
        <v>0</v>
      </c>
      <c r="M43" s="9">
        <v>0</v>
      </c>
      <c r="N43" s="8">
        <f t="shared" si="3"/>
        <v>0</v>
      </c>
      <c r="O43" s="9">
        <v>3</v>
      </c>
      <c r="P43" s="8">
        <f t="shared" si="4"/>
        <v>9.375</v>
      </c>
    </row>
    <row r="44" spans="1:16" ht="23.1" customHeight="1">
      <c r="A44" s="172"/>
      <c r="B44" s="172"/>
      <c r="C44" s="13"/>
      <c r="D44" s="14" t="s">
        <v>10</v>
      </c>
      <c r="E44" s="11"/>
      <c r="F44" s="10">
        <f t="shared" si="5"/>
        <v>155</v>
      </c>
      <c r="G44" s="9">
        <v>95</v>
      </c>
      <c r="H44" s="8">
        <f t="shared" si="0"/>
        <v>61.29032258064516</v>
      </c>
      <c r="I44" s="9">
        <v>45</v>
      </c>
      <c r="J44" s="8">
        <f t="shared" si="1"/>
        <v>29.032258064516132</v>
      </c>
      <c r="K44" s="9">
        <v>4</v>
      </c>
      <c r="L44" s="8">
        <f t="shared" si="2"/>
        <v>2.5806451612903225</v>
      </c>
      <c r="M44" s="9">
        <v>3</v>
      </c>
      <c r="N44" s="8">
        <f t="shared" si="3"/>
        <v>1.935483870967742</v>
      </c>
      <c r="O44" s="9">
        <v>8</v>
      </c>
      <c r="P44" s="8">
        <f t="shared" si="4"/>
        <v>5.161290322580645</v>
      </c>
    </row>
    <row r="45" spans="1:16" ht="23.1" customHeight="1">
      <c r="A45" s="172"/>
      <c r="B45" s="172"/>
      <c r="C45" s="13"/>
      <c r="D45" s="14" t="s">
        <v>9</v>
      </c>
      <c r="E45" s="11"/>
      <c r="F45" s="10">
        <f t="shared" si="5"/>
        <v>21</v>
      </c>
      <c r="G45" s="9">
        <v>12</v>
      </c>
      <c r="H45" s="8">
        <f t="shared" si="0"/>
        <v>57.142857142857139</v>
      </c>
      <c r="I45" s="9">
        <v>8</v>
      </c>
      <c r="J45" s="8">
        <f t="shared" si="1"/>
        <v>38.095238095238095</v>
      </c>
      <c r="K45" s="9">
        <v>1</v>
      </c>
      <c r="L45" s="8">
        <f t="shared" si="2"/>
        <v>4.7619047619047619</v>
      </c>
      <c r="M45" s="9">
        <v>0</v>
      </c>
      <c r="N45" s="8">
        <f t="shared" si="3"/>
        <v>0</v>
      </c>
      <c r="O45" s="9">
        <v>0</v>
      </c>
      <c r="P45" s="8">
        <f t="shared" si="4"/>
        <v>0</v>
      </c>
    </row>
    <row r="46" spans="1:16" ht="23.1" customHeight="1">
      <c r="A46" s="172"/>
      <c r="B46" s="172"/>
      <c r="C46" s="13"/>
      <c r="D46" s="14" t="s">
        <v>8</v>
      </c>
      <c r="E46" s="11"/>
      <c r="F46" s="10">
        <f t="shared" si="5"/>
        <v>7</v>
      </c>
      <c r="G46" s="9">
        <v>4</v>
      </c>
      <c r="H46" s="8">
        <f t="shared" si="0"/>
        <v>57.142857142857139</v>
      </c>
      <c r="I46" s="9">
        <v>2</v>
      </c>
      <c r="J46" s="8">
        <f t="shared" si="1"/>
        <v>28.571428571428569</v>
      </c>
      <c r="K46" s="9">
        <v>0</v>
      </c>
      <c r="L46" s="8">
        <f t="shared" si="2"/>
        <v>0</v>
      </c>
      <c r="M46" s="9">
        <v>0</v>
      </c>
      <c r="N46" s="8">
        <f t="shared" si="3"/>
        <v>0</v>
      </c>
      <c r="O46" s="9">
        <v>1</v>
      </c>
      <c r="P46" s="8">
        <f t="shared" si="4"/>
        <v>14.285714285714285</v>
      </c>
    </row>
    <row r="47" spans="1:16" ht="24" customHeight="1">
      <c r="A47" s="172"/>
      <c r="B47" s="172"/>
      <c r="C47" s="13"/>
      <c r="D47" s="12" t="s">
        <v>7</v>
      </c>
      <c r="E47" s="11"/>
      <c r="F47" s="10">
        <f t="shared" si="5"/>
        <v>16</v>
      </c>
      <c r="G47" s="9">
        <v>12</v>
      </c>
      <c r="H47" s="8">
        <f t="shared" si="0"/>
        <v>75</v>
      </c>
      <c r="I47" s="9">
        <v>4</v>
      </c>
      <c r="J47" s="8">
        <f t="shared" si="1"/>
        <v>25</v>
      </c>
      <c r="K47" s="9">
        <v>0</v>
      </c>
      <c r="L47" s="8">
        <f t="shared" si="2"/>
        <v>0</v>
      </c>
      <c r="M47" s="9">
        <v>0</v>
      </c>
      <c r="N47" s="8">
        <f t="shared" si="3"/>
        <v>0</v>
      </c>
      <c r="O47" s="9">
        <v>0</v>
      </c>
      <c r="P47" s="8">
        <f t="shared" si="4"/>
        <v>0</v>
      </c>
    </row>
    <row r="48" spans="1:16" ht="23.1" customHeight="1">
      <c r="A48" s="172"/>
      <c r="B48" s="172"/>
      <c r="C48" s="13"/>
      <c r="D48" s="14" t="s">
        <v>6</v>
      </c>
      <c r="E48" s="11"/>
      <c r="F48" s="10">
        <f t="shared" si="5"/>
        <v>33</v>
      </c>
      <c r="G48" s="9">
        <v>18</v>
      </c>
      <c r="H48" s="8">
        <f t="shared" si="0"/>
        <v>54.54545454545454</v>
      </c>
      <c r="I48" s="9">
        <v>10</v>
      </c>
      <c r="J48" s="8">
        <f t="shared" si="1"/>
        <v>30.303030303030305</v>
      </c>
      <c r="K48" s="9">
        <v>0</v>
      </c>
      <c r="L48" s="8">
        <f t="shared" si="2"/>
        <v>0</v>
      </c>
      <c r="M48" s="9">
        <v>1</v>
      </c>
      <c r="N48" s="8">
        <f t="shared" si="3"/>
        <v>3.0303030303030303</v>
      </c>
      <c r="O48" s="9">
        <v>4</v>
      </c>
      <c r="P48" s="8">
        <f t="shared" si="4"/>
        <v>12.121212121212121</v>
      </c>
    </row>
    <row r="49" spans="1:16" ht="23.1" customHeight="1">
      <c r="A49" s="172"/>
      <c r="B49" s="172"/>
      <c r="C49" s="13"/>
      <c r="D49" s="14" t="s">
        <v>5</v>
      </c>
      <c r="E49" s="11"/>
      <c r="F49" s="10">
        <f t="shared" si="5"/>
        <v>10</v>
      </c>
      <c r="G49" s="9">
        <v>5</v>
      </c>
      <c r="H49" s="8">
        <f t="shared" si="0"/>
        <v>50</v>
      </c>
      <c r="I49" s="9">
        <v>2</v>
      </c>
      <c r="J49" s="8">
        <f t="shared" si="1"/>
        <v>20</v>
      </c>
      <c r="K49" s="9">
        <v>0</v>
      </c>
      <c r="L49" s="8">
        <f t="shared" si="2"/>
        <v>0</v>
      </c>
      <c r="M49" s="9">
        <v>0</v>
      </c>
      <c r="N49" s="8">
        <f t="shared" si="3"/>
        <v>0</v>
      </c>
      <c r="O49" s="9">
        <v>3</v>
      </c>
      <c r="P49" s="8">
        <f t="shared" si="4"/>
        <v>30</v>
      </c>
    </row>
    <row r="50" spans="1:16" ht="23.1" customHeight="1">
      <c r="A50" s="172"/>
      <c r="B50" s="172"/>
      <c r="C50" s="13"/>
      <c r="D50" s="14" t="s">
        <v>4</v>
      </c>
      <c r="E50" s="11"/>
      <c r="F50" s="10">
        <f t="shared" si="5"/>
        <v>19</v>
      </c>
      <c r="G50" s="9">
        <v>12</v>
      </c>
      <c r="H50" s="8">
        <f t="shared" si="0"/>
        <v>63.157894736842103</v>
      </c>
      <c r="I50" s="9">
        <v>5</v>
      </c>
      <c r="J50" s="8">
        <f t="shared" si="1"/>
        <v>26.315789473684209</v>
      </c>
      <c r="K50" s="9">
        <v>1</v>
      </c>
      <c r="L50" s="8">
        <f t="shared" si="2"/>
        <v>5.2631578947368416</v>
      </c>
      <c r="M50" s="9">
        <v>0</v>
      </c>
      <c r="N50" s="8">
        <f t="shared" si="3"/>
        <v>0</v>
      </c>
      <c r="O50" s="9">
        <v>1</v>
      </c>
      <c r="P50" s="8">
        <f t="shared" si="4"/>
        <v>5.2631578947368416</v>
      </c>
    </row>
    <row r="51" spans="1:16" ht="23.1" customHeight="1">
      <c r="A51" s="172"/>
      <c r="B51" s="172"/>
      <c r="C51" s="13"/>
      <c r="D51" s="14" t="s">
        <v>3</v>
      </c>
      <c r="E51" s="11"/>
      <c r="F51" s="10">
        <f t="shared" si="5"/>
        <v>137</v>
      </c>
      <c r="G51" s="9">
        <v>84</v>
      </c>
      <c r="H51" s="8">
        <f t="shared" si="0"/>
        <v>61.313868613138688</v>
      </c>
      <c r="I51" s="9">
        <v>47</v>
      </c>
      <c r="J51" s="8">
        <f t="shared" si="1"/>
        <v>34.306569343065696</v>
      </c>
      <c r="K51" s="9">
        <v>0</v>
      </c>
      <c r="L51" s="8">
        <f t="shared" si="2"/>
        <v>0</v>
      </c>
      <c r="M51" s="9">
        <v>1</v>
      </c>
      <c r="N51" s="8">
        <f t="shared" si="3"/>
        <v>0.72992700729927007</v>
      </c>
      <c r="O51" s="9">
        <v>5</v>
      </c>
      <c r="P51" s="8">
        <f t="shared" si="4"/>
        <v>3.6496350364963499</v>
      </c>
    </row>
    <row r="52" spans="1:16" ht="23.1" customHeight="1">
      <c r="A52" s="172"/>
      <c r="B52" s="172"/>
      <c r="C52" s="13"/>
      <c r="D52" s="14" t="s">
        <v>2</v>
      </c>
      <c r="E52" s="11"/>
      <c r="F52" s="10">
        <f t="shared" si="5"/>
        <v>22</v>
      </c>
      <c r="G52" s="9">
        <v>7</v>
      </c>
      <c r="H52" s="8">
        <f t="shared" si="0"/>
        <v>31.818181818181817</v>
      </c>
      <c r="I52" s="9">
        <v>11</v>
      </c>
      <c r="J52" s="8">
        <f t="shared" si="1"/>
        <v>50</v>
      </c>
      <c r="K52" s="9">
        <v>2</v>
      </c>
      <c r="L52" s="8">
        <f t="shared" si="2"/>
        <v>9.0909090909090917</v>
      </c>
      <c r="M52" s="9">
        <v>0</v>
      </c>
      <c r="N52" s="8">
        <f t="shared" si="3"/>
        <v>0</v>
      </c>
      <c r="O52" s="9">
        <v>2</v>
      </c>
      <c r="P52" s="8">
        <f t="shared" si="4"/>
        <v>9.0909090909090917</v>
      </c>
    </row>
    <row r="53" spans="1:16" ht="24" customHeight="1">
      <c r="A53" s="173"/>
      <c r="B53" s="173"/>
      <c r="C53" s="13"/>
      <c r="D53" s="12" t="s">
        <v>1</v>
      </c>
      <c r="E53" s="11"/>
      <c r="F53" s="10">
        <f t="shared" si="5"/>
        <v>42</v>
      </c>
      <c r="G53" s="9">
        <v>33</v>
      </c>
      <c r="H53" s="8">
        <f t="shared" si="0"/>
        <v>78.571428571428569</v>
      </c>
      <c r="I53" s="9">
        <v>7</v>
      </c>
      <c r="J53" s="8">
        <f t="shared" si="1"/>
        <v>16.666666666666664</v>
      </c>
      <c r="K53" s="9">
        <v>0</v>
      </c>
      <c r="L53" s="8">
        <f t="shared" si="2"/>
        <v>0</v>
      </c>
      <c r="M53" s="9">
        <v>0</v>
      </c>
      <c r="N53" s="8">
        <f t="shared" si="3"/>
        <v>0</v>
      </c>
      <c r="O53" s="9">
        <v>2</v>
      </c>
      <c r="P53" s="8">
        <f t="shared" si="4"/>
        <v>4.7619047619047619</v>
      </c>
    </row>
    <row r="55" spans="1:16" ht="12.75" customHeight="1"/>
    <row r="56" spans="1:16">
      <c r="D56" s="5"/>
    </row>
    <row r="60" spans="1:16">
      <c r="D60" s="5"/>
    </row>
    <row r="64" spans="1:16">
      <c r="D64" s="5"/>
    </row>
    <row r="68" spans="4:4">
      <c r="D68" s="5"/>
    </row>
    <row r="70" spans="4:4">
      <c r="D70" s="5"/>
    </row>
    <row r="72" spans="4:4">
      <c r="D72" s="5"/>
    </row>
    <row r="74" spans="4:4">
      <c r="D74" s="5"/>
    </row>
    <row r="76" spans="4:4" ht="13.5" customHeight="1">
      <c r="D76" s="6"/>
    </row>
    <row r="77" spans="4:4" ht="13.5" customHeight="1"/>
    <row r="78" spans="4:4">
      <c r="D78" s="5"/>
    </row>
    <row r="80" spans="4:4">
      <c r="D80" s="5"/>
    </row>
    <row r="82" spans="4:4">
      <c r="D82" s="5"/>
    </row>
    <row r="84" spans="4:4">
      <c r="D84" s="5"/>
    </row>
    <row r="88" spans="4:4" ht="12.75" customHeight="1"/>
    <row r="89" spans="4:4" ht="12.75" customHeight="1"/>
  </sheetData>
  <mergeCells count="27">
    <mergeCell ref="A13:A53"/>
    <mergeCell ref="B13:B37"/>
    <mergeCell ref="B38:B53"/>
    <mergeCell ref="O3:P4"/>
    <mergeCell ref="M3:N4"/>
    <mergeCell ref="K3:L4"/>
    <mergeCell ref="I3:J4"/>
    <mergeCell ref="G3:H4"/>
    <mergeCell ref="A7:E7"/>
    <mergeCell ref="A8:A12"/>
    <mergeCell ref="B12:E12"/>
    <mergeCell ref="O5:O6"/>
    <mergeCell ref="A3:E6"/>
    <mergeCell ref="F3:F6"/>
    <mergeCell ref="B8:E8"/>
    <mergeCell ref="B9:E9"/>
    <mergeCell ref="B10:E10"/>
    <mergeCell ref="B11:E11"/>
    <mergeCell ref="P5:P6"/>
    <mergeCell ref="G5:G6"/>
    <mergeCell ref="H5:H6"/>
    <mergeCell ref="I5:I6"/>
    <mergeCell ref="J5:J6"/>
    <mergeCell ref="K5:K6"/>
    <mergeCell ref="L5:L6"/>
    <mergeCell ref="M5:M6"/>
    <mergeCell ref="N5:N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89"/>
  <sheetViews>
    <sheetView showGridLines="0" view="pageBreakPreview" zoomScaleNormal="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2" width="8.625" style="3" customWidth="1"/>
    <col min="13" max="16384" width="9" style="3"/>
  </cols>
  <sheetData>
    <row r="1" spans="1:12" ht="14.25">
      <c r="A1" s="18" t="s">
        <v>631</v>
      </c>
    </row>
    <row r="3" spans="1:12" ht="13.5" customHeight="1">
      <c r="A3" s="158" t="s">
        <v>64</v>
      </c>
      <c r="B3" s="159"/>
      <c r="C3" s="159"/>
      <c r="D3" s="159"/>
      <c r="E3" s="160"/>
      <c r="F3" s="167" t="s">
        <v>63</v>
      </c>
      <c r="G3" s="250" t="s">
        <v>144</v>
      </c>
      <c r="H3" s="250"/>
      <c r="I3" s="210" t="s">
        <v>143</v>
      </c>
      <c r="J3" s="210"/>
      <c r="K3" s="210" t="s">
        <v>138</v>
      </c>
      <c r="L3" s="210"/>
    </row>
    <row r="4" spans="1:12" ht="42" customHeight="1">
      <c r="A4" s="161"/>
      <c r="B4" s="162"/>
      <c r="C4" s="162"/>
      <c r="D4" s="162"/>
      <c r="E4" s="163"/>
      <c r="F4" s="168"/>
      <c r="G4" s="250"/>
      <c r="H4" s="250"/>
      <c r="I4" s="210"/>
      <c r="J4" s="210"/>
      <c r="K4" s="210"/>
      <c r="L4" s="210"/>
    </row>
    <row r="5" spans="1:12" ht="15" customHeight="1">
      <c r="A5" s="161"/>
      <c r="B5" s="162"/>
      <c r="C5" s="162"/>
      <c r="D5" s="162"/>
      <c r="E5" s="163"/>
      <c r="F5" s="150"/>
      <c r="G5" s="151" t="s">
        <v>52</v>
      </c>
      <c r="H5" s="153" t="s">
        <v>51</v>
      </c>
      <c r="I5" s="151" t="s">
        <v>52</v>
      </c>
      <c r="J5" s="153" t="s">
        <v>51</v>
      </c>
      <c r="K5" s="151" t="s">
        <v>52</v>
      </c>
      <c r="L5" s="153" t="s">
        <v>51</v>
      </c>
    </row>
    <row r="6" spans="1:12" ht="15" customHeight="1">
      <c r="A6" s="164"/>
      <c r="B6" s="165"/>
      <c r="C6" s="165"/>
      <c r="D6" s="165"/>
      <c r="E6" s="166"/>
      <c r="F6" s="150"/>
      <c r="G6" s="152"/>
      <c r="H6" s="154"/>
      <c r="I6" s="152"/>
      <c r="J6" s="154"/>
      <c r="K6" s="152"/>
      <c r="L6" s="154"/>
    </row>
    <row r="7" spans="1:12" ht="23.1" customHeight="1">
      <c r="A7" s="155" t="s">
        <v>50</v>
      </c>
      <c r="B7" s="156"/>
      <c r="C7" s="156"/>
      <c r="D7" s="156"/>
      <c r="E7" s="157"/>
      <c r="F7" s="10">
        <f t="shared" ref="F7:F37" si="0">SUM(G7,I7,K7)</f>
        <v>912</v>
      </c>
      <c r="G7" s="9">
        <f>SUM(G8:G12)</f>
        <v>306</v>
      </c>
      <c r="H7" s="8">
        <f t="shared" ref="H7:H53" si="1">IF(G7=0,0,G7/$F7*100)</f>
        <v>33.55263157894737</v>
      </c>
      <c r="I7" s="9">
        <f>SUM(I8:I12)</f>
        <v>594</v>
      </c>
      <c r="J7" s="8">
        <f t="shared" ref="J7:J53" si="2">IF(I7=0,0,I7/$F7*100)</f>
        <v>65.131578947368425</v>
      </c>
      <c r="K7" s="9">
        <f>SUM(K8:K12)</f>
        <v>12</v>
      </c>
      <c r="L7" s="8">
        <f t="shared" ref="L7:L53" si="3">IF(K7=0,0,K7/$F7*100)</f>
        <v>1.3157894736842104</v>
      </c>
    </row>
    <row r="8" spans="1:12" ht="23.1" customHeight="1">
      <c r="A8" s="174" t="s">
        <v>49</v>
      </c>
      <c r="B8" s="177" t="s">
        <v>48</v>
      </c>
      <c r="C8" s="178"/>
      <c r="D8" s="178"/>
      <c r="E8" s="179"/>
      <c r="F8" s="10">
        <f t="shared" si="0"/>
        <v>277</v>
      </c>
      <c r="G8" s="9">
        <v>25</v>
      </c>
      <c r="H8" s="8">
        <f t="shared" si="1"/>
        <v>9.025270758122744</v>
      </c>
      <c r="I8" s="9">
        <v>249</v>
      </c>
      <c r="J8" s="8">
        <f t="shared" si="2"/>
        <v>89.891696750902526</v>
      </c>
      <c r="K8" s="9">
        <v>3</v>
      </c>
      <c r="L8" s="8">
        <f t="shared" si="3"/>
        <v>1.0830324909747291</v>
      </c>
    </row>
    <row r="9" spans="1:12" ht="23.1" customHeight="1">
      <c r="A9" s="175"/>
      <c r="B9" s="177" t="s">
        <v>47</v>
      </c>
      <c r="C9" s="178"/>
      <c r="D9" s="178"/>
      <c r="E9" s="179"/>
      <c r="F9" s="10">
        <f t="shared" si="0"/>
        <v>147</v>
      </c>
      <c r="G9" s="9">
        <v>39</v>
      </c>
      <c r="H9" s="8">
        <f t="shared" si="1"/>
        <v>26.530612244897959</v>
      </c>
      <c r="I9" s="9">
        <v>108</v>
      </c>
      <c r="J9" s="8">
        <f t="shared" si="2"/>
        <v>73.469387755102048</v>
      </c>
      <c r="K9" s="9">
        <v>0</v>
      </c>
      <c r="L9" s="8">
        <f t="shared" si="3"/>
        <v>0</v>
      </c>
    </row>
    <row r="10" spans="1:12" ht="23.1" customHeight="1">
      <c r="A10" s="175"/>
      <c r="B10" s="177" t="s">
        <v>46</v>
      </c>
      <c r="C10" s="178"/>
      <c r="D10" s="178"/>
      <c r="E10" s="179"/>
      <c r="F10" s="10">
        <f t="shared" si="0"/>
        <v>222</v>
      </c>
      <c r="G10" s="9">
        <v>111</v>
      </c>
      <c r="H10" s="8">
        <f t="shared" si="1"/>
        <v>50</v>
      </c>
      <c r="I10" s="9">
        <v>110</v>
      </c>
      <c r="J10" s="8">
        <f t="shared" si="2"/>
        <v>49.549549549549546</v>
      </c>
      <c r="K10" s="9">
        <v>1</v>
      </c>
      <c r="L10" s="8">
        <f t="shared" si="3"/>
        <v>0.45045045045045046</v>
      </c>
    </row>
    <row r="11" spans="1:12" ht="23.1" customHeight="1">
      <c r="A11" s="175"/>
      <c r="B11" s="177" t="s">
        <v>45</v>
      </c>
      <c r="C11" s="178"/>
      <c r="D11" s="178"/>
      <c r="E11" s="179"/>
      <c r="F11" s="10">
        <f t="shared" si="0"/>
        <v>75</v>
      </c>
      <c r="G11" s="9">
        <v>46</v>
      </c>
      <c r="H11" s="8">
        <f t="shared" si="1"/>
        <v>61.333333333333329</v>
      </c>
      <c r="I11" s="9">
        <v>28</v>
      </c>
      <c r="J11" s="8">
        <f t="shared" si="2"/>
        <v>37.333333333333336</v>
      </c>
      <c r="K11" s="9">
        <v>1</v>
      </c>
      <c r="L11" s="8">
        <f t="shared" si="3"/>
        <v>1.3333333333333335</v>
      </c>
    </row>
    <row r="12" spans="1:12" ht="23.1" customHeight="1">
      <c r="A12" s="176"/>
      <c r="B12" s="177" t="s">
        <v>44</v>
      </c>
      <c r="C12" s="178"/>
      <c r="D12" s="178"/>
      <c r="E12" s="179"/>
      <c r="F12" s="10">
        <f t="shared" si="0"/>
        <v>191</v>
      </c>
      <c r="G12" s="9">
        <v>85</v>
      </c>
      <c r="H12" s="8">
        <f t="shared" si="1"/>
        <v>44.502617801047123</v>
      </c>
      <c r="I12" s="9">
        <v>99</v>
      </c>
      <c r="J12" s="8">
        <f t="shared" si="2"/>
        <v>51.832460732984295</v>
      </c>
      <c r="K12" s="9">
        <v>7</v>
      </c>
      <c r="L12" s="8">
        <f t="shared" si="3"/>
        <v>3.664921465968586</v>
      </c>
    </row>
    <row r="13" spans="1:12" ht="23.1" customHeight="1">
      <c r="A13" s="171" t="s">
        <v>43</v>
      </c>
      <c r="B13" s="171" t="s">
        <v>42</v>
      </c>
      <c r="C13" s="13"/>
      <c r="D13" s="14" t="s">
        <v>16</v>
      </c>
      <c r="E13" s="11"/>
      <c r="F13" s="10">
        <f t="shared" si="0"/>
        <v>231</v>
      </c>
      <c r="G13" s="9">
        <f>SUM(G14:G37)</f>
        <v>121</v>
      </c>
      <c r="H13" s="8">
        <f t="shared" si="1"/>
        <v>52.380952380952387</v>
      </c>
      <c r="I13" s="9">
        <f>SUM(I14:I37)</f>
        <v>110</v>
      </c>
      <c r="J13" s="8">
        <f t="shared" si="2"/>
        <v>47.619047619047613</v>
      </c>
      <c r="K13" s="9">
        <f>SUM(K14:K37)</f>
        <v>0</v>
      </c>
      <c r="L13" s="8">
        <f t="shared" si="3"/>
        <v>0</v>
      </c>
    </row>
    <row r="14" spans="1:12" ht="23.1" customHeight="1">
      <c r="A14" s="172"/>
      <c r="B14" s="172"/>
      <c r="C14" s="13"/>
      <c r="D14" s="14" t="s">
        <v>41</v>
      </c>
      <c r="E14" s="11"/>
      <c r="F14" s="10">
        <f t="shared" si="0"/>
        <v>27</v>
      </c>
      <c r="G14" s="9">
        <v>18</v>
      </c>
      <c r="H14" s="8">
        <f t="shared" si="1"/>
        <v>66.666666666666657</v>
      </c>
      <c r="I14" s="9">
        <v>9</v>
      </c>
      <c r="J14" s="8">
        <f t="shared" si="2"/>
        <v>33.333333333333329</v>
      </c>
      <c r="K14" s="9">
        <v>0</v>
      </c>
      <c r="L14" s="8">
        <f t="shared" si="3"/>
        <v>0</v>
      </c>
    </row>
    <row r="15" spans="1:12" ht="23.1" customHeight="1">
      <c r="A15" s="172"/>
      <c r="B15" s="172"/>
      <c r="C15" s="13"/>
      <c r="D15" s="14" t="s">
        <v>40</v>
      </c>
      <c r="E15" s="11"/>
      <c r="F15" s="10">
        <f t="shared" si="0"/>
        <v>4</v>
      </c>
      <c r="G15" s="9">
        <v>0</v>
      </c>
      <c r="H15" s="8">
        <f t="shared" si="1"/>
        <v>0</v>
      </c>
      <c r="I15" s="9">
        <v>4</v>
      </c>
      <c r="J15" s="8">
        <f t="shared" si="2"/>
        <v>100</v>
      </c>
      <c r="K15" s="9">
        <v>0</v>
      </c>
      <c r="L15" s="8">
        <f t="shared" si="3"/>
        <v>0</v>
      </c>
    </row>
    <row r="16" spans="1:12" ht="23.1" customHeight="1">
      <c r="A16" s="172"/>
      <c r="B16" s="172"/>
      <c r="C16" s="13"/>
      <c r="D16" s="14" t="s">
        <v>39</v>
      </c>
      <c r="E16" s="11"/>
      <c r="F16" s="10">
        <f t="shared" si="0"/>
        <v>20</v>
      </c>
      <c r="G16" s="9">
        <v>12</v>
      </c>
      <c r="H16" s="8">
        <f t="shared" si="1"/>
        <v>60</v>
      </c>
      <c r="I16" s="9">
        <v>8</v>
      </c>
      <c r="J16" s="8">
        <f t="shared" si="2"/>
        <v>40</v>
      </c>
      <c r="K16" s="9">
        <v>0</v>
      </c>
      <c r="L16" s="8">
        <f t="shared" si="3"/>
        <v>0</v>
      </c>
    </row>
    <row r="17" spans="1:12" ht="23.1" customHeight="1">
      <c r="A17" s="172"/>
      <c r="B17" s="172"/>
      <c r="C17" s="13"/>
      <c r="D17" s="14" t="s">
        <v>38</v>
      </c>
      <c r="E17" s="11"/>
      <c r="F17" s="10">
        <f t="shared" si="0"/>
        <v>2</v>
      </c>
      <c r="G17" s="9">
        <v>0</v>
      </c>
      <c r="H17" s="8">
        <f t="shared" si="1"/>
        <v>0</v>
      </c>
      <c r="I17" s="9">
        <v>2</v>
      </c>
      <c r="J17" s="8">
        <f t="shared" si="2"/>
        <v>100</v>
      </c>
      <c r="K17" s="9">
        <v>0</v>
      </c>
      <c r="L17" s="8">
        <f t="shared" si="3"/>
        <v>0</v>
      </c>
    </row>
    <row r="18" spans="1:12" ht="23.1" customHeight="1">
      <c r="A18" s="172"/>
      <c r="B18" s="172"/>
      <c r="C18" s="13"/>
      <c r="D18" s="14" t="s">
        <v>37</v>
      </c>
      <c r="E18" s="11"/>
      <c r="F18" s="10">
        <f t="shared" si="0"/>
        <v>5</v>
      </c>
      <c r="G18" s="9">
        <v>1</v>
      </c>
      <c r="H18" s="8">
        <f t="shared" si="1"/>
        <v>20</v>
      </c>
      <c r="I18" s="9">
        <v>4</v>
      </c>
      <c r="J18" s="8">
        <f t="shared" si="2"/>
        <v>80</v>
      </c>
      <c r="K18" s="9">
        <v>0</v>
      </c>
      <c r="L18" s="8">
        <f t="shared" si="3"/>
        <v>0</v>
      </c>
    </row>
    <row r="19" spans="1:12" ht="23.1" customHeight="1">
      <c r="A19" s="172"/>
      <c r="B19" s="172"/>
      <c r="C19" s="13"/>
      <c r="D19" s="14" t="s">
        <v>36</v>
      </c>
      <c r="E19" s="11"/>
      <c r="F19" s="10">
        <f t="shared" si="0"/>
        <v>1</v>
      </c>
      <c r="G19" s="9">
        <v>1</v>
      </c>
      <c r="H19" s="8">
        <f t="shared" si="1"/>
        <v>100</v>
      </c>
      <c r="I19" s="9">
        <v>0</v>
      </c>
      <c r="J19" s="8">
        <f t="shared" si="2"/>
        <v>0</v>
      </c>
      <c r="K19" s="9">
        <v>0</v>
      </c>
      <c r="L19" s="8">
        <f t="shared" si="3"/>
        <v>0</v>
      </c>
    </row>
    <row r="20" spans="1:12" ht="23.1" customHeight="1">
      <c r="A20" s="172"/>
      <c r="B20" s="172"/>
      <c r="C20" s="13"/>
      <c r="D20" s="14" t="s">
        <v>35</v>
      </c>
      <c r="E20" s="11"/>
      <c r="F20" s="10">
        <f t="shared" si="0"/>
        <v>5</v>
      </c>
      <c r="G20" s="9">
        <v>2</v>
      </c>
      <c r="H20" s="8">
        <f t="shared" si="1"/>
        <v>40</v>
      </c>
      <c r="I20" s="9">
        <v>3</v>
      </c>
      <c r="J20" s="8">
        <f t="shared" si="2"/>
        <v>60</v>
      </c>
      <c r="K20" s="9">
        <v>0</v>
      </c>
      <c r="L20" s="8">
        <f t="shared" si="3"/>
        <v>0</v>
      </c>
    </row>
    <row r="21" spans="1:12" ht="23.1" customHeight="1">
      <c r="A21" s="172"/>
      <c r="B21" s="172"/>
      <c r="C21" s="13"/>
      <c r="D21" s="14" t="s">
        <v>34</v>
      </c>
      <c r="E21" s="11"/>
      <c r="F21" s="10">
        <f t="shared" si="0"/>
        <v>11</v>
      </c>
      <c r="G21" s="9">
        <v>8</v>
      </c>
      <c r="H21" s="8">
        <f t="shared" si="1"/>
        <v>72.727272727272734</v>
      </c>
      <c r="I21" s="9">
        <v>3</v>
      </c>
      <c r="J21" s="8">
        <f t="shared" si="2"/>
        <v>27.27272727272727</v>
      </c>
      <c r="K21" s="9">
        <v>0</v>
      </c>
      <c r="L21" s="8">
        <f t="shared" si="3"/>
        <v>0</v>
      </c>
    </row>
    <row r="22" spans="1:12" ht="23.1" customHeight="1">
      <c r="A22" s="172"/>
      <c r="B22" s="172"/>
      <c r="C22" s="13"/>
      <c r="D22" s="14" t="s">
        <v>33</v>
      </c>
      <c r="E22" s="11"/>
      <c r="F22" s="10">
        <f t="shared" si="0"/>
        <v>1</v>
      </c>
      <c r="G22" s="9">
        <v>0</v>
      </c>
      <c r="H22" s="8">
        <f t="shared" si="1"/>
        <v>0</v>
      </c>
      <c r="I22" s="9">
        <v>1</v>
      </c>
      <c r="J22" s="8">
        <f t="shared" si="2"/>
        <v>100</v>
      </c>
      <c r="K22" s="9">
        <v>0</v>
      </c>
      <c r="L22" s="8">
        <f t="shared" si="3"/>
        <v>0</v>
      </c>
    </row>
    <row r="23" spans="1:12" ht="23.1" customHeight="1">
      <c r="A23" s="172"/>
      <c r="B23" s="172"/>
      <c r="C23" s="13"/>
      <c r="D23" s="14" t="s">
        <v>32</v>
      </c>
      <c r="E23" s="11"/>
      <c r="F23" s="10">
        <f t="shared" si="0"/>
        <v>8</v>
      </c>
      <c r="G23" s="9">
        <v>6</v>
      </c>
      <c r="H23" s="8">
        <f t="shared" si="1"/>
        <v>75</v>
      </c>
      <c r="I23" s="9">
        <v>2</v>
      </c>
      <c r="J23" s="8">
        <f t="shared" si="2"/>
        <v>25</v>
      </c>
      <c r="K23" s="9">
        <v>0</v>
      </c>
      <c r="L23" s="8">
        <f t="shared" si="3"/>
        <v>0</v>
      </c>
    </row>
    <row r="24" spans="1:12" ht="23.1" customHeight="1">
      <c r="A24" s="172"/>
      <c r="B24" s="172"/>
      <c r="C24" s="13"/>
      <c r="D24" s="14" t="s">
        <v>31</v>
      </c>
      <c r="E24" s="11"/>
      <c r="F24" s="10">
        <f t="shared" si="0"/>
        <v>1</v>
      </c>
      <c r="G24" s="9">
        <v>1</v>
      </c>
      <c r="H24" s="8">
        <f t="shared" ref="H24" si="4">IF(G24=0,0,G24/$F24*100)</f>
        <v>100</v>
      </c>
      <c r="I24" s="9">
        <v>0</v>
      </c>
      <c r="J24" s="8">
        <f t="shared" ref="J24" si="5">IF(I24=0,0,I24/$F24*100)</f>
        <v>0</v>
      </c>
      <c r="K24" s="9">
        <v>0</v>
      </c>
      <c r="L24" s="8">
        <f t="shared" ref="L24" si="6">IF(K24=0,0,K24/$F24*100)</f>
        <v>0</v>
      </c>
    </row>
    <row r="25" spans="1:12" ht="23.1" customHeight="1">
      <c r="A25" s="172"/>
      <c r="B25" s="172"/>
      <c r="C25" s="13"/>
      <c r="D25" s="12" t="s">
        <v>30</v>
      </c>
      <c r="E25" s="11"/>
      <c r="F25" s="10">
        <f t="shared" si="0"/>
        <v>2</v>
      </c>
      <c r="G25" s="9">
        <v>1</v>
      </c>
      <c r="H25" s="8">
        <f t="shared" si="1"/>
        <v>50</v>
      </c>
      <c r="I25" s="9">
        <v>1</v>
      </c>
      <c r="J25" s="8">
        <f t="shared" si="2"/>
        <v>50</v>
      </c>
      <c r="K25" s="9">
        <v>0</v>
      </c>
      <c r="L25" s="8">
        <f t="shared" si="3"/>
        <v>0</v>
      </c>
    </row>
    <row r="26" spans="1:12" ht="23.1" customHeight="1">
      <c r="A26" s="172"/>
      <c r="B26" s="172"/>
      <c r="C26" s="13"/>
      <c r="D26" s="111" t="s">
        <v>29</v>
      </c>
      <c r="E26" s="112"/>
      <c r="F26" s="31">
        <f t="shared" si="0"/>
        <v>6</v>
      </c>
      <c r="G26" s="30">
        <v>4</v>
      </c>
      <c r="H26" s="113">
        <f t="shared" si="1"/>
        <v>66.666666666666657</v>
      </c>
      <c r="I26" s="9">
        <v>2</v>
      </c>
      <c r="J26" s="8">
        <f t="shared" si="2"/>
        <v>33.333333333333329</v>
      </c>
      <c r="K26" s="9">
        <v>0</v>
      </c>
      <c r="L26" s="8">
        <f t="shared" si="3"/>
        <v>0</v>
      </c>
    </row>
    <row r="27" spans="1:12" ht="23.1" customHeight="1">
      <c r="A27" s="172"/>
      <c r="B27" s="172"/>
      <c r="C27" s="13"/>
      <c r="D27" s="14" t="s">
        <v>28</v>
      </c>
      <c r="E27" s="11"/>
      <c r="F27" s="10">
        <f t="shared" si="0"/>
        <v>3</v>
      </c>
      <c r="G27" s="9">
        <v>2</v>
      </c>
      <c r="H27" s="8">
        <f t="shared" si="1"/>
        <v>66.666666666666657</v>
      </c>
      <c r="I27" s="9">
        <v>1</v>
      </c>
      <c r="J27" s="8">
        <f t="shared" si="2"/>
        <v>33.333333333333329</v>
      </c>
      <c r="K27" s="9">
        <v>0</v>
      </c>
      <c r="L27" s="8">
        <f t="shared" si="3"/>
        <v>0</v>
      </c>
    </row>
    <row r="28" spans="1:12" ht="23.1" customHeight="1">
      <c r="A28" s="172"/>
      <c r="B28" s="172"/>
      <c r="C28" s="13"/>
      <c r="D28" s="14" t="s">
        <v>27</v>
      </c>
      <c r="E28" s="11"/>
      <c r="F28" s="10">
        <f t="shared" si="0"/>
        <v>5</v>
      </c>
      <c r="G28" s="9">
        <v>0</v>
      </c>
      <c r="H28" s="8">
        <f t="shared" si="1"/>
        <v>0</v>
      </c>
      <c r="I28" s="9">
        <v>5</v>
      </c>
      <c r="J28" s="8">
        <f t="shared" si="2"/>
        <v>100</v>
      </c>
      <c r="K28" s="9">
        <v>0</v>
      </c>
      <c r="L28" s="8">
        <f t="shared" si="3"/>
        <v>0</v>
      </c>
    </row>
    <row r="29" spans="1:12" ht="23.1" customHeight="1">
      <c r="A29" s="172"/>
      <c r="B29" s="172"/>
      <c r="C29" s="13"/>
      <c r="D29" s="14" t="s">
        <v>26</v>
      </c>
      <c r="E29" s="11"/>
      <c r="F29" s="10">
        <f t="shared" si="0"/>
        <v>15</v>
      </c>
      <c r="G29" s="9">
        <v>6</v>
      </c>
      <c r="H29" s="8">
        <f t="shared" si="1"/>
        <v>40</v>
      </c>
      <c r="I29" s="9">
        <v>9</v>
      </c>
      <c r="J29" s="8">
        <f t="shared" si="2"/>
        <v>60</v>
      </c>
      <c r="K29" s="9">
        <v>0</v>
      </c>
      <c r="L29" s="8">
        <f t="shared" si="3"/>
        <v>0</v>
      </c>
    </row>
    <row r="30" spans="1:12" ht="23.1" customHeight="1">
      <c r="A30" s="172"/>
      <c r="B30" s="172"/>
      <c r="C30" s="13"/>
      <c r="D30" s="14" t="s">
        <v>25</v>
      </c>
      <c r="E30" s="11"/>
      <c r="F30" s="10">
        <f t="shared" si="0"/>
        <v>5</v>
      </c>
      <c r="G30" s="9">
        <v>4</v>
      </c>
      <c r="H30" s="8">
        <f t="shared" si="1"/>
        <v>80</v>
      </c>
      <c r="I30" s="9">
        <v>1</v>
      </c>
      <c r="J30" s="8">
        <f t="shared" si="2"/>
        <v>20</v>
      </c>
      <c r="K30" s="9">
        <v>0</v>
      </c>
      <c r="L30" s="8">
        <f t="shared" si="3"/>
        <v>0</v>
      </c>
    </row>
    <row r="31" spans="1:12" ht="23.1" customHeight="1">
      <c r="A31" s="172"/>
      <c r="B31" s="172"/>
      <c r="C31" s="13"/>
      <c r="D31" s="14" t="s">
        <v>24</v>
      </c>
      <c r="E31" s="11"/>
      <c r="F31" s="10">
        <f t="shared" si="0"/>
        <v>31</v>
      </c>
      <c r="G31" s="9">
        <v>14</v>
      </c>
      <c r="H31" s="8">
        <f t="shared" si="1"/>
        <v>45.161290322580641</v>
      </c>
      <c r="I31" s="9">
        <v>17</v>
      </c>
      <c r="J31" s="8">
        <f t="shared" si="2"/>
        <v>54.838709677419352</v>
      </c>
      <c r="K31" s="9">
        <v>0</v>
      </c>
      <c r="L31" s="8">
        <f t="shared" si="3"/>
        <v>0</v>
      </c>
    </row>
    <row r="32" spans="1:12" ht="23.1" customHeight="1">
      <c r="A32" s="172"/>
      <c r="B32" s="172"/>
      <c r="C32" s="13"/>
      <c r="D32" s="14" t="s">
        <v>23</v>
      </c>
      <c r="E32" s="11"/>
      <c r="F32" s="10">
        <f t="shared" si="0"/>
        <v>10</v>
      </c>
      <c r="G32" s="9">
        <v>5</v>
      </c>
      <c r="H32" s="8">
        <f t="shared" si="1"/>
        <v>50</v>
      </c>
      <c r="I32" s="9">
        <v>5</v>
      </c>
      <c r="J32" s="8">
        <f t="shared" si="2"/>
        <v>50</v>
      </c>
      <c r="K32" s="9">
        <v>0</v>
      </c>
      <c r="L32" s="8">
        <f t="shared" si="3"/>
        <v>0</v>
      </c>
    </row>
    <row r="33" spans="1:12" ht="24" customHeight="1">
      <c r="A33" s="172"/>
      <c r="B33" s="172"/>
      <c r="C33" s="13"/>
      <c r="D33" s="14" t="s">
        <v>22</v>
      </c>
      <c r="E33" s="11"/>
      <c r="F33" s="10">
        <f t="shared" si="0"/>
        <v>28</v>
      </c>
      <c r="G33" s="9">
        <v>13</v>
      </c>
      <c r="H33" s="8">
        <f t="shared" si="1"/>
        <v>46.428571428571431</v>
      </c>
      <c r="I33" s="9">
        <v>15</v>
      </c>
      <c r="J33" s="8">
        <f t="shared" si="2"/>
        <v>53.571428571428569</v>
      </c>
      <c r="K33" s="9">
        <v>0</v>
      </c>
      <c r="L33" s="8">
        <f t="shared" si="3"/>
        <v>0</v>
      </c>
    </row>
    <row r="34" spans="1:12" ht="23.1" customHeight="1">
      <c r="A34" s="172"/>
      <c r="B34" s="172"/>
      <c r="C34" s="13"/>
      <c r="D34" s="14" t="s">
        <v>21</v>
      </c>
      <c r="E34" s="11"/>
      <c r="F34" s="10">
        <f t="shared" si="0"/>
        <v>13</v>
      </c>
      <c r="G34" s="9">
        <v>7</v>
      </c>
      <c r="H34" s="8">
        <f t="shared" si="1"/>
        <v>53.846153846153847</v>
      </c>
      <c r="I34" s="9">
        <v>6</v>
      </c>
      <c r="J34" s="8">
        <f t="shared" si="2"/>
        <v>46.153846153846153</v>
      </c>
      <c r="K34" s="9">
        <v>0</v>
      </c>
      <c r="L34" s="8">
        <f t="shared" si="3"/>
        <v>0</v>
      </c>
    </row>
    <row r="35" spans="1:12" ht="23.1" customHeight="1">
      <c r="A35" s="172"/>
      <c r="B35" s="172"/>
      <c r="C35" s="13"/>
      <c r="D35" s="14" t="s">
        <v>20</v>
      </c>
      <c r="E35" s="11"/>
      <c r="F35" s="10">
        <f t="shared" si="0"/>
        <v>8</v>
      </c>
      <c r="G35" s="9">
        <v>6</v>
      </c>
      <c r="H35" s="8">
        <f t="shared" si="1"/>
        <v>75</v>
      </c>
      <c r="I35" s="9">
        <v>2</v>
      </c>
      <c r="J35" s="8">
        <f t="shared" si="2"/>
        <v>25</v>
      </c>
      <c r="K35" s="9">
        <v>0</v>
      </c>
      <c r="L35" s="8">
        <f t="shared" si="3"/>
        <v>0</v>
      </c>
    </row>
    <row r="36" spans="1:12" ht="23.1" customHeight="1">
      <c r="A36" s="172"/>
      <c r="B36" s="172"/>
      <c r="C36" s="13"/>
      <c r="D36" s="14" t="s">
        <v>19</v>
      </c>
      <c r="E36" s="11"/>
      <c r="F36" s="10">
        <f t="shared" si="0"/>
        <v>15</v>
      </c>
      <c r="G36" s="9">
        <v>8</v>
      </c>
      <c r="H36" s="8">
        <f t="shared" si="1"/>
        <v>53.333333333333336</v>
      </c>
      <c r="I36" s="9">
        <v>7</v>
      </c>
      <c r="J36" s="8">
        <f t="shared" si="2"/>
        <v>46.666666666666664</v>
      </c>
      <c r="K36" s="9">
        <v>0</v>
      </c>
      <c r="L36" s="8">
        <f t="shared" si="3"/>
        <v>0</v>
      </c>
    </row>
    <row r="37" spans="1:12" ht="23.1" customHeight="1">
      <c r="A37" s="172"/>
      <c r="B37" s="173"/>
      <c r="C37" s="13"/>
      <c r="D37" s="14" t="s">
        <v>18</v>
      </c>
      <c r="E37" s="11"/>
      <c r="F37" s="10">
        <f t="shared" si="0"/>
        <v>5</v>
      </c>
      <c r="G37" s="9">
        <v>2</v>
      </c>
      <c r="H37" s="8">
        <f t="shared" si="1"/>
        <v>40</v>
      </c>
      <c r="I37" s="9">
        <v>3</v>
      </c>
      <c r="J37" s="8">
        <f t="shared" si="2"/>
        <v>60</v>
      </c>
      <c r="K37" s="9">
        <v>0</v>
      </c>
      <c r="L37" s="8">
        <f t="shared" si="3"/>
        <v>0</v>
      </c>
    </row>
    <row r="38" spans="1:12" ht="23.1" customHeight="1">
      <c r="A38" s="172"/>
      <c r="B38" s="171" t="s">
        <v>17</v>
      </c>
      <c r="C38" s="13"/>
      <c r="D38" s="14" t="s">
        <v>16</v>
      </c>
      <c r="E38" s="11"/>
      <c r="F38" s="10">
        <f>SUM(F39:F53)</f>
        <v>681</v>
      </c>
      <c r="G38" s="9">
        <f>SUM(G39:G53)</f>
        <v>185</v>
      </c>
      <c r="H38" s="8">
        <f t="shared" si="1"/>
        <v>27.165932452276063</v>
      </c>
      <c r="I38" s="9">
        <f>SUM(I39:I53)</f>
        <v>484</v>
      </c>
      <c r="J38" s="8">
        <f t="shared" si="2"/>
        <v>71.071953010279003</v>
      </c>
      <c r="K38" s="9">
        <f>SUM(K39:K53)</f>
        <v>12</v>
      </c>
      <c r="L38" s="8">
        <f t="shared" si="3"/>
        <v>1.7621145374449341</v>
      </c>
    </row>
    <row r="39" spans="1:12" ht="23.1" customHeight="1">
      <c r="A39" s="172"/>
      <c r="B39" s="172"/>
      <c r="C39" s="13"/>
      <c r="D39" s="14" t="s">
        <v>15</v>
      </c>
      <c r="E39" s="11"/>
      <c r="F39" s="10">
        <f t="shared" ref="F39:F53" si="7">SUM(G39,I39,K39)</f>
        <v>6</v>
      </c>
      <c r="G39" s="9">
        <v>0</v>
      </c>
      <c r="H39" s="8">
        <f t="shared" si="1"/>
        <v>0</v>
      </c>
      <c r="I39" s="9">
        <v>6</v>
      </c>
      <c r="J39" s="8">
        <f t="shared" si="2"/>
        <v>100</v>
      </c>
      <c r="K39" s="9">
        <v>0</v>
      </c>
      <c r="L39" s="8">
        <f t="shared" si="3"/>
        <v>0</v>
      </c>
    </row>
    <row r="40" spans="1:12" ht="23.1" customHeight="1">
      <c r="A40" s="172"/>
      <c r="B40" s="172"/>
      <c r="C40" s="13"/>
      <c r="D40" s="14" t="s">
        <v>14</v>
      </c>
      <c r="E40" s="11"/>
      <c r="F40" s="10">
        <f t="shared" si="7"/>
        <v>84</v>
      </c>
      <c r="G40" s="9">
        <v>9</v>
      </c>
      <c r="H40" s="8">
        <f t="shared" si="1"/>
        <v>10.714285714285714</v>
      </c>
      <c r="I40" s="9">
        <v>74</v>
      </c>
      <c r="J40" s="8">
        <f t="shared" si="2"/>
        <v>88.095238095238088</v>
      </c>
      <c r="K40" s="9">
        <v>1</v>
      </c>
      <c r="L40" s="8">
        <f t="shared" si="3"/>
        <v>1.1904761904761905</v>
      </c>
    </row>
    <row r="41" spans="1:12" ht="23.1" customHeight="1">
      <c r="A41" s="172"/>
      <c r="B41" s="172"/>
      <c r="C41" s="13"/>
      <c r="D41" s="14" t="s">
        <v>13</v>
      </c>
      <c r="E41" s="11"/>
      <c r="F41" s="10">
        <f t="shared" si="7"/>
        <v>24</v>
      </c>
      <c r="G41" s="9">
        <v>0</v>
      </c>
      <c r="H41" s="8">
        <f t="shared" si="1"/>
        <v>0</v>
      </c>
      <c r="I41" s="9">
        <v>17</v>
      </c>
      <c r="J41" s="8">
        <f t="shared" si="2"/>
        <v>70.833333333333343</v>
      </c>
      <c r="K41" s="9">
        <v>7</v>
      </c>
      <c r="L41" s="8">
        <f t="shared" si="3"/>
        <v>29.166666666666668</v>
      </c>
    </row>
    <row r="42" spans="1:12" ht="23.1" customHeight="1">
      <c r="A42" s="172"/>
      <c r="B42" s="172"/>
      <c r="C42" s="13"/>
      <c r="D42" s="14" t="s">
        <v>12</v>
      </c>
      <c r="E42" s="11"/>
      <c r="F42" s="10">
        <f t="shared" si="7"/>
        <v>8</v>
      </c>
      <c r="G42" s="9">
        <v>1</v>
      </c>
      <c r="H42" s="8">
        <f t="shared" si="1"/>
        <v>12.5</v>
      </c>
      <c r="I42" s="9">
        <v>7</v>
      </c>
      <c r="J42" s="8">
        <f t="shared" si="2"/>
        <v>87.5</v>
      </c>
      <c r="K42" s="9">
        <v>0</v>
      </c>
      <c r="L42" s="8">
        <f t="shared" si="3"/>
        <v>0</v>
      </c>
    </row>
    <row r="43" spans="1:12" ht="23.1" customHeight="1">
      <c r="A43" s="172"/>
      <c r="B43" s="172"/>
      <c r="C43" s="13"/>
      <c r="D43" s="14" t="s">
        <v>11</v>
      </c>
      <c r="E43" s="11"/>
      <c r="F43" s="10">
        <f t="shared" si="7"/>
        <v>33</v>
      </c>
      <c r="G43" s="9">
        <v>5</v>
      </c>
      <c r="H43" s="8">
        <f t="shared" si="1"/>
        <v>15.151515151515152</v>
      </c>
      <c r="I43" s="9">
        <v>27</v>
      </c>
      <c r="J43" s="8">
        <f t="shared" si="2"/>
        <v>81.818181818181827</v>
      </c>
      <c r="K43" s="9">
        <v>1</v>
      </c>
      <c r="L43" s="8">
        <f t="shared" si="3"/>
        <v>3.0303030303030303</v>
      </c>
    </row>
    <row r="44" spans="1:12" ht="23.1" customHeight="1">
      <c r="A44" s="172"/>
      <c r="B44" s="172"/>
      <c r="C44" s="13"/>
      <c r="D44" s="14" t="s">
        <v>10</v>
      </c>
      <c r="E44" s="11"/>
      <c r="F44" s="10">
        <f t="shared" si="7"/>
        <v>184</v>
      </c>
      <c r="G44" s="9">
        <v>31</v>
      </c>
      <c r="H44" s="8">
        <f t="shared" si="1"/>
        <v>16.847826086956523</v>
      </c>
      <c r="I44" s="9">
        <v>152</v>
      </c>
      <c r="J44" s="8">
        <f t="shared" si="2"/>
        <v>82.608695652173907</v>
      </c>
      <c r="K44" s="9">
        <v>1</v>
      </c>
      <c r="L44" s="8">
        <f t="shared" si="3"/>
        <v>0.54347826086956519</v>
      </c>
    </row>
    <row r="45" spans="1:12" ht="23.1" customHeight="1">
      <c r="A45" s="172"/>
      <c r="B45" s="172"/>
      <c r="C45" s="13"/>
      <c r="D45" s="14" t="s">
        <v>9</v>
      </c>
      <c r="E45" s="11"/>
      <c r="F45" s="10">
        <f t="shared" si="7"/>
        <v>21</v>
      </c>
      <c r="G45" s="9">
        <v>4</v>
      </c>
      <c r="H45" s="8">
        <f t="shared" si="1"/>
        <v>19.047619047619047</v>
      </c>
      <c r="I45" s="9">
        <v>17</v>
      </c>
      <c r="J45" s="8">
        <f t="shared" si="2"/>
        <v>80.952380952380949</v>
      </c>
      <c r="K45" s="9">
        <v>0</v>
      </c>
      <c r="L45" s="8">
        <f t="shared" si="3"/>
        <v>0</v>
      </c>
    </row>
    <row r="46" spans="1:12" ht="23.1" customHeight="1">
      <c r="A46" s="172"/>
      <c r="B46" s="172"/>
      <c r="C46" s="13"/>
      <c r="D46" s="14" t="s">
        <v>8</v>
      </c>
      <c r="E46" s="11"/>
      <c r="F46" s="10">
        <f t="shared" si="7"/>
        <v>8</v>
      </c>
      <c r="G46" s="9">
        <v>1</v>
      </c>
      <c r="H46" s="8">
        <f t="shared" si="1"/>
        <v>12.5</v>
      </c>
      <c r="I46" s="9">
        <v>7</v>
      </c>
      <c r="J46" s="8">
        <f t="shared" si="2"/>
        <v>87.5</v>
      </c>
      <c r="K46" s="9">
        <v>0</v>
      </c>
      <c r="L46" s="8">
        <f t="shared" si="3"/>
        <v>0</v>
      </c>
    </row>
    <row r="47" spans="1:12" ht="24" customHeight="1">
      <c r="A47" s="172"/>
      <c r="B47" s="172"/>
      <c r="C47" s="13"/>
      <c r="D47" s="12" t="s">
        <v>7</v>
      </c>
      <c r="E47" s="11"/>
      <c r="F47" s="10">
        <f t="shared" si="7"/>
        <v>19</v>
      </c>
      <c r="G47" s="9">
        <v>4</v>
      </c>
      <c r="H47" s="8">
        <f t="shared" si="1"/>
        <v>21.052631578947366</v>
      </c>
      <c r="I47" s="9">
        <v>15</v>
      </c>
      <c r="J47" s="8">
        <f t="shared" si="2"/>
        <v>78.94736842105263</v>
      </c>
      <c r="K47" s="9">
        <v>0</v>
      </c>
      <c r="L47" s="8">
        <f t="shared" si="3"/>
        <v>0</v>
      </c>
    </row>
    <row r="48" spans="1:12" ht="23.1" customHeight="1">
      <c r="A48" s="172"/>
      <c r="B48" s="172"/>
      <c r="C48" s="13"/>
      <c r="D48" s="14" t="s">
        <v>6</v>
      </c>
      <c r="E48" s="11"/>
      <c r="F48" s="10">
        <f t="shared" si="7"/>
        <v>45</v>
      </c>
      <c r="G48" s="9">
        <v>8</v>
      </c>
      <c r="H48" s="8">
        <f t="shared" si="1"/>
        <v>17.777777777777779</v>
      </c>
      <c r="I48" s="9">
        <v>36</v>
      </c>
      <c r="J48" s="8">
        <f t="shared" si="2"/>
        <v>80</v>
      </c>
      <c r="K48" s="9">
        <v>1</v>
      </c>
      <c r="L48" s="8">
        <f t="shared" si="3"/>
        <v>2.2222222222222223</v>
      </c>
    </row>
    <row r="49" spans="1:12" ht="23.1" customHeight="1">
      <c r="A49" s="172"/>
      <c r="B49" s="172"/>
      <c r="C49" s="13"/>
      <c r="D49" s="14" t="s">
        <v>5</v>
      </c>
      <c r="E49" s="11"/>
      <c r="F49" s="10">
        <f t="shared" si="7"/>
        <v>16</v>
      </c>
      <c r="G49" s="9">
        <v>2</v>
      </c>
      <c r="H49" s="8">
        <f t="shared" si="1"/>
        <v>12.5</v>
      </c>
      <c r="I49" s="9">
        <v>14</v>
      </c>
      <c r="J49" s="8">
        <f t="shared" si="2"/>
        <v>87.5</v>
      </c>
      <c r="K49" s="9">
        <v>0</v>
      </c>
      <c r="L49" s="8">
        <f t="shared" si="3"/>
        <v>0</v>
      </c>
    </row>
    <row r="50" spans="1:12" ht="23.1" customHeight="1">
      <c r="A50" s="172"/>
      <c r="B50" s="172"/>
      <c r="C50" s="13"/>
      <c r="D50" s="14" t="s">
        <v>4</v>
      </c>
      <c r="E50" s="11"/>
      <c r="F50" s="10">
        <f t="shared" si="7"/>
        <v>19</v>
      </c>
      <c r="G50" s="9">
        <v>7</v>
      </c>
      <c r="H50" s="8">
        <f t="shared" si="1"/>
        <v>36.84210526315789</v>
      </c>
      <c r="I50" s="9">
        <v>12</v>
      </c>
      <c r="J50" s="8">
        <f t="shared" si="2"/>
        <v>63.157894736842103</v>
      </c>
      <c r="K50" s="9">
        <v>0</v>
      </c>
      <c r="L50" s="8">
        <f t="shared" si="3"/>
        <v>0</v>
      </c>
    </row>
    <row r="51" spans="1:12" ht="23.1" customHeight="1">
      <c r="A51" s="172"/>
      <c r="B51" s="172"/>
      <c r="C51" s="13"/>
      <c r="D51" s="14" t="s">
        <v>3</v>
      </c>
      <c r="E51" s="11"/>
      <c r="F51" s="10">
        <f t="shared" si="7"/>
        <v>146</v>
      </c>
      <c r="G51" s="9">
        <v>87</v>
      </c>
      <c r="H51" s="8">
        <f t="shared" si="1"/>
        <v>59.589041095890416</v>
      </c>
      <c r="I51" s="9">
        <v>59</v>
      </c>
      <c r="J51" s="8">
        <f t="shared" si="2"/>
        <v>40.410958904109592</v>
      </c>
      <c r="K51" s="9">
        <v>0</v>
      </c>
      <c r="L51" s="8">
        <f t="shared" si="3"/>
        <v>0</v>
      </c>
    </row>
    <row r="52" spans="1:12" ht="23.1" customHeight="1">
      <c r="A52" s="172"/>
      <c r="B52" s="172"/>
      <c r="C52" s="13"/>
      <c r="D52" s="14" t="s">
        <v>2</v>
      </c>
      <c r="E52" s="11"/>
      <c r="F52" s="10">
        <f t="shared" si="7"/>
        <v>22</v>
      </c>
      <c r="G52" s="9">
        <v>11</v>
      </c>
      <c r="H52" s="8">
        <f t="shared" si="1"/>
        <v>50</v>
      </c>
      <c r="I52" s="9">
        <v>11</v>
      </c>
      <c r="J52" s="8">
        <f t="shared" si="2"/>
        <v>50</v>
      </c>
      <c r="K52" s="9">
        <v>0</v>
      </c>
      <c r="L52" s="8">
        <f t="shared" si="3"/>
        <v>0</v>
      </c>
    </row>
    <row r="53" spans="1:12" ht="24" customHeight="1">
      <c r="A53" s="173"/>
      <c r="B53" s="173"/>
      <c r="C53" s="13"/>
      <c r="D53" s="12" t="s">
        <v>1</v>
      </c>
      <c r="E53" s="11"/>
      <c r="F53" s="10">
        <f t="shared" si="7"/>
        <v>46</v>
      </c>
      <c r="G53" s="9">
        <v>15</v>
      </c>
      <c r="H53" s="8">
        <f t="shared" si="1"/>
        <v>32.608695652173914</v>
      </c>
      <c r="I53" s="9">
        <v>30</v>
      </c>
      <c r="J53" s="8">
        <f t="shared" si="2"/>
        <v>65.217391304347828</v>
      </c>
      <c r="K53" s="9">
        <v>1</v>
      </c>
      <c r="L53" s="8">
        <f t="shared" si="3"/>
        <v>2.1739130434782608</v>
      </c>
    </row>
    <row r="55" spans="1:12" ht="12.75" customHeight="1"/>
    <row r="56" spans="1:12">
      <c r="D56" s="5"/>
    </row>
    <row r="60" spans="1:12">
      <c r="D60" s="5"/>
    </row>
    <row r="64" spans="1:12">
      <c r="D64" s="5"/>
    </row>
    <row r="68" spans="4:4">
      <c r="D68" s="5"/>
    </row>
    <row r="70" spans="4:4">
      <c r="D70" s="5"/>
    </row>
    <row r="72" spans="4:4">
      <c r="D72" s="5"/>
    </row>
    <row r="74" spans="4:4">
      <c r="D74" s="5"/>
    </row>
    <row r="76" spans="4:4" ht="13.5" customHeight="1">
      <c r="D76" s="6"/>
    </row>
    <row r="77" spans="4:4" ht="13.5" customHeight="1"/>
    <row r="78" spans="4:4">
      <c r="D78" s="5"/>
    </row>
    <row r="80" spans="4:4">
      <c r="D80" s="5"/>
    </row>
    <row r="82" spans="4:4">
      <c r="D82" s="5"/>
    </row>
    <row r="84" spans="4:4">
      <c r="D84" s="5"/>
    </row>
    <row r="88" spans="4:4" ht="12.75" customHeight="1"/>
    <row r="89" spans="4:4" ht="12.75" customHeight="1"/>
  </sheetData>
  <mergeCells count="21">
    <mergeCell ref="L5:L6"/>
    <mergeCell ref="B9:E9"/>
    <mergeCell ref="A7:E7"/>
    <mergeCell ref="G3:H4"/>
    <mergeCell ref="K3:L4"/>
    <mergeCell ref="G5:G6"/>
    <mergeCell ref="K5:K6"/>
    <mergeCell ref="J5:J6"/>
    <mergeCell ref="I5:I6"/>
    <mergeCell ref="I3:J4"/>
    <mergeCell ref="B8:E8"/>
    <mergeCell ref="H5:H6"/>
    <mergeCell ref="A13:A53"/>
    <mergeCell ref="B13:B37"/>
    <mergeCell ref="B38:B53"/>
    <mergeCell ref="F3:F6"/>
    <mergeCell ref="B12:E12"/>
    <mergeCell ref="B11:E11"/>
    <mergeCell ref="B10:E10"/>
    <mergeCell ref="A8:A12"/>
    <mergeCell ref="A3:E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02"/>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2" width="11.625" style="3" customWidth="1"/>
    <col min="13" max="16384" width="9" style="3"/>
  </cols>
  <sheetData>
    <row r="1" spans="1:16" ht="14.25">
      <c r="A1" s="18" t="s">
        <v>632</v>
      </c>
    </row>
    <row r="2" spans="1:16">
      <c r="G2" s="54"/>
      <c r="H2" s="54"/>
      <c r="I2" s="54"/>
      <c r="J2" s="54"/>
      <c r="K2" s="54"/>
      <c r="L2" s="46" t="s">
        <v>656</v>
      </c>
    </row>
    <row r="3" spans="1:16" ht="12" customHeight="1">
      <c r="A3" s="238" t="s">
        <v>64</v>
      </c>
      <c r="B3" s="239"/>
      <c r="C3" s="239"/>
      <c r="D3" s="239"/>
      <c r="E3" s="240"/>
      <c r="F3" s="167" t="s">
        <v>152</v>
      </c>
      <c r="G3" s="257" t="s">
        <v>151</v>
      </c>
      <c r="H3" s="251"/>
      <c r="I3" s="251"/>
      <c r="J3" s="251"/>
      <c r="K3" s="251"/>
      <c r="L3" s="252"/>
    </row>
    <row r="4" spans="1:16" ht="12" customHeight="1">
      <c r="A4" s="241"/>
      <c r="B4" s="242"/>
      <c r="C4" s="242"/>
      <c r="D4" s="242"/>
      <c r="E4" s="243"/>
      <c r="F4" s="168"/>
      <c r="G4" s="258"/>
      <c r="H4" s="151" t="s">
        <v>150</v>
      </c>
      <c r="I4" s="53"/>
      <c r="J4" s="53"/>
      <c r="K4" s="52"/>
      <c r="L4" s="254" t="s">
        <v>149</v>
      </c>
    </row>
    <row r="5" spans="1:16" ht="48" customHeight="1">
      <c r="A5" s="241"/>
      <c r="B5" s="242"/>
      <c r="C5" s="242"/>
      <c r="D5" s="242"/>
      <c r="E5" s="243"/>
      <c r="F5" s="168"/>
      <c r="G5" s="258"/>
      <c r="H5" s="253"/>
      <c r="I5" s="254" t="s">
        <v>148</v>
      </c>
      <c r="J5" s="254" t="s">
        <v>147</v>
      </c>
      <c r="K5" s="254" t="s">
        <v>146</v>
      </c>
      <c r="L5" s="255"/>
    </row>
    <row r="6" spans="1:16" ht="30.75" customHeight="1">
      <c r="A6" s="244"/>
      <c r="B6" s="245"/>
      <c r="C6" s="245"/>
      <c r="D6" s="245"/>
      <c r="E6" s="246"/>
      <c r="F6" s="150"/>
      <c r="G6" s="259"/>
      <c r="H6" s="152"/>
      <c r="I6" s="256"/>
      <c r="J6" s="256"/>
      <c r="K6" s="256"/>
      <c r="L6" s="256"/>
    </row>
    <row r="7" spans="1:16" ht="12" customHeight="1">
      <c r="A7" s="158" t="s">
        <v>50</v>
      </c>
      <c r="B7" s="159"/>
      <c r="C7" s="159"/>
      <c r="D7" s="159"/>
      <c r="E7" s="160"/>
      <c r="F7" s="41">
        <f t="shared" ref="F7:L7" si="0">SUM(F10,F12,F14,F16,F18)</f>
        <v>306</v>
      </c>
      <c r="G7" s="41">
        <f>SUM(G10,G12,G14,G16,G18)</f>
        <v>905</v>
      </c>
      <c r="H7" s="106">
        <f>SUM(H10,H12,H14,H16,H18)</f>
        <v>893</v>
      </c>
      <c r="I7" s="41">
        <f t="shared" si="0"/>
        <v>14</v>
      </c>
      <c r="J7" s="41">
        <f t="shared" si="0"/>
        <v>24</v>
      </c>
      <c r="K7" s="41">
        <f t="shared" si="0"/>
        <v>855</v>
      </c>
      <c r="L7" s="41">
        <f t="shared" si="0"/>
        <v>12</v>
      </c>
      <c r="M7" s="54"/>
      <c r="N7" s="54"/>
      <c r="P7" s="137"/>
    </row>
    <row r="8" spans="1:16" ht="12" customHeight="1">
      <c r="A8" s="161"/>
      <c r="B8" s="162"/>
      <c r="C8" s="162"/>
      <c r="D8" s="162"/>
      <c r="E8" s="163"/>
      <c r="F8" s="50" t="s">
        <v>145</v>
      </c>
      <c r="G8" s="51">
        <f>IF(G7=0,0,G7/$G7)</f>
        <v>1</v>
      </c>
      <c r="H8" s="51">
        <f>IF(H7=0,0,H7/$G7)</f>
        <v>0.9867403314917127</v>
      </c>
      <c r="I8" s="51">
        <f>IF(I7=0,0,I7/$G7)</f>
        <v>1.5469613259668509E-2</v>
      </c>
      <c r="J8" s="51">
        <f>IF(J7=0,0,J7/$G7)</f>
        <v>2.6519337016574586E-2</v>
      </c>
      <c r="K8" s="51">
        <f>IF(K7=0,0,K7/$G7)</f>
        <v>0.94475138121546964</v>
      </c>
      <c r="L8" s="51">
        <f t="shared" ref="L8" si="1">IF(L7=0,0,L7/$G7)</f>
        <v>1.3259668508287293E-2</v>
      </c>
      <c r="M8" s="47"/>
      <c r="N8" s="47"/>
      <c r="P8" s="137"/>
    </row>
    <row r="9" spans="1:16" ht="12" customHeight="1">
      <c r="A9" s="161"/>
      <c r="B9" s="162"/>
      <c r="C9" s="162"/>
      <c r="D9" s="162"/>
      <c r="E9" s="163"/>
      <c r="F9" s="50" t="s">
        <v>145</v>
      </c>
      <c r="G9" s="48" t="s">
        <v>145</v>
      </c>
      <c r="H9" s="49">
        <f>IF(H7=0,0,H7/$H7)</f>
        <v>1</v>
      </c>
      <c r="I9" s="49">
        <f>IF(I7=0,0,I7/$H7)</f>
        <v>1.5677491601343786E-2</v>
      </c>
      <c r="J9" s="49">
        <f>IF(J7=0,0,J7/$H7)</f>
        <v>2.6875699888017916E-2</v>
      </c>
      <c r="K9" s="49">
        <f>IF(K7=0,0,K7/$H7)</f>
        <v>0.95744680851063835</v>
      </c>
      <c r="L9" s="48" t="s">
        <v>145</v>
      </c>
      <c r="M9" s="47"/>
      <c r="N9" s="47"/>
      <c r="P9" s="137"/>
    </row>
    <row r="10" spans="1:16" ht="12" customHeight="1">
      <c r="A10" s="174" t="s">
        <v>49</v>
      </c>
      <c r="B10" s="232" t="s">
        <v>48</v>
      </c>
      <c r="C10" s="233"/>
      <c r="D10" s="233"/>
      <c r="E10" s="234"/>
      <c r="F10" s="41">
        <v>25</v>
      </c>
      <c r="G10" s="41">
        <v>29</v>
      </c>
      <c r="H10" s="41">
        <v>28</v>
      </c>
      <c r="I10" s="41">
        <v>2</v>
      </c>
      <c r="J10" s="41">
        <v>0</v>
      </c>
      <c r="K10" s="41">
        <v>26</v>
      </c>
      <c r="L10" s="41">
        <v>1</v>
      </c>
      <c r="M10" s="54"/>
      <c r="N10" s="54"/>
      <c r="P10" s="137"/>
    </row>
    <row r="11" spans="1:16" ht="12" customHeight="1">
      <c r="A11" s="175"/>
      <c r="B11" s="235"/>
      <c r="C11" s="236"/>
      <c r="D11" s="236"/>
      <c r="E11" s="237"/>
      <c r="F11" s="44"/>
      <c r="G11" s="37">
        <f t="shared" ref="G11:L11" si="2">IF(G10=0,0,G10/$G10)</f>
        <v>1</v>
      </c>
      <c r="H11" s="37">
        <f t="shared" si="2"/>
        <v>0.96551724137931039</v>
      </c>
      <c r="I11" s="37">
        <f>IF(I10=0,0,I10/$G10)</f>
        <v>6.8965517241379309E-2</v>
      </c>
      <c r="J11" s="37">
        <f t="shared" si="2"/>
        <v>0</v>
      </c>
      <c r="K11" s="37">
        <f>IF(K10=0,0,K10/$G10)</f>
        <v>0.89655172413793105</v>
      </c>
      <c r="L11" s="37">
        <f t="shared" si="2"/>
        <v>3.4482758620689655E-2</v>
      </c>
      <c r="P11" s="137"/>
    </row>
    <row r="12" spans="1:16" ht="12" customHeight="1">
      <c r="A12" s="175"/>
      <c r="B12" s="232" t="s">
        <v>47</v>
      </c>
      <c r="C12" s="233"/>
      <c r="D12" s="233"/>
      <c r="E12" s="234"/>
      <c r="F12" s="41">
        <v>39</v>
      </c>
      <c r="G12" s="41">
        <v>50</v>
      </c>
      <c r="H12" s="41">
        <v>50</v>
      </c>
      <c r="I12" s="41">
        <v>0</v>
      </c>
      <c r="J12" s="41">
        <v>5</v>
      </c>
      <c r="K12" s="41">
        <v>45</v>
      </c>
      <c r="L12" s="41">
        <v>0</v>
      </c>
      <c r="M12" s="54"/>
      <c r="N12" s="54"/>
      <c r="P12" s="137"/>
    </row>
    <row r="13" spans="1:16" ht="12" customHeight="1">
      <c r="A13" s="175"/>
      <c r="B13" s="235"/>
      <c r="C13" s="236"/>
      <c r="D13" s="236"/>
      <c r="E13" s="237"/>
      <c r="F13" s="44"/>
      <c r="G13" s="37">
        <f t="shared" ref="G13:L13" si="3">IF(G12=0,0,G12/$G12)</f>
        <v>1</v>
      </c>
      <c r="H13" s="37">
        <f t="shared" si="3"/>
        <v>1</v>
      </c>
      <c r="I13" s="37">
        <f t="shared" si="3"/>
        <v>0</v>
      </c>
      <c r="J13" s="37">
        <f>IF(J12=0,0,J12/$G12)</f>
        <v>0.1</v>
      </c>
      <c r="K13" s="37">
        <f t="shared" si="3"/>
        <v>0.9</v>
      </c>
      <c r="L13" s="37">
        <f t="shared" si="3"/>
        <v>0</v>
      </c>
      <c r="P13" s="137"/>
    </row>
    <row r="14" spans="1:16" ht="12" customHeight="1">
      <c r="A14" s="175"/>
      <c r="B14" s="232" t="s">
        <v>46</v>
      </c>
      <c r="C14" s="233"/>
      <c r="D14" s="233"/>
      <c r="E14" s="234"/>
      <c r="F14" s="41">
        <v>111</v>
      </c>
      <c r="G14" s="41">
        <v>240</v>
      </c>
      <c r="H14" s="41">
        <v>238</v>
      </c>
      <c r="I14" s="41">
        <v>7</v>
      </c>
      <c r="J14" s="41">
        <v>8</v>
      </c>
      <c r="K14" s="41">
        <v>223</v>
      </c>
      <c r="L14" s="41">
        <v>2</v>
      </c>
      <c r="M14" s="54"/>
      <c r="N14" s="54"/>
      <c r="P14" s="137"/>
    </row>
    <row r="15" spans="1:16" ht="12" customHeight="1">
      <c r="A15" s="175"/>
      <c r="B15" s="235"/>
      <c r="C15" s="236"/>
      <c r="D15" s="236"/>
      <c r="E15" s="237"/>
      <c r="F15" s="44"/>
      <c r="G15" s="37">
        <f t="shared" ref="G15:L15" si="4">IF(G14=0,0,G14/$G14)</f>
        <v>1</v>
      </c>
      <c r="H15" s="37">
        <f t="shared" si="4"/>
        <v>0.9916666666666667</v>
      </c>
      <c r="I15" s="37">
        <f t="shared" si="4"/>
        <v>2.9166666666666667E-2</v>
      </c>
      <c r="J15" s="37">
        <f t="shared" si="4"/>
        <v>3.3333333333333333E-2</v>
      </c>
      <c r="K15" s="37">
        <f t="shared" si="4"/>
        <v>0.9291666666666667</v>
      </c>
      <c r="L15" s="37">
        <f t="shared" si="4"/>
        <v>8.3333333333333332E-3</v>
      </c>
      <c r="P15" s="137"/>
    </row>
    <row r="16" spans="1:16" ht="12" customHeight="1">
      <c r="A16" s="175"/>
      <c r="B16" s="232" t="s">
        <v>45</v>
      </c>
      <c r="C16" s="233"/>
      <c r="D16" s="233"/>
      <c r="E16" s="234"/>
      <c r="F16" s="41">
        <v>46</v>
      </c>
      <c r="G16" s="41">
        <v>180</v>
      </c>
      <c r="H16" s="41">
        <v>179</v>
      </c>
      <c r="I16" s="41">
        <v>2</v>
      </c>
      <c r="J16" s="41">
        <v>0</v>
      </c>
      <c r="K16" s="41">
        <v>177</v>
      </c>
      <c r="L16" s="41">
        <v>1</v>
      </c>
      <c r="M16" s="54"/>
      <c r="N16" s="54"/>
      <c r="P16" s="137"/>
    </row>
    <row r="17" spans="1:16" ht="12" customHeight="1">
      <c r="A17" s="175"/>
      <c r="B17" s="235"/>
      <c r="C17" s="236"/>
      <c r="D17" s="236"/>
      <c r="E17" s="237"/>
      <c r="F17" s="44"/>
      <c r="G17" s="37">
        <f t="shared" ref="G17:L17" si="5">IF(G16=0,0,G16/$G16)</f>
        <v>1</v>
      </c>
      <c r="H17" s="37">
        <f t="shared" si="5"/>
        <v>0.99444444444444446</v>
      </c>
      <c r="I17" s="37">
        <f t="shared" si="5"/>
        <v>1.1111111111111112E-2</v>
      </c>
      <c r="J17" s="37">
        <f t="shared" si="5"/>
        <v>0</v>
      </c>
      <c r="K17" s="37">
        <f t="shared" si="5"/>
        <v>0.98333333333333328</v>
      </c>
      <c r="L17" s="37">
        <f t="shared" si="5"/>
        <v>5.5555555555555558E-3</v>
      </c>
      <c r="P17" s="137"/>
    </row>
    <row r="18" spans="1:16" ht="12" customHeight="1">
      <c r="A18" s="175"/>
      <c r="B18" s="232" t="s">
        <v>44</v>
      </c>
      <c r="C18" s="233"/>
      <c r="D18" s="233"/>
      <c r="E18" s="234"/>
      <c r="F18" s="41">
        <v>85</v>
      </c>
      <c r="G18" s="41">
        <v>406</v>
      </c>
      <c r="H18" s="41">
        <v>398</v>
      </c>
      <c r="I18" s="41">
        <v>3</v>
      </c>
      <c r="J18" s="41">
        <v>11</v>
      </c>
      <c r="K18" s="41">
        <v>384</v>
      </c>
      <c r="L18" s="41">
        <v>8</v>
      </c>
      <c r="M18" s="54"/>
      <c r="N18" s="54"/>
      <c r="P18" s="137"/>
    </row>
    <row r="19" spans="1:16" ht="12" customHeight="1">
      <c r="A19" s="176"/>
      <c r="B19" s="235"/>
      <c r="C19" s="236"/>
      <c r="D19" s="236"/>
      <c r="E19" s="237"/>
      <c r="F19" s="44"/>
      <c r="G19" s="37">
        <f t="shared" ref="G19:L19" si="6">IF(G18=0,0,G18/$G18)</f>
        <v>1</v>
      </c>
      <c r="H19" s="37">
        <f t="shared" si="6"/>
        <v>0.98029556650246308</v>
      </c>
      <c r="I19" s="37">
        <f t="shared" si="6"/>
        <v>7.3891625615763543E-3</v>
      </c>
      <c r="J19" s="37">
        <f t="shared" si="6"/>
        <v>2.7093596059113302E-2</v>
      </c>
      <c r="K19" s="37">
        <f t="shared" si="6"/>
        <v>0.94581280788177335</v>
      </c>
      <c r="L19" s="37">
        <f t="shared" si="6"/>
        <v>1.9704433497536946E-2</v>
      </c>
      <c r="P19" s="137"/>
    </row>
    <row r="20" spans="1:16" ht="12" customHeight="1">
      <c r="A20" s="171" t="s">
        <v>43</v>
      </c>
      <c r="B20" s="171" t="s">
        <v>42</v>
      </c>
      <c r="C20" s="43"/>
      <c r="D20" s="219" t="s">
        <v>16</v>
      </c>
      <c r="E20" s="42"/>
      <c r="F20" s="41">
        <v>121</v>
      </c>
      <c r="G20" s="41">
        <f>SUM(G68,G66,G64,G62,G60,G58,G56,G54,G52,G50,G48,G46,G44,G42,G40,G38,G36,G34,G32,G30,G28,G26,G24,G22)</f>
        <v>281</v>
      </c>
      <c r="H20" s="41">
        <f>SUM(H68,H66,H64,H62,H60,H58,H56,H54,H52,H50,H48,H46,H44,H42,H40,H38,H36,H34,H32,H30,H28,H26,H24,H22)</f>
        <v>281</v>
      </c>
      <c r="I20" s="41">
        <f t="shared" ref="I20:L20" si="7">SUM(I68,I66,I64,I62,I60,I58,I56,I54,I52,I50,I48,I46,I44,I42,I40,I38,I36,I34,I32,I30,I28,I26,I24,I22)</f>
        <v>4</v>
      </c>
      <c r="J20" s="41">
        <f t="shared" si="7"/>
        <v>3</v>
      </c>
      <c r="K20" s="41">
        <f t="shared" si="7"/>
        <v>274</v>
      </c>
      <c r="L20" s="41">
        <f t="shared" si="7"/>
        <v>0</v>
      </c>
      <c r="M20" s="54"/>
      <c r="N20" s="54"/>
      <c r="P20" s="137"/>
    </row>
    <row r="21" spans="1:16" ht="12" customHeight="1">
      <c r="A21" s="172"/>
      <c r="B21" s="172"/>
      <c r="C21" s="40"/>
      <c r="D21" s="220"/>
      <c r="E21" s="39"/>
      <c r="F21" s="44"/>
      <c r="G21" s="37">
        <f t="shared" ref="G21:L21" si="8">IF(G20=0,0,G20/$G20)</f>
        <v>1</v>
      </c>
      <c r="H21" s="37">
        <f t="shared" si="8"/>
        <v>1</v>
      </c>
      <c r="I21" s="37">
        <f t="shared" si="8"/>
        <v>1.4234875444839857E-2</v>
      </c>
      <c r="J21" s="37">
        <f t="shared" si="8"/>
        <v>1.0676156583629894E-2</v>
      </c>
      <c r="K21" s="37">
        <f t="shared" si="8"/>
        <v>0.97508896797153022</v>
      </c>
      <c r="L21" s="37">
        <f t="shared" si="8"/>
        <v>0</v>
      </c>
      <c r="P21" s="137"/>
    </row>
    <row r="22" spans="1:16" ht="12" customHeight="1">
      <c r="A22" s="172"/>
      <c r="B22" s="172"/>
      <c r="C22" s="43"/>
      <c r="D22" s="219" t="s">
        <v>410</v>
      </c>
      <c r="E22" s="42"/>
      <c r="F22" s="41">
        <v>18</v>
      </c>
      <c r="G22" s="41">
        <v>52</v>
      </c>
      <c r="H22" s="41">
        <v>52</v>
      </c>
      <c r="I22" s="41">
        <v>1</v>
      </c>
      <c r="J22" s="41">
        <v>0</v>
      </c>
      <c r="K22" s="41">
        <v>51</v>
      </c>
      <c r="L22" s="41">
        <v>0</v>
      </c>
      <c r="M22" s="54"/>
      <c r="N22" s="54"/>
      <c r="P22" s="137"/>
    </row>
    <row r="23" spans="1:16" ht="12" customHeight="1">
      <c r="A23" s="172"/>
      <c r="B23" s="172"/>
      <c r="C23" s="40"/>
      <c r="D23" s="220"/>
      <c r="E23" s="39"/>
      <c r="F23" s="44"/>
      <c r="G23" s="37">
        <f t="shared" ref="G23:L23" si="9">IF(G22=0,0,G22/$G22)</f>
        <v>1</v>
      </c>
      <c r="H23" s="37">
        <f t="shared" si="9"/>
        <v>1</v>
      </c>
      <c r="I23" s="37">
        <f t="shared" si="9"/>
        <v>1.9230769230769232E-2</v>
      </c>
      <c r="J23" s="37">
        <f t="shared" si="9"/>
        <v>0</v>
      </c>
      <c r="K23" s="37">
        <f t="shared" si="9"/>
        <v>0.98076923076923073</v>
      </c>
      <c r="L23" s="37">
        <f t="shared" si="9"/>
        <v>0</v>
      </c>
      <c r="P23" s="137"/>
    </row>
    <row r="24" spans="1:16" ht="12" customHeight="1">
      <c r="A24" s="172"/>
      <c r="B24" s="172"/>
      <c r="C24" s="43"/>
      <c r="D24" s="225" t="s">
        <v>411</v>
      </c>
      <c r="E24" s="117"/>
      <c r="F24" s="106">
        <v>0</v>
      </c>
      <c r="G24" s="106">
        <v>0</v>
      </c>
      <c r="H24" s="106">
        <v>0</v>
      </c>
      <c r="I24" s="106">
        <v>0</v>
      </c>
      <c r="J24" s="41">
        <v>0</v>
      </c>
      <c r="K24" s="41">
        <v>0</v>
      </c>
      <c r="L24" s="41">
        <v>0</v>
      </c>
      <c r="M24" s="54"/>
      <c r="N24" s="54"/>
      <c r="P24" s="137"/>
    </row>
    <row r="25" spans="1:16" ht="12" customHeight="1">
      <c r="A25" s="172"/>
      <c r="B25" s="172"/>
      <c r="C25" s="40"/>
      <c r="D25" s="226"/>
      <c r="E25" s="118"/>
      <c r="F25" s="119"/>
      <c r="G25" s="109">
        <f t="shared" ref="G25:L25" si="10">IF(G24=0,0,G24/$G24)</f>
        <v>0</v>
      </c>
      <c r="H25" s="109">
        <f t="shared" si="10"/>
        <v>0</v>
      </c>
      <c r="I25" s="109">
        <f t="shared" si="10"/>
        <v>0</v>
      </c>
      <c r="J25" s="37">
        <f t="shared" si="10"/>
        <v>0</v>
      </c>
      <c r="K25" s="37">
        <f t="shared" si="10"/>
        <v>0</v>
      </c>
      <c r="L25" s="37">
        <f t="shared" si="10"/>
        <v>0</v>
      </c>
      <c r="P25" s="137"/>
    </row>
    <row r="26" spans="1:16" ht="12" customHeight="1">
      <c r="A26" s="172"/>
      <c r="B26" s="172"/>
      <c r="C26" s="43"/>
      <c r="D26" s="225" t="s">
        <v>412</v>
      </c>
      <c r="E26" s="117"/>
      <c r="F26" s="106">
        <v>12</v>
      </c>
      <c r="G26" s="106">
        <v>25</v>
      </c>
      <c r="H26" s="106">
        <v>25</v>
      </c>
      <c r="I26" s="106">
        <v>2</v>
      </c>
      <c r="J26" s="41">
        <v>0</v>
      </c>
      <c r="K26" s="41">
        <v>23</v>
      </c>
      <c r="L26" s="41">
        <v>0</v>
      </c>
      <c r="M26" s="54"/>
      <c r="N26" s="54"/>
      <c r="P26" s="137"/>
    </row>
    <row r="27" spans="1:16" ht="12" customHeight="1">
      <c r="A27" s="172"/>
      <c r="B27" s="172"/>
      <c r="C27" s="40"/>
      <c r="D27" s="226"/>
      <c r="E27" s="118"/>
      <c r="F27" s="119"/>
      <c r="G27" s="109">
        <f t="shared" ref="G27:L27" si="11">IF(G26=0,0,G26/$G26)</f>
        <v>1</v>
      </c>
      <c r="H27" s="109">
        <f t="shared" si="11"/>
        <v>1</v>
      </c>
      <c r="I27" s="109">
        <f t="shared" si="11"/>
        <v>0.08</v>
      </c>
      <c r="J27" s="37">
        <f t="shared" si="11"/>
        <v>0</v>
      </c>
      <c r="K27" s="37">
        <f t="shared" si="11"/>
        <v>0.92</v>
      </c>
      <c r="L27" s="37">
        <f t="shared" si="11"/>
        <v>0</v>
      </c>
      <c r="P27" s="137"/>
    </row>
    <row r="28" spans="1:16" ht="12" customHeight="1">
      <c r="A28" s="172"/>
      <c r="B28" s="172"/>
      <c r="C28" s="43"/>
      <c r="D28" s="219" t="s">
        <v>413</v>
      </c>
      <c r="E28" s="42"/>
      <c r="F28" s="41">
        <v>0</v>
      </c>
      <c r="G28" s="41">
        <v>0</v>
      </c>
      <c r="H28" s="41">
        <v>0</v>
      </c>
      <c r="I28" s="41">
        <v>0</v>
      </c>
      <c r="J28" s="41">
        <v>0</v>
      </c>
      <c r="K28" s="41">
        <v>0</v>
      </c>
      <c r="L28" s="41">
        <v>0</v>
      </c>
      <c r="M28" s="54"/>
      <c r="N28" s="54"/>
      <c r="P28" s="137"/>
    </row>
    <row r="29" spans="1:16" ht="12" customHeight="1">
      <c r="A29" s="172"/>
      <c r="B29" s="172"/>
      <c r="C29" s="40"/>
      <c r="D29" s="220"/>
      <c r="E29" s="39"/>
      <c r="F29" s="44"/>
      <c r="G29" s="37">
        <f t="shared" ref="G29:L29" si="12">IF(G28=0,0,G28/$G28)</f>
        <v>0</v>
      </c>
      <c r="H29" s="37">
        <f t="shared" si="12"/>
        <v>0</v>
      </c>
      <c r="I29" s="37">
        <f t="shared" si="12"/>
        <v>0</v>
      </c>
      <c r="J29" s="37">
        <f t="shared" si="12"/>
        <v>0</v>
      </c>
      <c r="K29" s="37">
        <f t="shared" si="12"/>
        <v>0</v>
      </c>
      <c r="L29" s="37">
        <f t="shared" si="12"/>
        <v>0</v>
      </c>
      <c r="P29" s="137"/>
    </row>
    <row r="30" spans="1:16" ht="12" customHeight="1">
      <c r="A30" s="172"/>
      <c r="B30" s="172"/>
      <c r="C30" s="43"/>
      <c r="D30" s="219" t="s">
        <v>414</v>
      </c>
      <c r="E30" s="42"/>
      <c r="F30" s="41">
        <v>1</v>
      </c>
      <c r="G30" s="41">
        <v>1</v>
      </c>
      <c r="H30" s="41">
        <v>1</v>
      </c>
      <c r="I30" s="41">
        <v>0</v>
      </c>
      <c r="J30" s="41">
        <v>0</v>
      </c>
      <c r="K30" s="41">
        <v>1</v>
      </c>
      <c r="L30" s="41">
        <v>0</v>
      </c>
      <c r="M30" s="54"/>
      <c r="N30" s="54"/>
      <c r="P30" s="137"/>
    </row>
    <row r="31" spans="1:16" ht="12" customHeight="1">
      <c r="A31" s="172"/>
      <c r="B31" s="172"/>
      <c r="C31" s="40"/>
      <c r="D31" s="220"/>
      <c r="E31" s="39"/>
      <c r="F31" s="44"/>
      <c r="G31" s="37">
        <f t="shared" ref="G31:L31" si="13">IF(G30=0,0,G30/$G30)</f>
        <v>1</v>
      </c>
      <c r="H31" s="37">
        <f t="shared" si="13"/>
        <v>1</v>
      </c>
      <c r="I31" s="37">
        <f t="shared" si="13"/>
        <v>0</v>
      </c>
      <c r="J31" s="37">
        <f t="shared" si="13"/>
        <v>0</v>
      </c>
      <c r="K31" s="37">
        <f t="shared" si="13"/>
        <v>1</v>
      </c>
      <c r="L31" s="37">
        <f t="shared" si="13"/>
        <v>0</v>
      </c>
      <c r="P31" s="137"/>
    </row>
    <row r="32" spans="1:16" ht="12" customHeight="1">
      <c r="A32" s="172"/>
      <c r="B32" s="172"/>
      <c r="C32" s="43"/>
      <c r="D32" s="219" t="s">
        <v>415</v>
      </c>
      <c r="E32" s="42"/>
      <c r="F32" s="41">
        <v>1</v>
      </c>
      <c r="G32" s="41">
        <v>2</v>
      </c>
      <c r="H32" s="41">
        <v>2</v>
      </c>
      <c r="I32" s="41">
        <v>0</v>
      </c>
      <c r="J32" s="41">
        <v>0</v>
      </c>
      <c r="K32" s="41">
        <v>2</v>
      </c>
      <c r="L32" s="41">
        <v>0</v>
      </c>
      <c r="M32" s="54"/>
      <c r="N32" s="54"/>
      <c r="P32" s="137"/>
    </row>
    <row r="33" spans="1:16" ht="12" customHeight="1">
      <c r="A33" s="172"/>
      <c r="B33" s="172"/>
      <c r="C33" s="40"/>
      <c r="D33" s="220"/>
      <c r="E33" s="39"/>
      <c r="F33" s="44"/>
      <c r="G33" s="37">
        <f t="shared" ref="G33:L33" si="14">IF(G32=0,0,G32/$G32)</f>
        <v>1</v>
      </c>
      <c r="H33" s="37">
        <f t="shared" si="14"/>
        <v>1</v>
      </c>
      <c r="I33" s="37">
        <f t="shared" si="14"/>
        <v>0</v>
      </c>
      <c r="J33" s="37">
        <f t="shared" si="14"/>
        <v>0</v>
      </c>
      <c r="K33" s="37">
        <f t="shared" si="14"/>
        <v>1</v>
      </c>
      <c r="L33" s="37">
        <f t="shared" si="14"/>
        <v>0</v>
      </c>
      <c r="P33" s="137"/>
    </row>
    <row r="34" spans="1:16" ht="12" customHeight="1">
      <c r="A34" s="172"/>
      <c r="B34" s="172"/>
      <c r="C34" s="43"/>
      <c r="D34" s="219" t="s">
        <v>416</v>
      </c>
      <c r="E34" s="42"/>
      <c r="F34" s="41">
        <v>2</v>
      </c>
      <c r="G34" s="41">
        <v>2</v>
      </c>
      <c r="H34" s="41">
        <v>2</v>
      </c>
      <c r="I34" s="41">
        <v>0</v>
      </c>
      <c r="J34" s="41">
        <v>0</v>
      </c>
      <c r="K34" s="41">
        <v>2</v>
      </c>
      <c r="L34" s="41">
        <v>0</v>
      </c>
      <c r="M34" s="54"/>
      <c r="N34" s="54"/>
      <c r="P34" s="137"/>
    </row>
    <row r="35" spans="1:16" ht="12" customHeight="1">
      <c r="A35" s="172"/>
      <c r="B35" s="172"/>
      <c r="C35" s="40"/>
      <c r="D35" s="220"/>
      <c r="E35" s="39"/>
      <c r="F35" s="44"/>
      <c r="G35" s="37">
        <f t="shared" ref="G35:L35" si="15">IF(G34=0,0,G34/$G34)</f>
        <v>1</v>
      </c>
      <c r="H35" s="37">
        <f t="shared" si="15"/>
        <v>1</v>
      </c>
      <c r="I35" s="37">
        <f t="shared" si="15"/>
        <v>0</v>
      </c>
      <c r="J35" s="37">
        <f t="shared" si="15"/>
        <v>0</v>
      </c>
      <c r="K35" s="37">
        <f t="shared" si="15"/>
        <v>1</v>
      </c>
      <c r="L35" s="37">
        <f t="shared" si="15"/>
        <v>0</v>
      </c>
      <c r="P35" s="137"/>
    </row>
    <row r="36" spans="1:16" ht="12" customHeight="1">
      <c r="A36" s="172"/>
      <c r="B36" s="172"/>
      <c r="C36" s="43"/>
      <c r="D36" s="219" t="s">
        <v>417</v>
      </c>
      <c r="E36" s="42"/>
      <c r="F36" s="41">
        <v>8</v>
      </c>
      <c r="G36" s="41">
        <v>28</v>
      </c>
      <c r="H36" s="41">
        <v>28</v>
      </c>
      <c r="I36" s="41">
        <v>0</v>
      </c>
      <c r="J36" s="41">
        <v>0</v>
      </c>
      <c r="K36" s="41">
        <v>28</v>
      </c>
      <c r="L36" s="41">
        <v>0</v>
      </c>
      <c r="M36" s="54"/>
      <c r="N36" s="54"/>
      <c r="P36" s="137"/>
    </row>
    <row r="37" spans="1:16" ht="12" customHeight="1">
      <c r="A37" s="172"/>
      <c r="B37" s="172"/>
      <c r="C37" s="40"/>
      <c r="D37" s="220"/>
      <c r="E37" s="39"/>
      <c r="F37" s="44"/>
      <c r="G37" s="37">
        <f t="shared" ref="G37:L37" si="16">IF(G36=0,0,G36/$G36)</f>
        <v>1</v>
      </c>
      <c r="H37" s="37">
        <f t="shared" si="16"/>
        <v>1</v>
      </c>
      <c r="I37" s="37">
        <f t="shared" si="16"/>
        <v>0</v>
      </c>
      <c r="J37" s="37">
        <f t="shared" si="16"/>
        <v>0</v>
      </c>
      <c r="K37" s="37">
        <f t="shared" si="16"/>
        <v>1</v>
      </c>
      <c r="L37" s="37">
        <f t="shared" si="16"/>
        <v>0</v>
      </c>
      <c r="P37" s="137"/>
    </row>
    <row r="38" spans="1:16" ht="12" customHeight="1">
      <c r="A38" s="172"/>
      <c r="B38" s="172"/>
      <c r="C38" s="43"/>
      <c r="D38" s="219" t="s">
        <v>418</v>
      </c>
      <c r="E38" s="42"/>
      <c r="F38" s="41">
        <v>0</v>
      </c>
      <c r="G38" s="41">
        <v>0</v>
      </c>
      <c r="H38" s="41">
        <v>0</v>
      </c>
      <c r="I38" s="41">
        <v>0</v>
      </c>
      <c r="J38" s="41">
        <v>0</v>
      </c>
      <c r="K38" s="41">
        <v>0</v>
      </c>
      <c r="L38" s="41">
        <v>0</v>
      </c>
      <c r="M38" s="54"/>
      <c r="N38" s="54"/>
      <c r="P38" s="137"/>
    </row>
    <row r="39" spans="1:16" ht="12" customHeight="1">
      <c r="A39" s="172"/>
      <c r="B39" s="172"/>
      <c r="C39" s="40"/>
      <c r="D39" s="220"/>
      <c r="E39" s="39"/>
      <c r="F39" s="44"/>
      <c r="G39" s="37">
        <f t="shared" ref="G39:L39" si="17">IF(G38=0,0,G38/$G38)</f>
        <v>0</v>
      </c>
      <c r="H39" s="37">
        <f t="shared" si="17"/>
        <v>0</v>
      </c>
      <c r="I39" s="37">
        <f t="shared" si="17"/>
        <v>0</v>
      </c>
      <c r="J39" s="37">
        <f t="shared" si="17"/>
        <v>0</v>
      </c>
      <c r="K39" s="37">
        <f t="shared" si="17"/>
        <v>0</v>
      </c>
      <c r="L39" s="37">
        <f t="shared" si="17"/>
        <v>0</v>
      </c>
      <c r="P39" s="137"/>
    </row>
    <row r="40" spans="1:16" ht="12" customHeight="1">
      <c r="A40" s="172"/>
      <c r="B40" s="172"/>
      <c r="C40" s="43"/>
      <c r="D40" s="219" t="s">
        <v>419</v>
      </c>
      <c r="E40" s="42"/>
      <c r="F40" s="41">
        <v>6</v>
      </c>
      <c r="G40" s="41">
        <v>11</v>
      </c>
      <c r="H40" s="41">
        <v>11</v>
      </c>
      <c r="I40" s="41">
        <v>0</v>
      </c>
      <c r="J40" s="41">
        <v>0</v>
      </c>
      <c r="K40" s="41">
        <v>11</v>
      </c>
      <c r="L40" s="41">
        <v>0</v>
      </c>
      <c r="M40" s="54"/>
      <c r="N40" s="54"/>
      <c r="P40" s="137"/>
    </row>
    <row r="41" spans="1:16" ht="12" customHeight="1">
      <c r="A41" s="172"/>
      <c r="B41" s="172"/>
      <c r="C41" s="40"/>
      <c r="D41" s="220"/>
      <c r="E41" s="39"/>
      <c r="F41" s="44"/>
      <c r="G41" s="37">
        <f t="shared" ref="G41:L41" si="18">IF(G40=0,0,G40/$G40)</f>
        <v>1</v>
      </c>
      <c r="H41" s="37">
        <f t="shared" si="18"/>
        <v>1</v>
      </c>
      <c r="I41" s="37">
        <f t="shared" si="18"/>
        <v>0</v>
      </c>
      <c r="J41" s="37">
        <f t="shared" si="18"/>
        <v>0</v>
      </c>
      <c r="K41" s="37">
        <f t="shared" si="18"/>
        <v>1</v>
      </c>
      <c r="L41" s="37">
        <f t="shared" si="18"/>
        <v>0</v>
      </c>
      <c r="P41" s="137"/>
    </row>
    <row r="42" spans="1:16" ht="12" customHeight="1">
      <c r="A42" s="172"/>
      <c r="B42" s="172"/>
      <c r="C42" s="43"/>
      <c r="D42" s="219" t="s">
        <v>420</v>
      </c>
      <c r="E42" s="42"/>
      <c r="F42" s="41">
        <v>1</v>
      </c>
      <c r="G42" s="41">
        <v>2</v>
      </c>
      <c r="H42" s="41">
        <v>2</v>
      </c>
      <c r="I42" s="41">
        <v>0</v>
      </c>
      <c r="J42" s="41">
        <v>0</v>
      </c>
      <c r="K42" s="41">
        <v>2</v>
      </c>
      <c r="L42" s="41">
        <v>0</v>
      </c>
      <c r="P42" s="137"/>
    </row>
    <row r="43" spans="1:16" ht="12" customHeight="1">
      <c r="A43" s="172"/>
      <c r="B43" s="172"/>
      <c r="C43" s="40"/>
      <c r="D43" s="220"/>
      <c r="E43" s="39"/>
      <c r="F43" s="44"/>
      <c r="G43" s="37">
        <f t="shared" ref="G43:L43" si="19">IF(G42=0,0,G42/$G42)</f>
        <v>1</v>
      </c>
      <c r="H43" s="37">
        <f t="shared" si="19"/>
        <v>1</v>
      </c>
      <c r="I43" s="37">
        <f t="shared" si="19"/>
        <v>0</v>
      </c>
      <c r="J43" s="37">
        <f t="shared" si="19"/>
        <v>0</v>
      </c>
      <c r="K43" s="37">
        <f t="shared" si="19"/>
        <v>1</v>
      </c>
      <c r="L43" s="37">
        <f t="shared" si="19"/>
        <v>0</v>
      </c>
      <c r="P43" s="137"/>
    </row>
    <row r="44" spans="1:16" ht="12" customHeight="1">
      <c r="A44" s="172"/>
      <c r="B44" s="172"/>
      <c r="C44" s="43"/>
      <c r="D44" s="219" t="s">
        <v>421</v>
      </c>
      <c r="E44" s="42"/>
      <c r="F44" s="41">
        <v>1</v>
      </c>
      <c r="G44" s="41">
        <v>6</v>
      </c>
      <c r="H44" s="41">
        <v>6</v>
      </c>
      <c r="I44" s="41">
        <v>0</v>
      </c>
      <c r="J44" s="41">
        <v>0</v>
      </c>
      <c r="K44" s="41">
        <v>6</v>
      </c>
      <c r="L44" s="41">
        <v>0</v>
      </c>
      <c r="M44" s="54"/>
      <c r="N44" s="54"/>
      <c r="P44" s="137"/>
    </row>
    <row r="45" spans="1:16" ht="12" customHeight="1">
      <c r="A45" s="172"/>
      <c r="B45" s="172"/>
      <c r="C45" s="40"/>
      <c r="D45" s="220"/>
      <c r="E45" s="39"/>
      <c r="F45" s="44"/>
      <c r="G45" s="37">
        <f t="shared" ref="G45:L45" si="20">IF(G44=0,0,G44/$G44)</f>
        <v>1</v>
      </c>
      <c r="H45" s="37">
        <f t="shared" si="20"/>
        <v>1</v>
      </c>
      <c r="I45" s="37">
        <f t="shared" si="20"/>
        <v>0</v>
      </c>
      <c r="J45" s="37">
        <f t="shared" si="20"/>
        <v>0</v>
      </c>
      <c r="K45" s="37">
        <f t="shared" si="20"/>
        <v>1</v>
      </c>
      <c r="L45" s="37">
        <f t="shared" si="20"/>
        <v>0</v>
      </c>
      <c r="P45" s="137"/>
    </row>
    <row r="46" spans="1:16" ht="12" customHeight="1">
      <c r="A46" s="172"/>
      <c r="B46" s="172"/>
      <c r="C46" s="43"/>
      <c r="D46" s="219" t="s">
        <v>422</v>
      </c>
      <c r="E46" s="42"/>
      <c r="F46" s="41">
        <v>4</v>
      </c>
      <c r="G46" s="41">
        <v>10</v>
      </c>
      <c r="H46" s="41">
        <v>10</v>
      </c>
      <c r="I46" s="41">
        <v>0</v>
      </c>
      <c r="J46" s="41">
        <v>0</v>
      </c>
      <c r="K46" s="41">
        <v>10</v>
      </c>
      <c r="L46" s="41">
        <v>0</v>
      </c>
      <c r="M46" s="54"/>
      <c r="N46" s="54"/>
      <c r="P46" s="137"/>
    </row>
    <row r="47" spans="1:16" ht="12" customHeight="1">
      <c r="A47" s="172"/>
      <c r="B47" s="172"/>
      <c r="C47" s="40"/>
      <c r="D47" s="220"/>
      <c r="E47" s="39"/>
      <c r="F47" s="44"/>
      <c r="G47" s="37">
        <f t="shared" ref="G47:L47" si="21">IF(G46=0,0,G46/$G46)</f>
        <v>1</v>
      </c>
      <c r="H47" s="37">
        <f t="shared" si="21"/>
        <v>1</v>
      </c>
      <c r="I47" s="37">
        <f t="shared" si="21"/>
        <v>0</v>
      </c>
      <c r="J47" s="37">
        <f t="shared" si="21"/>
        <v>0</v>
      </c>
      <c r="K47" s="37">
        <f t="shared" si="21"/>
        <v>1</v>
      </c>
      <c r="L47" s="37">
        <f t="shared" si="21"/>
        <v>0</v>
      </c>
      <c r="P47" s="137"/>
    </row>
    <row r="48" spans="1:16" ht="12" customHeight="1">
      <c r="A48" s="172"/>
      <c r="B48" s="172"/>
      <c r="C48" s="43"/>
      <c r="D48" s="219" t="s">
        <v>423</v>
      </c>
      <c r="E48" s="42"/>
      <c r="F48" s="41">
        <v>2</v>
      </c>
      <c r="G48" s="41">
        <v>3</v>
      </c>
      <c r="H48" s="41">
        <v>3</v>
      </c>
      <c r="I48" s="41">
        <v>0</v>
      </c>
      <c r="J48" s="41">
        <v>0</v>
      </c>
      <c r="K48" s="41">
        <v>3</v>
      </c>
      <c r="L48" s="41">
        <v>0</v>
      </c>
      <c r="M48" s="54"/>
      <c r="N48" s="54"/>
      <c r="P48" s="137"/>
    </row>
    <row r="49" spans="1:16" ht="12" customHeight="1">
      <c r="A49" s="172"/>
      <c r="B49" s="172"/>
      <c r="C49" s="40"/>
      <c r="D49" s="220"/>
      <c r="E49" s="39"/>
      <c r="F49" s="44"/>
      <c r="G49" s="37">
        <f t="shared" ref="G49:L49" si="22">IF(G48=0,0,G48/$G48)</f>
        <v>1</v>
      </c>
      <c r="H49" s="37">
        <f t="shared" si="22"/>
        <v>1</v>
      </c>
      <c r="I49" s="37">
        <f t="shared" si="22"/>
        <v>0</v>
      </c>
      <c r="J49" s="37">
        <f t="shared" si="22"/>
        <v>0</v>
      </c>
      <c r="K49" s="37">
        <f t="shared" si="22"/>
        <v>1</v>
      </c>
      <c r="L49" s="37">
        <f t="shared" si="22"/>
        <v>0</v>
      </c>
      <c r="P49" s="137"/>
    </row>
    <row r="50" spans="1:16" ht="12" customHeight="1">
      <c r="A50" s="172"/>
      <c r="B50" s="172"/>
      <c r="C50" s="43"/>
      <c r="D50" s="219" t="s">
        <v>424</v>
      </c>
      <c r="E50" s="42"/>
      <c r="F50" s="41">
        <v>0</v>
      </c>
      <c r="G50" s="41">
        <v>0</v>
      </c>
      <c r="H50" s="41">
        <v>0</v>
      </c>
      <c r="I50" s="41">
        <v>0</v>
      </c>
      <c r="J50" s="41">
        <v>0</v>
      </c>
      <c r="K50" s="41">
        <v>0</v>
      </c>
      <c r="L50" s="41">
        <v>0</v>
      </c>
      <c r="M50" s="54"/>
      <c r="N50" s="54"/>
      <c r="P50" s="137"/>
    </row>
    <row r="51" spans="1:16" ht="12" customHeight="1">
      <c r="A51" s="172"/>
      <c r="B51" s="172"/>
      <c r="C51" s="40"/>
      <c r="D51" s="220"/>
      <c r="E51" s="39"/>
      <c r="F51" s="44"/>
      <c r="G51" s="37">
        <f t="shared" ref="G51:L51" si="23">IF(G50=0,0,G50/$G50)</f>
        <v>0</v>
      </c>
      <c r="H51" s="37">
        <f t="shared" si="23"/>
        <v>0</v>
      </c>
      <c r="I51" s="37">
        <f t="shared" si="23"/>
        <v>0</v>
      </c>
      <c r="J51" s="37">
        <f t="shared" si="23"/>
        <v>0</v>
      </c>
      <c r="K51" s="37">
        <f t="shared" si="23"/>
        <v>0</v>
      </c>
      <c r="L51" s="37">
        <f t="shared" si="23"/>
        <v>0</v>
      </c>
      <c r="M51" s="54"/>
      <c r="N51" s="54"/>
      <c r="P51" s="137"/>
    </row>
    <row r="52" spans="1:16" ht="12" customHeight="1">
      <c r="A52" s="172"/>
      <c r="B52" s="172"/>
      <c r="C52" s="43"/>
      <c r="D52" s="219" t="s">
        <v>425</v>
      </c>
      <c r="E52" s="42"/>
      <c r="F52" s="41">
        <v>6</v>
      </c>
      <c r="G52" s="41">
        <v>6</v>
      </c>
      <c r="H52" s="41">
        <v>6</v>
      </c>
      <c r="I52" s="41">
        <v>0</v>
      </c>
      <c r="J52" s="41">
        <v>1</v>
      </c>
      <c r="K52" s="41">
        <v>5</v>
      </c>
      <c r="L52" s="41">
        <v>0</v>
      </c>
      <c r="M52" s="54"/>
      <c r="N52" s="54"/>
      <c r="P52" s="137"/>
    </row>
    <row r="53" spans="1:16" ht="12" customHeight="1">
      <c r="A53" s="172"/>
      <c r="B53" s="172"/>
      <c r="C53" s="40"/>
      <c r="D53" s="220"/>
      <c r="E53" s="39"/>
      <c r="F53" s="44"/>
      <c r="G53" s="37">
        <f t="shared" ref="G53:L53" si="24">IF(G52=0,0,G52/$G52)</f>
        <v>1</v>
      </c>
      <c r="H53" s="37">
        <f t="shared" si="24"/>
        <v>1</v>
      </c>
      <c r="I53" s="37">
        <f t="shared" si="24"/>
        <v>0</v>
      </c>
      <c r="J53" s="37">
        <f t="shared" si="24"/>
        <v>0.16666666666666666</v>
      </c>
      <c r="K53" s="37">
        <f t="shared" si="24"/>
        <v>0.83333333333333337</v>
      </c>
      <c r="L53" s="37">
        <f t="shared" si="24"/>
        <v>0</v>
      </c>
      <c r="P53" s="137"/>
    </row>
    <row r="54" spans="1:16" ht="12" customHeight="1">
      <c r="A54" s="172"/>
      <c r="B54" s="172"/>
      <c r="C54" s="43"/>
      <c r="D54" s="219" t="s">
        <v>426</v>
      </c>
      <c r="E54" s="42"/>
      <c r="F54" s="41">
        <v>4</v>
      </c>
      <c r="G54" s="41">
        <v>8</v>
      </c>
      <c r="H54" s="41">
        <v>8</v>
      </c>
      <c r="I54" s="41">
        <v>0</v>
      </c>
      <c r="J54" s="41">
        <v>0</v>
      </c>
      <c r="K54" s="41">
        <v>8</v>
      </c>
      <c r="L54" s="41">
        <v>0</v>
      </c>
      <c r="M54" s="54"/>
      <c r="N54" s="54"/>
      <c r="P54" s="137"/>
    </row>
    <row r="55" spans="1:16" ht="12" customHeight="1">
      <c r="A55" s="172"/>
      <c r="B55" s="172"/>
      <c r="C55" s="40"/>
      <c r="D55" s="220"/>
      <c r="E55" s="39"/>
      <c r="F55" s="44"/>
      <c r="G55" s="37">
        <f t="shared" ref="G55:L55" si="25">IF(G54=0,0,G54/$G54)</f>
        <v>1</v>
      </c>
      <c r="H55" s="37">
        <f t="shared" si="25"/>
        <v>1</v>
      </c>
      <c r="I55" s="37">
        <f t="shared" si="25"/>
        <v>0</v>
      </c>
      <c r="J55" s="37">
        <f t="shared" si="25"/>
        <v>0</v>
      </c>
      <c r="K55" s="37">
        <f t="shared" si="25"/>
        <v>1</v>
      </c>
      <c r="L55" s="37">
        <f t="shared" si="25"/>
        <v>0</v>
      </c>
      <c r="P55" s="137"/>
    </row>
    <row r="56" spans="1:16" ht="12" customHeight="1">
      <c r="A56" s="172"/>
      <c r="B56" s="172"/>
      <c r="C56" s="43"/>
      <c r="D56" s="219" t="s">
        <v>427</v>
      </c>
      <c r="E56" s="42"/>
      <c r="F56" s="41">
        <v>14</v>
      </c>
      <c r="G56" s="41">
        <v>21</v>
      </c>
      <c r="H56" s="41">
        <v>21</v>
      </c>
      <c r="I56" s="41">
        <v>0</v>
      </c>
      <c r="J56" s="41">
        <v>0</v>
      </c>
      <c r="K56" s="41">
        <v>21</v>
      </c>
      <c r="L56" s="41">
        <v>0</v>
      </c>
      <c r="M56" s="54"/>
      <c r="N56" s="54"/>
      <c r="P56" s="137"/>
    </row>
    <row r="57" spans="1:16" ht="12" customHeight="1">
      <c r="A57" s="172"/>
      <c r="B57" s="172"/>
      <c r="C57" s="40"/>
      <c r="D57" s="220"/>
      <c r="E57" s="39"/>
      <c r="F57" s="44"/>
      <c r="G57" s="37">
        <f t="shared" ref="G57:L57" si="26">IF(G56=0,0,G56/$G56)</f>
        <v>1</v>
      </c>
      <c r="H57" s="37">
        <f t="shared" si="26"/>
        <v>1</v>
      </c>
      <c r="I57" s="37">
        <f t="shared" si="26"/>
        <v>0</v>
      </c>
      <c r="J57" s="37">
        <f t="shared" si="26"/>
        <v>0</v>
      </c>
      <c r="K57" s="37">
        <f t="shared" si="26"/>
        <v>1</v>
      </c>
      <c r="L57" s="37">
        <f t="shared" si="26"/>
        <v>0</v>
      </c>
      <c r="P57" s="137"/>
    </row>
    <row r="58" spans="1:16" ht="12" customHeight="1">
      <c r="A58" s="172"/>
      <c r="B58" s="172"/>
      <c r="C58" s="43"/>
      <c r="D58" s="219" t="s">
        <v>428</v>
      </c>
      <c r="E58" s="42"/>
      <c r="F58" s="41">
        <v>5</v>
      </c>
      <c r="G58" s="41">
        <v>13</v>
      </c>
      <c r="H58" s="41">
        <v>13</v>
      </c>
      <c r="I58" s="41">
        <v>0</v>
      </c>
      <c r="J58" s="41">
        <v>1</v>
      </c>
      <c r="K58" s="41">
        <v>12</v>
      </c>
      <c r="L58" s="41">
        <v>0</v>
      </c>
      <c r="M58" s="54"/>
      <c r="N58" s="54"/>
      <c r="P58" s="137"/>
    </row>
    <row r="59" spans="1:16" ht="12" customHeight="1">
      <c r="A59" s="172"/>
      <c r="B59" s="172"/>
      <c r="C59" s="40"/>
      <c r="D59" s="220"/>
      <c r="E59" s="39"/>
      <c r="F59" s="44"/>
      <c r="G59" s="37">
        <f t="shared" ref="G59:L59" si="27">IF(G58=0,0,G58/$G58)</f>
        <v>1</v>
      </c>
      <c r="H59" s="37">
        <f t="shared" si="27"/>
        <v>1</v>
      </c>
      <c r="I59" s="37">
        <f t="shared" si="27"/>
        <v>0</v>
      </c>
      <c r="J59" s="37">
        <f t="shared" si="27"/>
        <v>7.6923076923076927E-2</v>
      </c>
      <c r="K59" s="37">
        <f t="shared" si="27"/>
        <v>0.92307692307692313</v>
      </c>
      <c r="L59" s="37">
        <f t="shared" si="27"/>
        <v>0</v>
      </c>
      <c r="P59" s="137"/>
    </row>
    <row r="60" spans="1:16" ht="12" customHeight="1">
      <c r="A60" s="172"/>
      <c r="B60" s="172"/>
      <c r="C60" s="43"/>
      <c r="D60" s="219" t="s">
        <v>429</v>
      </c>
      <c r="E60" s="42"/>
      <c r="F60" s="41">
        <v>13</v>
      </c>
      <c r="G60" s="41">
        <v>31</v>
      </c>
      <c r="H60" s="41">
        <v>31</v>
      </c>
      <c r="I60" s="41">
        <v>0</v>
      </c>
      <c r="J60" s="41">
        <v>1</v>
      </c>
      <c r="K60" s="41">
        <v>30</v>
      </c>
      <c r="L60" s="41">
        <v>0</v>
      </c>
      <c r="M60" s="54"/>
      <c r="N60" s="54"/>
      <c r="P60" s="137"/>
    </row>
    <row r="61" spans="1:16" ht="12" customHeight="1">
      <c r="A61" s="172"/>
      <c r="B61" s="172"/>
      <c r="C61" s="40"/>
      <c r="D61" s="220"/>
      <c r="E61" s="39"/>
      <c r="F61" s="44"/>
      <c r="G61" s="37">
        <f t="shared" ref="G61:L61" si="28">IF(G60=0,0,G60/$G60)</f>
        <v>1</v>
      </c>
      <c r="H61" s="37">
        <f t="shared" si="28"/>
        <v>1</v>
      </c>
      <c r="I61" s="37">
        <f t="shared" si="28"/>
        <v>0</v>
      </c>
      <c r="J61" s="37">
        <f t="shared" si="28"/>
        <v>3.2258064516129031E-2</v>
      </c>
      <c r="K61" s="37">
        <f t="shared" si="28"/>
        <v>0.967741935483871</v>
      </c>
      <c r="L61" s="37">
        <f t="shared" si="28"/>
        <v>0</v>
      </c>
      <c r="P61" s="137"/>
    </row>
    <row r="62" spans="1:16" ht="12" customHeight="1">
      <c r="A62" s="172"/>
      <c r="B62" s="172"/>
      <c r="C62" s="43"/>
      <c r="D62" s="219" t="s">
        <v>21</v>
      </c>
      <c r="E62" s="42"/>
      <c r="F62" s="41">
        <v>7</v>
      </c>
      <c r="G62" s="41">
        <v>22</v>
      </c>
      <c r="H62" s="41">
        <v>22</v>
      </c>
      <c r="I62" s="41">
        <v>0</v>
      </c>
      <c r="J62" s="41">
        <v>0</v>
      </c>
      <c r="K62" s="41">
        <v>22</v>
      </c>
      <c r="L62" s="41">
        <v>0</v>
      </c>
      <c r="M62" s="54"/>
      <c r="N62" s="54"/>
      <c r="P62" s="137"/>
    </row>
    <row r="63" spans="1:16" ht="12" customHeight="1">
      <c r="A63" s="172"/>
      <c r="B63" s="172"/>
      <c r="C63" s="40"/>
      <c r="D63" s="220"/>
      <c r="E63" s="39"/>
      <c r="F63" s="44"/>
      <c r="G63" s="37">
        <f t="shared" ref="G63:L63" si="29">IF(G62=0,0,G62/$G62)</f>
        <v>1</v>
      </c>
      <c r="H63" s="37">
        <f t="shared" si="29"/>
        <v>1</v>
      </c>
      <c r="I63" s="37">
        <f t="shared" si="29"/>
        <v>0</v>
      </c>
      <c r="J63" s="37">
        <f t="shared" si="29"/>
        <v>0</v>
      </c>
      <c r="K63" s="37">
        <f t="shared" si="29"/>
        <v>1</v>
      </c>
      <c r="L63" s="37">
        <f t="shared" si="29"/>
        <v>0</v>
      </c>
      <c r="P63" s="137"/>
    </row>
    <row r="64" spans="1:16" ht="12" customHeight="1">
      <c r="A64" s="172"/>
      <c r="B64" s="172"/>
      <c r="C64" s="43"/>
      <c r="D64" s="219" t="s">
        <v>430</v>
      </c>
      <c r="E64" s="42"/>
      <c r="F64" s="41">
        <v>6</v>
      </c>
      <c r="G64" s="41">
        <v>14</v>
      </c>
      <c r="H64" s="41">
        <v>14</v>
      </c>
      <c r="I64" s="41">
        <v>0</v>
      </c>
      <c r="J64" s="41">
        <v>0</v>
      </c>
      <c r="K64" s="41">
        <v>14</v>
      </c>
      <c r="L64" s="41">
        <v>0</v>
      </c>
      <c r="M64" s="54"/>
      <c r="N64" s="54"/>
      <c r="P64" s="137"/>
    </row>
    <row r="65" spans="1:16" ht="12" customHeight="1">
      <c r="A65" s="172"/>
      <c r="B65" s="172"/>
      <c r="C65" s="40"/>
      <c r="D65" s="220"/>
      <c r="E65" s="39"/>
      <c r="F65" s="44"/>
      <c r="G65" s="37">
        <f t="shared" ref="G65:L65" si="30">IF(G64=0,0,G64/$G64)</f>
        <v>1</v>
      </c>
      <c r="H65" s="37">
        <f t="shared" si="30"/>
        <v>1</v>
      </c>
      <c r="I65" s="37">
        <f t="shared" si="30"/>
        <v>0</v>
      </c>
      <c r="J65" s="37">
        <f t="shared" si="30"/>
        <v>0</v>
      </c>
      <c r="K65" s="37">
        <f t="shared" si="30"/>
        <v>1</v>
      </c>
      <c r="L65" s="37">
        <f t="shared" si="30"/>
        <v>0</v>
      </c>
      <c r="P65" s="137"/>
    </row>
    <row r="66" spans="1:16" ht="12" customHeight="1">
      <c r="A66" s="172"/>
      <c r="B66" s="172"/>
      <c r="C66" s="43"/>
      <c r="D66" s="219" t="s">
        <v>431</v>
      </c>
      <c r="E66" s="42"/>
      <c r="F66" s="41">
        <v>8</v>
      </c>
      <c r="G66" s="41">
        <v>14</v>
      </c>
      <c r="H66" s="41">
        <v>14</v>
      </c>
      <c r="I66" s="41">
        <v>1</v>
      </c>
      <c r="J66" s="41">
        <v>0</v>
      </c>
      <c r="K66" s="41">
        <v>13</v>
      </c>
      <c r="L66" s="41">
        <v>0</v>
      </c>
      <c r="M66" s="54"/>
      <c r="N66" s="54"/>
      <c r="P66" s="137"/>
    </row>
    <row r="67" spans="1:16" ht="12" customHeight="1">
      <c r="A67" s="172"/>
      <c r="B67" s="172"/>
      <c r="C67" s="40"/>
      <c r="D67" s="220"/>
      <c r="E67" s="39"/>
      <c r="F67" s="44"/>
      <c r="G67" s="37">
        <f t="shared" ref="G67:L67" si="31">IF(G66=0,0,G66/$G66)</f>
        <v>1</v>
      </c>
      <c r="H67" s="37">
        <f t="shared" si="31"/>
        <v>1</v>
      </c>
      <c r="I67" s="37">
        <f t="shared" si="31"/>
        <v>7.1428571428571425E-2</v>
      </c>
      <c r="J67" s="37">
        <f t="shared" si="31"/>
        <v>0</v>
      </c>
      <c r="K67" s="37">
        <f t="shared" si="31"/>
        <v>0.9285714285714286</v>
      </c>
      <c r="L67" s="37">
        <f t="shared" si="31"/>
        <v>0</v>
      </c>
      <c r="P67" s="137"/>
    </row>
    <row r="68" spans="1:16" ht="12" customHeight="1">
      <c r="A68" s="172"/>
      <c r="B68" s="172"/>
      <c r="C68" s="43"/>
      <c r="D68" s="219" t="s">
        <v>432</v>
      </c>
      <c r="E68" s="42"/>
      <c r="F68" s="41">
        <v>2</v>
      </c>
      <c r="G68" s="41">
        <v>10</v>
      </c>
      <c r="H68" s="41">
        <v>10</v>
      </c>
      <c r="I68" s="41">
        <v>0</v>
      </c>
      <c r="J68" s="41">
        <v>0</v>
      </c>
      <c r="K68" s="41">
        <v>10</v>
      </c>
      <c r="L68" s="41">
        <v>0</v>
      </c>
      <c r="M68" s="54"/>
      <c r="N68" s="54"/>
      <c r="P68" s="137"/>
    </row>
    <row r="69" spans="1:16" ht="12" customHeight="1">
      <c r="A69" s="172"/>
      <c r="B69" s="173"/>
      <c r="C69" s="40"/>
      <c r="D69" s="220"/>
      <c r="E69" s="39"/>
      <c r="F69" s="44"/>
      <c r="G69" s="37">
        <f t="shared" ref="G69:L69" si="32">IF(G68=0,0,G68/$G68)</f>
        <v>1</v>
      </c>
      <c r="H69" s="37">
        <f t="shared" si="32"/>
        <v>1</v>
      </c>
      <c r="I69" s="37">
        <f t="shared" si="32"/>
        <v>0</v>
      </c>
      <c r="J69" s="37">
        <f t="shared" si="32"/>
        <v>0</v>
      </c>
      <c r="K69" s="37">
        <f t="shared" si="32"/>
        <v>1</v>
      </c>
      <c r="L69" s="37">
        <f t="shared" si="32"/>
        <v>0</v>
      </c>
      <c r="P69" s="137"/>
    </row>
    <row r="70" spans="1:16" ht="12" customHeight="1">
      <c r="A70" s="172"/>
      <c r="B70" s="171" t="s">
        <v>17</v>
      </c>
      <c r="C70" s="43"/>
      <c r="D70" s="219" t="s">
        <v>16</v>
      </c>
      <c r="E70" s="42"/>
      <c r="F70" s="41">
        <v>185</v>
      </c>
      <c r="G70" s="41">
        <f t="shared" ref="G70:L70" si="33">SUM(G72,G74,G76,G78,G80,G82,G84,G86,G88,G90,G92,G94,G96,G98,G100)</f>
        <v>624</v>
      </c>
      <c r="H70" s="41">
        <f t="shared" si="33"/>
        <v>612</v>
      </c>
      <c r="I70" s="41">
        <f>SUM(I72,I74,I76,I78,I80,I82,I84,I86,I88,I90,I92,I94,I96,I98,I100)</f>
        <v>10</v>
      </c>
      <c r="J70" s="41">
        <f t="shared" si="33"/>
        <v>21</v>
      </c>
      <c r="K70" s="41">
        <f t="shared" si="33"/>
        <v>581</v>
      </c>
      <c r="L70" s="41">
        <f t="shared" si="33"/>
        <v>12</v>
      </c>
      <c r="M70" s="54"/>
      <c r="N70" s="54"/>
      <c r="P70" s="137"/>
    </row>
    <row r="71" spans="1:16" ht="12" customHeight="1">
      <c r="A71" s="172"/>
      <c r="B71" s="172"/>
      <c r="C71" s="40"/>
      <c r="D71" s="220"/>
      <c r="E71" s="39"/>
      <c r="F71" s="44"/>
      <c r="G71" s="37">
        <f t="shared" ref="G71:L71" si="34">IF(G70=0,0,G70/$G70)</f>
        <v>1</v>
      </c>
      <c r="H71" s="37">
        <f t="shared" si="34"/>
        <v>0.98076923076923073</v>
      </c>
      <c r="I71" s="37">
        <f t="shared" si="34"/>
        <v>1.6025641025641024E-2</v>
      </c>
      <c r="J71" s="37">
        <f t="shared" si="34"/>
        <v>3.3653846153846152E-2</v>
      </c>
      <c r="K71" s="37">
        <f t="shared" si="34"/>
        <v>0.93108974358974361</v>
      </c>
      <c r="L71" s="37">
        <f t="shared" si="34"/>
        <v>1.9230769230769232E-2</v>
      </c>
      <c r="P71" s="137"/>
    </row>
    <row r="72" spans="1:16" ht="12" customHeight="1">
      <c r="A72" s="172"/>
      <c r="B72" s="172"/>
      <c r="C72" s="43"/>
      <c r="D72" s="219" t="s">
        <v>120</v>
      </c>
      <c r="E72" s="42"/>
      <c r="F72" s="41">
        <v>0</v>
      </c>
      <c r="G72" s="41">
        <v>0</v>
      </c>
      <c r="H72" s="41">
        <v>0</v>
      </c>
      <c r="I72" s="41">
        <v>0</v>
      </c>
      <c r="J72" s="41">
        <v>0</v>
      </c>
      <c r="K72" s="41">
        <v>0</v>
      </c>
      <c r="L72" s="41">
        <v>0</v>
      </c>
      <c r="M72" s="54"/>
      <c r="N72" s="54"/>
      <c r="P72" s="137"/>
    </row>
    <row r="73" spans="1:16" ht="12" customHeight="1">
      <c r="A73" s="172"/>
      <c r="B73" s="172"/>
      <c r="C73" s="40"/>
      <c r="D73" s="220"/>
      <c r="E73" s="39"/>
      <c r="F73" s="44"/>
      <c r="G73" s="37">
        <f t="shared" ref="G73:L73" si="35">IF(G72=0,0,G72/$G72)</f>
        <v>0</v>
      </c>
      <c r="H73" s="37">
        <f t="shared" si="35"/>
        <v>0</v>
      </c>
      <c r="I73" s="37">
        <f t="shared" si="35"/>
        <v>0</v>
      </c>
      <c r="J73" s="37">
        <f t="shared" si="35"/>
        <v>0</v>
      </c>
      <c r="K73" s="37">
        <f t="shared" si="35"/>
        <v>0</v>
      </c>
      <c r="L73" s="37">
        <f t="shared" si="35"/>
        <v>0</v>
      </c>
      <c r="P73" s="137"/>
    </row>
    <row r="74" spans="1:16" ht="12" customHeight="1">
      <c r="A74" s="172"/>
      <c r="B74" s="172"/>
      <c r="C74" s="43"/>
      <c r="D74" s="219" t="s">
        <v>14</v>
      </c>
      <c r="E74" s="42"/>
      <c r="F74" s="41">
        <v>9</v>
      </c>
      <c r="G74" s="41">
        <v>8</v>
      </c>
      <c r="H74" s="41">
        <v>8</v>
      </c>
      <c r="I74" s="41">
        <v>0</v>
      </c>
      <c r="J74" s="41">
        <v>3</v>
      </c>
      <c r="K74" s="41">
        <v>5</v>
      </c>
      <c r="L74" s="41">
        <v>0</v>
      </c>
      <c r="M74" s="54"/>
      <c r="N74" s="54"/>
      <c r="P74" s="137"/>
    </row>
    <row r="75" spans="1:16" ht="12" customHeight="1">
      <c r="A75" s="172"/>
      <c r="B75" s="172"/>
      <c r="C75" s="40"/>
      <c r="D75" s="220"/>
      <c r="E75" s="39"/>
      <c r="F75" s="44"/>
      <c r="G75" s="37">
        <f t="shared" ref="G75:L75" si="36">IF(G74=0,0,G74/$G74)</f>
        <v>1</v>
      </c>
      <c r="H75" s="37">
        <f t="shared" si="36"/>
        <v>1</v>
      </c>
      <c r="I75" s="37">
        <f t="shared" si="36"/>
        <v>0</v>
      </c>
      <c r="J75" s="37">
        <f t="shared" si="36"/>
        <v>0.375</v>
      </c>
      <c r="K75" s="37">
        <f t="shared" si="36"/>
        <v>0.625</v>
      </c>
      <c r="L75" s="37">
        <f t="shared" si="36"/>
        <v>0</v>
      </c>
      <c r="P75" s="137"/>
    </row>
    <row r="76" spans="1:16" ht="12" customHeight="1">
      <c r="A76" s="172"/>
      <c r="B76" s="172"/>
      <c r="C76" s="43"/>
      <c r="D76" s="219" t="s">
        <v>13</v>
      </c>
      <c r="E76" s="42"/>
      <c r="F76" s="41">
        <v>0</v>
      </c>
      <c r="G76" s="41">
        <v>0</v>
      </c>
      <c r="H76" s="41">
        <v>0</v>
      </c>
      <c r="I76" s="41">
        <v>0</v>
      </c>
      <c r="J76" s="41">
        <v>0</v>
      </c>
      <c r="K76" s="41">
        <v>0</v>
      </c>
      <c r="L76" s="41">
        <v>0</v>
      </c>
      <c r="M76" s="54"/>
      <c r="N76" s="54"/>
      <c r="P76" s="137"/>
    </row>
    <row r="77" spans="1:16" ht="12" customHeight="1">
      <c r="A77" s="172"/>
      <c r="B77" s="172"/>
      <c r="C77" s="40"/>
      <c r="D77" s="220"/>
      <c r="E77" s="39"/>
      <c r="F77" s="44"/>
      <c r="G77" s="37">
        <f t="shared" ref="G77:L77" si="37">IF(G76=0,0,G76/$G76)</f>
        <v>0</v>
      </c>
      <c r="H77" s="37">
        <f t="shared" si="37"/>
        <v>0</v>
      </c>
      <c r="I77" s="37">
        <f t="shared" si="37"/>
        <v>0</v>
      </c>
      <c r="J77" s="37">
        <f t="shared" si="37"/>
        <v>0</v>
      </c>
      <c r="K77" s="37">
        <f t="shared" si="37"/>
        <v>0</v>
      </c>
      <c r="L77" s="37">
        <f t="shared" si="37"/>
        <v>0</v>
      </c>
      <c r="P77" s="137"/>
    </row>
    <row r="78" spans="1:16" ht="12" customHeight="1">
      <c r="A78" s="172"/>
      <c r="B78" s="172"/>
      <c r="C78" s="43"/>
      <c r="D78" s="219" t="s">
        <v>12</v>
      </c>
      <c r="E78" s="42"/>
      <c r="F78" s="41">
        <v>1</v>
      </c>
      <c r="G78" s="41">
        <v>8</v>
      </c>
      <c r="H78" s="41">
        <v>8</v>
      </c>
      <c r="I78" s="41">
        <v>0</v>
      </c>
      <c r="J78" s="41">
        <v>0</v>
      </c>
      <c r="K78" s="41">
        <v>8</v>
      </c>
      <c r="L78" s="41">
        <v>0</v>
      </c>
      <c r="M78" s="54"/>
      <c r="N78" s="54"/>
      <c r="P78" s="137"/>
    </row>
    <row r="79" spans="1:16" ht="12" customHeight="1">
      <c r="A79" s="172"/>
      <c r="B79" s="172"/>
      <c r="C79" s="40"/>
      <c r="D79" s="220"/>
      <c r="E79" s="39"/>
      <c r="F79" s="44"/>
      <c r="G79" s="37">
        <f t="shared" ref="G79:L79" si="38">IF(G78=0,0,G78/$G78)</f>
        <v>1</v>
      </c>
      <c r="H79" s="37">
        <f t="shared" si="38"/>
        <v>1</v>
      </c>
      <c r="I79" s="37">
        <f t="shared" si="38"/>
        <v>0</v>
      </c>
      <c r="J79" s="37">
        <f t="shared" si="38"/>
        <v>0</v>
      </c>
      <c r="K79" s="37">
        <f t="shared" si="38"/>
        <v>1</v>
      </c>
      <c r="L79" s="37">
        <f t="shared" si="38"/>
        <v>0</v>
      </c>
      <c r="P79" s="137"/>
    </row>
    <row r="80" spans="1:16" ht="12" customHeight="1">
      <c r="A80" s="172"/>
      <c r="B80" s="172"/>
      <c r="C80" s="43"/>
      <c r="D80" s="219" t="s">
        <v>11</v>
      </c>
      <c r="E80" s="42"/>
      <c r="F80" s="41">
        <v>5</v>
      </c>
      <c r="G80" s="41">
        <v>11</v>
      </c>
      <c r="H80" s="41">
        <v>11</v>
      </c>
      <c r="I80" s="41">
        <v>0</v>
      </c>
      <c r="J80" s="41">
        <v>0</v>
      </c>
      <c r="K80" s="41">
        <v>11</v>
      </c>
      <c r="L80" s="41">
        <v>0</v>
      </c>
      <c r="M80" s="54"/>
      <c r="N80" s="54"/>
      <c r="P80" s="137"/>
    </row>
    <row r="81" spans="1:16" ht="12" customHeight="1">
      <c r="A81" s="172"/>
      <c r="B81" s="172"/>
      <c r="C81" s="40"/>
      <c r="D81" s="220"/>
      <c r="E81" s="39"/>
      <c r="F81" s="44"/>
      <c r="G81" s="37">
        <f t="shared" ref="G81:L81" si="39">IF(G80=0,0,G80/$G80)</f>
        <v>1</v>
      </c>
      <c r="H81" s="37">
        <f t="shared" si="39"/>
        <v>1</v>
      </c>
      <c r="I81" s="37">
        <f t="shared" si="39"/>
        <v>0</v>
      </c>
      <c r="J81" s="37">
        <f t="shared" si="39"/>
        <v>0</v>
      </c>
      <c r="K81" s="37">
        <f t="shared" si="39"/>
        <v>1</v>
      </c>
      <c r="L81" s="37">
        <f t="shared" si="39"/>
        <v>0</v>
      </c>
      <c r="P81" s="137"/>
    </row>
    <row r="82" spans="1:16" ht="12" customHeight="1">
      <c r="A82" s="172"/>
      <c r="B82" s="172"/>
      <c r="C82" s="43"/>
      <c r="D82" s="219" t="s">
        <v>10</v>
      </c>
      <c r="E82" s="42"/>
      <c r="F82" s="41">
        <v>31</v>
      </c>
      <c r="G82" s="41">
        <v>34</v>
      </c>
      <c r="H82" s="41">
        <v>30</v>
      </c>
      <c r="I82" s="41">
        <v>0</v>
      </c>
      <c r="J82" s="41">
        <v>4</v>
      </c>
      <c r="K82" s="41">
        <v>26</v>
      </c>
      <c r="L82" s="41">
        <v>4</v>
      </c>
      <c r="M82" s="54"/>
      <c r="N82" s="54"/>
      <c r="P82" s="137"/>
    </row>
    <row r="83" spans="1:16" ht="12" customHeight="1">
      <c r="A83" s="172"/>
      <c r="B83" s="172"/>
      <c r="C83" s="40"/>
      <c r="D83" s="220"/>
      <c r="E83" s="39"/>
      <c r="F83" s="44"/>
      <c r="G83" s="37">
        <f t="shared" ref="G83:L83" si="40">IF(G82=0,0,G82/$G82)</f>
        <v>1</v>
      </c>
      <c r="H83" s="37">
        <f t="shared" si="40"/>
        <v>0.88235294117647056</v>
      </c>
      <c r="I83" s="37">
        <f t="shared" si="40"/>
        <v>0</v>
      </c>
      <c r="J83" s="37">
        <f t="shared" si="40"/>
        <v>0.11764705882352941</v>
      </c>
      <c r="K83" s="37">
        <f t="shared" si="40"/>
        <v>0.76470588235294112</v>
      </c>
      <c r="L83" s="37">
        <f t="shared" si="40"/>
        <v>0.11764705882352941</v>
      </c>
      <c r="P83" s="137"/>
    </row>
    <row r="84" spans="1:16" ht="12" customHeight="1">
      <c r="A84" s="172"/>
      <c r="B84" s="172"/>
      <c r="C84" s="43"/>
      <c r="D84" s="219" t="s">
        <v>9</v>
      </c>
      <c r="E84" s="42"/>
      <c r="F84" s="41">
        <v>4</v>
      </c>
      <c r="G84" s="41">
        <v>6</v>
      </c>
      <c r="H84" s="41">
        <v>6</v>
      </c>
      <c r="I84" s="41">
        <v>0</v>
      </c>
      <c r="J84" s="41">
        <v>0</v>
      </c>
      <c r="K84" s="41">
        <v>6</v>
      </c>
      <c r="L84" s="41">
        <v>0</v>
      </c>
      <c r="M84" s="54"/>
      <c r="N84" s="54"/>
      <c r="P84" s="137"/>
    </row>
    <row r="85" spans="1:16" ht="12" customHeight="1">
      <c r="A85" s="172"/>
      <c r="B85" s="172"/>
      <c r="C85" s="40"/>
      <c r="D85" s="220"/>
      <c r="E85" s="39"/>
      <c r="F85" s="44"/>
      <c r="G85" s="37">
        <f t="shared" ref="G85:L85" si="41">IF(G84=0,0,G84/$G84)</f>
        <v>1</v>
      </c>
      <c r="H85" s="37">
        <f t="shared" si="41"/>
        <v>1</v>
      </c>
      <c r="I85" s="37">
        <f t="shared" si="41"/>
        <v>0</v>
      </c>
      <c r="J85" s="37">
        <f t="shared" si="41"/>
        <v>0</v>
      </c>
      <c r="K85" s="37">
        <f t="shared" si="41"/>
        <v>1</v>
      </c>
      <c r="L85" s="37">
        <f t="shared" si="41"/>
        <v>0</v>
      </c>
      <c r="P85" s="137"/>
    </row>
    <row r="86" spans="1:16" ht="12" customHeight="1">
      <c r="A86" s="172"/>
      <c r="B86" s="172"/>
      <c r="C86" s="43"/>
      <c r="D86" s="219" t="s">
        <v>8</v>
      </c>
      <c r="E86" s="42"/>
      <c r="F86" s="41">
        <v>1</v>
      </c>
      <c r="G86" s="41">
        <v>1</v>
      </c>
      <c r="H86" s="41">
        <v>1</v>
      </c>
      <c r="I86" s="41">
        <v>0</v>
      </c>
      <c r="J86" s="41">
        <v>1</v>
      </c>
      <c r="K86" s="41">
        <v>0</v>
      </c>
      <c r="L86" s="41">
        <v>0</v>
      </c>
      <c r="M86" s="54"/>
      <c r="N86" s="54"/>
      <c r="P86" s="137"/>
    </row>
    <row r="87" spans="1:16" ht="12" customHeight="1">
      <c r="A87" s="172"/>
      <c r="B87" s="172"/>
      <c r="C87" s="40"/>
      <c r="D87" s="220"/>
      <c r="E87" s="39"/>
      <c r="F87" s="44"/>
      <c r="G87" s="37">
        <f t="shared" ref="G87:L87" si="42">IF(G86=0,0,G86/$G86)</f>
        <v>1</v>
      </c>
      <c r="H87" s="37">
        <f t="shared" si="42"/>
        <v>1</v>
      </c>
      <c r="I87" s="37">
        <f t="shared" si="42"/>
        <v>0</v>
      </c>
      <c r="J87" s="37">
        <f t="shared" si="42"/>
        <v>1</v>
      </c>
      <c r="K87" s="37">
        <f t="shared" si="42"/>
        <v>0</v>
      </c>
      <c r="L87" s="37">
        <f t="shared" si="42"/>
        <v>0</v>
      </c>
      <c r="P87" s="137"/>
    </row>
    <row r="88" spans="1:16" ht="12" customHeight="1">
      <c r="A88" s="172"/>
      <c r="B88" s="172"/>
      <c r="C88" s="43"/>
      <c r="D88" s="224" t="s">
        <v>119</v>
      </c>
      <c r="E88" s="42"/>
      <c r="F88" s="41">
        <v>4</v>
      </c>
      <c r="G88" s="41">
        <v>4</v>
      </c>
      <c r="H88" s="41">
        <v>4</v>
      </c>
      <c r="I88" s="41">
        <v>0</v>
      </c>
      <c r="J88" s="41">
        <v>0</v>
      </c>
      <c r="K88" s="41">
        <v>4</v>
      </c>
      <c r="L88" s="41">
        <v>0</v>
      </c>
      <c r="M88" s="54"/>
      <c r="N88" s="54"/>
      <c r="P88" s="137"/>
    </row>
    <row r="89" spans="1:16" ht="12" customHeight="1">
      <c r="A89" s="172"/>
      <c r="B89" s="172"/>
      <c r="C89" s="40"/>
      <c r="D89" s="220"/>
      <c r="E89" s="39"/>
      <c r="F89" s="44"/>
      <c r="G89" s="37">
        <f t="shared" ref="G89:L89" si="43">IF(G88=0,0,G88/$G88)</f>
        <v>1</v>
      </c>
      <c r="H89" s="37">
        <f t="shared" si="43"/>
        <v>1</v>
      </c>
      <c r="I89" s="37">
        <f t="shared" si="43"/>
        <v>0</v>
      </c>
      <c r="J89" s="37">
        <f t="shared" si="43"/>
        <v>0</v>
      </c>
      <c r="K89" s="37">
        <f t="shared" si="43"/>
        <v>1</v>
      </c>
      <c r="L89" s="37">
        <f t="shared" si="43"/>
        <v>0</v>
      </c>
      <c r="P89" s="137"/>
    </row>
    <row r="90" spans="1:16" ht="12" customHeight="1">
      <c r="A90" s="172"/>
      <c r="B90" s="172"/>
      <c r="C90" s="43"/>
      <c r="D90" s="219" t="s">
        <v>6</v>
      </c>
      <c r="E90" s="42"/>
      <c r="F90" s="41">
        <v>8</v>
      </c>
      <c r="G90" s="41">
        <v>14</v>
      </c>
      <c r="H90" s="41">
        <v>14</v>
      </c>
      <c r="I90" s="41">
        <v>1</v>
      </c>
      <c r="J90" s="41">
        <v>0</v>
      </c>
      <c r="K90" s="41">
        <v>13</v>
      </c>
      <c r="L90" s="41">
        <v>0</v>
      </c>
      <c r="M90" s="54"/>
      <c r="N90" s="54"/>
      <c r="P90" s="137"/>
    </row>
    <row r="91" spans="1:16" ht="12" customHeight="1">
      <c r="A91" s="172"/>
      <c r="B91" s="172"/>
      <c r="C91" s="40"/>
      <c r="D91" s="220"/>
      <c r="E91" s="39"/>
      <c r="F91" s="44"/>
      <c r="G91" s="37">
        <f t="shared" ref="G91:L91" si="44">IF(G90=0,0,G90/$G90)</f>
        <v>1</v>
      </c>
      <c r="H91" s="37">
        <f t="shared" si="44"/>
        <v>1</v>
      </c>
      <c r="I91" s="37">
        <f t="shared" si="44"/>
        <v>7.1428571428571425E-2</v>
      </c>
      <c r="J91" s="37">
        <f t="shared" si="44"/>
        <v>0</v>
      </c>
      <c r="K91" s="37">
        <f t="shared" si="44"/>
        <v>0.9285714285714286</v>
      </c>
      <c r="L91" s="37">
        <f t="shared" si="44"/>
        <v>0</v>
      </c>
      <c r="P91" s="137"/>
    </row>
    <row r="92" spans="1:16" ht="12" customHeight="1">
      <c r="A92" s="172"/>
      <c r="B92" s="172"/>
      <c r="C92" s="43"/>
      <c r="D92" s="219" t="s">
        <v>5</v>
      </c>
      <c r="E92" s="42"/>
      <c r="F92" s="41">
        <v>2</v>
      </c>
      <c r="G92" s="41">
        <v>2</v>
      </c>
      <c r="H92" s="41">
        <v>2</v>
      </c>
      <c r="I92" s="41">
        <v>0</v>
      </c>
      <c r="J92" s="41">
        <v>0</v>
      </c>
      <c r="K92" s="41">
        <v>2</v>
      </c>
      <c r="L92" s="41">
        <v>0</v>
      </c>
      <c r="M92" s="54"/>
      <c r="N92" s="54"/>
      <c r="P92" s="137"/>
    </row>
    <row r="93" spans="1:16" ht="12" customHeight="1">
      <c r="A93" s="172"/>
      <c r="B93" s="172"/>
      <c r="C93" s="40"/>
      <c r="D93" s="220"/>
      <c r="E93" s="39"/>
      <c r="F93" s="44"/>
      <c r="G93" s="37">
        <f t="shared" ref="G93:L93" si="45">IF(G92=0,0,G92/$G92)</f>
        <v>1</v>
      </c>
      <c r="H93" s="37">
        <f t="shared" si="45"/>
        <v>1</v>
      </c>
      <c r="I93" s="37">
        <f t="shared" si="45"/>
        <v>0</v>
      </c>
      <c r="J93" s="37">
        <f t="shared" si="45"/>
        <v>0</v>
      </c>
      <c r="K93" s="37">
        <f t="shared" si="45"/>
        <v>1</v>
      </c>
      <c r="L93" s="37">
        <f t="shared" si="45"/>
        <v>0</v>
      </c>
      <c r="P93" s="137"/>
    </row>
    <row r="94" spans="1:16" ht="12" customHeight="1">
      <c r="A94" s="172"/>
      <c r="B94" s="172"/>
      <c r="C94" s="43"/>
      <c r="D94" s="219" t="s">
        <v>4</v>
      </c>
      <c r="E94" s="42"/>
      <c r="F94" s="41">
        <v>7</v>
      </c>
      <c r="G94" s="41">
        <v>58</v>
      </c>
      <c r="H94" s="41">
        <v>58</v>
      </c>
      <c r="I94" s="41">
        <v>0</v>
      </c>
      <c r="J94" s="41">
        <v>2</v>
      </c>
      <c r="K94" s="41">
        <v>56</v>
      </c>
      <c r="L94" s="41">
        <v>0</v>
      </c>
      <c r="M94" s="54"/>
      <c r="N94" s="54"/>
      <c r="P94" s="137"/>
    </row>
    <row r="95" spans="1:16" ht="12" customHeight="1">
      <c r="A95" s="172"/>
      <c r="B95" s="172"/>
      <c r="C95" s="40"/>
      <c r="D95" s="220"/>
      <c r="E95" s="39"/>
      <c r="F95" s="44"/>
      <c r="G95" s="37">
        <f t="shared" ref="G95:L95" si="46">IF(G94=0,0,G94/$G94)</f>
        <v>1</v>
      </c>
      <c r="H95" s="37">
        <f t="shared" si="46"/>
        <v>1</v>
      </c>
      <c r="I95" s="37">
        <f t="shared" si="46"/>
        <v>0</v>
      </c>
      <c r="J95" s="37">
        <f t="shared" si="46"/>
        <v>3.4482758620689655E-2</v>
      </c>
      <c r="K95" s="37">
        <f t="shared" si="46"/>
        <v>0.96551724137931039</v>
      </c>
      <c r="L95" s="37">
        <f t="shared" si="46"/>
        <v>0</v>
      </c>
      <c r="P95" s="137"/>
    </row>
    <row r="96" spans="1:16" ht="12" customHeight="1">
      <c r="A96" s="172"/>
      <c r="B96" s="172"/>
      <c r="C96" s="43"/>
      <c r="D96" s="219" t="s">
        <v>3</v>
      </c>
      <c r="E96" s="42"/>
      <c r="F96" s="41">
        <v>87</v>
      </c>
      <c r="G96" s="41">
        <v>422</v>
      </c>
      <c r="H96" s="41">
        <v>414</v>
      </c>
      <c r="I96" s="41">
        <v>6</v>
      </c>
      <c r="J96" s="41">
        <v>9</v>
      </c>
      <c r="K96" s="41">
        <v>399</v>
      </c>
      <c r="L96" s="41">
        <v>8</v>
      </c>
      <c r="M96" s="54"/>
      <c r="N96" s="54"/>
      <c r="P96" s="137"/>
    </row>
    <row r="97" spans="1:16" ht="12" customHeight="1">
      <c r="A97" s="172"/>
      <c r="B97" s="172"/>
      <c r="C97" s="40"/>
      <c r="D97" s="220"/>
      <c r="E97" s="39"/>
      <c r="F97" s="44"/>
      <c r="G97" s="37">
        <f t="shared" ref="G97:L97" si="47">IF(G96=0,0,G96/$G96)</f>
        <v>1</v>
      </c>
      <c r="H97" s="37">
        <f t="shared" si="47"/>
        <v>0.98104265402843605</v>
      </c>
      <c r="I97" s="37">
        <f t="shared" si="47"/>
        <v>1.4218009478672985E-2</v>
      </c>
      <c r="J97" s="37">
        <f t="shared" si="47"/>
        <v>2.132701421800948E-2</v>
      </c>
      <c r="K97" s="37">
        <f t="shared" si="47"/>
        <v>0.9454976303317536</v>
      </c>
      <c r="L97" s="37">
        <f t="shared" si="47"/>
        <v>1.8957345971563982E-2</v>
      </c>
      <c r="P97" s="137"/>
    </row>
    <row r="98" spans="1:16" ht="12" customHeight="1">
      <c r="A98" s="172"/>
      <c r="B98" s="172"/>
      <c r="C98" s="43"/>
      <c r="D98" s="219" t="s">
        <v>2</v>
      </c>
      <c r="E98" s="42"/>
      <c r="F98" s="41">
        <v>11</v>
      </c>
      <c r="G98" s="41">
        <v>17</v>
      </c>
      <c r="H98" s="41">
        <v>17</v>
      </c>
      <c r="I98" s="41">
        <v>1</v>
      </c>
      <c r="J98" s="41">
        <v>1</v>
      </c>
      <c r="K98" s="41">
        <v>15</v>
      </c>
      <c r="L98" s="41">
        <v>0</v>
      </c>
      <c r="M98" s="54"/>
      <c r="N98" s="54"/>
      <c r="P98" s="137"/>
    </row>
    <row r="99" spans="1:16" ht="12" customHeight="1">
      <c r="A99" s="172"/>
      <c r="B99" s="172"/>
      <c r="C99" s="40"/>
      <c r="D99" s="220"/>
      <c r="E99" s="39"/>
      <c r="F99" s="44"/>
      <c r="G99" s="37">
        <f t="shared" ref="G99:L99" si="48">IF(G98=0,0,G98/$G98)</f>
        <v>1</v>
      </c>
      <c r="H99" s="37">
        <f t="shared" si="48"/>
        <v>1</v>
      </c>
      <c r="I99" s="37">
        <f t="shared" si="48"/>
        <v>5.8823529411764705E-2</v>
      </c>
      <c r="J99" s="37">
        <f t="shared" si="48"/>
        <v>5.8823529411764705E-2</v>
      </c>
      <c r="K99" s="37">
        <f t="shared" si="48"/>
        <v>0.88235294117647056</v>
      </c>
      <c r="L99" s="37">
        <f t="shared" si="48"/>
        <v>0</v>
      </c>
      <c r="P99" s="137"/>
    </row>
    <row r="100" spans="1:16" ht="12" customHeight="1">
      <c r="A100" s="172"/>
      <c r="B100" s="172"/>
      <c r="C100" s="43"/>
      <c r="D100" s="219" t="s">
        <v>1</v>
      </c>
      <c r="E100" s="42"/>
      <c r="F100" s="41">
        <v>15</v>
      </c>
      <c r="G100" s="41">
        <v>39</v>
      </c>
      <c r="H100" s="41">
        <v>39</v>
      </c>
      <c r="I100" s="41">
        <v>2</v>
      </c>
      <c r="J100" s="41">
        <v>1</v>
      </c>
      <c r="K100" s="41">
        <v>36</v>
      </c>
      <c r="L100" s="41">
        <v>0</v>
      </c>
      <c r="M100" s="54"/>
      <c r="N100" s="54"/>
      <c r="P100" s="137"/>
    </row>
    <row r="101" spans="1:16" ht="12" customHeight="1">
      <c r="A101" s="173"/>
      <c r="B101" s="173"/>
      <c r="C101" s="40"/>
      <c r="D101" s="220"/>
      <c r="E101" s="39"/>
      <c r="F101" s="38"/>
      <c r="G101" s="37">
        <f t="shared" ref="G101:L101" si="49">IF(G100=0,0,G100/$G100)</f>
        <v>1</v>
      </c>
      <c r="H101" s="37">
        <f t="shared" si="49"/>
        <v>1</v>
      </c>
      <c r="I101" s="37">
        <f t="shared" si="49"/>
        <v>5.128205128205128E-2</v>
      </c>
      <c r="J101" s="37">
        <f t="shared" si="49"/>
        <v>2.564102564102564E-2</v>
      </c>
      <c r="K101" s="37">
        <f t="shared" si="49"/>
        <v>0.92307692307692313</v>
      </c>
      <c r="L101" s="37">
        <f t="shared" si="49"/>
        <v>0</v>
      </c>
      <c r="P101" s="137"/>
    </row>
    <row r="102" spans="1:16" ht="15.75" customHeight="1">
      <c r="L102" s="100" t="s">
        <v>505</v>
      </c>
    </row>
  </sheetData>
  <sortState ref="O7:P100">
    <sortCondition ref="P7:P100"/>
  </sortState>
  <mergeCells count="60">
    <mergeCell ref="D36:D37"/>
    <mergeCell ref="D38:D39"/>
    <mergeCell ref="B70:B101"/>
    <mergeCell ref="D70:D71"/>
    <mergeCell ref="D72:D73"/>
    <mergeCell ref="D74:D75"/>
    <mergeCell ref="D76:D77"/>
    <mergeCell ref="D96:D97"/>
    <mergeCell ref="D98:D99"/>
    <mergeCell ref="D86:D87"/>
    <mergeCell ref="D88:D89"/>
    <mergeCell ref="D90:D91"/>
    <mergeCell ref="D92:D93"/>
    <mergeCell ref="D94:D95"/>
    <mergeCell ref="D82:D83"/>
    <mergeCell ref="D84:D85"/>
    <mergeCell ref="D56:D57"/>
    <mergeCell ref="D60:D61"/>
    <mergeCell ref="D62:D63"/>
    <mergeCell ref="D64:D65"/>
    <mergeCell ref="D66:D67"/>
    <mergeCell ref="D58:D59"/>
    <mergeCell ref="D28:D29"/>
    <mergeCell ref="D30:D31"/>
    <mergeCell ref="D32:D33"/>
    <mergeCell ref="D34:D35"/>
    <mergeCell ref="A20:A101"/>
    <mergeCell ref="D40:D41"/>
    <mergeCell ref="D42:D43"/>
    <mergeCell ref="D46:D47"/>
    <mergeCell ref="D48:D49"/>
    <mergeCell ref="D50:D51"/>
    <mergeCell ref="D22:D23"/>
    <mergeCell ref="D24:D25"/>
    <mergeCell ref="D68:D69"/>
    <mergeCell ref="D100:D101"/>
    <mergeCell ref="D78:D79"/>
    <mergeCell ref="D80:D81"/>
    <mergeCell ref="B20:B69"/>
    <mergeCell ref="D20:D21"/>
    <mergeCell ref="A3:E6"/>
    <mergeCell ref="F3:F6"/>
    <mergeCell ref="G3:G6"/>
    <mergeCell ref="D52:D53"/>
    <mergeCell ref="D54:D55"/>
    <mergeCell ref="D44:D45"/>
    <mergeCell ref="A7:E9"/>
    <mergeCell ref="A10:A19"/>
    <mergeCell ref="B10:E11"/>
    <mergeCell ref="B12:E13"/>
    <mergeCell ref="B14:E15"/>
    <mergeCell ref="B16:E17"/>
    <mergeCell ref="B18:E19"/>
    <mergeCell ref="D26:D27"/>
    <mergeCell ref="H3:L3"/>
    <mergeCell ref="H4:H6"/>
    <mergeCell ref="L4:L6"/>
    <mergeCell ref="I5:I6"/>
    <mergeCell ref="J5:J6"/>
    <mergeCell ref="K5:K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20:L102"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94"/>
  <sheetViews>
    <sheetView showGridLines="0" view="pageBreakPreview" zoomScaleNormal="100" zoomScaleSheetLayoutView="100" workbookViewId="0">
      <selection activeCell="D1" sqref="D1"/>
    </sheetView>
  </sheetViews>
  <sheetFormatPr defaultRowHeight="13.5"/>
  <cols>
    <col min="1" max="2" width="2.625" style="121" customWidth="1"/>
    <col min="3" max="3" width="1.375" style="121" customWidth="1"/>
    <col min="4" max="4" width="27.625" style="121" customWidth="1"/>
    <col min="5" max="5" width="1.375" style="121" customWidth="1"/>
    <col min="6" max="15" width="9.625" style="102" customWidth="1"/>
    <col min="16" max="16384" width="9" style="102"/>
  </cols>
  <sheetData>
    <row r="1" spans="1:16" ht="14.25">
      <c r="A1" s="120" t="s">
        <v>633</v>
      </c>
      <c r="F1" s="122"/>
    </row>
    <row r="2" spans="1:16">
      <c r="F2" s="122"/>
    </row>
    <row r="3" spans="1:16">
      <c r="A3" s="268" t="s">
        <v>64</v>
      </c>
      <c r="B3" s="269"/>
      <c r="C3" s="269"/>
      <c r="D3" s="269"/>
      <c r="E3" s="270"/>
      <c r="F3" s="263" t="s">
        <v>186</v>
      </c>
      <c r="G3" s="264"/>
      <c r="H3" s="285" t="s">
        <v>185</v>
      </c>
      <c r="I3" s="264"/>
      <c r="J3" s="288"/>
      <c r="K3" s="285" t="s">
        <v>184</v>
      </c>
      <c r="L3" s="264"/>
      <c r="M3" s="288"/>
      <c r="N3" s="283" t="s">
        <v>183</v>
      </c>
      <c r="O3" s="284"/>
    </row>
    <row r="4" spans="1:16" ht="42" customHeight="1">
      <c r="A4" s="271"/>
      <c r="B4" s="272"/>
      <c r="C4" s="272"/>
      <c r="D4" s="272"/>
      <c r="E4" s="273"/>
      <c r="F4" s="221" t="s">
        <v>182</v>
      </c>
      <c r="G4" s="285" t="s">
        <v>181</v>
      </c>
      <c r="H4" s="222"/>
      <c r="I4" s="289" t="s">
        <v>180</v>
      </c>
      <c r="J4" s="221" t="s">
        <v>179</v>
      </c>
      <c r="K4" s="286"/>
      <c r="L4" s="221" t="s">
        <v>178</v>
      </c>
      <c r="M4" s="221" t="s">
        <v>177</v>
      </c>
      <c r="N4" s="221" t="s">
        <v>176</v>
      </c>
      <c r="O4" s="221" t="s">
        <v>175</v>
      </c>
    </row>
    <row r="5" spans="1:16" ht="15" customHeight="1">
      <c r="A5" s="271"/>
      <c r="B5" s="272"/>
      <c r="C5" s="272"/>
      <c r="D5" s="272"/>
      <c r="E5" s="273"/>
      <c r="F5" s="222"/>
      <c r="G5" s="286"/>
      <c r="H5" s="222"/>
      <c r="I5" s="290"/>
      <c r="J5" s="222"/>
      <c r="K5" s="286"/>
      <c r="L5" s="222"/>
      <c r="M5" s="222"/>
      <c r="N5" s="222"/>
      <c r="O5" s="222"/>
    </row>
    <row r="6" spans="1:16" ht="15" customHeight="1">
      <c r="A6" s="274"/>
      <c r="B6" s="275"/>
      <c r="C6" s="275"/>
      <c r="D6" s="275"/>
      <c r="E6" s="276"/>
      <c r="F6" s="223"/>
      <c r="G6" s="287"/>
      <c r="H6" s="223"/>
      <c r="I6" s="291"/>
      <c r="J6" s="223"/>
      <c r="K6" s="287"/>
      <c r="L6" s="223"/>
      <c r="M6" s="223"/>
      <c r="N6" s="223"/>
      <c r="O6" s="223"/>
    </row>
    <row r="7" spans="1:16" ht="23.1" customHeight="1">
      <c r="A7" s="265" t="s">
        <v>50</v>
      </c>
      <c r="B7" s="266"/>
      <c r="C7" s="266"/>
      <c r="D7" s="266"/>
      <c r="E7" s="267"/>
      <c r="F7" s="31">
        <f>SUM(H7,K7)</f>
        <v>1777</v>
      </c>
      <c r="G7" s="30">
        <f>SUM(I7,L7)</f>
        <v>914</v>
      </c>
      <c r="H7" s="30">
        <v>893</v>
      </c>
      <c r="I7" s="30">
        <v>855</v>
      </c>
      <c r="J7" s="116">
        <f>IF(I7=0,0,I7/H7*100)</f>
        <v>95.744680851063833</v>
      </c>
      <c r="K7" s="30">
        <v>884</v>
      </c>
      <c r="L7" s="30">
        <v>59</v>
      </c>
      <c r="M7" s="116">
        <f>IF(K7=0,0,L7/K7*100)</f>
        <v>6.6742081447963804</v>
      </c>
      <c r="N7" s="116">
        <f>IF(I7=0,0,I7/$G7*100)</f>
        <v>93.544857768052509</v>
      </c>
      <c r="O7" s="82">
        <f>IF(L7=0,0,L7/$G7*100)</f>
        <v>6.4551422319474829</v>
      </c>
      <c r="P7" s="122"/>
    </row>
    <row r="8" spans="1:16" ht="23.1" customHeight="1">
      <c r="A8" s="277" t="s">
        <v>49</v>
      </c>
      <c r="B8" s="280" t="s">
        <v>48</v>
      </c>
      <c r="C8" s="281"/>
      <c r="D8" s="281"/>
      <c r="E8" s="282"/>
      <c r="F8" s="31">
        <f>SUM(H8,K8)</f>
        <v>49</v>
      </c>
      <c r="G8" s="30">
        <f>SUM(I8,L8)</f>
        <v>30</v>
      </c>
      <c r="H8" s="29">
        <v>28</v>
      </c>
      <c r="I8" s="29">
        <v>26</v>
      </c>
      <c r="J8" s="116">
        <f t="shared" ref="J8:J53" si="0">IF(I8=0,0,I8/H8*100)</f>
        <v>92.857142857142861</v>
      </c>
      <c r="K8" s="30">
        <v>21</v>
      </c>
      <c r="L8" s="30">
        <v>4</v>
      </c>
      <c r="M8" s="116">
        <f t="shared" ref="M8:M53" si="1">IF(K8=0,0,L8/K8*100)</f>
        <v>19.047619047619047</v>
      </c>
      <c r="N8" s="116">
        <f t="shared" ref="N8:N53" si="2">IF(I8=0,0,I8/$G8*100)</f>
        <v>86.666666666666671</v>
      </c>
      <c r="O8" s="82">
        <f t="shared" ref="O8:O53" si="3">IF(L8=0,0,L8/$G8*100)</f>
        <v>13.333333333333334</v>
      </c>
    </row>
    <row r="9" spans="1:16" ht="23.1" customHeight="1">
      <c r="A9" s="278"/>
      <c r="B9" s="280" t="s">
        <v>47</v>
      </c>
      <c r="C9" s="281"/>
      <c r="D9" s="281"/>
      <c r="E9" s="282"/>
      <c r="F9" s="31">
        <f t="shared" ref="F9:F53" si="4">SUM(H9,K9)</f>
        <v>98</v>
      </c>
      <c r="G9" s="30">
        <f t="shared" ref="G9:G53" si="5">SUM(I9,L9)</f>
        <v>48</v>
      </c>
      <c r="H9" s="29">
        <v>50</v>
      </c>
      <c r="I9" s="29">
        <v>45</v>
      </c>
      <c r="J9" s="116">
        <f t="shared" si="0"/>
        <v>90</v>
      </c>
      <c r="K9" s="30">
        <v>48</v>
      </c>
      <c r="L9" s="30">
        <v>3</v>
      </c>
      <c r="M9" s="116">
        <f t="shared" si="1"/>
        <v>6.25</v>
      </c>
      <c r="N9" s="116">
        <f t="shared" si="2"/>
        <v>93.75</v>
      </c>
      <c r="O9" s="82">
        <f t="shared" si="3"/>
        <v>6.25</v>
      </c>
    </row>
    <row r="10" spans="1:16" ht="23.1" customHeight="1">
      <c r="A10" s="278"/>
      <c r="B10" s="280" t="s">
        <v>46</v>
      </c>
      <c r="C10" s="281"/>
      <c r="D10" s="281"/>
      <c r="E10" s="282"/>
      <c r="F10" s="31">
        <f t="shared" si="4"/>
        <v>529</v>
      </c>
      <c r="G10" s="30">
        <f t="shared" si="5"/>
        <v>238</v>
      </c>
      <c r="H10" s="29">
        <v>238</v>
      </c>
      <c r="I10" s="29">
        <v>223</v>
      </c>
      <c r="J10" s="116">
        <f t="shared" si="0"/>
        <v>93.69747899159664</v>
      </c>
      <c r="K10" s="30">
        <v>291</v>
      </c>
      <c r="L10" s="30">
        <v>15</v>
      </c>
      <c r="M10" s="116">
        <f t="shared" si="1"/>
        <v>5.1546391752577314</v>
      </c>
      <c r="N10" s="116">
        <f t="shared" si="2"/>
        <v>93.69747899159664</v>
      </c>
      <c r="O10" s="82">
        <f t="shared" si="3"/>
        <v>6.3025210084033612</v>
      </c>
    </row>
    <row r="11" spans="1:16" ht="23.1" customHeight="1">
      <c r="A11" s="278"/>
      <c r="B11" s="280" t="s">
        <v>45</v>
      </c>
      <c r="C11" s="281"/>
      <c r="D11" s="281"/>
      <c r="E11" s="282"/>
      <c r="F11" s="31">
        <f t="shared" si="4"/>
        <v>372</v>
      </c>
      <c r="G11" s="30">
        <f>SUM(I11,L11)</f>
        <v>183</v>
      </c>
      <c r="H11" s="29">
        <v>179</v>
      </c>
      <c r="I11" s="29">
        <v>177</v>
      </c>
      <c r="J11" s="116">
        <f t="shared" si="0"/>
        <v>98.882681564245814</v>
      </c>
      <c r="K11" s="30">
        <v>193</v>
      </c>
      <c r="L11" s="30">
        <v>6</v>
      </c>
      <c r="M11" s="116">
        <f t="shared" si="1"/>
        <v>3.1088082901554404</v>
      </c>
      <c r="N11" s="116">
        <f t="shared" si="2"/>
        <v>96.721311475409834</v>
      </c>
      <c r="O11" s="82">
        <f t="shared" si="3"/>
        <v>3.278688524590164</v>
      </c>
    </row>
    <row r="12" spans="1:16" ht="23.1" customHeight="1">
      <c r="A12" s="279"/>
      <c r="B12" s="280" t="s">
        <v>44</v>
      </c>
      <c r="C12" s="281"/>
      <c r="D12" s="281"/>
      <c r="E12" s="282"/>
      <c r="F12" s="31">
        <f t="shared" si="4"/>
        <v>729</v>
      </c>
      <c r="G12" s="30">
        <f t="shared" si="5"/>
        <v>415</v>
      </c>
      <c r="H12" s="29">
        <v>398</v>
      </c>
      <c r="I12" s="29">
        <v>384</v>
      </c>
      <c r="J12" s="116">
        <f t="shared" si="0"/>
        <v>96.482412060301499</v>
      </c>
      <c r="K12" s="30">
        <v>331</v>
      </c>
      <c r="L12" s="30">
        <v>31</v>
      </c>
      <c r="M12" s="116">
        <f t="shared" si="1"/>
        <v>9.3655589123867067</v>
      </c>
      <c r="N12" s="116">
        <f t="shared" si="2"/>
        <v>92.53012048192771</v>
      </c>
      <c r="O12" s="82">
        <f t="shared" si="3"/>
        <v>7.4698795180722897</v>
      </c>
    </row>
    <row r="13" spans="1:16" ht="23.1" customHeight="1">
      <c r="A13" s="260" t="s">
        <v>43</v>
      </c>
      <c r="B13" s="260" t="s">
        <v>42</v>
      </c>
      <c r="C13" s="130"/>
      <c r="D13" s="111" t="s">
        <v>16</v>
      </c>
      <c r="E13" s="112"/>
      <c r="F13" s="31">
        <f t="shared" si="4"/>
        <v>771</v>
      </c>
      <c r="G13" s="30">
        <f>SUM(I13,L13)</f>
        <v>313</v>
      </c>
      <c r="H13" s="30">
        <v>281</v>
      </c>
      <c r="I13" s="30">
        <v>274</v>
      </c>
      <c r="J13" s="116">
        <f t="shared" si="0"/>
        <v>97.508896797153028</v>
      </c>
      <c r="K13" s="30">
        <v>490</v>
      </c>
      <c r="L13" s="30">
        <v>39</v>
      </c>
      <c r="M13" s="116">
        <f t="shared" si="1"/>
        <v>7.9591836734693873</v>
      </c>
      <c r="N13" s="116">
        <f t="shared" si="2"/>
        <v>87.539936102236425</v>
      </c>
      <c r="O13" s="82">
        <f t="shared" si="3"/>
        <v>12.460063897763577</v>
      </c>
      <c r="P13" s="122"/>
    </row>
    <row r="14" spans="1:16" ht="23.1" customHeight="1">
      <c r="A14" s="261"/>
      <c r="B14" s="261"/>
      <c r="C14" s="130"/>
      <c r="D14" s="111" t="s">
        <v>41</v>
      </c>
      <c r="E14" s="112"/>
      <c r="F14" s="31">
        <f t="shared" si="4"/>
        <v>89</v>
      </c>
      <c r="G14" s="30">
        <f t="shared" si="5"/>
        <v>52</v>
      </c>
      <c r="H14" s="29">
        <v>52</v>
      </c>
      <c r="I14" s="29">
        <v>51</v>
      </c>
      <c r="J14" s="116">
        <f t="shared" si="0"/>
        <v>98.076923076923066</v>
      </c>
      <c r="K14" s="30">
        <v>37</v>
      </c>
      <c r="L14" s="30">
        <v>1</v>
      </c>
      <c r="M14" s="116">
        <f t="shared" si="1"/>
        <v>2.7027027027027026</v>
      </c>
      <c r="N14" s="116">
        <f t="shared" si="2"/>
        <v>98.076923076923066</v>
      </c>
      <c r="O14" s="82">
        <f t="shared" si="3"/>
        <v>1.9230769230769231</v>
      </c>
    </row>
    <row r="15" spans="1:16" ht="23.1" customHeight="1">
      <c r="A15" s="261"/>
      <c r="B15" s="261"/>
      <c r="C15" s="130"/>
      <c r="D15" s="111" t="s">
        <v>40</v>
      </c>
      <c r="E15" s="112"/>
      <c r="F15" s="31">
        <f t="shared" si="4"/>
        <v>2</v>
      </c>
      <c r="G15" s="30">
        <f t="shared" si="5"/>
        <v>0</v>
      </c>
      <c r="H15" s="29">
        <v>0</v>
      </c>
      <c r="I15" s="29">
        <v>0</v>
      </c>
      <c r="J15" s="116">
        <f t="shared" si="0"/>
        <v>0</v>
      </c>
      <c r="K15" s="30">
        <v>2</v>
      </c>
      <c r="L15" s="30">
        <v>0</v>
      </c>
      <c r="M15" s="116">
        <f t="shared" si="1"/>
        <v>0</v>
      </c>
      <c r="N15" s="116">
        <f t="shared" si="2"/>
        <v>0</v>
      </c>
      <c r="O15" s="82">
        <f t="shared" si="3"/>
        <v>0</v>
      </c>
    </row>
    <row r="16" spans="1:16" ht="23.1" customHeight="1">
      <c r="A16" s="261"/>
      <c r="B16" s="261"/>
      <c r="C16" s="130"/>
      <c r="D16" s="111" t="s">
        <v>39</v>
      </c>
      <c r="E16" s="112"/>
      <c r="F16" s="31">
        <f t="shared" si="4"/>
        <v>28</v>
      </c>
      <c r="G16" s="30">
        <f t="shared" si="5"/>
        <v>23</v>
      </c>
      <c r="H16" s="29">
        <v>25</v>
      </c>
      <c r="I16" s="29">
        <v>23</v>
      </c>
      <c r="J16" s="116">
        <f t="shared" si="0"/>
        <v>92</v>
      </c>
      <c r="K16" s="30">
        <v>3</v>
      </c>
      <c r="L16" s="30">
        <v>0</v>
      </c>
      <c r="M16" s="116">
        <f t="shared" si="1"/>
        <v>0</v>
      </c>
      <c r="N16" s="116">
        <f t="shared" si="2"/>
        <v>100</v>
      </c>
      <c r="O16" s="82">
        <f t="shared" si="3"/>
        <v>0</v>
      </c>
    </row>
    <row r="17" spans="1:15" ht="23.1" customHeight="1">
      <c r="A17" s="261"/>
      <c r="B17" s="261"/>
      <c r="C17" s="130"/>
      <c r="D17" s="111" t="s">
        <v>38</v>
      </c>
      <c r="E17" s="112"/>
      <c r="F17" s="31">
        <f t="shared" si="4"/>
        <v>2</v>
      </c>
      <c r="G17" s="30">
        <f t="shared" si="5"/>
        <v>0</v>
      </c>
      <c r="H17" s="29">
        <v>0</v>
      </c>
      <c r="I17" s="29">
        <v>0</v>
      </c>
      <c r="J17" s="116">
        <f t="shared" si="0"/>
        <v>0</v>
      </c>
      <c r="K17" s="30">
        <v>2</v>
      </c>
      <c r="L17" s="30">
        <v>0</v>
      </c>
      <c r="M17" s="116">
        <f t="shared" si="1"/>
        <v>0</v>
      </c>
      <c r="N17" s="116">
        <f t="shared" si="2"/>
        <v>0</v>
      </c>
      <c r="O17" s="82">
        <f t="shared" si="3"/>
        <v>0</v>
      </c>
    </row>
    <row r="18" spans="1:15" ht="23.1" customHeight="1">
      <c r="A18" s="261"/>
      <c r="B18" s="261"/>
      <c r="C18" s="130"/>
      <c r="D18" s="111" t="s">
        <v>37</v>
      </c>
      <c r="E18" s="112"/>
      <c r="F18" s="31">
        <f t="shared" si="4"/>
        <v>9</v>
      </c>
      <c r="G18" s="30">
        <f t="shared" si="5"/>
        <v>1</v>
      </c>
      <c r="H18" s="29">
        <v>1</v>
      </c>
      <c r="I18" s="29">
        <v>1</v>
      </c>
      <c r="J18" s="116">
        <f t="shared" si="0"/>
        <v>100</v>
      </c>
      <c r="K18" s="30">
        <v>8</v>
      </c>
      <c r="L18" s="30">
        <v>0</v>
      </c>
      <c r="M18" s="116">
        <f t="shared" si="1"/>
        <v>0</v>
      </c>
      <c r="N18" s="116">
        <f t="shared" si="2"/>
        <v>100</v>
      </c>
      <c r="O18" s="82">
        <f t="shared" si="3"/>
        <v>0</v>
      </c>
    </row>
    <row r="19" spans="1:15" ht="23.1" customHeight="1">
      <c r="A19" s="261"/>
      <c r="B19" s="261"/>
      <c r="C19" s="130"/>
      <c r="D19" s="111" t="s">
        <v>36</v>
      </c>
      <c r="E19" s="112"/>
      <c r="F19" s="31">
        <f t="shared" si="4"/>
        <v>4</v>
      </c>
      <c r="G19" s="30">
        <f t="shared" si="5"/>
        <v>2</v>
      </c>
      <c r="H19" s="29">
        <v>2</v>
      </c>
      <c r="I19" s="29">
        <v>2</v>
      </c>
      <c r="J19" s="116">
        <f t="shared" si="0"/>
        <v>100</v>
      </c>
      <c r="K19" s="30">
        <v>2</v>
      </c>
      <c r="L19" s="30">
        <v>0</v>
      </c>
      <c r="M19" s="116">
        <f t="shared" si="1"/>
        <v>0</v>
      </c>
      <c r="N19" s="116">
        <f t="shared" si="2"/>
        <v>100</v>
      </c>
      <c r="O19" s="82">
        <f t="shared" si="3"/>
        <v>0</v>
      </c>
    </row>
    <row r="20" spans="1:15" ht="23.1" customHeight="1">
      <c r="A20" s="261"/>
      <c r="B20" s="261"/>
      <c r="C20" s="130"/>
      <c r="D20" s="111" t="s">
        <v>35</v>
      </c>
      <c r="E20" s="112"/>
      <c r="F20" s="31">
        <f t="shared" si="4"/>
        <v>2</v>
      </c>
      <c r="G20" s="30">
        <f t="shared" si="5"/>
        <v>2</v>
      </c>
      <c r="H20" s="29">
        <v>2</v>
      </c>
      <c r="I20" s="29">
        <v>2</v>
      </c>
      <c r="J20" s="116">
        <f t="shared" si="0"/>
        <v>100</v>
      </c>
      <c r="K20" s="30">
        <v>0</v>
      </c>
      <c r="L20" s="30">
        <v>0</v>
      </c>
      <c r="M20" s="116">
        <f t="shared" si="1"/>
        <v>0</v>
      </c>
      <c r="N20" s="116">
        <f t="shared" si="2"/>
        <v>100</v>
      </c>
      <c r="O20" s="82">
        <f t="shared" si="3"/>
        <v>0</v>
      </c>
    </row>
    <row r="21" spans="1:15" ht="23.1" customHeight="1">
      <c r="A21" s="261"/>
      <c r="B21" s="261"/>
      <c r="C21" s="130"/>
      <c r="D21" s="111" t="s">
        <v>34</v>
      </c>
      <c r="E21" s="112"/>
      <c r="F21" s="31">
        <f t="shared" si="4"/>
        <v>81</v>
      </c>
      <c r="G21" s="30">
        <f t="shared" si="5"/>
        <v>38</v>
      </c>
      <c r="H21" s="29">
        <v>28</v>
      </c>
      <c r="I21" s="29">
        <v>28</v>
      </c>
      <c r="J21" s="116">
        <f t="shared" si="0"/>
        <v>100</v>
      </c>
      <c r="K21" s="30">
        <v>53</v>
      </c>
      <c r="L21" s="30">
        <v>10</v>
      </c>
      <c r="M21" s="116">
        <f t="shared" si="1"/>
        <v>18.867924528301888</v>
      </c>
      <c r="N21" s="116">
        <f t="shared" si="2"/>
        <v>73.68421052631578</v>
      </c>
      <c r="O21" s="82">
        <f t="shared" si="3"/>
        <v>26.315789473684209</v>
      </c>
    </row>
    <row r="22" spans="1:15" ht="23.1" customHeight="1">
      <c r="A22" s="261"/>
      <c r="B22" s="261"/>
      <c r="C22" s="130"/>
      <c r="D22" s="111" t="s">
        <v>33</v>
      </c>
      <c r="E22" s="112"/>
      <c r="F22" s="31">
        <f t="shared" si="4"/>
        <v>0</v>
      </c>
      <c r="G22" s="30">
        <f t="shared" si="5"/>
        <v>0</v>
      </c>
      <c r="H22" s="29">
        <v>0</v>
      </c>
      <c r="I22" s="29">
        <v>0</v>
      </c>
      <c r="J22" s="116">
        <f t="shared" si="0"/>
        <v>0</v>
      </c>
      <c r="K22" s="30">
        <v>0</v>
      </c>
      <c r="L22" s="30">
        <v>0</v>
      </c>
      <c r="M22" s="116">
        <f t="shared" si="1"/>
        <v>0</v>
      </c>
      <c r="N22" s="116">
        <f t="shared" si="2"/>
        <v>0</v>
      </c>
      <c r="O22" s="82">
        <f t="shared" si="3"/>
        <v>0</v>
      </c>
    </row>
    <row r="23" spans="1:15" ht="23.1" customHeight="1">
      <c r="A23" s="261"/>
      <c r="B23" s="261"/>
      <c r="C23" s="130"/>
      <c r="D23" s="111" t="s">
        <v>32</v>
      </c>
      <c r="E23" s="112"/>
      <c r="F23" s="31">
        <f t="shared" si="4"/>
        <v>24</v>
      </c>
      <c r="G23" s="30">
        <f t="shared" si="5"/>
        <v>11</v>
      </c>
      <c r="H23" s="29">
        <v>11</v>
      </c>
      <c r="I23" s="29">
        <v>11</v>
      </c>
      <c r="J23" s="116">
        <f t="shared" si="0"/>
        <v>100</v>
      </c>
      <c r="K23" s="30">
        <v>13</v>
      </c>
      <c r="L23" s="30">
        <v>0</v>
      </c>
      <c r="M23" s="116">
        <f t="shared" si="1"/>
        <v>0</v>
      </c>
      <c r="N23" s="116">
        <f t="shared" si="2"/>
        <v>100</v>
      </c>
      <c r="O23" s="82">
        <f t="shared" si="3"/>
        <v>0</v>
      </c>
    </row>
    <row r="24" spans="1:15" ht="23.1" customHeight="1">
      <c r="A24" s="261"/>
      <c r="B24" s="261"/>
      <c r="C24" s="130"/>
      <c r="D24" s="111" t="s">
        <v>31</v>
      </c>
      <c r="E24" s="112"/>
      <c r="F24" s="31">
        <f t="shared" ref="F24" si="6">SUM(H24,K24)</f>
        <v>3</v>
      </c>
      <c r="G24" s="30">
        <f t="shared" ref="G24" si="7">SUM(I24,L24)</f>
        <v>2</v>
      </c>
      <c r="H24" s="29">
        <v>2</v>
      </c>
      <c r="I24" s="29">
        <v>2</v>
      </c>
      <c r="J24" s="116">
        <f t="shared" ref="J24" si="8">IF(I24=0,0,I24/H24*100)</f>
        <v>100</v>
      </c>
      <c r="K24" s="30">
        <v>1</v>
      </c>
      <c r="L24" s="30">
        <v>0</v>
      </c>
      <c r="M24" s="116">
        <f t="shared" ref="M24" si="9">IF(K24=0,0,L24/K24*100)</f>
        <v>0</v>
      </c>
      <c r="N24" s="116">
        <f t="shared" ref="N24" si="10">IF(I24=0,0,I24/$G24*100)</f>
        <v>100</v>
      </c>
      <c r="O24" s="82">
        <f t="shared" ref="O24" si="11">IF(L24=0,0,L24/$G24*100)</f>
        <v>0</v>
      </c>
    </row>
    <row r="25" spans="1:15" ht="23.1" customHeight="1">
      <c r="A25" s="261"/>
      <c r="B25" s="261"/>
      <c r="C25" s="130"/>
      <c r="D25" s="115" t="s">
        <v>30</v>
      </c>
      <c r="E25" s="112"/>
      <c r="F25" s="31">
        <f t="shared" si="4"/>
        <v>11</v>
      </c>
      <c r="G25" s="30">
        <f t="shared" si="5"/>
        <v>11</v>
      </c>
      <c r="H25" s="29">
        <v>6</v>
      </c>
      <c r="I25" s="29">
        <v>6</v>
      </c>
      <c r="J25" s="116">
        <f t="shared" si="0"/>
        <v>100</v>
      </c>
      <c r="K25" s="30">
        <v>5</v>
      </c>
      <c r="L25" s="30">
        <v>5</v>
      </c>
      <c r="M25" s="116">
        <f t="shared" si="1"/>
        <v>100</v>
      </c>
      <c r="N25" s="116">
        <f t="shared" si="2"/>
        <v>54.54545454545454</v>
      </c>
      <c r="O25" s="82">
        <f t="shared" si="3"/>
        <v>45.454545454545453</v>
      </c>
    </row>
    <row r="26" spans="1:15" ht="23.1" customHeight="1">
      <c r="A26" s="261"/>
      <c r="B26" s="261"/>
      <c r="C26" s="130"/>
      <c r="D26" s="111" t="s">
        <v>29</v>
      </c>
      <c r="E26" s="112"/>
      <c r="F26" s="31">
        <f t="shared" si="4"/>
        <v>29</v>
      </c>
      <c r="G26" s="30">
        <f t="shared" si="5"/>
        <v>11</v>
      </c>
      <c r="H26" s="29">
        <v>10</v>
      </c>
      <c r="I26" s="29">
        <v>10</v>
      </c>
      <c r="J26" s="116">
        <f t="shared" si="0"/>
        <v>100</v>
      </c>
      <c r="K26" s="30">
        <v>19</v>
      </c>
      <c r="L26" s="30">
        <v>1</v>
      </c>
      <c r="M26" s="116">
        <f t="shared" si="1"/>
        <v>5.2631578947368416</v>
      </c>
      <c r="N26" s="116">
        <f t="shared" si="2"/>
        <v>90.909090909090907</v>
      </c>
      <c r="O26" s="82">
        <f t="shared" si="3"/>
        <v>9.0909090909090917</v>
      </c>
    </row>
    <row r="27" spans="1:15" ht="23.1" customHeight="1">
      <c r="A27" s="261"/>
      <c r="B27" s="261"/>
      <c r="C27" s="130"/>
      <c r="D27" s="111" t="s">
        <v>28</v>
      </c>
      <c r="E27" s="112"/>
      <c r="F27" s="31">
        <f t="shared" si="4"/>
        <v>12</v>
      </c>
      <c r="G27" s="30">
        <f t="shared" si="5"/>
        <v>3</v>
      </c>
      <c r="H27" s="29">
        <v>3</v>
      </c>
      <c r="I27" s="29">
        <v>3</v>
      </c>
      <c r="J27" s="116">
        <f t="shared" si="0"/>
        <v>100</v>
      </c>
      <c r="K27" s="30">
        <v>9</v>
      </c>
      <c r="L27" s="30">
        <v>0</v>
      </c>
      <c r="M27" s="116">
        <f t="shared" si="1"/>
        <v>0</v>
      </c>
      <c r="N27" s="116">
        <f t="shared" si="2"/>
        <v>100</v>
      </c>
      <c r="O27" s="82">
        <f t="shared" si="3"/>
        <v>0</v>
      </c>
    </row>
    <row r="28" spans="1:15" ht="23.1" customHeight="1">
      <c r="A28" s="261"/>
      <c r="B28" s="261"/>
      <c r="C28" s="130"/>
      <c r="D28" s="111" t="s">
        <v>27</v>
      </c>
      <c r="E28" s="112"/>
      <c r="F28" s="31">
        <f t="shared" si="4"/>
        <v>7</v>
      </c>
      <c r="G28" s="30">
        <f t="shared" si="5"/>
        <v>0</v>
      </c>
      <c r="H28" s="29">
        <v>0</v>
      </c>
      <c r="I28" s="29">
        <v>0</v>
      </c>
      <c r="J28" s="116">
        <f t="shared" si="0"/>
        <v>0</v>
      </c>
      <c r="K28" s="30">
        <v>7</v>
      </c>
      <c r="L28" s="30">
        <v>0</v>
      </c>
      <c r="M28" s="116">
        <f t="shared" si="1"/>
        <v>0</v>
      </c>
      <c r="N28" s="116">
        <f t="shared" si="2"/>
        <v>0</v>
      </c>
      <c r="O28" s="82">
        <f t="shared" si="3"/>
        <v>0</v>
      </c>
    </row>
    <row r="29" spans="1:15" ht="23.1" customHeight="1">
      <c r="A29" s="261"/>
      <c r="B29" s="261"/>
      <c r="C29" s="130"/>
      <c r="D29" s="111" t="s">
        <v>26</v>
      </c>
      <c r="E29" s="112"/>
      <c r="F29" s="31">
        <f t="shared" si="4"/>
        <v>25</v>
      </c>
      <c r="G29" s="30">
        <f t="shared" si="5"/>
        <v>5</v>
      </c>
      <c r="H29" s="29">
        <v>6</v>
      </c>
      <c r="I29" s="29">
        <v>5</v>
      </c>
      <c r="J29" s="116">
        <f t="shared" si="0"/>
        <v>83.333333333333343</v>
      </c>
      <c r="K29" s="30">
        <v>19</v>
      </c>
      <c r="L29" s="30">
        <v>0</v>
      </c>
      <c r="M29" s="116">
        <f t="shared" si="1"/>
        <v>0</v>
      </c>
      <c r="N29" s="116">
        <f t="shared" si="2"/>
        <v>100</v>
      </c>
      <c r="O29" s="82">
        <f t="shared" si="3"/>
        <v>0</v>
      </c>
    </row>
    <row r="30" spans="1:15" ht="23.1" customHeight="1">
      <c r="A30" s="261"/>
      <c r="B30" s="261"/>
      <c r="C30" s="130"/>
      <c r="D30" s="111" t="s">
        <v>25</v>
      </c>
      <c r="E30" s="112"/>
      <c r="F30" s="31">
        <f t="shared" si="4"/>
        <v>36</v>
      </c>
      <c r="G30" s="30">
        <f t="shared" si="5"/>
        <v>8</v>
      </c>
      <c r="H30" s="29">
        <v>8</v>
      </c>
      <c r="I30" s="29">
        <v>8</v>
      </c>
      <c r="J30" s="116">
        <f t="shared" si="0"/>
        <v>100</v>
      </c>
      <c r="K30" s="30">
        <v>28</v>
      </c>
      <c r="L30" s="30">
        <v>0</v>
      </c>
      <c r="M30" s="116">
        <f t="shared" si="1"/>
        <v>0</v>
      </c>
      <c r="N30" s="116">
        <f t="shared" si="2"/>
        <v>100</v>
      </c>
      <c r="O30" s="82">
        <f t="shared" si="3"/>
        <v>0</v>
      </c>
    </row>
    <row r="31" spans="1:15" ht="23.1" customHeight="1">
      <c r="A31" s="261"/>
      <c r="B31" s="261"/>
      <c r="C31" s="130"/>
      <c r="D31" s="111" t="s">
        <v>24</v>
      </c>
      <c r="E31" s="112"/>
      <c r="F31" s="31">
        <f t="shared" si="4"/>
        <v>76</v>
      </c>
      <c r="G31" s="30">
        <f t="shared" si="5"/>
        <v>22</v>
      </c>
      <c r="H31" s="29">
        <v>21</v>
      </c>
      <c r="I31" s="29">
        <v>21</v>
      </c>
      <c r="J31" s="116">
        <f t="shared" si="0"/>
        <v>100</v>
      </c>
      <c r="K31" s="30">
        <v>55</v>
      </c>
      <c r="L31" s="30">
        <v>1</v>
      </c>
      <c r="M31" s="116">
        <f t="shared" si="1"/>
        <v>1.8181818181818181</v>
      </c>
      <c r="N31" s="116">
        <f t="shared" si="2"/>
        <v>95.454545454545453</v>
      </c>
      <c r="O31" s="82">
        <f t="shared" si="3"/>
        <v>4.5454545454545459</v>
      </c>
    </row>
    <row r="32" spans="1:15" ht="23.1" customHeight="1">
      <c r="A32" s="261"/>
      <c r="B32" s="261"/>
      <c r="C32" s="130"/>
      <c r="D32" s="111" t="s">
        <v>23</v>
      </c>
      <c r="E32" s="112"/>
      <c r="F32" s="31">
        <f t="shared" si="4"/>
        <v>24</v>
      </c>
      <c r="G32" s="30">
        <f t="shared" si="5"/>
        <v>12</v>
      </c>
      <c r="H32" s="29">
        <v>13</v>
      </c>
      <c r="I32" s="29">
        <v>12</v>
      </c>
      <c r="J32" s="116">
        <f t="shared" si="0"/>
        <v>92.307692307692307</v>
      </c>
      <c r="K32" s="30">
        <v>11</v>
      </c>
      <c r="L32" s="30">
        <v>0</v>
      </c>
      <c r="M32" s="116">
        <f t="shared" si="1"/>
        <v>0</v>
      </c>
      <c r="N32" s="116">
        <f t="shared" si="2"/>
        <v>100</v>
      </c>
      <c r="O32" s="82">
        <f t="shared" si="3"/>
        <v>0</v>
      </c>
    </row>
    <row r="33" spans="1:15" ht="24" customHeight="1">
      <c r="A33" s="261"/>
      <c r="B33" s="261"/>
      <c r="C33" s="130"/>
      <c r="D33" s="111" t="s">
        <v>22</v>
      </c>
      <c r="E33" s="112"/>
      <c r="F33" s="31">
        <f t="shared" si="4"/>
        <v>117</v>
      </c>
      <c r="G33" s="30">
        <f t="shared" si="5"/>
        <v>35</v>
      </c>
      <c r="H33" s="29">
        <v>31</v>
      </c>
      <c r="I33" s="29">
        <v>30</v>
      </c>
      <c r="J33" s="116">
        <f t="shared" si="0"/>
        <v>96.774193548387103</v>
      </c>
      <c r="K33" s="30">
        <v>86</v>
      </c>
      <c r="L33" s="30">
        <v>5</v>
      </c>
      <c r="M33" s="116">
        <f t="shared" si="1"/>
        <v>5.8139534883720927</v>
      </c>
      <c r="N33" s="116">
        <f t="shared" si="2"/>
        <v>85.714285714285708</v>
      </c>
      <c r="O33" s="82">
        <f t="shared" si="3"/>
        <v>14.285714285714285</v>
      </c>
    </row>
    <row r="34" spans="1:15" ht="23.1" customHeight="1">
      <c r="A34" s="261"/>
      <c r="B34" s="261"/>
      <c r="C34" s="130"/>
      <c r="D34" s="111" t="s">
        <v>21</v>
      </c>
      <c r="E34" s="112"/>
      <c r="F34" s="31">
        <f t="shared" si="4"/>
        <v>46</v>
      </c>
      <c r="G34" s="30">
        <f t="shared" si="5"/>
        <v>35</v>
      </c>
      <c r="H34" s="29">
        <v>22</v>
      </c>
      <c r="I34" s="29">
        <v>22</v>
      </c>
      <c r="J34" s="116">
        <f t="shared" si="0"/>
        <v>100</v>
      </c>
      <c r="K34" s="30">
        <v>24</v>
      </c>
      <c r="L34" s="30">
        <v>13</v>
      </c>
      <c r="M34" s="116">
        <f t="shared" si="1"/>
        <v>54.166666666666664</v>
      </c>
      <c r="N34" s="116">
        <f t="shared" si="2"/>
        <v>62.857142857142854</v>
      </c>
      <c r="O34" s="82">
        <f t="shared" si="3"/>
        <v>37.142857142857146</v>
      </c>
    </row>
    <row r="35" spans="1:15" ht="23.1" customHeight="1">
      <c r="A35" s="261"/>
      <c r="B35" s="261"/>
      <c r="C35" s="130"/>
      <c r="D35" s="111" t="s">
        <v>20</v>
      </c>
      <c r="E35" s="112"/>
      <c r="F35" s="31">
        <f t="shared" si="4"/>
        <v>46</v>
      </c>
      <c r="G35" s="30">
        <f t="shared" si="5"/>
        <v>17</v>
      </c>
      <c r="H35" s="29">
        <v>14</v>
      </c>
      <c r="I35" s="29">
        <v>14</v>
      </c>
      <c r="J35" s="116">
        <f t="shared" si="0"/>
        <v>100</v>
      </c>
      <c r="K35" s="30">
        <v>32</v>
      </c>
      <c r="L35" s="30">
        <v>3</v>
      </c>
      <c r="M35" s="116">
        <f t="shared" si="1"/>
        <v>9.375</v>
      </c>
      <c r="N35" s="116">
        <f t="shared" si="2"/>
        <v>82.35294117647058</v>
      </c>
      <c r="O35" s="82">
        <f t="shared" si="3"/>
        <v>17.647058823529413</v>
      </c>
    </row>
    <row r="36" spans="1:15" ht="23.1" customHeight="1">
      <c r="A36" s="261"/>
      <c r="B36" s="261"/>
      <c r="C36" s="130"/>
      <c r="D36" s="111" t="s">
        <v>19</v>
      </c>
      <c r="E36" s="112"/>
      <c r="F36" s="31">
        <f t="shared" si="4"/>
        <v>66</v>
      </c>
      <c r="G36" s="30">
        <f t="shared" si="5"/>
        <v>13</v>
      </c>
      <c r="H36" s="29">
        <v>14</v>
      </c>
      <c r="I36" s="29">
        <v>13</v>
      </c>
      <c r="J36" s="116">
        <f t="shared" si="0"/>
        <v>92.857142857142861</v>
      </c>
      <c r="K36" s="30">
        <v>52</v>
      </c>
      <c r="L36" s="30">
        <v>0</v>
      </c>
      <c r="M36" s="116">
        <f t="shared" si="1"/>
        <v>0</v>
      </c>
      <c r="N36" s="116">
        <f t="shared" si="2"/>
        <v>100</v>
      </c>
      <c r="O36" s="82">
        <f t="shared" si="3"/>
        <v>0</v>
      </c>
    </row>
    <row r="37" spans="1:15" ht="23.1" customHeight="1">
      <c r="A37" s="261"/>
      <c r="B37" s="262"/>
      <c r="C37" s="130"/>
      <c r="D37" s="111" t="s">
        <v>18</v>
      </c>
      <c r="E37" s="112"/>
      <c r="F37" s="31">
        <f t="shared" si="4"/>
        <v>32</v>
      </c>
      <c r="G37" s="30">
        <f t="shared" si="5"/>
        <v>10</v>
      </c>
      <c r="H37" s="29">
        <v>10</v>
      </c>
      <c r="I37" s="29">
        <v>10</v>
      </c>
      <c r="J37" s="116">
        <f t="shared" si="0"/>
        <v>100</v>
      </c>
      <c r="K37" s="30">
        <v>22</v>
      </c>
      <c r="L37" s="30">
        <v>0</v>
      </c>
      <c r="M37" s="116">
        <f t="shared" si="1"/>
        <v>0</v>
      </c>
      <c r="N37" s="116">
        <f t="shared" si="2"/>
        <v>100</v>
      </c>
      <c r="O37" s="82">
        <f t="shared" si="3"/>
        <v>0</v>
      </c>
    </row>
    <row r="38" spans="1:15" ht="23.1" customHeight="1">
      <c r="A38" s="261"/>
      <c r="B38" s="260" t="s">
        <v>17</v>
      </c>
      <c r="C38" s="130"/>
      <c r="D38" s="111" t="s">
        <v>16</v>
      </c>
      <c r="E38" s="112"/>
      <c r="F38" s="31">
        <f t="shared" si="4"/>
        <v>1006</v>
      </c>
      <c r="G38" s="30">
        <f>SUM(I38,L38)</f>
        <v>601</v>
      </c>
      <c r="H38" s="30">
        <v>612</v>
      </c>
      <c r="I38" s="30">
        <v>581</v>
      </c>
      <c r="J38" s="116">
        <f t="shared" si="0"/>
        <v>94.93464052287581</v>
      </c>
      <c r="K38" s="30">
        <v>394</v>
      </c>
      <c r="L38" s="30">
        <v>20</v>
      </c>
      <c r="M38" s="116">
        <f t="shared" si="1"/>
        <v>5.0761421319796955</v>
      </c>
      <c r="N38" s="116">
        <f t="shared" si="2"/>
        <v>96.672212978369387</v>
      </c>
      <c r="O38" s="82">
        <f t="shared" si="3"/>
        <v>3.3277870216306153</v>
      </c>
    </row>
    <row r="39" spans="1:15" ht="23.1" customHeight="1">
      <c r="A39" s="261"/>
      <c r="B39" s="261"/>
      <c r="C39" s="130"/>
      <c r="D39" s="111" t="s">
        <v>15</v>
      </c>
      <c r="E39" s="112"/>
      <c r="F39" s="31">
        <f t="shared" si="4"/>
        <v>0</v>
      </c>
      <c r="G39" s="30">
        <f t="shared" si="5"/>
        <v>0</v>
      </c>
      <c r="H39" s="29">
        <v>0</v>
      </c>
      <c r="I39" s="29">
        <v>0</v>
      </c>
      <c r="J39" s="116">
        <f t="shared" si="0"/>
        <v>0</v>
      </c>
      <c r="K39" s="30">
        <v>0</v>
      </c>
      <c r="L39" s="30">
        <v>0</v>
      </c>
      <c r="M39" s="116">
        <f t="shared" si="1"/>
        <v>0</v>
      </c>
      <c r="N39" s="116">
        <f t="shared" si="2"/>
        <v>0</v>
      </c>
      <c r="O39" s="82">
        <f t="shared" si="3"/>
        <v>0</v>
      </c>
    </row>
    <row r="40" spans="1:15" ht="23.1" customHeight="1">
      <c r="A40" s="261"/>
      <c r="B40" s="261"/>
      <c r="C40" s="130"/>
      <c r="D40" s="111" t="s">
        <v>14</v>
      </c>
      <c r="E40" s="112"/>
      <c r="F40" s="31">
        <f t="shared" si="4"/>
        <v>53</v>
      </c>
      <c r="G40" s="30">
        <f t="shared" si="5"/>
        <v>6</v>
      </c>
      <c r="H40" s="29">
        <v>8</v>
      </c>
      <c r="I40" s="29">
        <v>5</v>
      </c>
      <c r="J40" s="116">
        <f t="shared" si="0"/>
        <v>62.5</v>
      </c>
      <c r="K40" s="30">
        <v>45</v>
      </c>
      <c r="L40" s="30">
        <v>1</v>
      </c>
      <c r="M40" s="116">
        <f t="shared" si="1"/>
        <v>2.2222222222222223</v>
      </c>
      <c r="N40" s="116">
        <f t="shared" si="2"/>
        <v>83.333333333333343</v>
      </c>
      <c r="O40" s="82">
        <f t="shared" si="3"/>
        <v>16.666666666666664</v>
      </c>
    </row>
    <row r="41" spans="1:15" ht="23.1" customHeight="1">
      <c r="A41" s="261"/>
      <c r="B41" s="261"/>
      <c r="C41" s="130"/>
      <c r="D41" s="111" t="s">
        <v>13</v>
      </c>
      <c r="E41" s="112"/>
      <c r="F41" s="31">
        <f t="shared" si="4"/>
        <v>12</v>
      </c>
      <c r="G41" s="30">
        <f t="shared" si="5"/>
        <v>0</v>
      </c>
      <c r="H41" s="29">
        <v>0</v>
      </c>
      <c r="I41" s="29">
        <v>0</v>
      </c>
      <c r="J41" s="116">
        <f t="shared" si="0"/>
        <v>0</v>
      </c>
      <c r="K41" s="30">
        <v>12</v>
      </c>
      <c r="L41" s="30">
        <v>0</v>
      </c>
      <c r="M41" s="116">
        <f t="shared" si="1"/>
        <v>0</v>
      </c>
      <c r="N41" s="116">
        <f t="shared" si="2"/>
        <v>0</v>
      </c>
      <c r="O41" s="82">
        <f t="shared" si="3"/>
        <v>0</v>
      </c>
    </row>
    <row r="42" spans="1:15" ht="23.1" customHeight="1">
      <c r="A42" s="261"/>
      <c r="B42" s="261"/>
      <c r="C42" s="130"/>
      <c r="D42" s="111" t="s">
        <v>12</v>
      </c>
      <c r="E42" s="112"/>
      <c r="F42" s="31">
        <f t="shared" si="4"/>
        <v>23</v>
      </c>
      <c r="G42" s="30">
        <f t="shared" si="5"/>
        <v>8</v>
      </c>
      <c r="H42" s="29">
        <v>8</v>
      </c>
      <c r="I42" s="29">
        <v>8</v>
      </c>
      <c r="J42" s="116">
        <f t="shared" si="0"/>
        <v>100</v>
      </c>
      <c r="K42" s="30">
        <v>15</v>
      </c>
      <c r="L42" s="30">
        <v>0</v>
      </c>
      <c r="M42" s="116">
        <f t="shared" si="1"/>
        <v>0</v>
      </c>
      <c r="N42" s="116">
        <f t="shared" si="2"/>
        <v>100</v>
      </c>
      <c r="O42" s="82">
        <f t="shared" si="3"/>
        <v>0</v>
      </c>
    </row>
    <row r="43" spans="1:15" ht="23.1" customHeight="1">
      <c r="A43" s="261"/>
      <c r="B43" s="261"/>
      <c r="C43" s="130"/>
      <c r="D43" s="111" t="s">
        <v>11</v>
      </c>
      <c r="E43" s="112"/>
      <c r="F43" s="31">
        <f t="shared" si="4"/>
        <v>33</v>
      </c>
      <c r="G43" s="30">
        <f t="shared" si="5"/>
        <v>13</v>
      </c>
      <c r="H43" s="29">
        <v>11</v>
      </c>
      <c r="I43" s="29">
        <v>11</v>
      </c>
      <c r="J43" s="116">
        <f t="shared" si="0"/>
        <v>100</v>
      </c>
      <c r="K43" s="30">
        <v>22</v>
      </c>
      <c r="L43" s="30">
        <v>2</v>
      </c>
      <c r="M43" s="116">
        <f t="shared" si="1"/>
        <v>9.0909090909090917</v>
      </c>
      <c r="N43" s="116">
        <f t="shared" si="2"/>
        <v>84.615384615384613</v>
      </c>
      <c r="O43" s="82">
        <f t="shared" si="3"/>
        <v>15.384615384615385</v>
      </c>
    </row>
    <row r="44" spans="1:15" ht="23.1" customHeight="1">
      <c r="A44" s="261"/>
      <c r="B44" s="261"/>
      <c r="C44" s="130"/>
      <c r="D44" s="111" t="s">
        <v>10</v>
      </c>
      <c r="E44" s="112"/>
      <c r="F44" s="31">
        <f t="shared" si="4"/>
        <v>73</v>
      </c>
      <c r="G44" s="30">
        <f t="shared" si="5"/>
        <v>27</v>
      </c>
      <c r="H44" s="29">
        <v>30</v>
      </c>
      <c r="I44" s="29">
        <v>26</v>
      </c>
      <c r="J44" s="116">
        <f t="shared" si="0"/>
        <v>86.666666666666671</v>
      </c>
      <c r="K44" s="30">
        <v>43</v>
      </c>
      <c r="L44" s="30">
        <v>1</v>
      </c>
      <c r="M44" s="116">
        <f t="shared" si="1"/>
        <v>2.3255813953488373</v>
      </c>
      <c r="N44" s="116">
        <f t="shared" si="2"/>
        <v>96.296296296296291</v>
      </c>
      <c r="O44" s="82">
        <f t="shared" si="3"/>
        <v>3.7037037037037033</v>
      </c>
    </row>
    <row r="45" spans="1:15" ht="23.1" customHeight="1">
      <c r="A45" s="261"/>
      <c r="B45" s="261"/>
      <c r="C45" s="130"/>
      <c r="D45" s="111" t="s">
        <v>9</v>
      </c>
      <c r="E45" s="112"/>
      <c r="F45" s="31">
        <f t="shared" si="4"/>
        <v>32</v>
      </c>
      <c r="G45" s="30">
        <f t="shared" si="5"/>
        <v>6</v>
      </c>
      <c r="H45" s="29">
        <v>6</v>
      </c>
      <c r="I45" s="29">
        <v>6</v>
      </c>
      <c r="J45" s="116">
        <f t="shared" si="0"/>
        <v>100</v>
      </c>
      <c r="K45" s="30">
        <v>26</v>
      </c>
      <c r="L45" s="30">
        <v>0</v>
      </c>
      <c r="M45" s="116">
        <f t="shared" si="1"/>
        <v>0</v>
      </c>
      <c r="N45" s="116">
        <f t="shared" si="2"/>
        <v>100</v>
      </c>
      <c r="O45" s="82">
        <f t="shared" si="3"/>
        <v>0</v>
      </c>
    </row>
    <row r="46" spans="1:15" ht="23.1" customHeight="1">
      <c r="A46" s="261"/>
      <c r="B46" s="261"/>
      <c r="C46" s="130"/>
      <c r="D46" s="111" t="s">
        <v>8</v>
      </c>
      <c r="E46" s="112"/>
      <c r="F46" s="31">
        <f t="shared" si="4"/>
        <v>2</v>
      </c>
      <c r="G46" s="30">
        <f t="shared" si="5"/>
        <v>0</v>
      </c>
      <c r="H46" s="29">
        <v>1</v>
      </c>
      <c r="I46" s="29">
        <v>0</v>
      </c>
      <c r="J46" s="116">
        <f t="shared" si="0"/>
        <v>0</v>
      </c>
      <c r="K46" s="30">
        <v>1</v>
      </c>
      <c r="L46" s="30">
        <v>0</v>
      </c>
      <c r="M46" s="116">
        <f t="shared" si="1"/>
        <v>0</v>
      </c>
      <c r="N46" s="116">
        <f t="shared" si="2"/>
        <v>0</v>
      </c>
      <c r="O46" s="82">
        <f t="shared" si="3"/>
        <v>0</v>
      </c>
    </row>
    <row r="47" spans="1:15" ht="24" customHeight="1">
      <c r="A47" s="261"/>
      <c r="B47" s="261"/>
      <c r="C47" s="130"/>
      <c r="D47" s="115" t="s">
        <v>7</v>
      </c>
      <c r="E47" s="112"/>
      <c r="F47" s="31">
        <f t="shared" si="4"/>
        <v>16</v>
      </c>
      <c r="G47" s="30">
        <f t="shared" si="5"/>
        <v>7</v>
      </c>
      <c r="H47" s="29">
        <v>4</v>
      </c>
      <c r="I47" s="29">
        <v>4</v>
      </c>
      <c r="J47" s="116">
        <f t="shared" si="0"/>
        <v>100</v>
      </c>
      <c r="K47" s="30">
        <v>12</v>
      </c>
      <c r="L47" s="30">
        <v>3</v>
      </c>
      <c r="M47" s="116">
        <f t="shared" si="1"/>
        <v>25</v>
      </c>
      <c r="N47" s="116">
        <f t="shared" si="2"/>
        <v>57.142857142857139</v>
      </c>
      <c r="O47" s="82">
        <f t="shared" si="3"/>
        <v>42.857142857142854</v>
      </c>
    </row>
    <row r="48" spans="1:15" ht="23.1" customHeight="1">
      <c r="A48" s="261"/>
      <c r="B48" s="261"/>
      <c r="C48" s="130"/>
      <c r="D48" s="111" t="s">
        <v>6</v>
      </c>
      <c r="E48" s="112"/>
      <c r="F48" s="31">
        <f t="shared" si="4"/>
        <v>21</v>
      </c>
      <c r="G48" s="30">
        <f t="shared" si="5"/>
        <v>13</v>
      </c>
      <c r="H48" s="29">
        <v>14</v>
      </c>
      <c r="I48" s="29">
        <v>13</v>
      </c>
      <c r="J48" s="116">
        <f t="shared" si="0"/>
        <v>92.857142857142861</v>
      </c>
      <c r="K48" s="30">
        <v>7</v>
      </c>
      <c r="L48" s="30">
        <v>0</v>
      </c>
      <c r="M48" s="116">
        <f t="shared" si="1"/>
        <v>0</v>
      </c>
      <c r="N48" s="116">
        <f t="shared" si="2"/>
        <v>100</v>
      </c>
      <c r="O48" s="82">
        <f t="shared" si="3"/>
        <v>0</v>
      </c>
    </row>
    <row r="49" spans="1:15" ht="23.1" customHeight="1">
      <c r="A49" s="261"/>
      <c r="B49" s="261"/>
      <c r="C49" s="130"/>
      <c r="D49" s="111" t="s">
        <v>5</v>
      </c>
      <c r="E49" s="112"/>
      <c r="F49" s="31">
        <f t="shared" si="4"/>
        <v>5</v>
      </c>
      <c r="G49" s="30">
        <f t="shared" si="5"/>
        <v>4</v>
      </c>
      <c r="H49" s="29">
        <v>2</v>
      </c>
      <c r="I49" s="29">
        <v>2</v>
      </c>
      <c r="J49" s="116">
        <f t="shared" si="0"/>
        <v>100</v>
      </c>
      <c r="K49" s="30">
        <v>3</v>
      </c>
      <c r="L49" s="30">
        <v>2</v>
      </c>
      <c r="M49" s="116">
        <f t="shared" si="1"/>
        <v>66.666666666666657</v>
      </c>
      <c r="N49" s="116">
        <f t="shared" si="2"/>
        <v>50</v>
      </c>
      <c r="O49" s="82">
        <f t="shared" si="3"/>
        <v>50</v>
      </c>
    </row>
    <row r="50" spans="1:15" ht="23.1" customHeight="1">
      <c r="A50" s="261"/>
      <c r="B50" s="261"/>
      <c r="C50" s="130"/>
      <c r="D50" s="111" t="s">
        <v>4</v>
      </c>
      <c r="E50" s="112"/>
      <c r="F50" s="31">
        <f t="shared" si="4"/>
        <v>64</v>
      </c>
      <c r="G50" s="30">
        <f t="shared" si="5"/>
        <v>56</v>
      </c>
      <c r="H50" s="29">
        <v>58</v>
      </c>
      <c r="I50" s="29">
        <v>56</v>
      </c>
      <c r="J50" s="116">
        <f t="shared" si="0"/>
        <v>96.551724137931032</v>
      </c>
      <c r="K50" s="30">
        <v>6</v>
      </c>
      <c r="L50" s="30">
        <v>0</v>
      </c>
      <c r="M50" s="116">
        <f t="shared" si="1"/>
        <v>0</v>
      </c>
      <c r="N50" s="116">
        <f t="shared" si="2"/>
        <v>100</v>
      </c>
      <c r="O50" s="82">
        <f t="shared" si="3"/>
        <v>0</v>
      </c>
    </row>
    <row r="51" spans="1:15" ht="23.1" customHeight="1">
      <c r="A51" s="261"/>
      <c r="B51" s="261"/>
      <c r="C51" s="130"/>
      <c r="D51" s="111" t="s">
        <v>3</v>
      </c>
      <c r="E51" s="112"/>
      <c r="F51" s="31">
        <f t="shared" si="4"/>
        <v>571</v>
      </c>
      <c r="G51" s="30">
        <f t="shared" si="5"/>
        <v>408</v>
      </c>
      <c r="H51" s="29">
        <v>414</v>
      </c>
      <c r="I51" s="29">
        <v>399</v>
      </c>
      <c r="J51" s="116">
        <f t="shared" si="0"/>
        <v>96.376811594202891</v>
      </c>
      <c r="K51" s="30">
        <v>157</v>
      </c>
      <c r="L51" s="30">
        <v>9</v>
      </c>
      <c r="M51" s="116">
        <f t="shared" si="1"/>
        <v>5.7324840764331215</v>
      </c>
      <c r="N51" s="116">
        <f t="shared" si="2"/>
        <v>97.794117647058826</v>
      </c>
      <c r="O51" s="82">
        <f t="shared" si="3"/>
        <v>2.2058823529411766</v>
      </c>
    </row>
    <row r="52" spans="1:15" ht="23.1" customHeight="1">
      <c r="A52" s="261"/>
      <c r="B52" s="261"/>
      <c r="C52" s="130"/>
      <c r="D52" s="111" t="s">
        <v>2</v>
      </c>
      <c r="E52" s="112"/>
      <c r="F52" s="31">
        <f t="shared" si="4"/>
        <v>37</v>
      </c>
      <c r="G52" s="30">
        <f t="shared" si="5"/>
        <v>16</v>
      </c>
      <c r="H52" s="29">
        <v>17</v>
      </c>
      <c r="I52" s="29">
        <v>15</v>
      </c>
      <c r="J52" s="116">
        <f t="shared" si="0"/>
        <v>88.235294117647058</v>
      </c>
      <c r="K52" s="30">
        <v>20</v>
      </c>
      <c r="L52" s="30">
        <v>1</v>
      </c>
      <c r="M52" s="116">
        <f t="shared" si="1"/>
        <v>5</v>
      </c>
      <c r="N52" s="116">
        <f t="shared" si="2"/>
        <v>93.75</v>
      </c>
      <c r="O52" s="82">
        <f t="shared" si="3"/>
        <v>6.25</v>
      </c>
    </row>
    <row r="53" spans="1:15" ht="24" customHeight="1">
      <c r="A53" s="262"/>
      <c r="B53" s="262"/>
      <c r="C53" s="130"/>
      <c r="D53" s="115" t="s">
        <v>1</v>
      </c>
      <c r="E53" s="112"/>
      <c r="F53" s="31">
        <f t="shared" si="4"/>
        <v>64</v>
      </c>
      <c r="G53" s="30">
        <f t="shared" si="5"/>
        <v>37</v>
      </c>
      <c r="H53" s="29">
        <v>39</v>
      </c>
      <c r="I53" s="29">
        <v>36</v>
      </c>
      <c r="J53" s="116">
        <f t="shared" si="0"/>
        <v>92.307692307692307</v>
      </c>
      <c r="K53" s="30">
        <v>25</v>
      </c>
      <c r="L53" s="30">
        <v>1</v>
      </c>
      <c r="M53" s="116">
        <f t="shared" si="1"/>
        <v>4</v>
      </c>
      <c r="N53" s="116">
        <f t="shared" si="2"/>
        <v>97.297297297297305</v>
      </c>
      <c r="O53" s="82">
        <f t="shared" si="3"/>
        <v>2.7027027027027026</v>
      </c>
    </row>
    <row r="55" spans="1:15">
      <c r="G55" s="122">
        <f>SUM(G13,G38)</f>
        <v>914</v>
      </c>
      <c r="H55" s="122">
        <f t="shared" ref="H55:L55" si="12">SUM(H13,H38)</f>
        <v>893</v>
      </c>
      <c r="I55" s="122">
        <f t="shared" si="12"/>
        <v>855</v>
      </c>
      <c r="J55" s="122">
        <f t="shared" si="12"/>
        <v>192.44353732002884</v>
      </c>
      <c r="K55" s="122">
        <f t="shared" si="12"/>
        <v>884</v>
      </c>
      <c r="L55" s="122">
        <f t="shared" si="12"/>
        <v>59</v>
      </c>
      <c r="M55" s="122"/>
      <c r="N55" s="122"/>
    </row>
    <row r="59" spans="1:15" ht="12.75" customHeight="1"/>
    <row r="65" spans="4:4">
      <c r="D65" s="131"/>
    </row>
    <row r="69" spans="4:4">
      <c r="D69" s="131"/>
    </row>
    <row r="73" spans="4:4">
      <c r="D73" s="131"/>
    </row>
    <row r="75" spans="4:4">
      <c r="D75" s="131"/>
    </row>
    <row r="77" spans="4:4">
      <c r="D77" s="131"/>
    </row>
    <row r="79" spans="4:4">
      <c r="D79" s="131"/>
    </row>
    <row r="81" spans="4:4" ht="13.5" customHeight="1">
      <c r="D81" s="132"/>
    </row>
    <row r="82" spans="4:4" ht="13.5" customHeight="1"/>
    <row r="83" spans="4:4">
      <c r="D83" s="131"/>
    </row>
    <row r="85" spans="4:4">
      <c r="D85" s="131"/>
    </row>
    <row r="87" spans="4:4">
      <c r="D87" s="131"/>
    </row>
    <row r="89" spans="4:4">
      <c r="D89" s="131"/>
    </row>
    <row r="93" spans="4:4" ht="12.75" customHeight="1"/>
    <row r="94" spans="4:4" ht="12.75" customHeight="1"/>
  </sheetData>
  <mergeCells count="25">
    <mergeCell ref="N3:O3"/>
    <mergeCell ref="F4:F6"/>
    <mergeCell ref="G4:G6"/>
    <mergeCell ref="N4:N6"/>
    <mergeCell ref="O4:O6"/>
    <mergeCell ref="H3:H6"/>
    <mergeCell ref="K3:K6"/>
    <mergeCell ref="I3:J3"/>
    <mergeCell ref="M4:M6"/>
    <mergeCell ref="I4:I6"/>
    <mergeCell ref="J4:J6"/>
    <mergeCell ref="L4:L6"/>
    <mergeCell ref="L3:M3"/>
    <mergeCell ref="A13:A53"/>
    <mergeCell ref="B13:B37"/>
    <mergeCell ref="B38:B53"/>
    <mergeCell ref="F3:G3"/>
    <mergeCell ref="A7:E7"/>
    <mergeCell ref="A3:E6"/>
    <mergeCell ref="A8:A12"/>
    <mergeCell ref="B12:E12"/>
    <mergeCell ref="B9:E9"/>
    <mergeCell ref="B10:E10"/>
    <mergeCell ref="B11:E11"/>
    <mergeCell ref="B8:E8"/>
  </mergeCells>
  <phoneticPr fontId="2"/>
  <pageMargins left="0.59055118110236227" right="0.19685039370078741" top="0.39370078740157483" bottom="0.39370078740157483" header="0.51181102362204722" footer="0.51181102362204722"/>
  <pageSetup paperSize="9" scale="7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0"/>
  <sheetViews>
    <sheetView showGridLines="0" view="pageBreakPreview" zoomScaleNormal="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2" width="8.625" style="3" customWidth="1"/>
    <col min="13" max="16384" width="9" style="3"/>
  </cols>
  <sheetData>
    <row r="1" spans="1:12" ht="14.25">
      <c r="A1" s="18" t="s">
        <v>634</v>
      </c>
    </row>
    <row r="3" spans="1:12" ht="13.5" customHeight="1">
      <c r="A3" s="158" t="s">
        <v>64</v>
      </c>
      <c r="B3" s="159"/>
      <c r="C3" s="159"/>
      <c r="D3" s="159"/>
      <c r="E3" s="160"/>
      <c r="F3" s="167" t="s">
        <v>63</v>
      </c>
      <c r="G3" s="250" t="s">
        <v>144</v>
      </c>
      <c r="H3" s="250"/>
      <c r="I3" s="210" t="s">
        <v>143</v>
      </c>
      <c r="J3" s="210"/>
      <c r="K3" s="210" t="s">
        <v>138</v>
      </c>
      <c r="L3" s="210"/>
    </row>
    <row r="4" spans="1:12" ht="42" customHeight="1">
      <c r="A4" s="161"/>
      <c r="B4" s="162"/>
      <c r="C4" s="162"/>
      <c r="D4" s="162"/>
      <c r="E4" s="163"/>
      <c r="F4" s="168"/>
      <c r="G4" s="250"/>
      <c r="H4" s="250"/>
      <c r="I4" s="210"/>
      <c r="J4" s="210"/>
      <c r="K4" s="210"/>
      <c r="L4" s="210"/>
    </row>
    <row r="5" spans="1:12" ht="15" customHeight="1">
      <c r="A5" s="161"/>
      <c r="B5" s="162"/>
      <c r="C5" s="162"/>
      <c r="D5" s="162"/>
      <c r="E5" s="163"/>
      <c r="F5" s="150"/>
      <c r="G5" s="151" t="s">
        <v>52</v>
      </c>
      <c r="H5" s="153" t="s">
        <v>51</v>
      </c>
      <c r="I5" s="151" t="s">
        <v>52</v>
      </c>
      <c r="J5" s="153" t="s">
        <v>51</v>
      </c>
      <c r="K5" s="151" t="s">
        <v>52</v>
      </c>
      <c r="L5" s="153" t="s">
        <v>51</v>
      </c>
    </row>
    <row r="6" spans="1:12" ht="15" customHeight="1">
      <c r="A6" s="164"/>
      <c r="B6" s="165"/>
      <c r="C6" s="165"/>
      <c r="D6" s="165"/>
      <c r="E6" s="166"/>
      <c r="F6" s="150"/>
      <c r="G6" s="152"/>
      <c r="H6" s="154"/>
      <c r="I6" s="152"/>
      <c r="J6" s="154"/>
      <c r="K6" s="152"/>
      <c r="L6" s="154"/>
    </row>
    <row r="7" spans="1:12" ht="23.1" customHeight="1">
      <c r="A7" s="155" t="s">
        <v>50</v>
      </c>
      <c r="B7" s="156"/>
      <c r="C7" s="156"/>
      <c r="D7" s="156"/>
      <c r="E7" s="157"/>
      <c r="F7" s="10">
        <f t="shared" ref="F7:F53" si="0">SUM(G7,I7,K7)</f>
        <v>912</v>
      </c>
      <c r="G7" s="9">
        <f>SUM(G8:G12)</f>
        <v>457</v>
      </c>
      <c r="H7" s="8">
        <f t="shared" ref="H7:H53" si="1">IF(G7=0,0,G7/$F7*100)</f>
        <v>50.109649122807021</v>
      </c>
      <c r="I7" s="9">
        <f>SUM(I8:I12)</f>
        <v>438</v>
      </c>
      <c r="J7" s="8">
        <f t="shared" ref="J7:J53" si="2">IF(I7=0,0,I7/$F7*100)</f>
        <v>48.026315789473685</v>
      </c>
      <c r="K7" s="9">
        <f>SUM(K8:K12)</f>
        <v>17</v>
      </c>
      <c r="L7" s="8">
        <f t="shared" ref="L7:L53" si="3">IF(K7=0,0,K7/$F7*100)</f>
        <v>1.8640350877192982</v>
      </c>
    </row>
    <row r="8" spans="1:12" ht="23.1" customHeight="1">
      <c r="A8" s="174" t="s">
        <v>49</v>
      </c>
      <c r="B8" s="177" t="s">
        <v>48</v>
      </c>
      <c r="C8" s="178"/>
      <c r="D8" s="178"/>
      <c r="E8" s="179"/>
      <c r="F8" s="10">
        <f t="shared" si="0"/>
        <v>277</v>
      </c>
      <c r="G8" s="9">
        <v>63</v>
      </c>
      <c r="H8" s="8">
        <f t="shared" si="1"/>
        <v>22.743682310469314</v>
      </c>
      <c r="I8" s="9">
        <v>206</v>
      </c>
      <c r="J8" s="8">
        <f t="shared" si="2"/>
        <v>74.368231046931413</v>
      </c>
      <c r="K8" s="9">
        <v>8</v>
      </c>
      <c r="L8" s="8">
        <f t="shared" si="3"/>
        <v>2.8880866425992782</v>
      </c>
    </row>
    <row r="9" spans="1:12" ht="23.1" customHeight="1">
      <c r="A9" s="175"/>
      <c r="B9" s="177" t="s">
        <v>47</v>
      </c>
      <c r="C9" s="178"/>
      <c r="D9" s="178"/>
      <c r="E9" s="179"/>
      <c r="F9" s="10">
        <f t="shared" si="0"/>
        <v>147</v>
      </c>
      <c r="G9" s="9">
        <v>56</v>
      </c>
      <c r="H9" s="8">
        <f t="shared" si="1"/>
        <v>38.095238095238095</v>
      </c>
      <c r="I9" s="9">
        <v>89</v>
      </c>
      <c r="J9" s="8">
        <f t="shared" si="2"/>
        <v>60.544217687074834</v>
      </c>
      <c r="K9" s="9">
        <v>2</v>
      </c>
      <c r="L9" s="8">
        <f t="shared" si="3"/>
        <v>1.3605442176870748</v>
      </c>
    </row>
    <row r="10" spans="1:12" ht="23.1" customHeight="1">
      <c r="A10" s="175"/>
      <c r="B10" s="177" t="s">
        <v>46</v>
      </c>
      <c r="C10" s="178"/>
      <c r="D10" s="178"/>
      <c r="E10" s="179"/>
      <c r="F10" s="10">
        <f t="shared" si="0"/>
        <v>222</v>
      </c>
      <c r="G10" s="9">
        <v>149</v>
      </c>
      <c r="H10" s="8">
        <f t="shared" si="1"/>
        <v>67.117117117117118</v>
      </c>
      <c r="I10" s="9">
        <v>70</v>
      </c>
      <c r="J10" s="8">
        <f t="shared" si="2"/>
        <v>31.531531531531531</v>
      </c>
      <c r="K10" s="9">
        <v>3</v>
      </c>
      <c r="L10" s="8">
        <f t="shared" si="3"/>
        <v>1.3513513513513513</v>
      </c>
    </row>
    <row r="11" spans="1:12" ht="23.1" customHeight="1">
      <c r="A11" s="175"/>
      <c r="B11" s="177" t="s">
        <v>45</v>
      </c>
      <c r="C11" s="178"/>
      <c r="D11" s="178"/>
      <c r="E11" s="179"/>
      <c r="F11" s="10">
        <f t="shared" si="0"/>
        <v>75</v>
      </c>
      <c r="G11" s="9">
        <v>53</v>
      </c>
      <c r="H11" s="8">
        <f t="shared" si="1"/>
        <v>70.666666666666671</v>
      </c>
      <c r="I11" s="9">
        <v>21</v>
      </c>
      <c r="J11" s="8">
        <f t="shared" si="2"/>
        <v>28.000000000000004</v>
      </c>
      <c r="K11" s="9">
        <v>1</v>
      </c>
      <c r="L11" s="8">
        <f t="shared" si="3"/>
        <v>1.3333333333333335</v>
      </c>
    </row>
    <row r="12" spans="1:12" ht="23.1" customHeight="1">
      <c r="A12" s="176"/>
      <c r="B12" s="177" t="s">
        <v>44</v>
      </c>
      <c r="C12" s="178"/>
      <c r="D12" s="178"/>
      <c r="E12" s="179"/>
      <c r="F12" s="10">
        <f t="shared" si="0"/>
        <v>191</v>
      </c>
      <c r="G12" s="9">
        <v>136</v>
      </c>
      <c r="H12" s="8">
        <f t="shared" si="1"/>
        <v>71.204188481675388</v>
      </c>
      <c r="I12" s="9">
        <v>52</v>
      </c>
      <c r="J12" s="8">
        <f t="shared" si="2"/>
        <v>27.225130890052355</v>
      </c>
      <c r="K12" s="9">
        <v>3</v>
      </c>
      <c r="L12" s="8">
        <f t="shared" si="3"/>
        <v>1.5706806282722512</v>
      </c>
    </row>
    <row r="13" spans="1:12" ht="23.1" customHeight="1">
      <c r="A13" s="171" t="s">
        <v>43</v>
      </c>
      <c r="B13" s="171" t="s">
        <v>42</v>
      </c>
      <c r="C13" s="13"/>
      <c r="D13" s="14" t="s">
        <v>16</v>
      </c>
      <c r="E13" s="11"/>
      <c r="F13" s="10">
        <f t="shared" si="0"/>
        <v>231</v>
      </c>
      <c r="G13" s="9">
        <f>SUM(G14:G37)</f>
        <v>152</v>
      </c>
      <c r="H13" s="8">
        <f t="shared" si="1"/>
        <v>65.800865800865807</v>
      </c>
      <c r="I13" s="9">
        <f>SUM(I14:I37)</f>
        <v>77</v>
      </c>
      <c r="J13" s="8">
        <f t="shared" si="2"/>
        <v>33.333333333333329</v>
      </c>
      <c r="K13" s="9">
        <f>SUM(K14:K37)</f>
        <v>2</v>
      </c>
      <c r="L13" s="8">
        <f t="shared" si="3"/>
        <v>0.86580086580086579</v>
      </c>
    </row>
    <row r="14" spans="1:12" ht="23.1" customHeight="1">
      <c r="A14" s="172"/>
      <c r="B14" s="172"/>
      <c r="C14" s="13"/>
      <c r="D14" s="14" t="s">
        <v>41</v>
      </c>
      <c r="E14" s="11"/>
      <c r="F14" s="10">
        <f t="shared" si="0"/>
        <v>27</v>
      </c>
      <c r="G14" s="9">
        <v>16</v>
      </c>
      <c r="H14" s="8">
        <f t="shared" si="1"/>
        <v>59.259259259259252</v>
      </c>
      <c r="I14" s="9">
        <v>11</v>
      </c>
      <c r="J14" s="8">
        <f t="shared" si="2"/>
        <v>40.74074074074074</v>
      </c>
      <c r="K14" s="9">
        <v>0</v>
      </c>
      <c r="L14" s="8">
        <f t="shared" si="3"/>
        <v>0</v>
      </c>
    </row>
    <row r="15" spans="1:12" ht="23.1" customHeight="1">
      <c r="A15" s="172"/>
      <c r="B15" s="172"/>
      <c r="C15" s="13"/>
      <c r="D15" s="14" t="s">
        <v>40</v>
      </c>
      <c r="E15" s="11"/>
      <c r="F15" s="10">
        <f t="shared" si="0"/>
        <v>4</v>
      </c>
      <c r="G15" s="9">
        <v>2</v>
      </c>
      <c r="H15" s="8">
        <f t="shared" si="1"/>
        <v>50</v>
      </c>
      <c r="I15" s="9">
        <v>2</v>
      </c>
      <c r="J15" s="8">
        <f t="shared" si="2"/>
        <v>50</v>
      </c>
      <c r="K15" s="9">
        <v>0</v>
      </c>
      <c r="L15" s="8">
        <f t="shared" si="3"/>
        <v>0</v>
      </c>
    </row>
    <row r="16" spans="1:12" ht="23.1" customHeight="1">
      <c r="A16" s="172"/>
      <c r="B16" s="172"/>
      <c r="C16" s="13"/>
      <c r="D16" s="14" t="s">
        <v>39</v>
      </c>
      <c r="E16" s="11"/>
      <c r="F16" s="10">
        <f t="shared" si="0"/>
        <v>20</v>
      </c>
      <c r="G16" s="9">
        <v>7</v>
      </c>
      <c r="H16" s="8">
        <f t="shared" si="1"/>
        <v>35</v>
      </c>
      <c r="I16" s="9">
        <v>12</v>
      </c>
      <c r="J16" s="8">
        <f t="shared" si="2"/>
        <v>60</v>
      </c>
      <c r="K16" s="9">
        <v>1</v>
      </c>
      <c r="L16" s="8">
        <f t="shared" si="3"/>
        <v>5</v>
      </c>
    </row>
    <row r="17" spans="1:12" ht="23.1" customHeight="1">
      <c r="A17" s="172"/>
      <c r="B17" s="172"/>
      <c r="C17" s="13"/>
      <c r="D17" s="14" t="s">
        <v>38</v>
      </c>
      <c r="E17" s="11"/>
      <c r="F17" s="10">
        <f t="shared" si="0"/>
        <v>2</v>
      </c>
      <c r="G17" s="9">
        <v>0</v>
      </c>
      <c r="H17" s="8">
        <f t="shared" si="1"/>
        <v>0</v>
      </c>
      <c r="I17" s="9">
        <v>2</v>
      </c>
      <c r="J17" s="8">
        <f t="shared" si="2"/>
        <v>100</v>
      </c>
      <c r="K17" s="9">
        <v>0</v>
      </c>
      <c r="L17" s="8">
        <f t="shared" si="3"/>
        <v>0</v>
      </c>
    </row>
    <row r="18" spans="1:12" ht="23.1" customHeight="1">
      <c r="A18" s="172"/>
      <c r="B18" s="172"/>
      <c r="C18" s="13"/>
      <c r="D18" s="14" t="s">
        <v>37</v>
      </c>
      <c r="E18" s="11"/>
      <c r="F18" s="10">
        <f t="shared" si="0"/>
        <v>5</v>
      </c>
      <c r="G18" s="9">
        <v>4</v>
      </c>
      <c r="H18" s="8">
        <f t="shared" si="1"/>
        <v>80</v>
      </c>
      <c r="I18" s="9">
        <v>1</v>
      </c>
      <c r="J18" s="8">
        <f t="shared" si="2"/>
        <v>20</v>
      </c>
      <c r="K18" s="9">
        <v>0</v>
      </c>
      <c r="L18" s="8">
        <f t="shared" si="3"/>
        <v>0</v>
      </c>
    </row>
    <row r="19" spans="1:12" ht="23.1" customHeight="1">
      <c r="A19" s="172"/>
      <c r="B19" s="172"/>
      <c r="C19" s="13"/>
      <c r="D19" s="14" t="s">
        <v>36</v>
      </c>
      <c r="E19" s="11"/>
      <c r="F19" s="10">
        <f t="shared" si="0"/>
        <v>1</v>
      </c>
      <c r="G19" s="9">
        <v>1</v>
      </c>
      <c r="H19" s="8">
        <f t="shared" si="1"/>
        <v>100</v>
      </c>
      <c r="I19" s="9">
        <v>0</v>
      </c>
      <c r="J19" s="8">
        <f t="shared" si="2"/>
        <v>0</v>
      </c>
      <c r="K19" s="9">
        <v>0</v>
      </c>
      <c r="L19" s="8">
        <f t="shared" si="3"/>
        <v>0</v>
      </c>
    </row>
    <row r="20" spans="1:12" ht="23.1" customHeight="1">
      <c r="A20" s="172"/>
      <c r="B20" s="172"/>
      <c r="C20" s="13"/>
      <c r="D20" s="14" t="s">
        <v>35</v>
      </c>
      <c r="E20" s="11"/>
      <c r="F20" s="10">
        <f t="shared" si="0"/>
        <v>5</v>
      </c>
      <c r="G20" s="9">
        <v>2</v>
      </c>
      <c r="H20" s="8">
        <f t="shared" si="1"/>
        <v>40</v>
      </c>
      <c r="I20" s="9">
        <v>3</v>
      </c>
      <c r="J20" s="8">
        <f t="shared" si="2"/>
        <v>60</v>
      </c>
      <c r="K20" s="9">
        <v>0</v>
      </c>
      <c r="L20" s="8">
        <f t="shared" si="3"/>
        <v>0</v>
      </c>
    </row>
    <row r="21" spans="1:12" ht="23.1" customHeight="1">
      <c r="A21" s="172"/>
      <c r="B21" s="172"/>
      <c r="C21" s="13"/>
      <c r="D21" s="14" t="s">
        <v>34</v>
      </c>
      <c r="E21" s="11"/>
      <c r="F21" s="10">
        <f t="shared" si="0"/>
        <v>11</v>
      </c>
      <c r="G21" s="9">
        <v>9</v>
      </c>
      <c r="H21" s="8">
        <f t="shared" si="1"/>
        <v>81.818181818181827</v>
      </c>
      <c r="I21" s="9">
        <v>2</v>
      </c>
      <c r="J21" s="8">
        <f t="shared" si="2"/>
        <v>18.181818181818183</v>
      </c>
      <c r="K21" s="9">
        <v>0</v>
      </c>
      <c r="L21" s="8">
        <f t="shared" si="3"/>
        <v>0</v>
      </c>
    </row>
    <row r="22" spans="1:12" ht="23.1" customHeight="1">
      <c r="A22" s="172"/>
      <c r="B22" s="172"/>
      <c r="C22" s="13"/>
      <c r="D22" s="14" t="s">
        <v>33</v>
      </c>
      <c r="E22" s="11"/>
      <c r="F22" s="10">
        <f t="shared" si="0"/>
        <v>1</v>
      </c>
      <c r="G22" s="9">
        <v>0</v>
      </c>
      <c r="H22" s="8">
        <f t="shared" si="1"/>
        <v>0</v>
      </c>
      <c r="I22" s="9">
        <v>1</v>
      </c>
      <c r="J22" s="8">
        <f t="shared" si="2"/>
        <v>100</v>
      </c>
      <c r="K22" s="9">
        <v>0</v>
      </c>
      <c r="L22" s="8">
        <f t="shared" si="3"/>
        <v>0</v>
      </c>
    </row>
    <row r="23" spans="1:12" ht="23.1" customHeight="1">
      <c r="A23" s="172"/>
      <c r="B23" s="172"/>
      <c r="C23" s="13"/>
      <c r="D23" s="14" t="s">
        <v>32</v>
      </c>
      <c r="E23" s="11"/>
      <c r="F23" s="10">
        <f t="shared" si="0"/>
        <v>8</v>
      </c>
      <c r="G23" s="9">
        <v>4</v>
      </c>
      <c r="H23" s="8">
        <f t="shared" si="1"/>
        <v>50</v>
      </c>
      <c r="I23" s="9">
        <v>3</v>
      </c>
      <c r="J23" s="8">
        <f t="shared" si="2"/>
        <v>37.5</v>
      </c>
      <c r="K23" s="9">
        <v>1</v>
      </c>
      <c r="L23" s="8">
        <f t="shared" si="3"/>
        <v>12.5</v>
      </c>
    </row>
    <row r="24" spans="1:12" ht="23.1" customHeight="1">
      <c r="A24" s="172"/>
      <c r="B24" s="172"/>
      <c r="C24" s="13"/>
      <c r="D24" s="14" t="s">
        <v>31</v>
      </c>
      <c r="E24" s="11"/>
      <c r="F24" s="10">
        <f t="shared" ref="F24" si="4">SUM(G24,I24,K24)</f>
        <v>1</v>
      </c>
      <c r="G24" s="9">
        <v>0</v>
      </c>
      <c r="H24" s="8">
        <f t="shared" ref="H24" si="5">IF(G24=0,0,G24/$F24*100)</f>
        <v>0</v>
      </c>
      <c r="I24" s="9">
        <v>1</v>
      </c>
      <c r="J24" s="8">
        <f t="shared" ref="J24" si="6">IF(I24=0,0,I24/$F24*100)</f>
        <v>100</v>
      </c>
      <c r="K24" s="9">
        <v>0</v>
      </c>
      <c r="L24" s="8">
        <f t="shared" ref="L24" si="7">IF(K24=0,0,K24/$F24*100)</f>
        <v>0</v>
      </c>
    </row>
    <row r="25" spans="1:12" ht="23.1" customHeight="1">
      <c r="A25" s="172"/>
      <c r="B25" s="172"/>
      <c r="C25" s="13"/>
      <c r="D25" s="115" t="s">
        <v>30</v>
      </c>
      <c r="E25" s="112"/>
      <c r="F25" s="31">
        <f t="shared" si="0"/>
        <v>2</v>
      </c>
      <c r="G25" s="30">
        <v>1</v>
      </c>
      <c r="H25" s="113">
        <f t="shared" si="1"/>
        <v>50</v>
      </c>
      <c r="I25" s="9">
        <v>1</v>
      </c>
      <c r="J25" s="8">
        <f t="shared" si="2"/>
        <v>50</v>
      </c>
      <c r="K25" s="9">
        <v>0</v>
      </c>
      <c r="L25" s="8">
        <f t="shared" si="3"/>
        <v>0</v>
      </c>
    </row>
    <row r="26" spans="1:12" ht="23.1" customHeight="1">
      <c r="A26" s="172"/>
      <c r="B26" s="172"/>
      <c r="C26" s="13"/>
      <c r="D26" s="111" t="s">
        <v>29</v>
      </c>
      <c r="E26" s="112"/>
      <c r="F26" s="31">
        <f t="shared" si="0"/>
        <v>6</v>
      </c>
      <c r="G26" s="30">
        <v>4</v>
      </c>
      <c r="H26" s="113">
        <f t="shared" si="1"/>
        <v>66.666666666666657</v>
      </c>
      <c r="I26" s="9">
        <v>2</v>
      </c>
      <c r="J26" s="8">
        <f t="shared" si="2"/>
        <v>33.333333333333329</v>
      </c>
      <c r="K26" s="9">
        <v>0</v>
      </c>
      <c r="L26" s="8">
        <f t="shared" si="3"/>
        <v>0</v>
      </c>
    </row>
    <row r="27" spans="1:12" ht="23.1" customHeight="1">
      <c r="A27" s="172"/>
      <c r="B27" s="172"/>
      <c r="C27" s="13"/>
      <c r="D27" s="14" t="s">
        <v>28</v>
      </c>
      <c r="E27" s="11"/>
      <c r="F27" s="10">
        <f t="shared" si="0"/>
        <v>3</v>
      </c>
      <c r="G27" s="9">
        <v>1</v>
      </c>
      <c r="H27" s="8">
        <f t="shared" si="1"/>
        <v>33.333333333333329</v>
      </c>
      <c r="I27" s="9">
        <v>2</v>
      </c>
      <c r="J27" s="8">
        <f t="shared" si="2"/>
        <v>66.666666666666657</v>
      </c>
      <c r="K27" s="9">
        <v>0</v>
      </c>
      <c r="L27" s="8">
        <f t="shared" si="3"/>
        <v>0</v>
      </c>
    </row>
    <row r="28" spans="1:12" ht="23.1" customHeight="1">
      <c r="A28" s="172"/>
      <c r="B28" s="172"/>
      <c r="C28" s="13"/>
      <c r="D28" s="14" t="s">
        <v>27</v>
      </c>
      <c r="E28" s="11"/>
      <c r="F28" s="10">
        <f t="shared" si="0"/>
        <v>5</v>
      </c>
      <c r="G28" s="9">
        <v>3</v>
      </c>
      <c r="H28" s="8">
        <f t="shared" si="1"/>
        <v>60</v>
      </c>
      <c r="I28" s="9">
        <v>2</v>
      </c>
      <c r="J28" s="8">
        <f t="shared" si="2"/>
        <v>40</v>
      </c>
      <c r="K28" s="9">
        <v>0</v>
      </c>
      <c r="L28" s="8">
        <f t="shared" si="3"/>
        <v>0</v>
      </c>
    </row>
    <row r="29" spans="1:12" ht="23.1" customHeight="1">
      <c r="A29" s="172"/>
      <c r="B29" s="172"/>
      <c r="C29" s="13"/>
      <c r="D29" s="14" t="s">
        <v>26</v>
      </c>
      <c r="E29" s="11"/>
      <c r="F29" s="10">
        <f t="shared" si="0"/>
        <v>15</v>
      </c>
      <c r="G29" s="9">
        <v>10</v>
      </c>
      <c r="H29" s="8">
        <f t="shared" si="1"/>
        <v>66.666666666666657</v>
      </c>
      <c r="I29" s="9">
        <v>5</v>
      </c>
      <c r="J29" s="8">
        <f t="shared" si="2"/>
        <v>33.333333333333329</v>
      </c>
      <c r="K29" s="9">
        <v>0</v>
      </c>
      <c r="L29" s="8">
        <f t="shared" si="3"/>
        <v>0</v>
      </c>
    </row>
    <row r="30" spans="1:12" ht="23.1" customHeight="1">
      <c r="A30" s="172"/>
      <c r="B30" s="172"/>
      <c r="C30" s="13"/>
      <c r="D30" s="14" t="s">
        <v>25</v>
      </c>
      <c r="E30" s="11"/>
      <c r="F30" s="10">
        <f t="shared" si="0"/>
        <v>5</v>
      </c>
      <c r="G30" s="9">
        <v>2</v>
      </c>
      <c r="H30" s="8">
        <f t="shared" si="1"/>
        <v>40</v>
      </c>
      <c r="I30" s="9">
        <v>3</v>
      </c>
      <c r="J30" s="8">
        <f t="shared" si="2"/>
        <v>60</v>
      </c>
      <c r="K30" s="9">
        <v>0</v>
      </c>
      <c r="L30" s="8">
        <f t="shared" si="3"/>
        <v>0</v>
      </c>
    </row>
    <row r="31" spans="1:12" ht="23.1" customHeight="1">
      <c r="A31" s="172"/>
      <c r="B31" s="172"/>
      <c r="C31" s="13"/>
      <c r="D31" s="14" t="s">
        <v>24</v>
      </c>
      <c r="E31" s="11"/>
      <c r="F31" s="10">
        <f t="shared" si="0"/>
        <v>31</v>
      </c>
      <c r="G31" s="9">
        <v>25</v>
      </c>
      <c r="H31" s="8">
        <f t="shared" si="1"/>
        <v>80.645161290322577</v>
      </c>
      <c r="I31" s="9">
        <v>6</v>
      </c>
      <c r="J31" s="8">
        <f t="shared" si="2"/>
        <v>19.35483870967742</v>
      </c>
      <c r="K31" s="9">
        <v>0</v>
      </c>
      <c r="L31" s="8">
        <f t="shared" si="3"/>
        <v>0</v>
      </c>
    </row>
    <row r="32" spans="1:12" ht="23.1" customHeight="1">
      <c r="A32" s="172"/>
      <c r="B32" s="172"/>
      <c r="C32" s="13"/>
      <c r="D32" s="14" t="s">
        <v>23</v>
      </c>
      <c r="E32" s="11"/>
      <c r="F32" s="10">
        <f t="shared" si="0"/>
        <v>10</v>
      </c>
      <c r="G32" s="9">
        <v>6</v>
      </c>
      <c r="H32" s="8">
        <f t="shared" si="1"/>
        <v>60</v>
      </c>
      <c r="I32" s="9">
        <v>4</v>
      </c>
      <c r="J32" s="8">
        <f t="shared" si="2"/>
        <v>40</v>
      </c>
      <c r="K32" s="9">
        <v>0</v>
      </c>
      <c r="L32" s="8">
        <f t="shared" si="3"/>
        <v>0</v>
      </c>
    </row>
    <row r="33" spans="1:12" ht="24" customHeight="1">
      <c r="A33" s="172"/>
      <c r="B33" s="172"/>
      <c r="C33" s="13"/>
      <c r="D33" s="14" t="s">
        <v>22</v>
      </c>
      <c r="E33" s="11"/>
      <c r="F33" s="10">
        <f t="shared" si="0"/>
        <v>28</v>
      </c>
      <c r="G33" s="9">
        <v>22</v>
      </c>
      <c r="H33" s="8">
        <f t="shared" si="1"/>
        <v>78.571428571428569</v>
      </c>
      <c r="I33" s="9">
        <v>6</v>
      </c>
      <c r="J33" s="8">
        <f t="shared" si="2"/>
        <v>21.428571428571427</v>
      </c>
      <c r="K33" s="9">
        <v>0</v>
      </c>
      <c r="L33" s="8">
        <f t="shared" si="3"/>
        <v>0</v>
      </c>
    </row>
    <row r="34" spans="1:12" ht="23.1" customHeight="1">
      <c r="A34" s="172"/>
      <c r="B34" s="172"/>
      <c r="C34" s="13"/>
      <c r="D34" s="14" t="s">
        <v>21</v>
      </c>
      <c r="E34" s="11"/>
      <c r="F34" s="10">
        <f t="shared" si="0"/>
        <v>13</v>
      </c>
      <c r="G34" s="9">
        <v>11</v>
      </c>
      <c r="H34" s="8">
        <f t="shared" si="1"/>
        <v>84.615384615384613</v>
      </c>
      <c r="I34" s="9">
        <v>2</v>
      </c>
      <c r="J34" s="8">
        <f t="shared" si="2"/>
        <v>15.384615384615385</v>
      </c>
      <c r="K34" s="9">
        <v>0</v>
      </c>
      <c r="L34" s="8">
        <f t="shared" si="3"/>
        <v>0</v>
      </c>
    </row>
    <row r="35" spans="1:12" ht="23.1" customHeight="1">
      <c r="A35" s="172"/>
      <c r="B35" s="172"/>
      <c r="C35" s="13"/>
      <c r="D35" s="14" t="s">
        <v>20</v>
      </c>
      <c r="E35" s="11"/>
      <c r="F35" s="10">
        <f t="shared" si="0"/>
        <v>8</v>
      </c>
      <c r="G35" s="9">
        <v>7</v>
      </c>
      <c r="H35" s="8">
        <f t="shared" si="1"/>
        <v>87.5</v>
      </c>
      <c r="I35" s="9">
        <v>1</v>
      </c>
      <c r="J35" s="8">
        <f t="shared" si="2"/>
        <v>12.5</v>
      </c>
      <c r="K35" s="9">
        <v>0</v>
      </c>
      <c r="L35" s="8">
        <f t="shared" si="3"/>
        <v>0</v>
      </c>
    </row>
    <row r="36" spans="1:12" ht="23.1" customHeight="1">
      <c r="A36" s="172"/>
      <c r="B36" s="172"/>
      <c r="C36" s="13"/>
      <c r="D36" s="14" t="s">
        <v>19</v>
      </c>
      <c r="E36" s="11"/>
      <c r="F36" s="10">
        <f t="shared" si="0"/>
        <v>15</v>
      </c>
      <c r="G36" s="9">
        <v>12</v>
      </c>
      <c r="H36" s="8">
        <f t="shared" si="1"/>
        <v>80</v>
      </c>
      <c r="I36" s="9">
        <v>3</v>
      </c>
      <c r="J36" s="8">
        <f t="shared" si="2"/>
        <v>20</v>
      </c>
      <c r="K36" s="9">
        <v>0</v>
      </c>
      <c r="L36" s="8">
        <f t="shared" si="3"/>
        <v>0</v>
      </c>
    </row>
    <row r="37" spans="1:12" ht="23.1" customHeight="1">
      <c r="A37" s="172"/>
      <c r="B37" s="173"/>
      <c r="C37" s="13"/>
      <c r="D37" s="14" t="s">
        <v>18</v>
      </c>
      <c r="E37" s="11"/>
      <c r="F37" s="10">
        <f t="shared" si="0"/>
        <v>5</v>
      </c>
      <c r="G37" s="9">
        <v>3</v>
      </c>
      <c r="H37" s="8">
        <f t="shared" si="1"/>
        <v>60</v>
      </c>
      <c r="I37" s="9">
        <v>2</v>
      </c>
      <c r="J37" s="8">
        <f t="shared" si="2"/>
        <v>40</v>
      </c>
      <c r="K37" s="9">
        <v>0</v>
      </c>
      <c r="L37" s="8">
        <f t="shared" si="3"/>
        <v>0</v>
      </c>
    </row>
    <row r="38" spans="1:12" ht="23.1" customHeight="1">
      <c r="A38" s="172"/>
      <c r="B38" s="171" t="s">
        <v>17</v>
      </c>
      <c r="C38" s="13"/>
      <c r="D38" s="14" t="s">
        <v>16</v>
      </c>
      <c r="E38" s="11"/>
      <c r="F38" s="10">
        <f t="shared" si="0"/>
        <v>681</v>
      </c>
      <c r="G38" s="9">
        <f>SUM(G39:G53)</f>
        <v>305</v>
      </c>
      <c r="H38" s="8">
        <f t="shared" si="1"/>
        <v>44.787077826725401</v>
      </c>
      <c r="I38" s="9">
        <f>SUM(I39:I53)</f>
        <v>361</v>
      </c>
      <c r="J38" s="8">
        <f t="shared" si="2"/>
        <v>53.010279001468433</v>
      </c>
      <c r="K38" s="9">
        <f>SUM(K39:K53)</f>
        <v>15</v>
      </c>
      <c r="L38" s="8">
        <f t="shared" si="3"/>
        <v>2.2026431718061676</v>
      </c>
    </row>
    <row r="39" spans="1:12" ht="23.1" customHeight="1">
      <c r="A39" s="172"/>
      <c r="B39" s="172"/>
      <c r="C39" s="13"/>
      <c r="D39" s="14" t="s">
        <v>15</v>
      </c>
      <c r="E39" s="11"/>
      <c r="F39" s="10">
        <f t="shared" si="0"/>
        <v>6</v>
      </c>
      <c r="G39" s="9">
        <v>1</v>
      </c>
      <c r="H39" s="8">
        <f t="shared" si="1"/>
        <v>16.666666666666664</v>
      </c>
      <c r="I39" s="9">
        <v>5</v>
      </c>
      <c r="J39" s="8">
        <f t="shared" si="2"/>
        <v>83.333333333333343</v>
      </c>
      <c r="K39" s="9">
        <v>0</v>
      </c>
      <c r="L39" s="8">
        <f t="shared" si="3"/>
        <v>0</v>
      </c>
    </row>
    <row r="40" spans="1:12" ht="23.1" customHeight="1">
      <c r="A40" s="172"/>
      <c r="B40" s="172"/>
      <c r="C40" s="13"/>
      <c r="D40" s="14" t="s">
        <v>14</v>
      </c>
      <c r="E40" s="11"/>
      <c r="F40" s="10">
        <f t="shared" si="0"/>
        <v>84</v>
      </c>
      <c r="G40" s="9">
        <v>27</v>
      </c>
      <c r="H40" s="8">
        <f t="shared" si="1"/>
        <v>32.142857142857146</v>
      </c>
      <c r="I40" s="9">
        <v>54</v>
      </c>
      <c r="J40" s="8">
        <f t="shared" si="2"/>
        <v>64.285714285714292</v>
      </c>
      <c r="K40" s="9">
        <v>3</v>
      </c>
      <c r="L40" s="8">
        <f t="shared" si="3"/>
        <v>3.5714285714285712</v>
      </c>
    </row>
    <row r="41" spans="1:12" ht="23.1" customHeight="1">
      <c r="A41" s="172"/>
      <c r="B41" s="172"/>
      <c r="C41" s="13"/>
      <c r="D41" s="14" t="s">
        <v>13</v>
      </c>
      <c r="E41" s="11"/>
      <c r="F41" s="10">
        <f t="shared" si="0"/>
        <v>24</v>
      </c>
      <c r="G41" s="9">
        <v>14</v>
      </c>
      <c r="H41" s="8">
        <f t="shared" si="1"/>
        <v>58.333333333333336</v>
      </c>
      <c r="I41" s="9">
        <v>9</v>
      </c>
      <c r="J41" s="8">
        <f t="shared" si="2"/>
        <v>37.5</v>
      </c>
      <c r="K41" s="9">
        <v>1</v>
      </c>
      <c r="L41" s="8">
        <f t="shared" si="3"/>
        <v>4.1666666666666661</v>
      </c>
    </row>
    <row r="42" spans="1:12" ht="23.1" customHeight="1">
      <c r="A42" s="172"/>
      <c r="B42" s="172"/>
      <c r="C42" s="13"/>
      <c r="D42" s="14" t="s">
        <v>12</v>
      </c>
      <c r="E42" s="11"/>
      <c r="F42" s="10">
        <f t="shared" si="0"/>
        <v>8</v>
      </c>
      <c r="G42" s="9">
        <v>5</v>
      </c>
      <c r="H42" s="8">
        <f t="shared" si="1"/>
        <v>62.5</v>
      </c>
      <c r="I42" s="9">
        <v>3</v>
      </c>
      <c r="J42" s="8">
        <f t="shared" si="2"/>
        <v>37.5</v>
      </c>
      <c r="K42" s="9">
        <v>0</v>
      </c>
      <c r="L42" s="8">
        <f t="shared" si="3"/>
        <v>0</v>
      </c>
    </row>
    <row r="43" spans="1:12" ht="23.1" customHeight="1">
      <c r="A43" s="172"/>
      <c r="B43" s="172"/>
      <c r="C43" s="13"/>
      <c r="D43" s="14" t="s">
        <v>11</v>
      </c>
      <c r="E43" s="11"/>
      <c r="F43" s="10">
        <f t="shared" si="0"/>
        <v>33</v>
      </c>
      <c r="G43" s="9">
        <v>18</v>
      </c>
      <c r="H43" s="8">
        <f t="shared" si="1"/>
        <v>54.54545454545454</v>
      </c>
      <c r="I43" s="9">
        <v>15</v>
      </c>
      <c r="J43" s="8">
        <f t="shared" si="2"/>
        <v>45.454545454545453</v>
      </c>
      <c r="K43" s="9">
        <v>0</v>
      </c>
      <c r="L43" s="8">
        <f t="shared" si="3"/>
        <v>0</v>
      </c>
    </row>
    <row r="44" spans="1:12" ht="23.1" customHeight="1">
      <c r="A44" s="172"/>
      <c r="B44" s="172"/>
      <c r="C44" s="13"/>
      <c r="D44" s="14" t="s">
        <v>10</v>
      </c>
      <c r="E44" s="11"/>
      <c r="F44" s="10">
        <f t="shared" si="0"/>
        <v>184</v>
      </c>
      <c r="G44" s="9">
        <v>60</v>
      </c>
      <c r="H44" s="8">
        <f t="shared" si="1"/>
        <v>32.608695652173914</v>
      </c>
      <c r="I44" s="9">
        <v>120</v>
      </c>
      <c r="J44" s="8">
        <f t="shared" si="2"/>
        <v>65.217391304347828</v>
      </c>
      <c r="K44" s="9">
        <v>4</v>
      </c>
      <c r="L44" s="8">
        <f t="shared" si="3"/>
        <v>2.1739130434782608</v>
      </c>
    </row>
    <row r="45" spans="1:12" ht="23.1" customHeight="1">
      <c r="A45" s="172"/>
      <c r="B45" s="172"/>
      <c r="C45" s="13"/>
      <c r="D45" s="14" t="s">
        <v>9</v>
      </c>
      <c r="E45" s="11"/>
      <c r="F45" s="10">
        <f t="shared" si="0"/>
        <v>21</v>
      </c>
      <c r="G45" s="9">
        <v>13</v>
      </c>
      <c r="H45" s="8">
        <f t="shared" si="1"/>
        <v>61.904761904761905</v>
      </c>
      <c r="I45" s="9">
        <v>8</v>
      </c>
      <c r="J45" s="8">
        <f t="shared" si="2"/>
        <v>38.095238095238095</v>
      </c>
      <c r="K45" s="9">
        <v>0</v>
      </c>
      <c r="L45" s="8">
        <f t="shared" si="3"/>
        <v>0</v>
      </c>
    </row>
    <row r="46" spans="1:12" ht="23.1" customHeight="1">
      <c r="A46" s="172"/>
      <c r="B46" s="172"/>
      <c r="C46" s="13"/>
      <c r="D46" s="14" t="s">
        <v>8</v>
      </c>
      <c r="E46" s="11"/>
      <c r="F46" s="10">
        <f t="shared" si="0"/>
        <v>8</v>
      </c>
      <c r="G46" s="9">
        <v>5</v>
      </c>
      <c r="H46" s="8">
        <f t="shared" si="1"/>
        <v>62.5</v>
      </c>
      <c r="I46" s="9">
        <v>3</v>
      </c>
      <c r="J46" s="8">
        <f t="shared" si="2"/>
        <v>37.5</v>
      </c>
      <c r="K46" s="9">
        <v>0</v>
      </c>
      <c r="L46" s="8">
        <f t="shared" si="3"/>
        <v>0</v>
      </c>
    </row>
    <row r="47" spans="1:12" ht="24" customHeight="1">
      <c r="A47" s="172"/>
      <c r="B47" s="172"/>
      <c r="C47" s="13"/>
      <c r="D47" s="12" t="s">
        <v>7</v>
      </c>
      <c r="E47" s="11"/>
      <c r="F47" s="10">
        <f t="shared" si="0"/>
        <v>19</v>
      </c>
      <c r="G47" s="9">
        <v>10</v>
      </c>
      <c r="H47" s="8">
        <f t="shared" si="1"/>
        <v>52.631578947368418</v>
      </c>
      <c r="I47" s="9">
        <v>9</v>
      </c>
      <c r="J47" s="8">
        <f t="shared" si="2"/>
        <v>47.368421052631575</v>
      </c>
      <c r="K47" s="9">
        <v>0</v>
      </c>
      <c r="L47" s="8">
        <f t="shared" si="3"/>
        <v>0</v>
      </c>
    </row>
    <row r="48" spans="1:12" ht="23.1" customHeight="1">
      <c r="A48" s="172"/>
      <c r="B48" s="172"/>
      <c r="C48" s="13"/>
      <c r="D48" s="14" t="s">
        <v>6</v>
      </c>
      <c r="E48" s="11"/>
      <c r="F48" s="10">
        <f t="shared" si="0"/>
        <v>45</v>
      </c>
      <c r="G48" s="9">
        <v>13</v>
      </c>
      <c r="H48" s="8">
        <f t="shared" si="1"/>
        <v>28.888888888888886</v>
      </c>
      <c r="I48" s="9">
        <v>30</v>
      </c>
      <c r="J48" s="8">
        <f t="shared" si="2"/>
        <v>66.666666666666657</v>
      </c>
      <c r="K48" s="9">
        <v>2</v>
      </c>
      <c r="L48" s="8">
        <f t="shared" si="3"/>
        <v>4.4444444444444446</v>
      </c>
    </row>
    <row r="49" spans="1:12" ht="23.1" customHeight="1">
      <c r="A49" s="172"/>
      <c r="B49" s="172"/>
      <c r="C49" s="13"/>
      <c r="D49" s="14" t="s">
        <v>5</v>
      </c>
      <c r="E49" s="11"/>
      <c r="F49" s="10">
        <f t="shared" si="0"/>
        <v>16</v>
      </c>
      <c r="G49" s="9">
        <v>7</v>
      </c>
      <c r="H49" s="8">
        <f t="shared" si="1"/>
        <v>43.75</v>
      </c>
      <c r="I49" s="9">
        <v>9</v>
      </c>
      <c r="J49" s="8">
        <f t="shared" si="2"/>
        <v>56.25</v>
      </c>
      <c r="K49" s="9">
        <v>0</v>
      </c>
      <c r="L49" s="8">
        <f t="shared" si="3"/>
        <v>0</v>
      </c>
    </row>
    <row r="50" spans="1:12" ht="23.1" customHeight="1">
      <c r="A50" s="172"/>
      <c r="B50" s="172"/>
      <c r="C50" s="13"/>
      <c r="D50" s="14" t="s">
        <v>4</v>
      </c>
      <c r="E50" s="11"/>
      <c r="F50" s="10">
        <f t="shared" si="0"/>
        <v>19</v>
      </c>
      <c r="G50" s="9">
        <v>13</v>
      </c>
      <c r="H50" s="8">
        <f t="shared" si="1"/>
        <v>68.421052631578945</v>
      </c>
      <c r="I50" s="9">
        <v>5</v>
      </c>
      <c r="J50" s="8">
        <f t="shared" si="2"/>
        <v>26.315789473684209</v>
      </c>
      <c r="K50" s="9">
        <v>1</v>
      </c>
      <c r="L50" s="8">
        <f t="shared" si="3"/>
        <v>5.2631578947368416</v>
      </c>
    </row>
    <row r="51" spans="1:12" ht="23.1" customHeight="1">
      <c r="A51" s="172"/>
      <c r="B51" s="172"/>
      <c r="C51" s="13"/>
      <c r="D51" s="14" t="s">
        <v>3</v>
      </c>
      <c r="E51" s="11"/>
      <c r="F51" s="10">
        <f t="shared" si="0"/>
        <v>146</v>
      </c>
      <c r="G51" s="9">
        <v>83</v>
      </c>
      <c r="H51" s="8">
        <f t="shared" si="1"/>
        <v>56.849315068493155</v>
      </c>
      <c r="I51" s="9">
        <v>62</v>
      </c>
      <c r="J51" s="8">
        <f t="shared" si="2"/>
        <v>42.465753424657535</v>
      </c>
      <c r="K51" s="9">
        <v>1</v>
      </c>
      <c r="L51" s="8">
        <f t="shared" si="3"/>
        <v>0.68493150684931503</v>
      </c>
    </row>
    <row r="52" spans="1:12" ht="23.1" customHeight="1">
      <c r="A52" s="172"/>
      <c r="B52" s="172"/>
      <c r="C52" s="13"/>
      <c r="D52" s="14" t="s">
        <v>2</v>
      </c>
      <c r="E52" s="11"/>
      <c r="F52" s="10">
        <f t="shared" si="0"/>
        <v>22</v>
      </c>
      <c r="G52" s="9">
        <v>16</v>
      </c>
      <c r="H52" s="8">
        <f t="shared" si="1"/>
        <v>72.727272727272734</v>
      </c>
      <c r="I52" s="9">
        <v>5</v>
      </c>
      <c r="J52" s="8">
        <f t="shared" si="2"/>
        <v>22.727272727272727</v>
      </c>
      <c r="K52" s="9">
        <v>1</v>
      </c>
      <c r="L52" s="8">
        <f t="shared" si="3"/>
        <v>4.5454545454545459</v>
      </c>
    </row>
    <row r="53" spans="1:12" ht="24" customHeight="1">
      <c r="A53" s="173"/>
      <c r="B53" s="173"/>
      <c r="C53" s="13"/>
      <c r="D53" s="12" t="s">
        <v>1</v>
      </c>
      <c r="E53" s="11"/>
      <c r="F53" s="10">
        <f t="shared" si="0"/>
        <v>46</v>
      </c>
      <c r="G53" s="9">
        <v>20</v>
      </c>
      <c r="H53" s="8">
        <f t="shared" si="1"/>
        <v>43.478260869565219</v>
      </c>
      <c r="I53" s="9">
        <v>24</v>
      </c>
      <c r="J53" s="8">
        <f t="shared" si="2"/>
        <v>52.173913043478258</v>
      </c>
      <c r="K53" s="9">
        <v>2</v>
      </c>
      <c r="L53" s="8">
        <f t="shared" si="3"/>
        <v>4.3478260869565215</v>
      </c>
    </row>
    <row r="55" spans="1:12" ht="12.75" customHeight="1"/>
    <row r="56" spans="1:12" ht="12.75" customHeight="1"/>
    <row r="57" spans="1:12">
      <c r="D57" s="5"/>
    </row>
    <row r="61" spans="1:12">
      <c r="D61" s="5"/>
    </row>
    <row r="65" spans="4:4">
      <c r="D65" s="5"/>
    </row>
    <row r="69" spans="4:4">
      <c r="D69" s="5"/>
    </row>
    <row r="71" spans="4:4">
      <c r="D71" s="5"/>
    </row>
    <row r="73" spans="4:4">
      <c r="D73" s="5"/>
    </row>
    <row r="75" spans="4:4">
      <c r="D75" s="5"/>
    </row>
    <row r="77" spans="4:4" ht="13.5" customHeight="1">
      <c r="D77" s="6"/>
    </row>
    <row r="78" spans="4:4" ht="13.5" customHeight="1"/>
    <row r="79" spans="4:4">
      <c r="D79" s="5"/>
    </row>
    <row r="81" spans="4:4">
      <c r="D81" s="5"/>
    </row>
    <row r="83" spans="4:4">
      <c r="D83" s="5"/>
    </row>
    <row r="85" spans="4:4">
      <c r="D85" s="5"/>
    </row>
    <row r="89" spans="4:4" ht="12.75" customHeight="1"/>
    <row r="90" spans="4:4" ht="12.75" customHeight="1"/>
  </sheetData>
  <mergeCells count="21">
    <mergeCell ref="K3:L4"/>
    <mergeCell ref="A7:E7"/>
    <mergeCell ref="A8:A12"/>
    <mergeCell ref="G3:H4"/>
    <mergeCell ref="J5:J6"/>
    <mergeCell ref="H5:H6"/>
    <mergeCell ref="L5:L6"/>
    <mergeCell ref="K5:K6"/>
    <mergeCell ref="B9:E9"/>
    <mergeCell ref="F3:F6"/>
    <mergeCell ref="I5:I6"/>
    <mergeCell ref="B10:E10"/>
    <mergeCell ref="A3:E6"/>
    <mergeCell ref="I3:J4"/>
    <mergeCell ref="B12:E12"/>
    <mergeCell ref="G5:G6"/>
    <mergeCell ref="B11:E11"/>
    <mergeCell ref="B8:E8"/>
    <mergeCell ref="A13:A53"/>
    <mergeCell ref="B13:B37"/>
    <mergeCell ref="B38:B53"/>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1"/>
  <sheetViews>
    <sheetView showGridLines="0" view="pageBreakPreview" zoomScaleNormal="100" zoomScaleSheetLayoutView="100" workbookViewId="0"/>
  </sheetViews>
  <sheetFormatPr defaultRowHeight="13.5"/>
  <cols>
    <col min="1" max="2" width="2.625" style="121" customWidth="1"/>
    <col min="3" max="3" width="1.375" style="121" customWidth="1"/>
    <col min="4" max="4" width="27.625" style="121" customWidth="1"/>
    <col min="5" max="5" width="1.375" style="121" customWidth="1"/>
    <col min="6" max="16" width="8.625" style="102" customWidth="1"/>
    <col min="17" max="16384" width="9" style="102"/>
  </cols>
  <sheetData>
    <row r="1" spans="1:19" ht="14.25">
      <c r="A1" s="120" t="s">
        <v>635</v>
      </c>
    </row>
    <row r="2" spans="1:19">
      <c r="P2" s="123" t="s">
        <v>153</v>
      </c>
    </row>
    <row r="3" spans="1:19" ht="24" customHeight="1">
      <c r="A3" s="304" t="s">
        <v>64</v>
      </c>
      <c r="B3" s="305"/>
      <c r="C3" s="305"/>
      <c r="D3" s="305"/>
      <c r="E3" s="306"/>
      <c r="F3" s="263" t="s">
        <v>63</v>
      </c>
      <c r="G3" s="221" t="s">
        <v>163</v>
      </c>
      <c r="H3" s="221" t="s">
        <v>162</v>
      </c>
      <c r="I3" s="221" t="s">
        <v>154</v>
      </c>
      <c r="J3" s="250" t="s">
        <v>161</v>
      </c>
      <c r="K3" s="250"/>
      <c r="L3" s="250"/>
      <c r="M3" s="250"/>
      <c r="N3" s="303" t="s">
        <v>160</v>
      </c>
      <c r="O3" s="303" t="s">
        <v>159</v>
      </c>
      <c r="P3" s="303" t="s">
        <v>158</v>
      </c>
    </row>
    <row r="4" spans="1:19" ht="30" customHeight="1">
      <c r="A4" s="307"/>
      <c r="B4" s="308"/>
      <c r="C4" s="308"/>
      <c r="D4" s="308"/>
      <c r="E4" s="309"/>
      <c r="F4" s="313"/>
      <c r="G4" s="222"/>
      <c r="H4" s="222"/>
      <c r="I4" s="222"/>
      <c r="J4" s="250" t="s">
        <v>157</v>
      </c>
      <c r="K4" s="250" t="s">
        <v>156</v>
      </c>
      <c r="L4" s="250" t="s">
        <v>155</v>
      </c>
      <c r="M4" s="250" t="s">
        <v>154</v>
      </c>
      <c r="N4" s="258"/>
      <c r="O4" s="258"/>
      <c r="P4" s="258"/>
    </row>
    <row r="5" spans="1:19" ht="14.25" customHeight="1">
      <c r="A5" s="307"/>
      <c r="B5" s="308"/>
      <c r="C5" s="308"/>
      <c r="D5" s="308"/>
      <c r="E5" s="309"/>
      <c r="F5" s="313"/>
      <c r="G5" s="222"/>
      <c r="H5" s="222"/>
      <c r="I5" s="222"/>
      <c r="J5" s="250"/>
      <c r="K5" s="250"/>
      <c r="L5" s="250"/>
      <c r="M5" s="250"/>
      <c r="N5" s="258"/>
      <c r="O5" s="258"/>
      <c r="P5" s="258"/>
      <c r="Q5" s="122"/>
    </row>
    <row r="6" spans="1:19" ht="21" customHeight="1">
      <c r="A6" s="310"/>
      <c r="B6" s="311"/>
      <c r="C6" s="311"/>
      <c r="D6" s="311"/>
      <c r="E6" s="312"/>
      <c r="F6" s="314"/>
      <c r="G6" s="223"/>
      <c r="H6" s="223"/>
      <c r="I6" s="223"/>
      <c r="J6" s="250"/>
      <c r="K6" s="250"/>
      <c r="L6" s="250"/>
      <c r="M6" s="250"/>
      <c r="N6" s="259"/>
      <c r="O6" s="259"/>
      <c r="P6" s="259"/>
      <c r="R6" s="122"/>
    </row>
    <row r="7" spans="1:19" ht="12" customHeight="1">
      <c r="A7" s="268" t="s">
        <v>50</v>
      </c>
      <c r="B7" s="269"/>
      <c r="C7" s="269"/>
      <c r="D7" s="269"/>
      <c r="E7" s="270"/>
      <c r="F7" s="106">
        <f>IF(SUM(G7:I7)=SUM(J7:M7),SUM(G7:I7),"確認")</f>
        <v>457</v>
      </c>
      <c r="G7" s="106">
        <f t="shared" ref="G7:L7" si="0">SUM(G9,G11,G13,G15,G17)</f>
        <v>379</v>
      </c>
      <c r="H7" s="106">
        <f t="shared" si="0"/>
        <v>52</v>
      </c>
      <c r="I7" s="106">
        <f t="shared" si="0"/>
        <v>26</v>
      </c>
      <c r="J7" s="106">
        <f t="shared" si="0"/>
        <v>369</v>
      </c>
      <c r="K7" s="106">
        <f t="shared" si="0"/>
        <v>42</v>
      </c>
      <c r="L7" s="106">
        <f t="shared" si="0"/>
        <v>1</v>
      </c>
      <c r="M7" s="106">
        <f>SUM(M9,M11,M13,M15,M17)</f>
        <v>45</v>
      </c>
      <c r="N7" s="292">
        <v>884</v>
      </c>
      <c r="O7" s="292">
        <v>468</v>
      </c>
      <c r="P7" s="294">
        <f>IF(O7=0,0,O7/N7)*100</f>
        <v>52.941176470588239</v>
      </c>
      <c r="S7" s="129"/>
    </row>
    <row r="8" spans="1:19" ht="12" customHeight="1">
      <c r="A8" s="271"/>
      <c r="B8" s="272"/>
      <c r="C8" s="272"/>
      <c r="D8" s="272"/>
      <c r="E8" s="273"/>
      <c r="F8" s="119">
        <f>SUM(G8:I8)</f>
        <v>1</v>
      </c>
      <c r="G8" s="109">
        <f>IF(G7=0,0,G7/$F7)</f>
        <v>0.82932166301969368</v>
      </c>
      <c r="H8" s="109">
        <f t="shared" ref="H8:M8" si="1">IF(H7=0,0,H7/$F7)</f>
        <v>0.1137855579868709</v>
      </c>
      <c r="I8" s="109">
        <f t="shared" si="1"/>
        <v>5.689277899343545E-2</v>
      </c>
      <c r="J8" s="109">
        <f>IF(J7=0,0,J7/$F7)</f>
        <v>0.80743982494529543</v>
      </c>
      <c r="K8" s="109">
        <f t="shared" si="1"/>
        <v>9.1903719912472648E-2</v>
      </c>
      <c r="L8" s="109">
        <f t="shared" si="1"/>
        <v>2.1881838074398249E-3</v>
      </c>
      <c r="M8" s="109">
        <f t="shared" si="1"/>
        <v>9.8468271334792121E-2</v>
      </c>
      <c r="N8" s="293"/>
      <c r="O8" s="293"/>
      <c r="P8" s="295"/>
      <c r="Q8" s="143"/>
      <c r="S8" s="129"/>
    </row>
    <row r="9" spans="1:19" ht="12" customHeight="1">
      <c r="A9" s="277" t="s">
        <v>49</v>
      </c>
      <c r="B9" s="297" t="s">
        <v>48</v>
      </c>
      <c r="C9" s="298"/>
      <c r="D9" s="298"/>
      <c r="E9" s="299"/>
      <c r="F9" s="106">
        <f>IF(SUM(G9:I9)=SUM(J9:M9),SUM(G9:I9),"確認")</f>
        <v>63</v>
      </c>
      <c r="G9" s="106">
        <v>43</v>
      </c>
      <c r="H9" s="106">
        <v>11</v>
      </c>
      <c r="I9" s="106">
        <v>9</v>
      </c>
      <c r="J9" s="106">
        <v>45</v>
      </c>
      <c r="K9" s="106">
        <v>3</v>
      </c>
      <c r="L9" s="106">
        <v>0</v>
      </c>
      <c r="M9" s="106">
        <v>15</v>
      </c>
      <c r="N9" s="292">
        <v>21</v>
      </c>
      <c r="O9" s="292">
        <v>8</v>
      </c>
      <c r="P9" s="294">
        <f>IF(O9=0,0,O9/N9)*100</f>
        <v>38.095238095238095</v>
      </c>
      <c r="S9" s="136"/>
    </row>
    <row r="10" spans="1:19" ht="12" customHeight="1">
      <c r="A10" s="278"/>
      <c r="B10" s="300"/>
      <c r="C10" s="301"/>
      <c r="D10" s="301"/>
      <c r="E10" s="302"/>
      <c r="F10" s="119">
        <f>SUM(G10:I10)</f>
        <v>1</v>
      </c>
      <c r="G10" s="109">
        <f t="shared" ref="G10:M10" si="2">IF(G9=0,0,G9/$F9)</f>
        <v>0.68253968253968256</v>
      </c>
      <c r="H10" s="109">
        <f t="shared" si="2"/>
        <v>0.17460317460317459</v>
      </c>
      <c r="I10" s="109">
        <f t="shared" si="2"/>
        <v>0.14285714285714285</v>
      </c>
      <c r="J10" s="109">
        <f t="shared" si="2"/>
        <v>0.7142857142857143</v>
      </c>
      <c r="K10" s="109">
        <f t="shared" si="2"/>
        <v>4.7619047619047616E-2</v>
      </c>
      <c r="L10" s="109">
        <f t="shared" si="2"/>
        <v>0</v>
      </c>
      <c r="M10" s="109">
        <f t="shared" si="2"/>
        <v>0.23809523809523808</v>
      </c>
      <c r="N10" s="293"/>
      <c r="O10" s="293"/>
      <c r="P10" s="295"/>
      <c r="Q10" s="143"/>
      <c r="S10" s="136"/>
    </row>
    <row r="11" spans="1:19" ht="12" customHeight="1">
      <c r="A11" s="278"/>
      <c r="B11" s="297" t="s">
        <v>47</v>
      </c>
      <c r="C11" s="298"/>
      <c r="D11" s="298"/>
      <c r="E11" s="299"/>
      <c r="F11" s="106">
        <f>IF(SUM(G11:I11)=SUM(J11:M11),SUM(G11:I11),"確認")</f>
        <v>56</v>
      </c>
      <c r="G11" s="106">
        <v>38</v>
      </c>
      <c r="H11" s="106">
        <v>11</v>
      </c>
      <c r="I11" s="106">
        <v>7</v>
      </c>
      <c r="J11" s="106">
        <v>41</v>
      </c>
      <c r="K11" s="106">
        <v>2</v>
      </c>
      <c r="L11" s="106">
        <v>0</v>
      </c>
      <c r="M11" s="106">
        <v>13</v>
      </c>
      <c r="N11" s="292">
        <v>48</v>
      </c>
      <c r="O11" s="292">
        <v>16</v>
      </c>
      <c r="P11" s="294">
        <f>IF(O11=0,0,O11/N11)*100</f>
        <v>33.333333333333329</v>
      </c>
      <c r="S11" s="136"/>
    </row>
    <row r="12" spans="1:19" ht="12" customHeight="1">
      <c r="A12" s="278"/>
      <c r="B12" s="300"/>
      <c r="C12" s="301"/>
      <c r="D12" s="301"/>
      <c r="E12" s="302"/>
      <c r="F12" s="119">
        <f>SUM(G12:I12)</f>
        <v>1</v>
      </c>
      <c r="G12" s="109">
        <f t="shared" ref="G12:M12" si="3">IF(G11=0,0,G11/$F11)</f>
        <v>0.6785714285714286</v>
      </c>
      <c r="H12" s="109">
        <f t="shared" si="3"/>
        <v>0.19642857142857142</v>
      </c>
      <c r="I12" s="109">
        <f t="shared" si="3"/>
        <v>0.125</v>
      </c>
      <c r="J12" s="109">
        <f t="shared" si="3"/>
        <v>0.7321428571428571</v>
      </c>
      <c r="K12" s="109">
        <f t="shared" si="3"/>
        <v>3.5714285714285712E-2</v>
      </c>
      <c r="L12" s="109">
        <f t="shared" si="3"/>
        <v>0</v>
      </c>
      <c r="M12" s="109">
        <f t="shared" si="3"/>
        <v>0.23214285714285715</v>
      </c>
      <c r="N12" s="293"/>
      <c r="O12" s="293"/>
      <c r="P12" s="295"/>
      <c r="Q12" s="143"/>
      <c r="S12" s="136"/>
    </row>
    <row r="13" spans="1:19" ht="12" customHeight="1">
      <c r="A13" s="278"/>
      <c r="B13" s="297" t="s">
        <v>46</v>
      </c>
      <c r="C13" s="298"/>
      <c r="D13" s="298"/>
      <c r="E13" s="299"/>
      <c r="F13" s="106">
        <f>IF(SUM(G13:I13)=SUM(J13:M13),SUM(G13:I13),"確認")</f>
        <v>149</v>
      </c>
      <c r="G13" s="106">
        <v>128</v>
      </c>
      <c r="H13" s="106">
        <v>18</v>
      </c>
      <c r="I13" s="106">
        <v>3</v>
      </c>
      <c r="J13" s="106">
        <v>130</v>
      </c>
      <c r="K13" s="106">
        <v>8</v>
      </c>
      <c r="L13" s="106">
        <v>0</v>
      </c>
      <c r="M13" s="106">
        <v>11</v>
      </c>
      <c r="N13" s="292">
        <v>291</v>
      </c>
      <c r="O13" s="292">
        <v>147</v>
      </c>
      <c r="P13" s="294">
        <f>IF(O13=0,0,O13/N13)*100</f>
        <v>50.515463917525771</v>
      </c>
      <c r="S13" s="136"/>
    </row>
    <row r="14" spans="1:19" ht="12" customHeight="1">
      <c r="A14" s="278"/>
      <c r="B14" s="300"/>
      <c r="C14" s="301"/>
      <c r="D14" s="301"/>
      <c r="E14" s="302"/>
      <c r="F14" s="119">
        <f>SUM(G14:I14)</f>
        <v>1</v>
      </c>
      <c r="G14" s="109">
        <f t="shared" ref="G14:M14" si="4">IF(G13=0,0,G13/$F13)</f>
        <v>0.85906040268456374</v>
      </c>
      <c r="H14" s="109">
        <f t="shared" si="4"/>
        <v>0.12080536912751678</v>
      </c>
      <c r="I14" s="109">
        <f t="shared" si="4"/>
        <v>2.0134228187919462E-2</v>
      </c>
      <c r="J14" s="109">
        <f t="shared" si="4"/>
        <v>0.87248322147651003</v>
      </c>
      <c r="K14" s="109">
        <f t="shared" si="4"/>
        <v>5.3691275167785234E-2</v>
      </c>
      <c r="L14" s="109">
        <f t="shared" si="4"/>
        <v>0</v>
      </c>
      <c r="M14" s="109">
        <f t="shared" si="4"/>
        <v>7.3825503355704702E-2</v>
      </c>
      <c r="N14" s="293"/>
      <c r="O14" s="293"/>
      <c r="P14" s="295"/>
      <c r="Q14" s="143"/>
      <c r="S14" s="136"/>
    </row>
    <row r="15" spans="1:19" ht="12" customHeight="1">
      <c r="A15" s="278"/>
      <c r="B15" s="297" t="s">
        <v>45</v>
      </c>
      <c r="C15" s="298"/>
      <c r="D15" s="298"/>
      <c r="E15" s="299"/>
      <c r="F15" s="106">
        <f>IF(SUM(G15:I15)=SUM(J15:M15),SUM(G15:I15),"確認")</f>
        <v>53</v>
      </c>
      <c r="G15" s="106">
        <v>49</v>
      </c>
      <c r="H15" s="106">
        <v>2</v>
      </c>
      <c r="I15" s="106">
        <v>2</v>
      </c>
      <c r="J15" s="106">
        <v>43</v>
      </c>
      <c r="K15" s="106">
        <v>7</v>
      </c>
      <c r="L15" s="106">
        <v>0</v>
      </c>
      <c r="M15" s="106">
        <v>3</v>
      </c>
      <c r="N15" s="292">
        <v>193</v>
      </c>
      <c r="O15" s="292">
        <v>100</v>
      </c>
      <c r="P15" s="294">
        <f>IF(O15=0,0,O15/N15)*100</f>
        <v>51.813471502590666</v>
      </c>
      <c r="S15" s="136"/>
    </row>
    <row r="16" spans="1:19" ht="12" customHeight="1">
      <c r="A16" s="278"/>
      <c r="B16" s="300"/>
      <c r="C16" s="301"/>
      <c r="D16" s="301"/>
      <c r="E16" s="302"/>
      <c r="F16" s="119">
        <f>SUM(G16:I16)</f>
        <v>1</v>
      </c>
      <c r="G16" s="109">
        <f t="shared" ref="G16:M16" si="5">IF(G15=0,0,G15/$F15)</f>
        <v>0.92452830188679247</v>
      </c>
      <c r="H16" s="109">
        <f t="shared" si="5"/>
        <v>3.7735849056603772E-2</v>
      </c>
      <c r="I16" s="109">
        <f t="shared" si="5"/>
        <v>3.7735849056603772E-2</v>
      </c>
      <c r="J16" s="109">
        <f t="shared" si="5"/>
        <v>0.81132075471698117</v>
      </c>
      <c r="K16" s="109">
        <f t="shared" si="5"/>
        <v>0.13207547169811321</v>
      </c>
      <c r="L16" s="109">
        <f t="shared" si="5"/>
        <v>0</v>
      </c>
      <c r="M16" s="109">
        <f t="shared" si="5"/>
        <v>5.6603773584905662E-2</v>
      </c>
      <c r="N16" s="293"/>
      <c r="O16" s="293"/>
      <c r="P16" s="295"/>
      <c r="Q16" s="143"/>
      <c r="S16" s="136"/>
    </row>
    <row r="17" spans="1:19" ht="12" customHeight="1">
      <c r="A17" s="278"/>
      <c r="B17" s="297" t="s">
        <v>44</v>
      </c>
      <c r="C17" s="298"/>
      <c r="D17" s="298"/>
      <c r="E17" s="299"/>
      <c r="F17" s="106">
        <f>IF(SUM(G17:I17)=SUM(J17:M17),SUM(G17:I17),"確認")</f>
        <v>136</v>
      </c>
      <c r="G17" s="106">
        <v>121</v>
      </c>
      <c r="H17" s="106">
        <v>10</v>
      </c>
      <c r="I17" s="106">
        <v>5</v>
      </c>
      <c r="J17" s="106">
        <v>110</v>
      </c>
      <c r="K17" s="106">
        <v>22</v>
      </c>
      <c r="L17" s="106">
        <v>1</v>
      </c>
      <c r="M17" s="106">
        <v>3</v>
      </c>
      <c r="N17" s="292">
        <v>331</v>
      </c>
      <c r="O17" s="292">
        <v>197</v>
      </c>
      <c r="P17" s="294">
        <f>IF(O17=0,0,O17/N17)*100</f>
        <v>59.516616314199396</v>
      </c>
      <c r="S17" s="136"/>
    </row>
    <row r="18" spans="1:19" ht="12" customHeight="1">
      <c r="A18" s="279"/>
      <c r="B18" s="300"/>
      <c r="C18" s="301"/>
      <c r="D18" s="301"/>
      <c r="E18" s="302"/>
      <c r="F18" s="119">
        <f>SUM(G18:I18)</f>
        <v>0.99999999999999989</v>
      </c>
      <c r="G18" s="109">
        <f t="shared" ref="G18:M18" si="6">IF(G17=0,0,G17/$F17)</f>
        <v>0.88970588235294112</v>
      </c>
      <c r="H18" s="109">
        <f t="shared" si="6"/>
        <v>7.3529411764705885E-2</v>
      </c>
      <c r="I18" s="109">
        <f t="shared" si="6"/>
        <v>3.6764705882352942E-2</v>
      </c>
      <c r="J18" s="109">
        <f t="shared" si="6"/>
        <v>0.80882352941176472</v>
      </c>
      <c r="K18" s="109">
        <f t="shared" si="6"/>
        <v>0.16176470588235295</v>
      </c>
      <c r="L18" s="109">
        <f t="shared" si="6"/>
        <v>7.3529411764705881E-3</v>
      </c>
      <c r="M18" s="109">
        <f t="shared" si="6"/>
        <v>2.2058823529411766E-2</v>
      </c>
      <c r="N18" s="293"/>
      <c r="O18" s="293"/>
      <c r="P18" s="295"/>
      <c r="Q18" s="143"/>
      <c r="S18" s="136"/>
    </row>
    <row r="19" spans="1:19" ht="12" customHeight="1">
      <c r="A19" s="260" t="s">
        <v>43</v>
      </c>
      <c r="B19" s="260" t="s">
        <v>42</v>
      </c>
      <c r="C19" s="125"/>
      <c r="D19" s="225" t="s">
        <v>16</v>
      </c>
      <c r="E19" s="117"/>
      <c r="F19" s="106">
        <f>IF(SUM(G19:I19)=SUM(J19:M19),SUM(G19:I19),"確認")</f>
        <v>152</v>
      </c>
      <c r="G19" s="106">
        <f t="shared" ref="G19:L19" si="7">SUM(G21,G23,G25,G27,G29,G31,G33,G35,G37,G39,G41,G43,G45,G47,G49,G51,G53,G55,G57,G59,G61,G63,G65,G67)</f>
        <v>124</v>
      </c>
      <c r="H19" s="106">
        <f t="shared" si="7"/>
        <v>22</v>
      </c>
      <c r="I19" s="106">
        <f t="shared" si="7"/>
        <v>6</v>
      </c>
      <c r="J19" s="106">
        <f t="shared" si="7"/>
        <v>123</v>
      </c>
      <c r="K19" s="106">
        <f t="shared" si="7"/>
        <v>16</v>
      </c>
      <c r="L19" s="106">
        <f t="shared" si="7"/>
        <v>0</v>
      </c>
      <c r="M19" s="106">
        <f>SUM(M21,M23,M25,M27,M29,M31,M33,M35,M37,M39,M41,M43,M45,M47,M49,M51,M53,M55,M57,M59,M61,M63,M65,M67)</f>
        <v>13</v>
      </c>
      <c r="N19" s="292">
        <v>490</v>
      </c>
      <c r="O19" s="292">
        <v>281</v>
      </c>
      <c r="P19" s="294">
        <f>IF(O19=0,0,O19/N19)*100</f>
        <v>57.346938775510203</v>
      </c>
      <c r="R19" s="122"/>
      <c r="S19" s="136"/>
    </row>
    <row r="20" spans="1:19" ht="12" customHeight="1">
      <c r="A20" s="261"/>
      <c r="B20" s="261"/>
      <c r="C20" s="126"/>
      <c r="D20" s="226"/>
      <c r="E20" s="118"/>
      <c r="F20" s="119">
        <f>SUM(G20:I20)</f>
        <v>1</v>
      </c>
      <c r="G20" s="109">
        <f t="shared" ref="G20:M20" si="8">IF(G19=0,0,G19/$F19)</f>
        <v>0.81578947368421051</v>
      </c>
      <c r="H20" s="109">
        <f t="shared" si="8"/>
        <v>0.14473684210526316</v>
      </c>
      <c r="I20" s="109">
        <f t="shared" si="8"/>
        <v>3.9473684210526314E-2</v>
      </c>
      <c r="J20" s="109">
        <f t="shared" si="8"/>
        <v>0.80921052631578949</v>
      </c>
      <c r="K20" s="109">
        <f t="shared" si="8"/>
        <v>0.10526315789473684</v>
      </c>
      <c r="L20" s="109">
        <f t="shared" si="8"/>
        <v>0</v>
      </c>
      <c r="M20" s="109">
        <f t="shared" si="8"/>
        <v>8.5526315789473686E-2</v>
      </c>
      <c r="N20" s="293"/>
      <c r="O20" s="293"/>
      <c r="P20" s="295"/>
      <c r="Q20" s="143"/>
      <c r="S20" s="136"/>
    </row>
    <row r="21" spans="1:19" ht="12" customHeight="1">
      <c r="A21" s="261"/>
      <c r="B21" s="261"/>
      <c r="C21" s="125"/>
      <c r="D21" s="225" t="s">
        <v>548</v>
      </c>
      <c r="E21" s="117"/>
      <c r="F21" s="106">
        <f>IF(SUM(G21:I21)=SUM(J21:M21),SUM(G21:I21),"確認")</f>
        <v>16</v>
      </c>
      <c r="G21" s="106">
        <v>14</v>
      </c>
      <c r="H21" s="106">
        <v>1</v>
      </c>
      <c r="I21" s="106">
        <v>1</v>
      </c>
      <c r="J21" s="106">
        <v>11</v>
      </c>
      <c r="K21" s="106">
        <v>3</v>
      </c>
      <c r="L21" s="106">
        <v>0</v>
      </c>
      <c r="M21" s="106">
        <v>2</v>
      </c>
      <c r="N21" s="292">
        <v>37</v>
      </c>
      <c r="O21" s="292">
        <v>16</v>
      </c>
      <c r="P21" s="294">
        <f>IF(O21=0,0,O21/N21)*100</f>
        <v>43.243243243243242</v>
      </c>
      <c r="S21" s="136"/>
    </row>
    <row r="22" spans="1:19" ht="12" customHeight="1">
      <c r="A22" s="261"/>
      <c r="B22" s="261"/>
      <c r="C22" s="126"/>
      <c r="D22" s="226"/>
      <c r="E22" s="118"/>
      <c r="F22" s="119">
        <f>SUM(G22:I22)</f>
        <v>1</v>
      </c>
      <c r="G22" s="109">
        <f t="shared" ref="G22:M22" si="9">IF(G21=0,0,G21/$F21)</f>
        <v>0.875</v>
      </c>
      <c r="H22" s="109">
        <f t="shared" si="9"/>
        <v>6.25E-2</v>
      </c>
      <c r="I22" s="109">
        <f t="shared" si="9"/>
        <v>6.25E-2</v>
      </c>
      <c r="J22" s="109">
        <f t="shared" si="9"/>
        <v>0.6875</v>
      </c>
      <c r="K22" s="109">
        <f t="shared" si="9"/>
        <v>0.1875</v>
      </c>
      <c r="L22" s="109">
        <f t="shared" si="9"/>
        <v>0</v>
      </c>
      <c r="M22" s="109">
        <f t="shared" si="9"/>
        <v>0.125</v>
      </c>
      <c r="N22" s="293"/>
      <c r="O22" s="293"/>
      <c r="P22" s="295"/>
      <c r="Q22" s="143"/>
      <c r="S22" s="136"/>
    </row>
    <row r="23" spans="1:19" ht="12" customHeight="1">
      <c r="A23" s="261"/>
      <c r="B23" s="261"/>
      <c r="C23" s="125"/>
      <c r="D23" s="225" t="s">
        <v>549</v>
      </c>
      <c r="E23" s="117"/>
      <c r="F23" s="106">
        <f>IF(SUM(G23:I23)=SUM(J23:M23),SUM(G23:I23),"確認")</f>
        <v>2</v>
      </c>
      <c r="G23" s="106">
        <v>2</v>
      </c>
      <c r="H23" s="106">
        <v>0</v>
      </c>
      <c r="I23" s="106">
        <v>0</v>
      </c>
      <c r="J23" s="106">
        <v>2</v>
      </c>
      <c r="K23" s="106">
        <v>0</v>
      </c>
      <c r="L23" s="106">
        <v>0</v>
      </c>
      <c r="M23" s="106">
        <v>0</v>
      </c>
      <c r="N23" s="292">
        <v>2</v>
      </c>
      <c r="O23" s="292">
        <v>2</v>
      </c>
      <c r="P23" s="294">
        <f>IF(O23=0,0,O23/N23)*100</f>
        <v>100</v>
      </c>
      <c r="S23" s="136"/>
    </row>
    <row r="24" spans="1:19" ht="12" customHeight="1">
      <c r="A24" s="261"/>
      <c r="B24" s="261"/>
      <c r="C24" s="126"/>
      <c r="D24" s="226"/>
      <c r="E24" s="118"/>
      <c r="F24" s="119">
        <f>SUM(G24:I24)</f>
        <v>1</v>
      </c>
      <c r="G24" s="109">
        <f t="shared" ref="G24:M24" si="10">IF(G23=0,0,G23/$F23)</f>
        <v>1</v>
      </c>
      <c r="H24" s="109">
        <f t="shared" si="10"/>
        <v>0</v>
      </c>
      <c r="I24" s="109">
        <f t="shared" si="10"/>
        <v>0</v>
      </c>
      <c r="J24" s="109">
        <f t="shared" si="10"/>
        <v>1</v>
      </c>
      <c r="K24" s="109">
        <f t="shared" si="10"/>
        <v>0</v>
      </c>
      <c r="L24" s="109">
        <f t="shared" si="10"/>
        <v>0</v>
      </c>
      <c r="M24" s="109">
        <f t="shared" si="10"/>
        <v>0</v>
      </c>
      <c r="N24" s="293"/>
      <c r="O24" s="293"/>
      <c r="P24" s="295"/>
      <c r="Q24" s="143"/>
      <c r="S24" s="136"/>
    </row>
    <row r="25" spans="1:19" ht="12" customHeight="1">
      <c r="A25" s="261"/>
      <c r="B25" s="261"/>
      <c r="C25" s="125"/>
      <c r="D25" s="225" t="s">
        <v>550</v>
      </c>
      <c r="E25" s="117"/>
      <c r="F25" s="106">
        <f>IF(SUM(G25:I25)=SUM(J25:M25),SUM(G25:I25),"確認")</f>
        <v>7</v>
      </c>
      <c r="G25" s="106">
        <v>1</v>
      </c>
      <c r="H25" s="106">
        <v>5</v>
      </c>
      <c r="I25" s="106">
        <v>1</v>
      </c>
      <c r="J25" s="106">
        <v>5</v>
      </c>
      <c r="K25" s="106">
        <v>0</v>
      </c>
      <c r="L25" s="106">
        <v>0</v>
      </c>
      <c r="M25" s="106">
        <v>2</v>
      </c>
      <c r="N25" s="292">
        <v>3</v>
      </c>
      <c r="O25" s="292">
        <v>0</v>
      </c>
      <c r="P25" s="294">
        <f>IF(O25=0,0,O25/N25)*100</f>
        <v>0</v>
      </c>
      <c r="S25" s="136"/>
    </row>
    <row r="26" spans="1:19" ht="12" customHeight="1">
      <c r="A26" s="261"/>
      <c r="B26" s="261"/>
      <c r="C26" s="126"/>
      <c r="D26" s="226"/>
      <c r="E26" s="118"/>
      <c r="F26" s="119">
        <f>SUM(G26:I26)</f>
        <v>1</v>
      </c>
      <c r="G26" s="109">
        <f t="shared" ref="G26:M26" si="11">IF(G25=0,0,G25/$F25)</f>
        <v>0.14285714285714285</v>
      </c>
      <c r="H26" s="109">
        <f t="shared" si="11"/>
        <v>0.7142857142857143</v>
      </c>
      <c r="I26" s="109">
        <f t="shared" si="11"/>
        <v>0.14285714285714285</v>
      </c>
      <c r="J26" s="109">
        <f t="shared" si="11"/>
        <v>0.7142857142857143</v>
      </c>
      <c r="K26" s="109">
        <f t="shared" si="11"/>
        <v>0</v>
      </c>
      <c r="L26" s="109">
        <f t="shared" si="11"/>
        <v>0</v>
      </c>
      <c r="M26" s="109">
        <f t="shared" si="11"/>
        <v>0.2857142857142857</v>
      </c>
      <c r="N26" s="293"/>
      <c r="O26" s="293"/>
      <c r="P26" s="295"/>
      <c r="Q26" s="143"/>
      <c r="S26" s="136"/>
    </row>
    <row r="27" spans="1:19" ht="12" customHeight="1">
      <c r="A27" s="261"/>
      <c r="B27" s="261"/>
      <c r="C27" s="125"/>
      <c r="D27" s="225" t="s">
        <v>551</v>
      </c>
      <c r="E27" s="117"/>
      <c r="F27" s="106">
        <f>IF(SUM(G27:I27)=SUM(J27:M27),SUM(G27:I27),"確認")</f>
        <v>0</v>
      </c>
      <c r="G27" s="106">
        <v>0</v>
      </c>
      <c r="H27" s="106">
        <v>0</v>
      </c>
      <c r="I27" s="106">
        <v>0</v>
      </c>
      <c r="J27" s="106">
        <v>0</v>
      </c>
      <c r="K27" s="106">
        <v>0</v>
      </c>
      <c r="L27" s="106">
        <v>0</v>
      </c>
      <c r="M27" s="106">
        <v>0</v>
      </c>
      <c r="N27" s="292">
        <v>2</v>
      </c>
      <c r="O27" s="292">
        <v>0</v>
      </c>
      <c r="P27" s="294">
        <f>IF(O27=0,0,O27/N27)*100</f>
        <v>0</v>
      </c>
      <c r="S27" s="136"/>
    </row>
    <row r="28" spans="1:19" ht="12" customHeight="1">
      <c r="A28" s="261"/>
      <c r="B28" s="261"/>
      <c r="C28" s="126"/>
      <c r="D28" s="226"/>
      <c r="E28" s="118"/>
      <c r="F28" s="119">
        <f>SUM(G28:I28)</f>
        <v>0</v>
      </c>
      <c r="G28" s="109">
        <f t="shared" ref="G28:M28" si="12">IF(G27=0,0,G27/$F27)</f>
        <v>0</v>
      </c>
      <c r="H28" s="109">
        <f t="shared" si="12"/>
        <v>0</v>
      </c>
      <c r="I28" s="109">
        <f t="shared" si="12"/>
        <v>0</v>
      </c>
      <c r="J28" s="109">
        <f t="shared" si="12"/>
        <v>0</v>
      </c>
      <c r="K28" s="109">
        <f t="shared" si="12"/>
        <v>0</v>
      </c>
      <c r="L28" s="109">
        <f t="shared" si="12"/>
        <v>0</v>
      </c>
      <c r="M28" s="109">
        <f t="shared" si="12"/>
        <v>0</v>
      </c>
      <c r="N28" s="293"/>
      <c r="O28" s="293"/>
      <c r="P28" s="295"/>
      <c r="Q28" s="143"/>
      <c r="S28" s="136"/>
    </row>
    <row r="29" spans="1:19" ht="12" customHeight="1">
      <c r="A29" s="261"/>
      <c r="B29" s="261"/>
      <c r="C29" s="125"/>
      <c r="D29" s="225" t="s">
        <v>552</v>
      </c>
      <c r="E29" s="117"/>
      <c r="F29" s="106">
        <f>IF(SUM(G29:I29)=SUM(J29:M29),SUM(G29:I29),"確認")</f>
        <v>4</v>
      </c>
      <c r="G29" s="106">
        <v>3</v>
      </c>
      <c r="H29" s="106">
        <v>1</v>
      </c>
      <c r="I29" s="106">
        <v>0</v>
      </c>
      <c r="J29" s="106">
        <v>4</v>
      </c>
      <c r="K29" s="106">
        <v>0</v>
      </c>
      <c r="L29" s="106">
        <v>0</v>
      </c>
      <c r="M29" s="106">
        <v>0</v>
      </c>
      <c r="N29" s="292">
        <v>8</v>
      </c>
      <c r="O29" s="292">
        <v>4</v>
      </c>
      <c r="P29" s="294">
        <f>IF(O29=0,0,O29/N29)*100</f>
        <v>50</v>
      </c>
      <c r="S29" s="136"/>
    </row>
    <row r="30" spans="1:19" ht="12" customHeight="1">
      <c r="A30" s="261"/>
      <c r="B30" s="261"/>
      <c r="C30" s="126"/>
      <c r="D30" s="226"/>
      <c r="E30" s="118"/>
      <c r="F30" s="119">
        <f>SUM(G30:I30)</f>
        <v>1</v>
      </c>
      <c r="G30" s="109">
        <f t="shared" ref="G30:M30" si="13">IF(G29=0,0,G29/$F29)</f>
        <v>0.75</v>
      </c>
      <c r="H30" s="109">
        <f t="shared" si="13"/>
        <v>0.25</v>
      </c>
      <c r="I30" s="109">
        <f t="shared" si="13"/>
        <v>0</v>
      </c>
      <c r="J30" s="109">
        <f t="shared" si="13"/>
        <v>1</v>
      </c>
      <c r="K30" s="109">
        <f t="shared" si="13"/>
        <v>0</v>
      </c>
      <c r="L30" s="109">
        <f t="shared" si="13"/>
        <v>0</v>
      </c>
      <c r="M30" s="109">
        <f t="shared" si="13"/>
        <v>0</v>
      </c>
      <c r="N30" s="293"/>
      <c r="O30" s="293"/>
      <c r="P30" s="295"/>
      <c r="Q30" s="143"/>
      <c r="S30" s="136"/>
    </row>
    <row r="31" spans="1:19" ht="12" customHeight="1">
      <c r="A31" s="261"/>
      <c r="B31" s="261"/>
      <c r="C31" s="125"/>
      <c r="D31" s="225" t="s">
        <v>553</v>
      </c>
      <c r="E31" s="117"/>
      <c r="F31" s="106">
        <f>IF(SUM(G31:I31)=SUM(J31:M31),SUM(G31:I31),"確認")</f>
        <v>1</v>
      </c>
      <c r="G31" s="106">
        <v>1</v>
      </c>
      <c r="H31" s="106">
        <v>0</v>
      </c>
      <c r="I31" s="106">
        <v>0</v>
      </c>
      <c r="J31" s="106">
        <v>1</v>
      </c>
      <c r="K31" s="106">
        <v>0</v>
      </c>
      <c r="L31" s="106">
        <v>0</v>
      </c>
      <c r="M31" s="106">
        <v>0</v>
      </c>
      <c r="N31" s="292">
        <v>2</v>
      </c>
      <c r="O31" s="292">
        <v>2</v>
      </c>
      <c r="P31" s="294">
        <f>IF(O31=0,0,O31/N31)*100</f>
        <v>100</v>
      </c>
      <c r="S31" s="136"/>
    </row>
    <row r="32" spans="1:19" ht="12" customHeight="1">
      <c r="A32" s="261"/>
      <c r="B32" s="261"/>
      <c r="C32" s="126"/>
      <c r="D32" s="226"/>
      <c r="E32" s="118"/>
      <c r="F32" s="119">
        <f>SUM(G32:I32)</f>
        <v>1</v>
      </c>
      <c r="G32" s="109">
        <f t="shared" ref="G32:M32" si="14">IF(G31=0,0,G31/$F31)</f>
        <v>1</v>
      </c>
      <c r="H32" s="109">
        <f t="shared" si="14"/>
        <v>0</v>
      </c>
      <c r="I32" s="109">
        <f t="shared" si="14"/>
        <v>0</v>
      </c>
      <c r="J32" s="109">
        <f t="shared" si="14"/>
        <v>1</v>
      </c>
      <c r="K32" s="109">
        <f t="shared" si="14"/>
        <v>0</v>
      </c>
      <c r="L32" s="109">
        <f t="shared" si="14"/>
        <v>0</v>
      </c>
      <c r="M32" s="109">
        <f t="shared" si="14"/>
        <v>0</v>
      </c>
      <c r="N32" s="293"/>
      <c r="O32" s="293"/>
      <c r="P32" s="295"/>
      <c r="Q32" s="143"/>
      <c r="S32" s="136"/>
    </row>
    <row r="33" spans="1:19" ht="12" customHeight="1">
      <c r="A33" s="261"/>
      <c r="B33" s="261"/>
      <c r="C33" s="125"/>
      <c r="D33" s="225" t="s">
        <v>554</v>
      </c>
      <c r="E33" s="117"/>
      <c r="F33" s="106">
        <f>IF(SUM(G33:I33)=SUM(J33:M33),SUM(G33:I33),"確認")</f>
        <v>2</v>
      </c>
      <c r="G33" s="106">
        <v>1</v>
      </c>
      <c r="H33" s="106">
        <v>1</v>
      </c>
      <c r="I33" s="106">
        <v>0</v>
      </c>
      <c r="J33" s="106">
        <v>1</v>
      </c>
      <c r="K33" s="106">
        <v>0</v>
      </c>
      <c r="L33" s="106">
        <v>0</v>
      </c>
      <c r="M33" s="106">
        <v>1</v>
      </c>
      <c r="N33" s="292">
        <v>0</v>
      </c>
      <c r="O33" s="292">
        <v>0</v>
      </c>
      <c r="P33" s="294">
        <f>IF(O33=0,0,O33/N33)*100</f>
        <v>0</v>
      </c>
      <c r="S33" s="136"/>
    </row>
    <row r="34" spans="1:19" ht="12" customHeight="1">
      <c r="A34" s="261"/>
      <c r="B34" s="261"/>
      <c r="C34" s="126"/>
      <c r="D34" s="226"/>
      <c r="E34" s="118"/>
      <c r="F34" s="119">
        <f>SUM(G34:I34)</f>
        <v>1</v>
      </c>
      <c r="G34" s="109">
        <f t="shared" ref="G34:M34" si="15">IF(G33=0,0,G33/$F33)</f>
        <v>0.5</v>
      </c>
      <c r="H34" s="109">
        <f t="shared" si="15"/>
        <v>0.5</v>
      </c>
      <c r="I34" s="109">
        <f t="shared" si="15"/>
        <v>0</v>
      </c>
      <c r="J34" s="109">
        <f t="shared" si="15"/>
        <v>0.5</v>
      </c>
      <c r="K34" s="109">
        <f t="shared" si="15"/>
        <v>0</v>
      </c>
      <c r="L34" s="109">
        <f t="shared" si="15"/>
        <v>0</v>
      </c>
      <c r="M34" s="109">
        <f t="shared" si="15"/>
        <v>0.5</v>
      </c>
      <c r="N34" s="293"/>
      <c r="O34" s="293"/>
      <c r="P34" s="295"/>
      <c r="Q34" s="143"/>
      <c r="S34" s="136"/>
    </row>
    <row r="35" spans="1:19" ht="12" customHeight="1">
      <c r="A35" s="261"/>
      <c r="B35" s="261"/>
      <c r="C35" s="125"/>
      <c r="D35" s="225" t="s">
        <v>555</v>
      </c>
      <c r="E35" s="117"/>
      <c r="F35" s="106">
        <f>IF(SUM(G35:I35)=SUM(J35:M35),SUM(G35:I35),"確認")</f>
        <v>9</v>
      </c>
      <c r="G35" s="106">
        <v>7</v>
      </c>
      <c r="H35" s="106">
        <v>2</v>
      </c>
      <c r="I35" s="106">
        <v>0</v>
      </c>
      <c r="J35" s="106">
        <v>7</v>
      </c>
      <c r="K35" s="106">
        <v>0</v>
      </c>
      <c r="L35" s="106">
        <v>0</v>
      </c>
      <c r="M35" s="106">
        <v>2</v>
      </c>
      <c r="N35" s="292">
        <v>53</v>
      </c>
      <c r="O35" s="292">
        <v>24</v>
      </c>
      <c r="P35" s="294">
        <f>IF(O35=0,0,O35/N35)*100</f>
        <v>45.283018867924532</v>
      </c>
      <c r="S35" s="136"/>
    </row>
    <row r="36" spans="1:19" ht="12" customHeight="1">
      <c r="A36" s="261"/>
      <c r="B36" s="261"/>
      <c r="C36" s="126"/>
      <c r="D36" s="226"/>
      <c r="E36" s="118"/>
      <c r="F36" s="119">
        <f>SUM(G36:I36)</f>
        <v>1</v>
      </c>
      <c r="G36" s="109">
        <f t="shared" ref="G36:M36" si="16">IF(G35=0,0,G35/$F35)</f>
        <v>0.77777777777777779</v>
      </c>
      <c r="H36" s="109">
        <f t="shared" si="16"/>
        <v>0.22222222222222221</v>
      </c>
      <c r="I36" s="109">
        <f t="shared" si="16"/>
        <v>0</v>
      </c>
      <c r="J36" s="109">
        <f t="shared" si="16"/>
        <v>0.77777777777777779</v>
      </c>
      <c r="K36" s="109">
        <f t="shared" si="16"/>
        <v>0</v>
      </c>
      <c r="L36" s="109">
        <f t="shared" si="16"/>
        <v>0</v>
      </c>
      <c r="M36" s="109">
        <f t="shared" si="16"/>
        <v>0.22222222222222221</v>
      </c>
      <c r="N36" s="293"/>
      <c r="O36" s="293"/>
      <c r="P36" s="295"/>
      <c r="Q36" s="143"/>
      <c r="S36" s="136"/>
    </row>
    <row r="37" spans="1:19" ht="12" customHeight="1">
      <c r="A37" s="261"/>
      <c r="B37" s="261"/>
      <c r="C37" s="125"/>
      <c r="D37" s="225" t="s">
        <v>556</v>
      </c>
      <c r="E37" s="117"/>
      <c r="F37" s="106">
        <f>IF(SUM(G37:I37)=SUM(J37:M37),SUM(G37:I37),"確認")</f>
        <v>0</v>
      </c>
      <c r="G37" s="106">
        <v>0</v>
      </c>
      <c r="H37" s="106">
        <v>0</v>
      </c>
      <c r="I37" s="106">
        <v>0</v>
      </c>
      <c r="J37" s="106">
        <v>0</v>
      </c>
      <c r="K37" s="106">
        <v>0</v>
      </c>
      <c r="L37" s="106">
        <v>0</v>
      </c>
      <c r="M37" s="106">
        <v>0</v>
      </c>
      <c r="N37" s="292">
        <v>0</v>
      </c>
      <c r="O37" s="292">
        <v>0</v>
      </c>
      <c r="P37" s="294">
        <f>IF(O37=0,0,O37/N37)*100</f>
        <v>0</v>
      </c>
      <c r="S37" s="136"/>
    </row>
    <row r="38" spans="1:19" ht="12" customHeight="1">
      <c r="A38" s="261"/>
      <c r="B38" s="261"/>
      <c r="C38" s="126"/>
      <c r="D38" s="226"/>
      <c r="E38" s="118"/>
      <c r="F38" s="119">
        <f>SUM(G38:I38)</f>
        <v>0</v>
      </c>
      <c r="G38" s="109">
        <f t="shared" ref="G38:M38" si="17">IF(G37=0,0,G37/$F37)</f>
        <v>0</v>
      </c>
      <c r="H38" s="109">
        <f t="shared" si="17"/>
        <v>0</v>
      </c>
      <c r="I38" s="109">
        <f t="shared" si="17"/>
        <v>0</v>
      </c>
      <c r="J38" s="109">
        <f t="shared" si="17"/>
        <v>0</v>
      </c>
      <c r="K38" s="109">
        <f t="shared" si="17"/>
        <v>0</v>
      </c>
      <c r="L38" s="109">
        <f t="shared" si="17"/>
        <v>0</v>
      </c>
      <c r="M38" s="109">
        <f t="shared" si="17"/>
        <v>0</v>
      </c>
      <c r="N38" s="293"/>
      <c r="O38" s="293"/>
      <c r="P38" s="295"/>
      <c r="Q38" s="143"/>
      <c r="S38" s="136"/>
    </row>
    <row r="39" spans="1:19" ht="12" customHeight="1">
      <c r="A39" s="261"/>
      <c r="B39" s="261"/>
      <c r="C39" s="125"/>
      <c r="D39" s="225" t="s">
        <v>557</v>
      </c>
      <c r="E39" s="117"/>
      <c r="F39" s="106">
        <f>IF(SUM(G39:I39)=SUM(J39:M39),SUM(G39:I39),"確認")</f>
        <v>4</v>
      </c>
      <c r="G39" s="106">
        <v>3</v>
      </c>
      <c r="H39" s="106">
        <v>1</v>
      </c>
      <c r="I39" s="106">
        <v>0</v>
      </c>
      <c r="J39" s="106">
        <v>4</v>
      </c>
      <c r="K39" s="106">
        <v>0</v>
      </c>
      <c r="L39" s="106">
        <v>0</v>
      </c>
      <c r="M39" s="106">
        <v>0</v>
      </c>
      <c r="N39" s="292">
        <v>13</v>
      </c>
      <c r="O39" s="292">
        <v>5</v>
      </c>
      <c r="P39" s="294">
        <f>IF(O39=0,0,O39/N39)*100</f>
        <v>38.461538461538467</v>
      </c>
      <c r="S39" s="136"/>
    </row>
    <row r="40" spans="1:19" ht="12" customHeight="1">
      <c r="A40" s="261"/>
      <c r="B40" s="261"/>
      <c r="C40" s="126"/>
      <c r="D40" s="226"/>
      <c r="E40" s="118"/>
      <c r="F40" s="119">
        <f>SUM(G40:I40)</f>
        <v>1</v>
      </c>
      <c r="G40" s="109">
        <f t="shared" ref="G40:M40" si="18">IF(G39=0,0,G39/$F39)</f>
        <v>0.75</v>
      </c>
      <c r="H40" s="109">
        <f t="shared" si="18"/>
        <v>0.25</v>
      </c>
      <c r="I40" s="109">
        <f t="shared" si="18"/>
        <v>0</v>
      </c>
      <c r="J40" s="109">
        <f t="shared" si="18"/>
        <v>1</v>
      </c>
      <c r="K40" s="109">
        <f t="shared" si="18"/>
        <v>0</v>
      </c>
      <c r="L40" s="109">
        <f t="shared" si="18"/>
        <v>0</v>
      </c>
      <c r="M40" s="109">
        <f t="shared" si="18"/>
        <v>0</v>
      </c>
      <c r="N40" s="293"/>
      <c r="O40" s="293"/>
      <c r="P40" s="295"/>
      <c r="Q40" s="143"/>
      <c r="S40" s="136"/>
    </row>
    <row r="41" spans="1:19" ht="12" customHeight="1">
      <c r="A41" s="261"/>
      <c r="B41" s="261"/>
      <c r="C41" s="125"/>
      <c r="D41" s="225" t="s">
        <v>558</v>
      </c>
      <c r="E41" s="117"/>
      <c r="F41" s="106">
        <f>IF(SUM(G41:I41)=SUM(J41:M41),SUM(G41:I41),"確認")</f>
        <v>0</v>
      </c>
      <c r="G41" s="106">
        <v>0</v>
      </c>
      <c r="H41" s="106">
        <v>0</v>
      </c>
      <c r="I41" s="106">
        <v>0</v>
      </c>
      <c r="J41" s="106">
        <v>0</v>
      </c>
      <c r="K41" s="106">
        <v>0</v>
      </c>
      <c r="L41" s="106">
        <v>0</v>
      </c>
      <c r="M41" s="106">
        <v>0</v>
      </c>
      <c r="N41" s="292">
        <v>1</v>
      </c>
      <c r="O41" s="292">
        <v>0</v>
      </c>
      <c r="P41" s="294">
        <f>IF(O41=0,0,O41/N41)*100</f>
        <v>0</v>
      </c>
      <c r="S41" s="136"/>
    </row>
    <row r="42" spans="1:19" ht="12" customHeight="1">
      <c r="A42" s="261"/>
      <c r="B42" s="261"/>
      <c r="C42" s="126"/>
      <c r="D42" s="226"/>
      <c r="E42" s="118"/>
      <c r="F42" s="119">
        <f>SUM(G42:I42)</f>
        <v>0</v>
      </c>
      <c r="G42" s="109">
        <f t="shared" ref="G42:M42" si="19">IF(G41=0,0,G41/$F41)</f>
        <v>0</v>
      </c>
      <c r="H42" s="109">
        <f t="shared" si="19"/>
        <v>0</v>
      </c>
      <c r="I42" s="109">
        <f t="shared" si="19"/>
        <v>0</v>
      </c>
      <c r="J42" s="109">
        <f t="shared" si="19"/>
        <v>0</v>
      </c>
      <c r="K42" s="109">
        <f t="shared" si="19"/>
        <v>0</v>
      </c>
      <c r="L42" s="109">
        <f t="shared" si="19"/>
        <v>0</v>
      </c>
      <c r="M42" s="109">
        <f t="shared" si="19"/>
        <v>0</v>
      </c>
      <c r="N42" s="293"/>
      <c r="O42" s="293"/>
      <c r="P42" s="295"/>
      <c r="Q42" s="143"/>
      <c r="S42" s="136"/>
    </row>
    <row r="43" spans="1:19" ht="12" customHeight="1">
      <c r="A43" s="261"/>
      <c r="B43" s="261"/>
      <c r="C43" s="125"/>
      <c r="D43" s="225" t="s">
        <v>559</v>
      </c>
      <c r="E43" s="117"/>
      <c r="F43" s="106">
        <f>IF(SUM(G43:I43)=SUM(J43:M43),SUM(G43:I43),"確認")</f>
        <v>1</v>
      </c>
      <c r="G43" s="106">
        <v>1</v>
      </c>
      <c r="H43" s="106">
        <v>0</v>
      </c>
      <c r="I43" s="106">
        <v>0</v>
      </c>
      <c r="J43" s="106">
        <v>1</v>
      </c>
      <c r="K43" s="106">
        <v>0</v>
      </c>
      <c r="L43" s="106">
        <v>0</v>
      </c>
      <c r="M43" s="106">
        <v>0</v>
      </c>
      <c r="N43" s="292">
        <v>5</v>
      </c>
      <c r="O43" s="292">
        <v>3</v>
      </c>
      <c r="P43" s="294">
        <f>IF(O43=0,0,O43/N43)*100</f>
        <v>60</v>
      </c>
      <c r="S43" s="136"/>
    </row>
    <row r="44" spans="1:19" ht="12" customHeight="1">
      <c r="A44" s="261"/>
      <c r="B44" s="261"/>
      <c r="C44" s="126"/>
      <c r="D44" s="226"/>
      <c r="E44" s="118"/>
      <c r="F44" s="119">
        <f>SUM(G44:I44)</f>
        <v>1</v>
      </c>
      <c r="G44" s="109">
        <f t="shared" ref="G44:M44" si="20">IF(G43=0,0,G43/$F43)</f>
        <v>1</v>
      </c>
      <c r="H44" s="109">
        <f t="shared" si="20"/>
        <v>0</v>
      </c>
      <c r="I44" s="109">
        <f t="shared" si="20"/>
        <v>0</v>
      </c>
      <c r="J44" s="109">
        <f t="shared" si="20"/>
        <v>1</v>
      </c>
      <c r="K44" s="109">
        <f t="shared" si="20"/>
        <v>0</v>
      </c>
      <c r="L44" s="109">
        <f t="shared" si="20"/>
        <v>0</v>
      </c>
      <c r="M44" s="109">
        <f t="shared" si="20"/>
        <v>0</v>
      </c>
      <c r="N44" s="293"/>
      <c r="O44" s="293"/>
      <c r="P44" s="295"/>
      <c r="Q44" s="143"/>
      <c r="S44" s="136"/>
    </row>
    <row r="45" spans="1:19" ht="12" customHeight="1">
      <c r="A45" s="261"/>
      <c r="B45" s="261"/>
      <c r="C45" s="125"/>
      <c r="D45" s="225" t="s">
        <v>560</v>
      </c>
      <c r="E45" s="117"/>
      <c r="F45" s="106">
        <f>IF(SUM(G45:I45)=SUM(J45:M45),SUM(G45:I45),"確認")</f>
        <v>4</v>
      </c>
      <c r="G45" s="106">
        <v>3</v>
      </c>
      <c r="H45" s="106">
        <v>1</v>
      </c>
      <c r="I45" s="106">
        <v>0</v>
      </c>
      <c r="J45" s="106">
        <v>2</v>
      </c>
      <c r="K45" s="106">
        <v>1</v>
      </c>
      <c r="L45" s="106">
        <v>0</v>
      </c>
      <c r="M45" s="106">
        <v>1</v>
      </c>
      <c r="N45" s="292">
        <v>19</v>
      </c>
      <c r="O45" s="292">
        <v>8</v>
      </c>
      <c r="P45" s="294">
        <f>IF(O45=0,0,O45/N45)*100</f>
        <v>42.105263157894733</v>
      </c>
      <c r="S45" s="136"/>
    </row>
    <row r="46" spans="1:19" ht="12" customHeight="1">
      <c r="A46" s="261"/>
      <c r="B46" s="261"/>
      <c r="C46" s="126"/>
      <c r="D46" s="226"/>
      <c r="E46" s="118"/>
      <c r="F46" s="119">
        <f>SUM(G46:I46)</f>
        <v>1</v>
      </c>
      <c r="G46" s="109">
        <f t="shared" ref="G46:M46" si="21">IF(G45=0,0,G45/$F45)</f>
        <v>0.75</v>
      </c>
      <c r="H46" s="109">
        <f t="shared" si="21"/>
        <v>0.25</v>
      </c>
      <c r="I46" s="109">
        <f t="shared" si="21"/>
        <v>0</v>
      </c>
      <c r="J46" s="109">
        <f t="shared" si="21"/>
        <v>0.5</v>
      </c>
      <c r="K46" s="109">
        <f t="shared" si="21"/>
        <v>0.25</v>
      </c>
      <c r="L46" s="109">
        <f t="shared" si="21"/>
        <v>0</v>
      </c>
      <c r="M46" s="109">
        <f t="shared" si="21"/>
        <v>0.25</v>
      </c>
      <c r="N46" s="293"/>
      <c r="O46" s="293"/>
      <c r="P46" s="295"/>
      <c r="Q46" s="143"/>
      <c r="S46" s="136"/>
    </row>
    <row r="47" spans="1:19" ht="12" customHeight="1">
      <c r="A47" s="261"/>
      <c r="B47" s="261"/>
      <c r="C47" s="125"/>
      <c r="D47" s="225" t="s">
        <v>561</v>
      </c>
      <c r="E47" s="117"/>
      <c r="F47" s="106">
        <f>IF(SUM(G47:I47)=SUM(J47:M47),SUM(G47:I47),"確認")</f>
        <v>1</v>
      </c>
      <c r="G47" s="106">
        <v>1</v>
      </c>
      <c r="H47" s="106">
        <v>0</v>
      </c>
      <c r="I47" s="106">
        <v>0</v>
      </c>
      <c r="J47" s="106">
        <v>1</v>
      </c>
      <c r="K47" s="106">
        <v>0</v>
      </c>
      <c r="L47" s="106">
        <v>0</v>
      </c>
      <c r="M47" s="106">
        <v>0</v>
      </c>
      <c r="N47" s="292">
        <v>9</v>
      </c>
      <c r="O47" s="292">
        <v>3</v>
      </c>
      <c r="P47" s="294">
        <f>IF(O47=0,0,O47/N47)*100</f>
        <v>33.333333333333329</v>
      </c>
      <c r="S47" s="136"/>
    </row>
    <row r="48" spans="1:19" ht="12" customHeight="1">
      <c r="A48" s="261"/>
      <c r="B48" s="261"/>
      <c r="C48" s="126"/>
      <c r="D48" s="226"/>
      <c r="E48" s="118"/>
      <c r="F48" s="119">
        <f>SUM(G48:I48)</f>
        <v>1</v>
      </c>
      <c r="G48" s="109">
        <f t="shared" ref="G48:M48" si="22">IF(G47=0,0,G47/$F47)</f>
        <v>1</v>
      </c>
      <c r="H48" s="109">
        <f t="shared" si="22"/>
        <v>0</v>
      </c>
      <c r="I48" s="109">
        <f t="shared" si="22"/>
        <v>0</v>
      </c>
      <c r="J48" s="109">
        <f t="shared" si="22"/>
        <v>1</v>
      </c>
      <c r="K48" s="109">
        <f t="shared" si="22"/>
        <v>0</v>
      </c>
      <c r="L48" s="109">
        <f t="shared" si="22"/>
        <v>0</v>
      </c>
      <c r="M48" s="109">
        <f t="shared" si="22"/>
        <v>0</v>
      </c>
      <c r="N48" s="293"/>
      <c r="O48" s="293"/>
      <c r="P48" s="295"/>
      <c r="Q48" s="143"/>
      <c r="S48" s="136"/>
    </row>
    <row r="49" spans="1:19" ht="12" customHeight="1">
      <c r="A49" s="261"/>
      <c r="B49" s="261"/>
      <c r="C49" s="125"/>
      <c r="D49" s="225" t="s">
        <v>562</v>
      </c>
      <c r="E49" s="117"/>
      <c r="F49" s="106">
        <f>IF(SUM(G49:I49)=SUM(J49:M49),SUM(G49:I49),"確認")</f>
        <v>3</v>
      </c>
      <c r="G49" s="106">
        <v>3</v>
      </c>
      <c r="H49" s="106">
        <v>0</v>
      </c>
      <c r="I49" s="106">
        <v>0</v>
      </c>
      <c r="J49" s="106">
        <v>2</v>
      </c>
      <c r="K49" s="106">
        <v>1</v>
      </c>
      <c r="L49" s="106">
        <v>0</v>
      </c>
      <c r="M49" s="106">
        <v>0</v>
      </c>
      <c r="N49" s="292">
        <v>7</v>
      </c>
      <c r="O49" s="292">
        <v>7</v>
      </c>
      <c r="P49" s="294">
        <f>IF(O49=0,0,O49/N49)*100</f>
        <v>100</v>
      </c>
      <c r="S49" s="136"/>
    </row>
    <row r="50" spans="1:19" ht="12" customHeight="1">
      <c r="A50" s="261"/>
      <c r="B50" s="261"/>
      <c r="C50" s="126"/>
      <c r="D50" s="226"/>
      <c r="E50" s="118"/>
      <c r="F50" s="119">
        <f>SUM(G50:I50)</f>
        <v>1</v>
      </c>
      <c r="G50" s="109">
        <f t="shared" ref="G50:M50" si="23">IF(G49=0,0,G49/$F49)</f>
        <v>1</v>
      </c>
      <c r="H50" s="109">
        <f t="shared" si="23"/>
        <v>0</v>
      </c>
      <c r="I50" s="109">
        <f t="shared" si="23"/>
        <v>0</v>
      </c>
      <c r="J50" s="109">
        <f t="shared" si="23"/>
        <v>0.66666666666666663</v>
      </c>
      <c r="K50" s="109">
        <f t="shared" si="23"/>
        <v>0.33333333333333331</v>
      </c>
      <c r="L50" s="109">
        <f t="shared" si="23"/>
        <v>0</v>
      </c>
      <c r="M50" s="109">
        <f t="shared" si="23"/>
        <v>0</v>
      </c>
      <c r="N50" s="293"/>
      <c r="O50" s="293"/>
      <c r="P50" s="295"/>
      <c r="Q50" s="143"/>
      <c r="S50" s="136"/>
    </row>
    <row r="51" spans="1:19" ht="12" customHeight="1">
      <c r="A51" s="261"/>
      <c r="B51" s="261"/>
      <c r="C51" s="125"/>
      <c r="D51" s="225" t="s">
        <v>563</v>
      </c>
      <c r="E51" s="117"/>
      <c r="F51" s="106">
        <f>IF(SUM(G51:I51)=SUM(J51:M51),SUM(G51:I51),"確認")</f>
        <v>10</v>
      </c>
      <c r="G51" s="106">
        <v>8</v>
      </c>
      <c r="H51" s="106">
        <v>2</v>
      </c>
      <c r="I51" s="106">
        <v>0</v>
      </c>
      <c r="J51" s="106">
        <v>7</v>
      </c>
      <c r="K51" s="106">
        <v>1</v>
      </c>
      <c r="L51" s="106">
        <v>0</v>
      </c>
      <c r="M51" s="106">
        <v>2</v>
      </c>
      <c r="N51" s="292">
        <v>19</v>
      </c>
      <c r="O51" s="292">
        <v>7</v>
      </c>
      <c r="P51" s="294">
        <f>IF(O51=0,0,O51/N51)*100</f>
        <v>36.84210526315789</v>
      </c>
      <c r="S51" s="136"/>
    </row>
    <row r="52" spans="1:19" ht="12" customHeight="1">
      <c r="A52" s="261"/>
      <c r="B52" s="261"/>
      <c r="C52" s="126"/>
      <c r="D52" s="226"/>
      <c r="E52" s="118"/>
      <c r="F52" s="119">
        <f>SUM(G52:I52)</f>
        <v>1</v>
      </c>
      <c r="G52" s="109">
        <f t="shared" ref="G52:M52" si="24">IF(G51=0,0,G51/$F51)</f>
        <v>0.8</v>
      </c>
      <c r="H52" s="109">
        <f t="shared" si="24"/>
        <v>0.2</v>
      </c>
      <c r="I52" s="109">
        <f t="shared" si="24"/>
        <v>0</v>
      </c>
      <c r="J52" s="109">
        <f t="shared" si="24"/>
        <v>0.7</v>
      </c>
      <c r="K52" s="109">
        <f t="shared" si="24"/>
        <v>0.1</v>
      </c>
      <c r="L52" s="109">
        <f t="shared" si="24"/>
        <v>0</v>
      </c>
      <c r="M52" s="109">
        <f t="shared" si="24"/>
        <v>0.2</v>
      </c>
      <c r="N52" s="293"/>
      <c r="O52" s="293"/>
      <c r="P52" s="295"/>
      <c r="Q52" s="143"/>
      <c r="S52" s="136"/>
    </row>
    <row r="53" spans="1:19" ht="12" customHeight="1">
      <c r="A53" s="261"/>
      <c r="B53" s="261"/>
      <c r="C53" s="125"/>
      <c r="D53" s="225" t="s">
        <v>564</v>
      </c>
      <c r="E53" s="117"/>
      <c r="F53" s="106">
        <f>IF(SUM(G53:I53)=SUM(J53:M53),SUM(G53:I53),"確認")</f>
        <v>2</v>
      </c>
      <c r="G53" s="106">
        <v>2</v>
      </c>
      <c r="H53" s="106">
        <v>0</v>
      </c>
      <c r="I53" s="106">
        <v>0</v>
      </c>
      <c r="J53" s="106">
        <v>2</v>
      </c>
      <c r="K53" s="106">
        <v>0</v>
      </c>
      <c r="L53" s="106">
        <v>0</v>
      </c>
      <c r="M53" s="106">
        <v>0</v>
      </c>
      <c r="N53" s="292">
        <v>28</v>
      </c>
      <c r="O53" s="292">
        <v>24</v>
      </c>
      <c r="P53" s="294">
        <f>IF(O53=0,0,O53/N53)*100</f>
        <v>85.714285714285708</v>
      </c>
      <c r="S53" s="136"/>
    </row>
    <row r="54" spans="1:19" ht="12" customHeight="1">
      <c r="A54" s="261"/>
      <c r="B54" s="261"/>
      <c r="C54" s="126"/>
      <c r="D54" s="226"/>
      <c r="E54" s="118"/>
      <c r="F54" s="119">
        <f>SUM(G54:I54)</f>
        <v>1</v>
      </c>
      <c r="G54" s="109">
        <f t="shared" ref="G54:M54" si="25">IF(G53=0,0,G53/$F53)</f>
        <v>1</v>
      </c>
      <c r="H54" s="109">
        <f t="shared" si="25"/>
        <v>0</v>
      </c>
      <c r="I54" s="109">
        <f t="shared" si="25"/>
        <v>0</v>
      </c>
      <c r="J54" s="109">
        <f t="shared" si="25"/>
        <v>1</v>
      </c>
      <c r="K54" s="109">
        <f t="shared" si="25"/>
        <v>0</v>
      </c>
      <c r="L54" s="109">
        <f t="shared" si="25"/>
        <v>0</v>
      </c>
      <c r="M54" s="109">
        <f t="shared" si="25"/>
        <v>0</v>
      </c>
      <c r="N54" s="293"/>
      <c r="O54" s="293"/>
      <c r="P54" s="295"/>
      <c r="Q54" s="143"/>
      <c r="S54" s="136"/>
    </row>
    <row r="55" spans="1:19" ht="12" customHeight="1">
      <c r="A55" s="261"/>
      <c r="B55" s="261"/>
      <c r="C55" s="125"/>
      <c r="D55" s="225" t="s">
        <v>565</v>
      </c>
      <c r="E55" s="117"/>
      <c r="F55" s="106">
        <f>IF(SUM(G55:I55)=SUM(J55:M55),SUM(G55:I55),"確認")</f>
        <v>25</v>
      </c>
      <c r="G55" s="106">
        <v>23</v>
      </c>
      <c r="H55" s="106">
        <v>1</v>
      </c>
      <c r="I55" s="106">
        <v>1</v>
      </c>
      <c r="J55" s="106">
        <v>21</v>
      </c>
      <c r="K55" s="106">
        <v>2</v>
      </c>
      <c r="L55" s="106">
        <v>0</v>
      </c>
      <c r="M55" s="106">
        <v>2</v>
      </c>
      <c r="N55" s="292">
        <v>55</v>
      </c>
      <c r="O55" s="292">
        <v>37</v>
      </c>
      <c r="P55" s="294">
        <f>IF(O55=0,0,O55/N55)*100</f>
        <v>67.272727272727266</v>
      </c>
      <c r="S55" s="136"/>
    </row>
    <row r="56" spans="1:19" ht="12" customHeight="1">
      <c r="A56" s="261"/>
      <c r="B56" s="261"/>
      <c r="C56" s="126"/>
      <c r="D56" s="226"/>
      <c r="E56" s="118"/>
      <c r="F56" s="119">
        <f>SUM(G56:I56)</f>
        <v>1</v>
      </c>
      <c r="G56" s="109">
        <f t="shared" ref="G56:M56" si="26">IF(G55=0,0,G55/$F55)</f>
        <v>0.92</v>
      </c>
      <c r="H56" s="109">
        <f t="shared" si="26"/>
        <v>0.04</v>
      </c>
      <c r="I56" s="109">
        <f t="shared" si="26"/>
        <v>0.04</v>
      </c>
      <c r="J56" s="109">
        <f t="shared" si="26"/>
        <v>0.84</v>
      </c>
      <c r="K56" s="109">
        <f t="shared" si="26"/>
        <v>0.08</v>
      </c>
      <c r="L56" s="109">
        <f t="shared" si="26"/>
        <v>0</v>
      </c>
      <c r="M56" s="109">
        <f t="shared" si="26"/>
        <v>0.08</v>
      </c>
      <c r="N56" s="293"/>
      <c r="O56" s="293"/>
      <c r="P56" s="295"/>
      <c r="Q56" s="143"/>
      <c r="S56" s="129"/>
    </row>
    <row r="57" spans="1:19" ht="12" customHeight="1">
      <c r="A57" s="261"/>
      <c r="B57" s="261"/>
      <c r="C57" s="125"/>
      <c r="D57" s="225" t="s">
        <v>566</v>
      </c>
      <c r="E57" s="117"/>
      <c r="F57" s="106">
        <f>IF(SUM(G57:I57)=SUM(J57:M57),SUM(G57:I57),"確認")</f>
        <v>6</v>
      </c>
      <c r="G57" s="106">
        <v>6</v>
      </c>
      <c r="H57" s="106">
        <v>0</v>
      </c>
      <c r="I57" s="106">
        <v>0</v>
      </c>
      <c r="J57" s="106">
        <v>5</v>
      </c>
      <c r="K57" s="106">
        <v>1</v>
      </c>
      <c r="L57" s="106">
        <v>0</v>
      </c>
      <c r="M57" s="106">
        <v>0</v>
      </c>
      <c r="N57" s="292">
        <v>11</v>
      </c>
      <c r="O57" s="292">
        <v>3</v>
      </c>
      <c r="P57" s="294">
        <f>IF(O57=0,0,O57/N57)*100</f>
        <v>27.27272727272727</v>
      </c>
      <c r="S57" s="129"/>
    </row>
    <row r="58" spans="1:19" ht="12" customHeight="1">
      <c r="A58" s="261"/>
      <c r="B58" s="261"/>
      <c r="C58" s="126"/>
      <c r="D58" s="226"/>
      <c r="E58" s="118"/>
      <c r="F58" s="119">
        <f>SUM(G58:I58)</f>
        <v>1</v>
      </c>
      <c r="G58" s="109">
        <f t="shared" ref="G58:M58" si="27">IF(G57=0,0,G57/$F57)</f>
        <v>1</v>
      </c>
      <c r="H58" s="109">
        <f t="shared" si="27"/>
        <v>0</v>
      </c>
      <c r="I58" s="109">
        <f t="shared" si="27"/>
        <v>0</v>
      </c>
      <c r="J58" s="109">
        <f t="shared" si="27"/>
        <v>0.83333333333333337</v>
      </c>
      <c r="K58" s="109">
        <f t="shared" si="27"/>
        <v>0.16666666666666666</v>
      </c>
      <c r="L58" s="109">
        <f t="shared" si="27"/>
        <v>0</v>
      </c>
      <c r="M58" s="109">
        <f t="shared" si="27"/>
        <v>0</v>
      </c>
      <c r="N58" s="293"/>
      <c r="O58" s="293"/>
      <c r="P58" s="295"/>
      <c r="Q58" s="143"/>
      <c r="S58" s="129"/>
    </row>
    <row r="59" spans="1:19" ht="12.75" customHeight="1">
      <c r="A59" s="261"/>
      <c r="B59" s="261"/>
      <c r="C59" s="125"/>
      <c r="D59" s="225" t="s">
        <v>567</v>
      </c>
      <c r="E59" s="117"/>
      <c r="F59" s="106">
        <f>IF(SUM(G59:I59)=SUM(J59:M59),SUM(G59:I59),"確認")</f>
        <v>22</v>
      </c>
      <c r="G59" s="106">
        <v>16</v>
      </c>
      <c r="H59" s="106">
        <v>4</v>
      </c>
      <c r="I59" s="106">
        <v>2</v>
      </c>
      <c r="J59" s="106">
        <v>16</v>
      </c>
      <c r="K59" s="106">
        <v>5</v>
      </c>
      <c r="L59" s="106">
        <v>0</v>
      </c>
      <c r="M59" s="106">
        <v>1</v>
      </c>
      <c r="N59" s="292">
        <v>86</v>
      </c>
      <c r="O59" s="292">
        <v>29</v>
      </c>
      <c r="P59" s="294">
        <f>IF(O59=0,0,O59/N59)*100</f>
        <v>33.720930232558139</v>
      </c>
      <c r="S59" s="129"/>
    </row>
    <row r="60" spans="1:19" ht="12.75" customHeight="1">
      <c r="A60" s="261"/>
      <c r="B60" s="261"/>
      <c r="C60" s="126"/>
      <c r="D60" s="226"/>
      <c r="E60" s="118"/>
      <c r="F60" s="119">
        <f>SUM(G60:I60)</f>
        <v>1</v>
      </c>
      <c r="G60" s="109">
        <f t="shared" ref="G60:M60" si="28">IF(G59=0,0,G59/$F59)</f>
        <v>0.72727272727272729</v>
      </c>
      <c r="H60" s="109">
        <f t="shared" si="28"/>
        <v>0.18181818181818182</v>
      </c>
      <c r="I60" s="109">
        <f t="shared" si="28"/>
        <v>9.0909090909090912E-2</v>
      </c>
      <c r="J60" s="109">
        <f t="shared" si="28"/>
        <v>0.72727272727272729</v>
      </c>
      <c r="K60" s="109">
        <f t="shared" si="28"/>
        <v>0.22727272727272727</v>
      </c>
      <c r="L60" s="109">
        <f t="shared" si="28"/>
        <v>0</v>
      </c>
      <c r="M60" s="109">
        <f t="shared" si="28"/>
        <v>4.5454545454545456E-2</v>
      </c>
      <c r="N60" s="293"/>
      <c r="O60" s="293"/>
      <c r="P60" s="295"/>
      <c r="Q60" s="143"/>
      <c r="S60" s="129"/>
    </row>
    <row r="61" spans="1:19" ht="12" customHeight="1">
      <c r="A61" s="261"/>
      <c r="B61" s="261"/>
      <c r="C61" s="125"/>
      <c r="D61" s="225" t="s">
        <v>21</v>
      </c>
      <c r="E61" s="117"/>
      <c r="F61" s="106">
        <f>IF(SUM(G61:I61)=SUM(J61:M61),SUM(G61:I61),"確認")</f>
        <v>11</v>
      </c>
      <c r="G61" s="106">
        <v>10</v>
      </c>
      <c r="H61" s="106">
        <v>0</v>
      </c>
      <c r="I61" s="106">
        <v>1</v>
      </c>
      <c r="J61" s="106">
        <v>11</v>
      </c>
      <c r="K61" s="106">
        <v>0</v>
      </c>
      <c r="L61" s="106">
        <v>0</v>
      </c>
      <c r="M61" s="106">
        <v>0</v>
      </c>
      <c r="N61" s="292">
        <v>24</v>
      </c>
      <c r="O61" s="292">
        <v>23</v>
      </c>
      <c r="P61" s="294">
        <f>IF(O61=0,0,O61/N61)*100</f>
        <v>95.833333333333343</v>
      </c>
      <c r="S61" s="129"/>
    </row>
    <row r="62" spans="1:19" ht="12" customHeight="1">
      <c r="A62" s="261"/>
      <c r="B62" s="261"/>
      <c r="C62" s="126"/>
      <c r="D62" s="226"/>
      <c r="E62" s="118"/>
      <c r="F62" s="119">
        <f>SUM(G62:I62)</f>
        <v>1</v>
      </c>
      <c r="G62" s="109">
        <f t="shared" ref="G62:M62" si="29">IF(G61=0,0,G61/$F61)</f>
        <v>0.90909090909090906</v>
      </c>
      <c r="H62" s="109">
        <f t="shared" si="29"/>
        <v>0</v>
      </c>
      <c r="I62" s="109">
        <f t="shared" si="29"/>
        <v>9.0909090909090912E-2</v>
      </c>
      <c r="J62" s="109">
        <f t="shared" si="29"/>
        <v>1</v>
      </c>
      <c r="K62" s="109">
        <f t="shared" si="29"/>
        <v>0</v>
      </c>
      <c r="L62" s="109">
        <f t="shared" si="29"/>
        <v>0</v>
      </c>
      <c r="M62" s="109">
        <f t="shared" si="29"/>
        <v>0</v>
      </c>
      <c r="N62" s="293"/>
      <c r="O62" s="293"/>
      <c r="P62" s="295"/>
      <c r="Q62" s="143"/>
      <c r="S62" s="129"/>
    </row>
    <row r="63" spans="1:19" ht="12" customHeight="1">
      <c r="A63" s="261"/>
      <c r="B63" s="261"/>
      <c r="C63" s="125"/>
      <c r="D63" s="225" t="s">
        <v>568</v>
      </c>
      <c r="E63" s="117"/>
      <c r="F63" s="106">
        <f>IF(SUM(G63:I63)=SUM(J63:M63),SUM(G63:I63),"確認")</f>
        <v>7</v>
      </c>
      <c r="G63" s="106">
        <v>5</v>
      </c>
      <c r="H63" s="106">
        <v>2</v>
      </c>
      <c r="I63" s="106">
        <v>0</v>
      </c>
      <c r="J63" s="106">
        <v>5</v>
      </c>
      <c r="K63" s="106">
        <v>2</v>
      </c>
      <c r="L63" s="106">
        <v>0</v>
      </c>
      <c r="M63" s="106">
        <v>0</v>
      </c>
      <c r="N63" s="292">
        <v>32</v>
      </c>
      <c r="O63" s="292">
        <v>23</v>
      </c>
      <c r="P63" s="294">
        <f>IF(O63=0,0,O63/N63)*100</f>
        <v>71.875</v>
      </c>
      <c r="S63" s="129"/>
    </row>
    <row r="64" spans="1:19" ht="12" customHeight="1">
      <c r="A64" s="261"/>
      <c r="B64" s="261"/>
      <c r="C64" s="126"/>
      <c r="D64" s="226"/>
      <c r="E64" s="118"/>
      <c r="F64" s="119">
        <f>SUM(G64:I64)</f>
        <v>1</v>
      </c>
      <c r="G64" s="109">
        <f t="shared" ref="G64:M64" si="30">IF(G63=0,0,G63/$F63)</f>
        <v>0.7142857142857143</v>
      </c>
      <c r="H64" s="109">
        <f t="shared" si="30"/>
        <v>0.2857142857142857</v>
      </c>
      <c r="I64" s="109">
        <f t="shared" si="30"/>
        <v>0</v>
      </c>
      <c r="J64" s="109">
        <f t="shared" si="30"/>
        <v>0.7142857142857143</v>
      </c>
      <c r="K64" s="109">
        <f t="shared" si="30"/>
        <v>0.2857142857142857</v>
      </c>
      <c r="L64" s="109">
        <f t="shared" si="30"/>
        <v>0</v>
      </c>
      <c r="M64" s="109">
        <f t="shared" si="30"/>
        <v>0</v>
      </c>
      <c r="N64" s="293"/>
      <c r="O64" s="293"/>
      <c r="P64" s="295"/>
      <c r="Q64" s="143"/>
      <c r="S64" s="129"/>
    </row>
    <row r="65" spans="1:19" ht="12" customHeight="1">
      <c r="A65" s="261"/>
      <c r="B65" s="261"/>
      <c r="C65" s="125"/>
      <c r="D65" s="225" t="s">
        <v>569</v>
      </c>
      <c r="E65" s="117"/>
      <c r="F65" s="106">
        <f>IF(SUM(G65:I65)=SUM(J65:M65),SUM(G65:I65),"確認")</f>
        <v>12</v>
      </c>
      <c r="G65" s="106">
        <v>11</v>
      </c>
      <c r="H65" s="106">
        <v>1</v>
      </c>
      <c r="I65" s="106">
        <v>0</v>
      </c>
      <c r="J65" s="106">
        <v>12</v>
      </c>
      <c r="K65" s="106">
        <v>0</v>
      </c>
      <c r="L65" s="106">
        <v>0</v>
      </c>
      <c r="M65" s="106">
        <v>0</v>
      </c>
      <c r="N65" s="292">
        <v>52</v>
      </c>
      <c r="O65" s="292">
        <v>39</v>
      </c>
      <c r="P65" s="294">
        <f>IF(O65=0,0,O65/N65)*100</f>
        <v>75</v>
      </c>
      <c r="S65" s="129"/>
    </row>
    <row r="66" spans="1:19" ht="12" customHeight="1">
      <c r="A66" s="261"/>
      <c r="B66" s="261"/>
      <c r="C66" s="126"/>
      <c r="D66" s="226"/>
      <c r="E66" s="118"/>
      <c r="F66" s="119">
        <f>SUM(G66:I66)</f>
        <v>1</v>
      </c>
      <c r="G66" s="109">
        <f t="shared" ref="G66:M66" si="31">IF(G65=0,0,G65/$F65)</f>
        <v>0.91666666666666663</v>
      </c>
      <c r="H66" s="109">
        <f t="shared" si="31"/>
        <v>8.3333333333333329E-2</v>
      </c>
      <c r="I66" s="109">
        <f t="shared" si="31"/>
        <v>0</v>
      </c>
      <c r="J66" s="109">
        <f t="shared" si="31"/>
        <v>1</v>
      </c>
      <c r="K66" s="109">
        <f t="shared" si="31"/>
        <v>0</v>
      </c>
      <c r="L66" s="109">
        <f t="shared" si="31"/>
        <v>0</v>
      </c>
      <c r="M66" s="109">
        <f t="shared" si="31"/>
        <v>0</v>
      </c>
      <c r="N66" s="293"/>
      <c r="O66" s="293"/>
      <c r="P66" s="295"/>
      <c r="Q66" s="143"/>
      <c r="S66" s="129"/>
    </row>
    <row r="67" spans="1:19" ht="12" customHeight="1">
      <c r="A67" s="261"/>
      <c r="B67" s="261"/>
      <c r="C67" s="125"/>
      <c r="D67" s="225" t="s">
        <v>570</v>
      </c>
      <c r="E67" s="117"/>
      <c r="F67" s="106">
        <f>IF(SUM(G67:I67)=SUM(J67:M67),SUM(G67:I67),"確認")</f>
        <v>3</v>
      </c>
      <c r="G67" s="106">
        <v>3</v>
      </c>
      <c r="H67" s="106">
        <v>0</v>
      </c>
      <c r="I67" s="106">
        <v>0</v>
      </c>
      <c r="J67" s="106">
        <v>3</v>
      </c>
      <c r="K67" s="106">
        <v>0</v>
      </c>
      <c r="L67" s="106">
        <v>0</v>
      </c>
      <c r="M67" s="106">
        <v>0</v>
      </c>
      <c r="N67" s="292">
        <v>22</v>
      </c>
      <c r="O67" s="292">
        <v>22</v>
      </c>
      <c r="P67" s="294">
        <f>IF(N67=0,0,IF(O67=0,0,O67/N67)*100)</f>
        <v>100</v>
      </c>
      <c r="S67" s="129"/>
    </row>
    <row r="68" spans="1:19" ht="12" customHeight="1">
      <c r="A68" s="261"/>
      <c r="B68" s="262"/>
      <c r="C68" s="126"/>
      <c r="D68" s="226"/>
      <c r="E68" s="118"/>
      <c r="F68" s="119">
        <f>SUM(G68:I68)</f>
        <v>1</v>
      </c>
      <c r="G68" s="109">
        <f t="shared" ref="G68:M68" si="32">IF(G67=0,0,G67/$F67)</f>
        <v>1</v>
      </c>
      <c r="H68" s="109">
        <f t="shared" si="32"/>
        <v>0</v>
      </c>
      <c r="I68" s="109">
        <f t="shared" si="32"/>
        <v>0</v>
      </c>
      <c r="J68" s="109">
        <f t="shared" si="32"/>
        <v>1</v>
      </c>
      <c r="K68" s="109">
        <f t="shared" si="32"/>
        <v>0</v>
      </c>
      <c r="L68" s="109">
        <f t="shared" si="32"/>
        <v>0</v>
      </c>
      <c r="M68" s="109">
        <f t="shared" si="32"/>
        <v>0</v>
      </c>
      <c r="N68" s="293"/>
      <c r="O68" s="293"/>
      <c r="P68" s="295"/>
      <c r="Q68" s="143"/>
      <c r="S68" s="129"/>
    </row>
    <row r="69" spans="1:19" ht="12" customHeight="1">
      <c r="A69" s="261"/>
      <c r="B69" s="260" t="s">
        <v>17</v>
      </c>
      <c r="C69" s="125"/>
      <c r="D69" s="225" t="s">
        <v>16</v>
      </c>
      <c r="E69" s="117"/>
      <c r="F69" s="106">
        <f>IF(SUM(G69:I69)=SUM(J69:M69),SUM(G69:I69),"確認")</f>
        <v>305</v>
      </c>
      <c r="G69" s="106">
        <f t="shared" ref="G69:L69" si="33">SUM(G71,G73,G75,G77,G79,G81,G83,G85,G87,G89,G91,G93,G95,G97,G99)</f>
        <v>255</v>
      </c>
      <c r="H69" s="106">
        <f t="shared" si="33"/>
        <v>30</v>
      </c>
      <c r="I69" s="106">
        <f t="shared" si="33"/>
        <v>20</v>
      </c>
      <c r="J69" s="106">
        <f t="shared" si="33"/>
        <v>246</v>
      </c>
      <c r="K69" s="106">
        <f t="shared" si="33"/>
        <v>26</v>
      </c>
      <c r="L69" s="106">
        <f t="shared" si="33"/>
        <v>1</v>
      </c>
      <c r="M69" s="106">
        <f>SUM(M71,M73,M75,M77,M79,M81,M83,M85,M87,M89,M91,M93,M95,M97,M99)</f>
        <v>32</v>
      </c>
      <c r="N69" s="292">
        <v>394</v>
      </c>
      <c r="O69" s="292">
        <v>187</v>
      </c>
      <c r="P69" s="294">
        <f>IF(O69=0,0,O69/N69)*100</f>
        <v>47.461928934010153</v>
      </c>
      <c r="R69" s="122"/>
      <c r="S69" s="129"/>
    </row>
    <row r="70" spans="1:19" ht="12" customHeight="1">
      <c r="A70" s="261"/>
      <c r="B70" s="261"/>
      <c r="C70" s="126"/>
      <c r="D70" s="226"/>
      <c r="E70" s="118"/>
      <c r="F70" s="119">
        <f>SUM(G70:I70)</f>
        <v>1</v>
      </c>
      <c r="G70" s="109">
        <f t="shared" ref="G70:M70" si="34">IF(G69=0,0,G69/$F69)</f>
        <v>0.83606557377049184</v>
      </c>
      <c r="H70" s="109">
        <f t="shared" si="34"/>
        <v>9.8360655737704916E-2</v>
      </c>
      <c r="I70" s="109">
        <f t="shared" si="34"/>
        <v>6.5573770491803282E-2</v>
      </c>
      <c r="J70" s="109">
        <f t="shared" si="34"/>
        <v>0.80655737704918029</v>
      </c>
      <c r="K70" s="109">
        <f t="shared" si="34"/>
        <v>8.5245901639344257E-2</v>
      </c>
      <c r="L70" s="109">
        <f t="shared" si="34"/>
        <v>3.2786885245901639E-3</v>
      </c>
      <c r="M70" s="109">
        <f t="shared" si="34"/>
        <v>0.10491803278688525</v>
      </c>
      <c r="N70" s="293"/>
      <c r="O70" s="293"/>
      <c r="P70" s="295"/>
      <c r="Q70" s="143"/>
      <c r="S70" s="129"/>
    </row>
    <row r="71" spans="1:19" ht="12" customHeight="1">
      <c r="A71" s="261"/>
      <c r="B71" s="261"/>
      <c r="C71" s="125"/>
      <c r="D71" s="225" t="s">
        <v>571</v>
      </c>
      <c r="E71" s="117"/>
      <c r="F71" s="106">
        <f>IF(SUM(G71:I71)=SUM(J71:M71),SUM(G71:I71),"確認")</f>
        <v>1</v>
      </c>
      <c r="G71" s="106">
        <v>1</v>
      </c>
      <c r="H71" s="106">
        <v>0</v>
      </c>
      <c r="I71" s="106">
        <v>0</v>
      </c>
      <c r="J71" s="106">
        <v>0</v>
      </c>
      <c r="K71" s="106">
        <v>0</v>
      </c>
      <c r="L71" s="106">
        <v>0</v>
      </c>
      <c r="M71" s="106">
        <v>1</v>
      </c>
      <c r="N71" s="292">
        <v>0</v>
      </c>
      <c r="O71" s="292">
        <v>0</v>
      </c>
      <c r="P71" s="294">
        <f>IF(O71=0,0,O71/N71)*100</f>
        <v>0</v>
      </c>
      <c r="S71" s="129"/>
    </row>
    <row r="72" spans="1:19" ht="12" customHeight="1">
      <c r="A72" s="261"/>
      <c r="B72" s="261"/>
      <c r="C72" s="126"/>
      <c r="D72" s="226"/>
      <c r="E72" s="118"/>
      <c r="F72" s="119">
        <f>SUM(G72:I72)</f>
        <v>1</v>
      </c>
      <c r="G72" s="109">
        <f t="shared" ref="G72:M72" si="35">IF(G71=0,0,G71/$F71)</f>
        <v>1</v>
      </c>
      <c r="H72" s="109">
        <f t="shared" si="35"/>
        <v>0</v>
      </c>
      <c r="I72" s="109">
        <f t="shared" si="35"/>
        <v>0</v>
      </c>
      <c r="J72" s="109">
        <f t="shared" si="35"/>
        <v>0</v>
      </c>
      <c r="K72" s="109">
        <f t="shared" si="35"/>
        <v>0</v>
      </c>
      <c r="L72" s="109">
        <f t="shared" si="35"/>
        <v>0</v>
      </c>
      <c r="M72" s="109">
        <f t="shared" si="35"/>
        <v>1</v>
      </c>
      <c r="N72" s="293"/>
      <c r="O72" s="293"/>
      <c r="P72" s="295"/>
      <c r="Q72" s="143"/>
      <c r="S72" s="129"/>
    </row>
    <row r="73" spans="1:19" ht="12" customHeight="1">
      <c r="A73" s="261"/>
      <c r="B73" s="261"/>
      <c r="C73" s="125"/>
      <c r="D73" s="225" t="s">
        <v>572</v>
      </c>
      <c r="E73" s="117"/>
      <c r="F73" s="106">
        <f>IF(SUM(G73:I73)=SUM(J73:M73),SUM(G73:I73),"確認")</f>
        <v>27</v>
      </c>
      <c r="G73" s="106">
        <v>21</v>
      </c>
      <c r="H73" s="106">
        <v>5</v>
      </c>
      <c r="I73" s="106">
        <v>1</v>
      </c>
      <c r="J73" s="106">
        <v>22</v>
      </c>
      <c r="K73" s="106">
        <v>2</v>
      </c>
      <c r="L73" s="106">
        <v>0</v>
      </c>
      <c r="M73" s="106">
        <v>3</v>
      </c>
      <c r="N73" s="292">
        <v>45</v>
      </c>
      <c r="O73" s="292">
        <v>16</v>
      </c>
      <c r="P73" s="294">
        <f>IF(O73=0,0,O73/N73)*100</f>
        <v>35.555555555555557</v>
      </c>
      <c r="S73" s="129"/>
    </row>
    <row r="74" spans="1:19" ht="12" customHeight="1">
      <c r="A74" s="261"/>
      <c r="B74" s="261"/>
      <c r="C74" s="126"/>
      <c r="D74" s="226"/>
      <c r="E74" s="118"/>
      <c r="F74" s="119">
        <f>SUM(G74:I74)</f>
        <v>1</v>
      </c>
      <c r="G74" s="109">
        <f t="shared" ref="G74:M74" si="36">IF(G73=0,0,G73/$F73)</f>
        <v>0.77777777777777779</v>
      </c>
      <c r="H74" s="109">
        <f t="shared" si="36"/>
        <v>0.18518518518518517</v>
      </c>
      <c r="I74" s="109">
        <f t="shared" si="36"/>
        <v>3.7037037037037035E-2</v>
      </c>
      <c r="J74" s="109">
        <f t="shared" si="36"/>
        <v>0.81481481481481477</v>
      </c>
      <c r="K74" s="109">
        <f t="shared" si="36"/>
        <v>7.407407407407407E-2</v>
      </c>
      <c r="L74" s="109">
        <f t="shared" si="36"/>
        <v>0</v>
      </c>
      <c r="M74" s="109">
        <f t="shared" si="36"/>
        <v>0.1111111111111111</v>
      </c>
      <c r="N74" s="293"/>
      <c r="O74" s="293"/>
      <c r="P74" s="295"/>
      <c r="Q74" s="143"/>
      <c r="S74" s="129"/>
    </row>
    <row r="75" spans="1:19" ht="12" customHeight="1">
      <c r="A75" s="261"/>
      <c r="B75" s="261"/>
      <c r="C75" s="125"/>
      <c r="D75" s="225" t="s">
        <v>13</v>
      </c>
      <c r="E75" s="117"/>
      <c r="F75" s="106">
        <f>IF(SUM(G75:I75)=SUM(J75:M75),SUM(G75:I75),"確認")</f>
        <v>14</v>
      </c>
      <c r="G75" s="106">
        <v>12</v>
      </c>
      <c r="H75" s="106">
        <v>2</v>
      </c>
      <c r="I75" s="106">
        <v>0</v>
      </c>
      <c r="J75" s="106">
        <v>6</v>
      </c>
      <c r="K75" s="106">
        <v>8</v>
      </c>
      <c r="L75" s="106">
        <v>0</v>
      </c>
      <c r="M75" s="106">
        <v>0</v>
      </c>
      <c r="N75" s="292">
        <v>12</v>
      </c>
      <c r="O75" s="292">
        <v>8</v>
      </c>
      <c r="P75" s="294">
        <f>IF(O75=0,0,O75/N75)*100</f>
        <v>66.666666666666657</v>
      </c>
      <c r="S75" s="129"/>
    </row>
    <row r="76" spans="1:19" ht="12" customHeight="1">
      <c r="A76" s="261"/>
      <c r="B76" s="261"/>
      <c r="C76" s="126"/>
      <c r="D76" s="226"/>
      <c r="E76" s="118"/>
      <c r="F76" s="119">
        <f>SUM(G76:I76)</f>
        <v>1</v>
      </c>
      <c r="G76" s="109">
        <f t="shared" ref="G76:M76" si="37">IF(G75=0,0,G75/$F75)</f>
        <v>0.8571428571428571</v>
      </c>
      <c r="H76" s="109">
        <f t="shared" si="37"/>
        <v>0.14285714285714285</v>
      </c>
      <c r="I76" s="109">
        <f t="shared" si="37"/>
        <v>0</v>
      </c>
      <c r="J76" s="109">
        <f t="shared" si="37"/>
        <v>0.42857142857142855</v>
      </c>
      <c r="K76" s="109">
        <f t="shared" si="37"/>
        <v>0.5714285714285714</v>
      </c>
      <c r="L76" s="109">
        <f t="shared" si="37"/>
        <v>0</v>
      </c>
      <c r="M76" s="109">
        <f t="shared" si="37"/>
        <v>0</v>
      </c>
      <c r="N76" s="293"/>
      <c r="O76" s="293"/>
      <c r="P76" s="295"/>
      <c r="Q76" s="143"/>
      <c r="S76" s="129"/>
    </row>
    <row r="77" spans="1:19" ht="12" customHeight="1">
      <c r="A77" s="261"/>
      <c r="B77" s="261"/>
      <c r="C77" s="125"/>
      <c r="D77" s="225" t="s">
        <v>573</v>
      </c>
      <c r="E77" s="117"/>
      <c r="F77" s="106">
        <f>IF(SUM(G77:I77)=SUM(J77:M77),SUM(G77:I77),"確認")</f>
        <v>5</v>
      </c>
      <c r="G77" s="106">
        <v>2</v>
      </c>
      <c r="H77" s="106">
        <v>1</v>
      </c>
      <c r="I77" s="106">
        <v>2</v>
      </c>
      <c r="J77" s="106">
        <v>1</v>
      </c>
      <c r="K77" s="106">
        <v>3</v>
      </c>
      <c r="L77" s="106">
        <v>0</v>
      </c>
      <c r="M77" s="106">
        <v>1</v>
      </c>
      <c r="N77" s="292">
        <v>15</v>
      </c>
      <c r="O77" s="292">
        <v>0</v>
      </c>
      <c r="P77" s="294">
        <f>IF(O77=0,0,O77/N77)*100</f>
        <v>0</v>
      </c>
      <c r="S77" s="129"/>
    </row>
    <row r="78" spans="1:19" ht="12" customHeight="1">
      <c r="A78" s="261"/>
      <c r="B78" s="261"/>
      <c r="C78" s="126"/>
      <c r="D78" s="226"/>
      <c r="E78" s="118"/>
      <c r="F78" s="119">
        <f>SUM(G78:I78)</f>
        <v>1</v>
      </c>
      <c r="G78" s="109">
        <f t="shared" ref="G78:M78" si="38">IF(G77=0,0,G77/$F77)</f>
        <v>0.4</v>
      </c>
      <c r="H78" s="109">
        <f t="shared" si="38"/>
        <v>0.2</v>
      </c>
      <c r="I78" s="109">
        <f t="shared" si="38"/>
        <v>0.4</v>
      </c>
      <c r="J78" s="109">
        <f t="shared" si="38"/>
        <v>0.2</v>
      </c>
      <c r="K78" s="109">
        <f t="shared" si="38"/>
        <v>0.6</v>
      </c>
      <c r="L78" s="109">
        <f t="shared" si="38"/>
        <v>0</v>
      </c>
      <c r="M78" s="109">
        <f t="shared" si="38"/>
        <v>0.2</v>
      </c>
      <c r="N78" s="293"/>
      <c r="O78" s="293"/>
      <c r="P78" s="295"/>
      <c r="Q78" s="143"/>
      <c r="S78" s="129"/>
    </row>
    <row r="79" spans="1:19" ht="12" customHeight="1">
      <c r="A79" s="261"/>
      <c r="B79" s="261"/>
      <c r="C79" s="125"/>
      <c r="D79" s="225" t="s">
        <v>574</v>
      </c>
      <c r="E79" s="117"/>
      <c r="F79" s="106">
        <f>IF(SUM(G79:I79)=SUM(J79:M79),SUM(G79:I79),"確認")</f>
        <v>18</v>
      </c>
      <c r="G79" s="106">
        <v>16</v>
      </c>
      <c r="H79" s="106">
        <v>0</v>
      </c>
      <c r="I79" s="106">
        <v>2</v>
      </c>
      <c r="J79" s="106">
        <v>16</v>
      </c>
      <c r="K79" s="106">
        <v>0</v>
      </c>
      <c r="L79" s="106">
        <v>0</v>
      </c>
      <c r="M79" s="106">
        <v>2</v>
      </c>
      <c r="N79" s="292">
        <v>22</v>
      </c>
      <c r="O79" s="292">
        <v>8</v>
      </c>
      <c r="P79" s="294">
        <f>IF(O79=0,0,O79/N79)*100</f>
        <v>36.363636363636367</v>
      </c>
      <c r="S79" s="129"/>
    </row>
    <row r="80" spans="1:19" ht="12" customHeight="1">
      <c r="A80" s="261"/>
      <c r="B80" s="261"/>
      <c r="C80" s="126"/>
      <c r="D80" s="226"/>
      <c r="E80" s="118"/>
      <c r="F80" s="119">
        <f>SUM(G80:I80)</f>
        <v>1</v>
      </c>
      <c r="G80" s="109">
        <f t="shared" ref="G80:M80" si="39">IF(G79=0,0,G79/$F79)</f>
        <v>0.88888888888888884</v>
      </c>
      <c r="H80" s="109">
        <f t="shared" si="39"/>
        <v>0</v>
      </c>
      <c r="I80" s="109">
        <f t="shared" si="39"/>
        <v>0.1111111111111111</v>
      </c>
      <c r="J80" s="109">
        <f t="shared" si="39"/>
        <v>0.88888888888888884</v>
      </c>
      <c r="K80" s="109">
        <f t="shared" si="39"/>
        <v>0</v>
      </c>
      <c r="L80" s="109">
        <f t="shared" si="39"/>
        <v>0</v>
      </c>
      <c r="M80" s="109">
        <f t="shared" si="39"/>
        <v>0.1111111111111111</v>
      </c>
      <c r="N80" s="293"/>
      <c r="O80" s="293"/>
      <c r="P80" s="295"/>
      <c r="Q80" s="143"/>
      <c r="S80" s="129"/>
    </row>
    <row r="81" spans="1:19" ht="12" customHeight="1">
      <c r="A81" s="261"/>
      <c r="B81" s="261"/>
      <c r="C81" s="125"/>
      <c r="D81" s="225" t="s">
        <v>10</v>
      </c>
      <c r="E81" s="117"/>
      <c r="F81" s="106">
        <f>IF(SUM(G81:I81)=SUM(J81:M81),SUM(G81:I81),"確認")</f>
        <v>60</v>
      </c>
      <c r="G81" s="106">
        <v>46</v>
      </c>
      <c r="H81" s="106">
        <v>8</v>
      </c>
      <c r="I81" s="106">
        <v>6</v>
      </c>
      <c r="J81" s="106">
        <v>47</v>
      </c>
      <c r="K81" s="106">
        <v>3</v>
      </c>
      <c r="L81" s="106">
        <v>1</v>
      </c>
      <c r="M81" s="106">
        <v>9</v>
      </c>
      <c r="N81" s="292">
        <v>43</v>
      </c>
      <c r="O81" s="292">
        <v>14</v>
      </c>
      <c r="P81" s="294">
        <f>IF(O81=0,0,O81/N81)*100</f>
        <v>32.558139534883722</v>
      </c>
      <c r="S81" s="129"/>
    </row>
    <row r="82" spans="1:19" ht="12" customHeight="1">
      <c r="A82" s="261"/>
      <c r="B82" s="261"/>
      <c r="C82" s="126"/>
      <c r="D82" s="226"/>
      <c r="E82" s="118"/>
      <c r="F82" s="119">
        <f>SUM(G82:I82)</f>
        <v>1</v>
      </c>
      <c r="G82" s="109">
        <f t="shared" ref="G82:M82" si="40">IF(G81=0,0,G81/$F81)</f>
        <v>0.76666666666666672</v>
      </c>
      <c r="H82" s="109">
        <f t="shared" si="40"/>
        <v>0.13333333333333333</v>
      </c>
      <c r="I82" s="109">
        <f t="shared" si="40"/>
        <v>0.1</v>
      </c>
      <c r="J82" s="109">
        <f t="shared" si="40"/>
        <v>0.78333333333333333</v>
      </c>
      <c r="K82" s="109">
        <f t="shared" si="40"/>
        <v>0.05</v>
      </c>
      <c r="L82" s="109">
        <f t="shared" si="40"/>
        <v>1.6666666666666666E-2</v>
      </c>
      <c r="M82" s="109">
        <f t="shared" si="40"/>
        <v>0.15</v>
      </c>
      <c r="N82" s="293"/>
      <c r="O82" s="293"/>
      <c r="P82" s="295"/>
      <c r="Q82" s="143"/>
      <c r="S82" s="129"/>
    </row>
    <row r="83" spans="1:19" ht="12" customHeight="1">
      <c r="A83" s="261"/>
      <c r="B83" s="261"/>
      <c r="C83" s="125"/>
      <c r="D83" s="225" t="s">
        <v>9</v>
      </c>
      <c r="E83" s="117"/>
      <c r="F83" s="106">
        <f>IF(SUM(G83:I83)=SUM(J83:M83),SUM(G83:I83),"確認")</f>
        <v>13</v>
      </c>
      <c r="G83" s="106">
        <v>10</v>
      </c>
      <c r="H83" s="106">
        <v>1</v>
      </c>
      <c r="I83" s="106">
        <v>2</v>
      </c>
      <c r="J83" s="106">
        <v>9</v>
      </c>
      <c r="K83" s="106">
        <v>1</v>
      </c>
      <c r="L83" s="106">
        <v>0</v>
      </c>
      <c r="M83" s="106">
        <v>3</v>
      </c>
      <c r="N83" s="292">
        <v>26</v>
      </c>
      <c r="O83" s="292">
        <v>24</v>
      </c>
      <c r="P83" s="294">
        <f>IF(O83=0,0,O83/N83)*100</f>
        <v>92.307692307692307</v>
      </c>
      <c r="S83" s="129"/>
    </row>
    <row r="84" spans="1:19" ht="12" customHeight="1">
      <c r="A84" s="261"/>
      <c r="B84" s="261"/>
      <c r="C84" s="126"/>
      <c r="D84" s="226"/>
      <c r="E84" s="118"/>
      <c r="F84" s="119">
        <f>SUM(G84:I84)</f>
        <v>1</v>
      </c>
      <c r="G84" s="109">
        <f t="shared" ref="G84:M84" si="41">IF(G83=0,0,G83/$F83)</f>
        <v>0.76923076923076927</v>
      </c>
      <c r="H84" s="109">
        <f t="shared" si="41"/>
        <v>7.6923076923076927E-2</v>
      </c>
      <c r="I84" s="109">
        <f t="shared" si="41"/>
        <v>0.15384615384615385</v>
      </c>
      <c r="J84" s="109">
        <f t="shared" si="41"/>
        <v>0.69230769230769229</v>
      </c>
      <c r="K84" s="109">
        <f t="shared" si="41"/>
        <v>7.6923076923076927E-2</v>
      </c>
      <c r="L84" s="109">
        <f t="shared" si="41"/>
        <v>0</v>
      </c>
      <c r="M84" s="109">
        <f t="shared" si="41"/>
        <v>0.23076923076923078</v>
      </c>
      <c r="N84" s="293"/>
      <c r="O84" s="293"/>
      <c r="P84" s="295"/>
      <c r="Q84" s="143"/>
      <c r="S84" s="129"/>
    </row>
    <row r="85" spans="1:19" ht="12" customHeight="1">
      <c r="A85" s="261"/>
      <c r="B85" s="261"/>
      <c r="C85" s="125"/>
      <c r="D85" s="225" t="s">
        <v>575</v>
      </c>
      <c r="E85" s="117"/>
      <c r="F85" s="106">
        <f>IF(SUM(G85:I85)=SUM(J85:M85),SUM(G85:I85),"確認")</f>
        <v>5</v>
      </c>
      <c r="G85" s="106">
        <v>5</v>
      </c>
      <c r="H85" s="106">
        <v>0</v>
      </c>
      <c r="I85" s="106">
        <v>0</v>
      </c>
      <c r="J85" s="106">
        <v>5</v>
      </c>
      <c r="K85" s="106">
        <v>0</v>
      </c>
      <c r="L85" s="106">
        <v>0</v>
      </c>
      <c r="M85" s="106">
        <v>0</v>
      </c>
      <c r="N85" s="292">
        <v>1</v>
      </c>
      <c r="O85" s="292">
        <v>0</v>
      </c>
      <c r="P85" s="294">
        <f>IF(O85=0,0,O85/N85)*100</f>
        <v>0</v>
      </c>
      <c r="S85" s="129"/>
    </row>
    <row r="86" spans="1:19" ht="12" customHeight="1">
      <c r="A86" s="261"/>
      <c r="B86" s="261"/>
      <c r="C86" s="126"/>
      <c r="D86" s="226"/>
      <c r="E86" s="118"/>
      <c r="F86" s="119">
        <f>SUM(G86:I86)</f>
        <v>1</v>
      </c>
      <c r="G86" s="109">
        <f t="shared" ref="G86:M86" si="42">IF(G85=0,0,G85/$F85)</f>
        <v>1</v>
      </c>
      <c r="H86" s="109">
        <f t="shared" si="42"/>
        <v>0</v>
      </c>
      <c r="I86" s="109">
        <f t="shared" si="42"/>
        <v>0</v>
      </c>
      <c r="J86" s="109">
        <f t="shared" si="42"/>
        <v>1</v>
      </c>
      <c r="K86" s="109">
        <f t="shared" si="42"/>
        <v>0</v>
      </c>
      <c r="L86" s="109">
        <f t="shared" si="42"/>
        <v>0</v>
      </c>
      <c r="M86" s="109">
        <f t="shared" si="42"/>
        <v>0</v>
      </c>
      <c r="N86" s="293"/>
      <c r="O86" s="293"/>
      <c r="P86" s="295"/>
      <c r="Q86" s="143"/>
      <c r="S86" s="129"/>
    </row>
    <row r="87" spans="1:19" ht="13.5" customHeight="1">
      <c r="A87" s="261"/>
      <c r="B87" s="261"/>
      <c r="C87" s="125"/>
      <c r="D87" s="296" t="s">
        <v>576</v>
      </c>
      <c r="E87" s="117"/>
      <c r="F87" s="106">
        <f>IF(SUM(G87:I87)=SUM(J87:M87),SUM(G87:I87),"確認")</f>
        <v>10</v>
      </c>
      <c r="G87" s="106">
        <v>9</v>
      </c>
      <c r="H87" s="106">
        <v>1</v>
      </c>
      <c r="I87" s="106">
        <v>0</v>
      </c>
      <c r="J87" s="106">
        <v>8</v>
      </c>
      <c r="K87" s="106">
        <v>2</v>
      </c>
      <c r="L87" s="106">
        <v>0</v>
      </c>
      <c r="M87" s="106">
        <v>0</v>
      </c>
      <c r="N87" s="292">
        <v>12</v>
      </c>
      <c r="O87" s="292">
        <v>10</v>
      </c>
      <c r="P87" s="294">
        <f>IF(O87=0,0,O87/N87)*100</f>
        <v>83.333333333333343</v>
      </c>
      <c r="S87" s="129"/>
    </row>
    <row r="88" spans="1:19" ht="13.5" customHeight="1">
      <c r="A88" s="261"/>
      <c r="B88" s="261"/>
      <c r="C88" s="126"/>
      <c r="D88" s="226"/>
      <c r="E88" s="118"/>
      <c r="F88" s="119">
        <f>SUM(G88:I88)</f>
        <v>1</v>
      </c>
      <c r="G88" s="109">
        <f t="shared" ref="G88:M88" si="43">IF(G87=0,0,G87/$F87)</f>
        <v>0.9</v>
      </c>
      <c r="H88" s="109">
        <f t="shared" si="43"/>
        <v>0.1</v>
      </c>
      <c r="I88" s="109">
        <f t="shared" si="43"/>
        <v>0</v>
      </c>
      <c r="J88" s="109">
        <f t="shared" si="43"/>
        <v>0.8</v>
      </c>
      <c r="K88" s="109">
        <f t="shared" si="43"/>
        <v>0.2</v>
      </c>
      <c r="L88" s="109">
        <f t="shared" si="43"/>
        <v>0</v>
      </c>
      <c r="M88" s="109">
        <f t="shared" si="43"/>
        <v>0</v>
      </c>
      <c r="N88" s="293"/>
      <c r="O88" s="293"/>
      <c r="P88" s="295"/>
      <c r="Q88" s="143"/>
      <c r="S88" s="129"/>
    </row>
    <row r="89" spans="1:19" ht="12" customHeight="1">
      <c r="A89" s="261"/>
      <c r="B89" s="261"/>
      <c r="C89" s="125"/>
      <c r="D89" s="225" t="s">
        <v>577</v>
      </c>
      <c r="E89" s="117"/>
      <c r="F89" s="106">
        <f>IF(SUM(G89:I89)=SUM(J89:M89),SUM(G89:I89),"確認")</f>
        <v>13</v>
      </c>
      <c r="G89" s="106">
        <v>10</v>
      </c>
      <c r="H89" s="106">
        <v>2</v>
      </c>
      <c r="I89" s="106">
        <v>1</v>
      </c>
      <c r="J89" s="106">
        <v>10</v>
      </c>
      <c r="K89" s="106">
        <v>0</v>
      </c>
      <c r="L89" s="106">
        <v>0</v>
      </c>
      <c r="M89" s="106">
        <v>3</v>
      </c>
      <c r="N89" s="292">
        <v>7</v>
      </c>
      <c r="O89" s="292">
        <v>2</v>
      </c>
      <c r="P89" s="294">
        <f>IF(O89=0,0,O89/N89)*100</f>
        <v>28.571428571428569</v>
      </c>
      <c r="S89" s="129"/>
    </row>
    <row r="90" spans="1:19" ht="12" customHeight="1">
      <c r="A90" s="261"/>
      <c r="B90" s="261"/>
      <c r="C90" s="126"/>
      <c r="D90" s="226"/>
      <c r="E90" s="118"/>
      <c r="F90" s="119">
        <f>SUM(G90:I90)</f>
        <v>1</v>
      </c>
      <c r="G90" s="109">
        <f t="shared" ref="G90:M90" si="44">IF(G89=0,0,G89/$F89)</f>
        <v>0.76923076923076927</v>
      </c>
      <c r="H90" s="109">
        <f t="shared" si="44"/>
        <v>0.15384615384615385</v>
      </c>
      <c r="I90" s="109">
        <f t="shared" si="44"/>
        <v>7.6923076923076927E-2</v>
      </c>
      <c r="J90" s="109">
        <f t="shared" si="44"/>
        <v>0.76923076923076927</v>
      </c>
      <c r="K90" s="109">
        <f t="shared" si="44"/>
        <v>0</v>
      </c>
      <c r="L90" s="109">
        <f t="shared" si="44"/>
        <v>0</v>
      </c>
      <c r="M90" s="109">
        <f t="shared" si="44"/>
        <v>0.23076923076923078</v>
      </c>
      <c r="N90" s="293"/>
      <c r="O90" s="293"/>
      <c r="P90" s="295"/>
      <c r="Q90" s="143"/>
      <c r="S90" s="129"/>
    </row>
    <row r="91" spans="1:19" ht="12" customHeight="1">
      <c r="A91" s="261"/>
      <c r="B91" s="261"/>
      <c r="C91" s="125"/>
      <c r="D91" s="225" t="s">
        <v>578</v>
      </c>
      <c r="E91" s="117"/>
      <c r="F91" s="106">
        <f>IF(SUM(G91:I91)=SUM(J91:M91),SUM(G91:I91),"確認")</f>
        <v>7</v>
      </c>
      <c r="G91" s="106">
        <v>5</v>
      </c>
      <c r="H91" s="106">
        <v>1</v>
      </c>
      <c r="I91" s="106">
        <v>1</v>
      </c>
      <c r="J91" s="106">
        <v>6</v>
      </c>
      <c r="K91" s="106">
        <v>0</v>
      </c>
      <c r="L91" s="106">
        <v>0</v>
      </c>
      <c r="M91" s="106">
        <v>1</v>
      </c>
      <c r="N91" s="292">
        <v>3</v>
      </c>
      <c r="O91" s="292">
        <v>3</v>
      </c>
      <c r="P91" s="294">
        <f>IF(O91=0,0,O91/N91)*100</f>
        <v>100</v>
      </c>
      <c r="S91" s="129"/>
    </row>
    <row r="92" spans="1:19" ht="12" customHeight="1">
      <c r="A92" s="261"/>
      <c r="B92" s="261"/>
      <c r="C92" s="126"/>
      <c r="D92" s="226"/>
      <c r="E92" s="118"/>
      <c r="F92" s="119">
        <f>SUM(G92:I92)</f>
        <v>1</v>
      </c>
      <c r="G92" s="109">
        <f t="shared" ref="G92:M92" si="45">IF(G91=0,0,G91/$F91)</f>
        <v>0.7142857142857143</v>
      </c>
      <c r="H92" s="109">
        <f t="shared" si="45"/>
        <v>0.14285714285714285</v>
      </c>
      <c r="I92" s="109">
        <f t="shared" si="45"/>
        <v>0.14285714285714285</v>
      </c>
      <c r="J92" s="109">
        <f t="shared" si="45"/>
        <v>0.8571428571428571</v>
      </c>
      <c r="K92" s="109">
        <f t="shared" si="45"/>
        <v>0</v>
      </c>
      <c r="L92" s="109">
        <f t="shared" si="45"/>
        <v>0</v>
      </c>
      <c r="M92" s="109">
        <f t="shared" si="45"/>
        <v>0.14285714285714285</v>
      </c>
      <c r="N92" s="293"/>
      <c r="O92" s="293"/>
      <c r="P92" s="295"/>
      <c r="Q92" s="143"/>
      <c r="S92" s="129"/>
    </row>
    <row r="93" spans="1:19" ht="12" customHeight="1">
      <c r="A93" s="261"/>
      <c r="B93" s="261"/>
      <c r="C93" s="125"/>
      <c r="D93" s="225" t="s">
        <v>579</v>
      </c>
      <c r="E93" s="117"/>
      <c r="F93" s="106">
        <f>IF(SUM(G93:I93)=SUM(J93:M93),SUM(G93:I93),"確認")</f>
        <v>13</v>
      </c>
      <c r="G93" s="106">
        <v>11</v>
      </c>
      <c r="H93" s="106">
        <v>0</v>
      </c>
      <c r="I93" s="106">
        <v>2</v>
      </c>
      <c r="J93" s="106">
        <v>8</v>
      </c>
      <c r="K93" s="106">
        <v>3</v>
      </c>
      <c r="L93" s="106">
        <v>0</v>
      </c>
      <c r="M93" s="106">
        <v>2</v>
      </c>
      <c r="N93" s="292">
        <v>6</v>
      </c>
      <c r="O93" s="292">
        <v>3</v>
      </c>
      <c r="P93" s="294">
        <f>IF(O93=0,0,O93/N93)*100</f>
        <v>50</v>
      </c>
      <c r="S93" s="129"/>
    </row>
    <row r="94" spans="1:19" ht="12" customHeight="1">
      <c r="A94" s="261"/>
      <c r="B94" s="261"/>
      <c r="C94" s="126"/>
      <c r="D94" s="226"/>
      <c r="E94" s="118"/>
      <c r="F94" s="119">
        <f>SUM(G94:I94)</f>
        <v>1</v>
      </c>
      <c r="G94" s="109">
        <f t="shared" ref="G94:M94" si="46">IF(G93=0,0,G93/$F93)</f>
        <v>0.84615384615384615</v>
      </c>
      <c r="H94" s="109">
        <f t="shared" si="46"/>
        <v>0</v>
      </c>
      <c r="I94" s="109">
        <f t="shared" si="46"/>
        <v>0.15384615384615385</v>
      </c>
      <c r="J94" s="109">
        <f t="shared" si="46"/>
        <v>0.61538461538461542</v>
      </c>
      <c r="K94" s="109">
        <f t="shared" si="46"/>
        <v>0.23076923076923078</v>
      </c>
      <c r="L94" s="109">
        <f t="shared" si="46"/>
        <v>0</v>
      </c>
      <c r="M94" s="109">
        <f t="shared" si="46"/>
        <v>0.15384615384615385</v>
      </c>
      <c r="N94" s="293"/>
      <c r="O94" s="293"/>
      <c r="P94" s="295"/>
      <c r="Q94" s="143"/>
      <c r="S94" s="129"/>
    </row>
    <row r="95" spans="1:19" ht="12" customHeight="1">
      <c r="A95" s="261"/>
      <c r="B95" s="261"/>
      <c r="C95" s="125"/>
      <c r="D95" s="225" t="s">
        <v>580</v>
      </c>
      <c r="E95" s="117"/>
      <c r="F95" s="106">
        <f>IF(SUM(G95:I95)=SUM(J95:M95),SUM(G95:I95),"確認")</f>
        <v>83</v>
      </c>
      <c r="G95" s="106">
        <v>76</v>
      </c>
      <c r="H95" s="106">
        <v>6</v>
      </c>
      <c r="I95" s="106">
        <v>1</v>
      </c>
      <c r="J95" s="106">
        <v>76</v>
      </c>
      <c r="K95" s="106">
        <v>4</v>
      </c>
      <c r="L95" s="106">
        <v>0</v>
      </c>
      <c r="M95" s="106">
        <v>3</v>
      </c>
      <c r="N95" s="292">
        <v>157</v>
      </c>
      <c r="O95" s="292">
        <v>77</v>
      </c>
      <c r="P95" s="294">
        <f>IF(O95=0,0,O95/N95)*100</f>
        <v>49.044585987261144</v>
      </c>
      <c r="S95" s="129"/>
    </row>
    <row r="96" spans="1:19" ht="12" customHeight="1">
      <c r="A96" s="261"/>
      <c r="B96" s="261"/>
      <c r="C96" s="126"/>
      <c r="D96" s="226"/>
      <c r="E96" s="118"/>
      <c r="F96" s="119">
        <f>SUM(G96:I96)</f>
        <v>1</v>
      </c>
      <c r="G96" s="109">
        <f t="shared" ref="G96:M96" si="47">IF(G95=0,0,G95/$F95)</f>
        <v>0.91566265060240959</v>
      </c>
      <c r="H96" s="109">
        <f t="shared" si="47"/>
        <v>7.2289156626506021E-2</v>
      </c>
      <c r="I96" s="109">
        <f t="shared" si="47"/>
        <v>1.2048192771084338E-2</v>
      </c>
      <c r="J96" s="109">
        <f t="shared" si="47"/>
        <v>0.91566265060240959</v>
      </c>
      <c r="K96" s="109">
        <f t="shared" si="47"/>
        <v>4.8192771084337352E-2</v>
      </c>
      <c r="L96" s="109">
        <f t="shared" si="47"/>
        <v>0</v>
      </c>
      <c r="M96" s="109">
        <f t="shared" si="47"/>
        <v>3.614457831325301E-2</v>
      </c>
      <c r="N96" s="293"/>
      <c r="O96" s="293"/>
      <c r="P96" s="295"/>
      <c r="Q96" s="143"/>
      <c r="S96" s="129"/>
    </row>
    <row r="97" spans="1:19" ht="12" customHeight="1">
      <c r="A97" s="261"/>
      <c r="B97" s="261"/>
      <c r="C97" s="125"/>
      <c r="D97" s="225" t="s">
        <v>581</v>
      </c>
      <c r="E97" s="117"/>
      <c r="F97" s="106">
        <f>IF(SUM(G97:I97)=SUM(J97:M97),SUM(G97:I97),"確認")</f>
        <v>16</v>
      </c>
      <c r="G97" s="106">
        <v>15</v>
      </c>
      <c r="H97" s="106">
        <v>0</v>
      </c>
      <c r="I97" s="106">
        <v>1</v>
      </c>
      <c r="J97" s="106">
        <v>14</v>
      </c>
      <c r="K97" s="106">
        <v>0</v>
      </c>
      <c r="L97" s="106">
        <v>0</v>
      </c>
      <c r="M97" s="106">
        <v>2</v>
      </c>
      <c r="N97" s="292">
        <v>20</v>
      </c>
      <c r="O97" s="292">
        <v>11</v>
      </c>
      <c r="P97" s="294">
        <f>IF(O97=0,0,O97/N97)*100</f>
        <v>55.000000000000007</v>
      </c>
      <c r="S97" s="129"/>
    </row>
    <row r="98" spans="1:19" ht="12" customHeight="1">
      <c r="A98" s="261"/>
      <c r="B98" s="261"/>
      <c r="C98" s="126"/>
      <c r="D98" s="226"/>
      <c r="E98" s="118"/>
      <c r="F98" s="119">
        <f>SUM(G98:I98)</f>
        <v>1</v>
      </c>
      <c r="G98" s="109">
        <f t="shared" ref="G98:M98" si="48">IF(G97=0,0,G97/$F97)</f>
        <v>0.9375</v>
      </c>
      <c r="H98" s="109">
        <f t="shared" si="48"/>
        <v>0</v>
      </c>
      <c r="I98" s="109">
        <f t="shared" si="48"/>
        <v>6.25E-2</v>
      </c>
      <c r="J98" s="109">
        <f t="shared" si="48"/>
        <v>0.875</v>
      </c>
      <c r="K98" s="109">
        <f t="shared" si="48"/>
        <v>0</v>
      </c>
      <c r="L98" s="109">
        <f t="shared" si="48"/>
        <v>0</v>
      </c>
      <c r="M98" s="109">
        <f t="shared" si="48"/>
        <v>0.125</v>
      </c>
      <c r="N98" s="293"/>
      <c r="O98" s="293"/>
      <c r="P98" s="295"/>
      <c r="Q98" s="143"/>
      <c r="S98" s="129"/>
    </row>
    <row r="99" spans="1:19" ht="12.75" customHeight="1">
      <c r="A99" s="261"/>
      <c r="B99" s="261"/>
      <c r="C99" s="125"/>
      <c r="D99" s="225" t="s">
        <v>582</v>
      </c>
      <c r="E99" s="117"/>
      <c r="F99" s="106">
        <f>IF(SUM(G99:I99)=SUM(J99:M99),SUM(G99:I99),"確認")</f>
        <v>20</v>
      </c>
      <c r="G99" s="106">
        <v>16</v>
      </c>
      <c r="H99" s="106">
        <v>3</v>
      </c>
      <c r="I99" s="106">
        <v>1</v>
      </c>
      <c r="J99" s="106">
        <v>18</v>
      </c>
      <c r="K99" s="106">
        <v>0</v>
      </c>
      <c r="L99" s="106">
        <v>0</v>
      </c>
      <c r="M99" s="106">
        <v>2</v>
      </c>
      <c r="N99" s="292">
        <v>25</v>
      </c>
      <c r="O99" s="292">
        <v>11</v>
      </c>
      <c r="P99" s="294">
        <f>IF(O99=0,0,O99/N99)*100</f>
        <v>44</v>
      </c>
      <c r="S99" s="129"/>
    </row>
    <row r="100" spans="1:19" ht="12.75" customHeight="1">
      <c r="A100" s="262"/>
      <c r="B100" s="262"/>
      <c r="C100" s="126"/>
      <c r="D100" s="226"/>
      <c r="E100" s="118"/>
      <c r="F100" s="128">
        <f>SUM(G100:I100)</f>
        <v>1</v>
      </c>
      <c r="G100" s="109">
        <f t="shared" ref="G100:M100" si="49">IF(G99=0,0,G99/$F99)</f>
        <v>0.8</v>
      </c>
      <c r="H100" s="109">
        <f t="shared" si="49"/>
        <v>0.15</v>
      </c>
      <c r="I100" s="109">
        <f t="shared" si="49"/>
        <v>0.05</v>
      </c>
      <c r="J100" s="109">
        <f t="shared" si="49"/>
        <v>0.9</v>
      </c>
      <c r="K100" s="109">
        <f t="shared" si="49"/>
        <v>0</v>
      </c>
      <c r="L100" s="109">
        <f t="shared" si="49"/>
        <v>0</v>
      </c>
      <c r="M100" s="109">
        <f t="shared" si="49"/>
        <v>0.1</v>
      </c>
      <c r="N100" s="293"/>
      <c r="O100" s="293"/>
      <c r="P100" s="295"/>
      <c r="Q100" s="143"/>
    </row>
    <row r="101" spans="1:19">
      <c r="N101" s="122"/>
      <c r="O101" s="122"/>
    </row>
  </sheetData>
  <mergeCells count="205">
    <mergeCell ref="N3:N6"/>
    <mergeCell ref="O3:O6"/>
    <mergeCell ref="P3:P6"/>
    <mergeCell ref="J4:J6"/>
    <mergeCell ref="K4:K6"/>
    <mergeCell ref="L4:L6"/>
    <mergeCell ref="M4:M6"/>
    <mergeCell ref="A3:E6"/>
    <mergeCell ref="F3:F6"/>
    <mergeCell ref="G3:G6"/>
    <mergeCell ref="H3:H6"/>
    <mergeCell ref="I3:I6"/>
    <mergeCell ref="J3:M3"/>
    <mergeCell ref="A7:E8"/>
    <mergeCell ref="N7:N8"/>
    <mergeCell ref="O7:O8"/>
    <mergeCell ref="P7:P8"/>
    <mergeCell ref="A9:A18"/>
    <mergeCell ref="B9:E10"/>
    <mergeCell ref="N9:N10"/>
    <mergeCell ref="O9:O10"/>
    <mergeCell ref="P9:P10"/>
    <mergeCell ref="B11:E12"/>
    <mergeCell ref="B15:E16"/>
    <mergeCell ref="N15:N16"/>
    <mergeCell ref="O15:O16"/>
    <mergeCell ref="P15:P16"/>
    <mergeCell ref="B17:E18"/>
    <mergeCell ref="N17:N18"/>
    <mergeCell ref="O17:O18"/>
    <mergeCell ref="P17:P18"/>
    <mergeCell ref="N11:N12"/>
    <mergeCell ref="O11:O12"/>
    <mergeCell ref="P11:P12"/>
    <mergeCell ref="B13:E14"/>
    <mergeCell ref="N13:N14"/>
    <mergeCell ref="O13:O14"/>
    <mergeCell ref="P13:P14"/>
    <mergeCell ref="D23:D24"/>
    <mergeCell ref="N23:N24"/>
    <mergeCell ref="O23:O24"/>
    <mergeCell ref="P23:P24"/>
    <mergeCell ref="D25:D26"/>
    <mergeCell ref="N25:N26"/>
    <mergeCell ref="O25:O26"/>
    <mergeCell ref="P25:P26"/>
    <mergeCell ref="A19:A100"/>
    <mergeCell ref="B19:B68"/>
    <mergeCell ref="D19:D20"/>
    <mergeCell ref="N19:N20"/>
    <mergeCell ref="O19:O20"/>
    <mergeCell ref="P19:P20"/>
    <mergeCell ref="D21:D22"/>
    <mergeCell ref="N21:N22"/>
    <mergeCell ref="O21:O22"/>
    <mergeCell ref="P21:P22"/>
    <mergeCell ref="D31:D32"/>
    <mergeCell ref="N31:N32"/>
    <mergeCell ref="O31:O32"/>
    <mergeCell ref="P31:P32"/>
    <mergeCell ref="D33:D34"/>
    <mergeCell ref="N33:N34"/>
    <mergeCell ref="O33:O34"/>
    <mergeCell ref="P33:P34"/>
    <mergeCell ref="D27:D28"/>
    <mergeCell ref="N27:N28"/>
    <mergeCell ref="O27:O28"/>
    <mergeCell ref="P27:P28"/>
    <mergeCell ref="D29:D30"/>
    <mergeCell ref="N29:N30"/>
    <mergeCell ref="O29:O30"/>
    <mergeCell ref="P29:P30"/>
    <mergeCell ref="D39:D40"/>
    <mergeCell ref="N39:N40"/>
    <mergeCell ref="O39:O40"/>
    <mergeCell ref="P39:P40"/>
    <mergeCell ref="D41:D42"/>
    <mergeCell ref="N41:N42"/>
    <mergeCell ref="O41:O42"/>
    <mergeCell ref="P41:P42"/>
    <mergeCell ref="D35:D36"/>
    <mergeCell ref="N35:N36"/>
    <mergeCell ref="O35:O36"/>
    <mergeCell ref="P35:P36"/>
    <mergeCell ref="D37:D38"/>
    <mergeCell ref="N37:N38"/>
    <mergeCell ref="O37:O38"/>
    <mergeCell ref="P37:P38"/>
    <mergeCell ref="D47:D48"/>
    <mergeCell ref="N47:N48"/>
    <mergeCell ref="O47:O48"/>
    <mergeCell ref="P47:P48"/>
    <mergeCell ref="D49:D50"/>
    <mergeCell ref="N49:N50"/>
    <mergeCell ref="O49:O50"/>
    <mergeCell ref="P49:P50"/>
    <mergeCell ref="D43:D44"/>
    <mergeCell ref="N43:N44"/>
    <mergeCell ref="O43:O44"/>
    <mergeCell ref="P43:P44"/>
    <mergeCell ref="D45:D46"/>
    <mergeCell ref="N45:N46"/>
    <mergeCell ref="O45:O46"/>
    <mergeCell ref="P45:P46"/>
    <mergeCell ref="D55:D56"/>
    <mergeCell ref="N55:N56"/>
    <mergeCell ref="O55:O56"/>
    <mergeCell ref="P55:P56"/>
    <mergeCell ref="D57:D58"/>
    <mergeCell ref="N57:N58"/>
    <mergeCell ref="O57:O58"/>
    <mergeCell ref="P57:P58"/>
    <mergeCell ref="D51:D52"/>
    <mergeCell ref="N51:N52"/>
    <mergeCell ref="O51:O52"/>
    <mergeCell ref="P51:P52"/>
    <mergeCell ref="D53:D54"/>
    <mergeCell ref="N53:N54"/>
    <mergeCell ref="O53:O54"/>
    <mergeCell ref="P53:P54"/>
    <mergeCell ref="D63:D64"/>
    <mergeCell ref="N63:N64"/>
    <mergeCell ref="O63:O64"/>
    <mergeCell ref="P63:P64"/>
    <mergeCell ref="D65:D66"/>
    <mergeCell ref="N65:N66"/>
    <mergeCell ref="O65:O66"/>
    <mergeCell ref="P65:P66"/>
    <mergeCell ref="D59:D60"/>
    <mergeCell ref="N59:N60"/>
    <mergeCell ref="O59:O60"/>
    <mergeCell ref="P59:P60"/>
    <mergeCell ref="D61:D62"/>
    <mergeCell ref="N61:N62"/>
    <mergeCell ref="O61:O62"/>
    <mergeCell ref="P61:P62"/>
    <mergeCell ref="D67:D68"/>
    <mergeCell ref="N67:N68"/>
    <mergeCell ref="O67:O68"/>
    <mergeCell ref="P67:P68"/>
    <mergeCell ref="B69:B100"/>
    <mergeCell ref="D69:D70"/>
    <mergeCell ref="N69:N70"/>
    <mergeCell ref="O69:O70"/>
    <mergeCell ref="P69:P70"/>
    <mergeCell ref="D71:D72"/>
    <mergeCell ref="D75:D76"/>
    <mergeCell ref="N75:N76"/>
    <mergeCell ref="O75:O76"/>
    <mergeCell ref="P75:P76"/>
    <mergeCell ref="D77:D78"/>
    <mergeCell ref="N77:N78"/>
    <mergeCell ref="O77:O78"/>
    <mergeCell ref="P77:P78"/>
    <mergeCell ref="N71:N72"/>
    <mergeCell ref="O71:O72"/>
    <mergeCell ref="P71:P72"/>
    <mergeCell ref="D73:D74"/>
    <mergeCell ref="N73:N74"/>
    <mergeCell ref="O73:O74"/>
    <mergeCell ref="P73:P74"/>
    <mergeCell ref="D83:D84"/>
    <mergeCell ref="N83:N84"/>
    <mergeCell ref="O83:O84"/>
    <mergeCell ref="P83:P84"/>
    <mergeCell ref="D85:D86"/>
    <mergeCell ref="N85:N86"/>
    <mergeCell ref="O85:O86"/>
    <mergeCell ref="P85:P86"/>
    <mergeCell ref="D79:D80"/>
    <mergeCell ref="N79:N80"/>
    <mergeCell ref="O79:O80"/>
    <mergeCell ref="P79:P80"/>
    <mergeCell ref="D81:D82"/>
    <mergeCell ref="N81:N82"/>
    <mergeCell ref="O81:O82"/>
    <mergeCell ref="P81:P82"/>
    <mergeCell ref="D91:D92"/>
    <mergeCell ref="N91:N92"/>
    <mergeCell ref="O91:O92"/>
    <mergeCell ref="P91:P92"/>
    <mergeCell ref="D93:D94"/>
    <mergeCell ref="N93:N94"/>
    <mergeCell ref="O93:O94"/>
    <mergeCell ref="P93:P94"/>
    <mergeCell ref="D87:D88"/>
    <mergeCell ref="N87:N88"/>
    <mergeCell ref="O87:O88"/>
    <mergeCell ref="P87:P88"/>
    <mergeCell ref="D89:D90"/>
    <mergeCell ref="N89:N90"/>
    <mergeCell ref="O89:O90"/>
    <mergeCell ref="P89:P90"/>
    <mergeCell ref="D99:D100"/>
    <mergeCell ref="N99:N100"/>
    <mergeCell ref="O99:O100"/>
    <mergeCell ref="P99:P100"/>
    <mergeCell ref="D95:D96"/>
    <mergeCell ref="N95:N96"/>
    <mergeCell ref="O95:O96"/>
    <mergeCell ref="P95:P96"/>
    <mergeCell ref="D97:D98"/>
    <mergeCell ref="N97:N98"/>
    <mergeCell ref="O97:O98"/>
    <mergeCell ref="P97:P98"/>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7:P42 F43:P90 F91:P100"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88"/>
  <sheetViews>
    <sheetView showGridLines="0" view="pageBreakPreview" zoomScaleNormal="100" workbookViewId="0">
      <selection activeCell="K7" sqref="K7"/>
    </sheetView>
  </sheetViews>
  <sheetFormatPr defaultRowHeight="13.5"/>
  <cols>
    <col min="1" max="2" width="2.625" style="4" customWidth="1"/>
    <col min="3" max="3" width="1.375" style="4" customWidth="1"/>
    <col min="4" max="4" width="27.625" style="4" customWidth="1"/>
    <col min="5" max="5" width="1.375" style="4" customWidth="1"/>
    <col min="6" max="12" width="8.625" style="3" customWidth="1"/>
    <col min="13" max="16384" width="9" style="3"/>
  </cols>
  <sheetData>
    <row r="1" spans="1:12" ht="14.25">
      <c r="A1" s="18" t="s">
        <v>636</v>
      </c>
    </row>
    <row r="3" spans="1:12" ht="13.5" customHeight="1">
      <c r="A3" s="158" t="s">
        <v>64</v>
      </c>
      <c r="B3" s="159"/>
      <c r="C3" s="159"/>
      <c r="D3" s="159"/>
      <c r="E3" s="160"/>
      <c r="F3" s="167" t="s">
        <v>63</v>
      </c>
      <c r="G3" s="250" t="s">
        <v>144</v>
      </c>
      <c r="H3" s="250"/>
      <c r="I3" s="210" t="s">
        <v>143</v>
      </c>
      <c r="J3" s="210"/>
      <c r="K3" s="210" t="s">
        <v>138</v>
      </c>
      <c r="L3" s="210"/>
    </row>
    <row r="4" spans="1:12" ht="42" customHeight="1">
      <c r="A4" s="161"/>
      <c r="B4" s="162"/>
      <c r="C4" s="162"/>
      <c r="D4" s="162"/>
      <c r="E4" s="163"/>
      <c r="F4" s="168"/>
      <c r="G4" s="250"/>
      <c r="H4" s="250"/>
      <c r="I4" s="210"/>
      <c r="J4" s="210"/>
      <c r="K4" s="210"/>
      <c r="L4" s="210"/>
    </row>
    <row r="5" spans="1:12" ht="15" customHeight="1">
      <c r="A5" s="161"/>
      <c r="B5" s="162"/>
      <c r="C5" s="162"/>
      <c r="D5" s="162"/>
      <c r="E5" s="163"/>
      <c r="F5" s="150"/>
      <c r="G5" s="151" t="s">
        <v>52</v>
      </c>
      <c r="H5" s="153" t="s">
        <v>51</v>
      </c>
      <c r="I5" s="151" t="s">
        <v>52</v>
      </c>
      <c r="J5" s="153" t="s">
        <v>51</v>
      </c>
      <c r="K5" s="151" t="s">
        <v>52</v>
      </c>
      <c r="L5" s="153" t="s">
        <v>51</v>
      </c>
    </row>
    <row r="6" spans="1:12" ht="15" customHeight="1">
      <c r="A6" s="164"/>
      <c r="B6" s="165"/>
      <c r="C6" s="165"/>
      <c r="D6" s="165"/>
      <c r="E6" s="166"/>
      <c r="F6" s="150"/>
      <c r="G6" s="152"/>
      <c r="H6" s="154"/>
      <c r="I6" s="152"/>
      <c r="J6" s="154"/>
      <c r="K6" s="152"/>
      <c r="L6" s="154"/>
    </row>
    <row r="7" spans="1:12" ht="23.1" customHeight="1">
      <c r="A7" s="155" t="s">
        <v>50</v>
      </c>
      <c r="B7" s="156"/>
      <c r="C7" s="156"/>
      <c r="D7" s="156"/>
      <c r="E7" s="157"/>
      <c r="F7" s="10">
        <f t="shared" ref="F7:F53" si="0">SUM(G7,I7,K7)</f>
        <v>912</v>
      </c>
      <c r="G7" s="9">
        <f>SUM(G8:G12)</f>
        <v>599</v>
      </c>
      <c r="H7" s="8">
        <f t="shared" ref="H7:H53" si="1">IF(G7=0,0,G7/$F7*100)</f>
        <v>65.679824561403507</v>
      </c>
      <c r="I7" s="9">
        <f>SUM(I8:I12)</f>
        <v>302</v>
      </c>
      <c r="J7" s="8">
        <f t="shared" ref="J7:J53" si="2">IF(I7=0,0,I7/$F7*100)</f>
        <v>33.114035087719294</v>
      </c>
      <c r="K7" s="9">
        <f>SUM(K8:K12)</f>
        <v>11</v>
      </c>
      <c r="L7" s="8">
        <f t="shared" ref="L7:L53" si="3">IF(K7=0,0,K7/$F7*100)</f>
        <v>1.2061403508771928</v>
      </c>
    </row>
    <row r="8" spans="1:12" ht="23.1" customHeight="1">
      <c r="A8" s="174" t="s">
        <v>49</v>
      </c>
      <c r="B8" s="177" t="s">
        <v>48</v>
      </c>
      <c r="C8" s="178"/>
      <c r="D8" s="178"/>
      <c r="E8" s="179"/>
      <c r="F8" s="10">
        <f t="shared" si="0"/>
        <v>277</v>
      </c>
      <c r="G8" s="9">
        <v>80</v>
      </c>
      <c r="H8" s="8">
        <f t="shared" si="1"/>
        <v>28.880866425992778</v>
      </c>
      <c r="I8" s="9">
        <v>193</v>
      </c>
      <c r="J8" s="8">
        <f t="shared" si="2"/>
        <v>69.675090252707577</v>
      </c>
      <c r="K8" s="9">
        <v>4</v>
      </c>
      <c r="L8" s="8">
        <f t="shared" si="3"/>
        <v>1.4440433212996391</v>
      </c>
    </row>
    <row r="9" spans="1:12" ht="23.1" customHeight="1">
      <c r="A9" s="175"/>
      <c r="B9" s="177" t="s">
        <v>47</v>
      </c>
      <c r="C9" s="178"/>
      <c r="D9" s="178"/>
      <c r="E9" s="179"/>
      <c r="F9" s="10">
        <f t="shared" si="0"/>
        <v>147</v>
      </c>
      <c r="G9" s="9">
        <v>102</v>
      </c>
      <c r="H9" s="8">
        <f t="shared" si="1"/>
        <v>69.387755102040813</v>
      </c>
      <c r="I9" s="9">
        <v>43</v>
      </c>
      <c r="J9" s="8">
        <f t="shared" si="2"/>
        <v>29.251700680272108</v>
      </c>
      <c r="K9" s="9">
        <v>2</v>
      </c>
      <c r="L9" s="8">
        <f t="shared" si="3"/>
        <v>1.3605442176870748</v>
      </c>
    </row>
    <row r="10" spans="1:12" ht="23.1" customHeight="1">
      <c r="A10" s="175"/>
      <c r="B10" s="177" t="s">
        <v>46</v>
      </c>
      <c r="C10" s="178"/>
      <c r="D10" s="178"/>
      <c r="E10" s="179"/>
      <c r="F10" s="10">
        <f t="shared" si="0"/>
        <v>222</v>
      </c>
      <c r="G10" s="9">
        <v>179</v>
      </c>
      <c r="H10" s="8">
        <f t="shared" si="1"/>
        <v>80.630630630630634</v>
      </c>
      <c r="I10" s="9">
        <v>41</v>
      </c>
      <c r="J10" s="8">
        <f t="shared" si="2"/>
        <v>18.468468468468469</v>
      </c>
      <c r="K10" s="9">
        <v>2</v>
      </c>
      <c r="L10" s="8">
        <f t="shared" si="3"/>
        <v>0.90090090090090091</v>
      </c>
    </row>
    <row r="11" spans="1:12" ht="23.1" customHeight="1">
      <c r="A11" s="175"/>
      <c r="B11" s="177" t="s">
        <v>45</v>
      </c>
      <c r="C11" s="178"/>
      <c r="D11" s="178"/>
      <c r="E11" s="179"/>
      <c r="F11" s="10">
        <f t="shared" si="0"/>
        <v>75</v>
      </c>
      <c r="G11" s="9">
        <v>67</v>
      </c>
      <c r="H11" s="8">
        <f t="shared" si="1"/>
        <v>89.333333333333329</v>
      </c>
      <c r="I11" s="9">
        <v>7</v>
      </c>
      <c r="J11" s="8">
        <f t="shared" si="2"/>
        <v>9.3333333333333339</v>
      </c>
      <c r="K11" s="9">
        <v>1</v>
      </c>
      <c r="L11" s="8">
        <f t="shared" si="3"/>
        <v>1.3333333333333335</v>
      </c>
    </row>
    <row r="12" spans="1:12" ht="23.1" customHeight="1">
      <c r="A12" s="176"/>
      <c r="B12" s="177" t="s">
        <v>44</v>
      </c>
      <c r="C12" s="178"/>
      <c r="D12" s="178"/>
      <c r="E12" s="179"/>
      <c r="F12" s="10">
        <f t="shared" si="0"/>
        <v>191</v>
      </c>
      <c r="G12" s="9">
        <v>171</v>
      </c>
      <c r="H12" s="8">
        <f t="shared" si="1"/>
        <v>89.528795811518322</v>
      </c>
      <c r="I12" s="9">
        <v>18</v>
      </c>
      <c r="J12" s="8">
        <f t="shared" si="2"/>
        <v>9.4240837696335085</v>
      </c>
      <c r="K12" s="9">
        <v>2</v>
      </c>
      <c r="L12" s="8">
        <f t="shared" si="3"/>
        <v>1.0471204188481675</v>
      </c>
    </row>
    <row r="13" spans="1:12" ht="23.1" customHeight="1">
      <c r="A13" s="171" t="s">
        <v>43</v>
      </c>
      <c r="B13" s="171" t="s">
        <v>42</v>
      </c>
      <c r="C13" s="13"/>
      <c r="D13" s="14" t="s">
        <v>16</v>
      </c>
      <c r="E13" s="11"/>
      <c r="F13" s="10">
        <f t="shared" si="0"/>
        <v>231</v>
      </c>
      <c r="G13" s="9">
        <f>SUM(G14:G37)</f>
        <v>176</v>
      </c>
      <c r="H13" s="8">
        <f t="shared" si="1"/>
        <v>76.19047619047619</v>
      </c>
      <c r="I13" s="9">
        <f>SUM(I14:I37)</f>
        <v>51</v>
      </c>
      <c r="J13" s="8">
        <f t="shared" si="2"/>
        <v>22.077922077922079</v>
      </c>
      <c r="K13" s="9">
        <f>SUM(K14:K37)</f>
        <v>4</v>
      </c>
      <c r="L13" s="8">
        <f t="shared" si="3"/>
        <v>1.7316017316017316</v>
      </c>
    </row>
    <row r="14" spans="1:12" ht="23.1" customHeight="1">
      <c r="A14" s="172"/>
      <c r="B14" s="172"/>
      <c r="C14" s="13"/>
      <c r="D14" s="14" t="s">
        <v>41</v>
      </c>
      <c r="E14" s="11"/>
      <c r="F14" s="10">
        <f t="shared" si="0"/>
        <v>27</v>
      </c>
      <c r="G14" s="9">
        <v>21</v>
      </c>
      <c r="H14" s="8">
        <f t="shared" si="1"/>
        <v>77.777777777777786</v>
      </c>
      <c r="I14" s="9">
        <v>6</v>
      </c>
      <c r="J14" s="8">
        <f t="shared" si="2"/>
        <v>22.222222222222221</v>
      </c>
      <c r="K14" s="9">
        <v>0</v>
      </c>
      <c r="L14" s="8">
        <f t="shared" si="3"/>
        <v>0</v>
      </c>
    </row>
    <row r="15" spans="1:12" ht="23.1" customHeight="1">
      <c r="A15" s="172"/>
      <c r="B15" s="172"/>
      <c r="C15" s="13"/>
      <c r="D15" s="14" t="s">
        <v>40</v>
      </c>
      <c r="E15" s="11"/>
      <c r="F15" s="10">
        <f t="shared" si="0"/>
        <v>4</v>
      </c>
      <c r="G15" s="9">
        <v>3</v>
      </c>
      <c r="H15" s="8">
        <f t="shared" si="1"/>
        <v>75</v>
      </c>
      <c r="I15" s="9">
        <v>1</v>
      </c>
      <c r="J15" s="8">
        <f t="shared" si="2"/>
        <v>25</v>
      </c>
      <c r="K15" s="9">
        <v>0</v>
      </c>
      <c r="L15" s="8">
        <f t="shared" si="3"/>
        <v>0</v>
      </c>
    </row>
    <row r="16" spans="1:12" ht="23.1" customHeight="1">
      <c r="A16" s="172"/>
      <c r="B16" s="172"/>
      <c r="C16" s="13"/>
      <c r="D16" s="14" t="s">
        <v>39</v>
      </c>
      <c r="E16" s="11"/>
      <c r="F16" s="10">
        <f t="shared" si="0"/>
        <v>20</v>
      </c>
      <c r="G16" s="9">
        <v>14</v>
      </c>
      <c r="H16" s="8">
        <f t="shared" si="1"/>
        <v>70</v>
      </c>
      <c r="I16" s="9">
        <v>5</v>
      </c>
      <c r="J16" s="8">
        <f t="shared" si="2"/>
        <v>25</v>
      </c>
      <c r="K16" s="9">
        <v>1</v>
      </c>
      <c r="L16" s="8">
        <f t="shared" si="3"/>
        <v>5</v>
      </c>
    </row>
    <row r="17" spans="1:12" ht="23.1" customHeight="1">
      <c r="A17" s="172"/>
      <c r="B17" s="172"/>
      <c r="C17" s="13"/>
      <c r="D17" s="14" t="s">
        <v>38</v>
      </c>
      <c r="E17" s="11"/>
      <c r="F17" s="10">
        <f t="shared" si="0"/>
        <v>2</v>
      </c>
      <c r="G17" s="9">
        <v>0</v>
      </c>
      <c r="H17" s="8">
        <f t="shared" si="1"/>
        <v>0</v>
      </c>
      <c r="I17" s="9">
        <v>2</v>
      </c>
      <c r="J17" s="8">
        <f t="shared" si="2"/>
        <v>100</v>
      </c>
      <c r="K17" s="9">
        <v>0</v>
      </c>
      <c r="L17" s="8">
        <f t="shared" si="3"/>
        <v>0</v>
      </c>
    </row>
    <row r="18" spans="1:12" ht="23.1" customHeight="1">
      <c r="A18" s="172"/>
      <c r="B18" s="172"/>
      <c r="C18" s="13"/>
      <c r="D18" s="14" t="s">
        <v>37</v>
      </c>
      <c r="E18" s="11"/>
      <c r="F18" s="10">
        <f t="shared" si="0"/>
        <v>5</v>
      </c>
      <c r="G18" s="9">
        <v>4</v>
      </c>
      <c r="H18" s="8">
        <f t="shared" si="1"/>
        <v>80</v>
      </c>
      <c r="I18" s="9">
        <v>1</v>
      </c>
      <c r="J18" s="8">
        <f t="shared" si="2"/>
        <v>20</v>
      </c>
      <c r="K18" s="9">
        <v>0</v>
      </c>
      <c r="L18" s="8">
        <f t="shared" si="3"/>
        <v>0</v>
      </c>
    </row>
    <row r="19" spans="1:12" ht="23.1" customHeight="1">
      <c r="A19" s="172"/>
      <c r="B19" s="172"/>
      <c r="C19" s="13"/>
      <c r="D19" s="14" t="s">
        <v>36</v>
      </c>
      <c r="E19" s="11"/>
      <c r="F19" s="10">
        <f t="shared" si="0"/>
        <v>1</v>
      </c>
      <c r="G19" s="9">
        <v>1</v>
      </c>
      <c r="H19" s="8">
        <f t="shared" si="1"/>
        <v>100</v>
      </c>
      <c r="I19" s="9">
        <v>0</v>
      </c>
      <c r="J19" s="8">
        <f t="shared" si="2"/>
        <v>0</v>
      </c>
      <c r="K19" s="9">
        <v>0</v>
      </c>
      <c r="L19" s="8">
        <f t="shared" si="3"/>
        <v>0</v>
      </c>
    </row>
    <row r="20" spans="1:12" ht="23.1" customHeight="1">
      <c r="A20" s="172"/>
      <c r="B20" s="172"/>
      <c r="C20" s="13"/>
      <c r="D20" s="14" t="s">
        <v>35</v>
      </c>
      <c r="E20" s="11"/>
      <c r="F20" s="10">
        <f t="shared" si="0"/>
        <v>5</v>
      </c>
      <c r="G20" s="9">
        <v>2</v>
      </c>
      <c r="H20" s="8">
        <f t="shared" si="1"/>
        <v>40</v>
      </c>
      <c r="I20" s="9">
        <v>3</v>
      </c>
      <c r="J20" s="8">
        <f t="shared" si="2"/>
        <v>60</v>
      </c>
      <c r="K20" s="9">
        <v>0</v>
      </c>
      <c r="L20" s="8">
        <f t="shared" si="3"/>
        <v>0</v>
      </c>
    </row>
    <row r="21" spans="1:12" ht="23.1" customHeight="1">
      <c r="A21" s="172"/>
      <c r="B21" s="172"/>
      <c r="C21" s="13"/>
      <c r="D21" s="14" t="s">
        <v>34</v>
      </c>
      <c r="E21" s="11"/>
      <c r="F21" s="10">
        <f t="shared" si="0"/>
        <v>11</v>
      </c>
      <c r="G21" s="9">
        <v>7</v>
      </c>
      <c r="H21" s="8">
        <f t="shared" si="1"/>
        <v>63.636363636363633</v>
      </c>
      <c r="I21" s="9">
        <v>4</v>
      </c>
      <c r="J21" s="8">
        <f t="shared" si="2"/>
        <v>36.363636363636367</v>
      </c>
      <c r="K21" s="9">
        <v>0</v>
      </c>
      <c r="L21" s="8">
        <f t="shared" si="3"/>
        <v>0</v>
      </c>
    </row>
    <row r="22" spans="1:12" ht="23.1" customHeight="1">
      <c r="A22" s="172"/>
      <c r="B22" s="172"/>
      <c r="C22" s="13"/>
      <c r="D22" s="14" t="s">
        <v>33</v>
      </c>
      <c r="E22" s="11"/>
      <c r="F22" s="10">
        <f t="shared" si="0"/>
        <v>1</v>
      </c>
      <c r="G22" s="9">
        <v>1</v>
      </c>
      <c r="H22" s="8">
        <f t="shared" si="1"/>
        <v>100</v>
      </c>
      <c r="I22" s="9">
        <v>0</v>
      </c>
      <c r="J22" s="8">
        <f t="shared" si="2"/>
        <v>0</v>
      </c>
      <c r="K22" s="9">
        <v>0</v>
      </c>
      <c r="L22" s="8">
        <f t="shared" si="3"/>
        <v>0</v>
      </c>
    </row>
    <row r="23" spans="1:12" ht="23.1" customHeight="1">
      <c r="A23" s="172"/>
      <c r="B23" s="172"/>
      <c r="C23" s="13"/>
      <c r="D23" s="14" t="s">
        <v>32</v>
      </c>
      <c r="E23" s="11"/>
      <c r="F23" s="10">
        <f t="shared" si="0"/>
        <v>8</v>
      </c>
      <c r="G23" s="9">
        <v>6</v>
      </c>
      <c r="H23" s="8">
        <f t="shared" si="1"/>
        <v>75</v>
      </c>
      <c r="I23" s="9">
        <v>2</v>
      </c>
      <c r="J23" s="8">
        <f t="shared" si="2"/>
        <v>25</v>
      </c>
      <c r="K23" s="9">
        <v>0</v>
      </c>
      <c r="L23" s="8">
        <f t="shared" si="3"/>
        <v>0</v>
      </c>
    </row>
    <row r="24" spans="1:12" ht="23.1" customHeight="1">
      <c r="A24" s="172"/>
      <c r="B24" s="172"/>
      <c r="C24" s="13"/>
      <c r="D24" s="14" t="s">
        <v>31</v>
      </c>
      <c r="E24" s="11"/>
      <c r="F24" s="10">
        <f t="shared" ref="F24" si="4">SUM(G24,I24,K24)</f>
        <v>1</v>
      </c>
      <c r="G24" s="9">
        <v>0</v>
      </c>
      <c r="H24" s="8">
        <f t="shared" ref="H24" si="5">IF(G24=0,0,G24/$F24*100)</f>
        <v>0</v>
      </c>
      <c r="I24" s="9">
        <v>1</v>
      </c>
      <c r="J24" s="8">
        <f t="shared" ref="J24" si="6">IF(I24=0,0,I24/$F24*100)</f>
        <v>100</v>
      </c>
      <c r="K24" s="9">
        <v>0</v>
      </c>
      <c r="L24" s="8">
        <f t="shared" ref="L24" si="7">IF(K24=0,0,K24/$F24*100)</f>
        <v>0</v>
      </c>
    </row>
    <row r="25" spans="1:12" ht="23.1" customHeight="1">
      <c r="A25" s="172"/>
      <c r="B25" s="172"/>
      <c r="C25" s="13"/>
      <c r="D25" s="12" t="s">
        <v>30</v>
      </c>
      <c r="E25" s="11"/>
      <c r="F25" s="10">
        <f t="shared" si="0"/>
        <v>2</v>
      </c>
      <c r="G25" s="9">
        <v>2</v>
      </c>
      <c r="H25" s="8">
        <f t="shared" si="1"/>
        <v>100</v>
      </c>
      <c r="I25" s="9">
        <v>0</v>
      </c>
      <c r="J25" s="8">
        <f t="shared" si="2"/>
        <v>0</v>
      </c>
      <c r="K25" s="9">
        <v>0</v>
      </c>
      <c r="L25" s="8">
        <f t="shared" si="3"/>
        <v>0</v>
      </c>
    </row>
    <row r="26" spans="1:12" ht="23.1" customHeight="1">
      <c r="A26" s="172"/>
      <c r="B26" s="172"/>
      <c r="C26" s="13"/>
      <c r="D26" s="111" t="s">
        <v>29</v>
      </c>
      <c r="E26" s="112"/>
      <c r="F26" s="31">
        <f t="shared" si="0"/>
        <v>6</v>
      </c>
      <c r="G26" s="30">
        <v>4</v>
      </c>
      <c r="H26" s="113">
        <f t="shared" si="1"/>
        <v>66.666666666666657</v>
      </c>
      <c r="I26" s="9">
        <v>2</v>
      </c>
      <c r="J26" s="8">
        <f t="shared" si="2"/>
        <v>33.333333333333329</v>
      </c>
      <c r="K26" s="9">
        <v>0</v>
      </c>
      <c r="L26" s="8">
        <f t="shared" si="3"/>
        <v>0</v>
      </c>
    </row>
    <row r="27" spans="1:12" ht="23.1" customHeight="1">
      <c r="A27" s="172"/>
      <c r="B27" s="172"/>
      <c r="C27" s="13"/>
      <c r="D27" s="14" t="s">
        <v>28</v>
      </c>
      <c r="E27" s="11"/>
      <c r="F27" s="10">
        <f t="shared" si="0"/>
        <v>3</v>
      </c>
      <c r="G27" s="9">
        <v>3</v>
      </c>
      <c r="H27" s="8">
        <f t="shared" si="1"/>
        <v>100</v>
      </c>
      <c r="I27" s="9">
        <v>0</v>
      </c>
      <c r="J27" s="8">
        <f t="shared" si="2"/>
        <v>0</v>
      </c>
      <c r="K27" s="9">
        <v>0</v>
      </c>
      <c r="L27" s="8">
        <f t="shared" si="3"/>
        <v>0</v>
      </c>
    </row>
    <row r="28" spans="1:12" ht="23.1" customHeight="1">
      <c r="A28" s="172"/>
      <c r="B28" s="172"/>
      <c r="C28" s="13"/>
      <c r="D28" s="14" t="s">
        <v>27</v>
      </c>
      <c r="E28" s="11"/>
      <c r="F28" s="10">
        <f t="shared" si="0"/>
        <v>5</v>
      </c>
      <c r="G28" s="9">
        <v>4</v>
      </c>
      <c r="H28" s="8">
        <f t="shared" si="1"/>
        <v>80</v>
      </c>
      <c r="I28" s="9">
        <v>1</v>
      </c>
      <c r="J28" s="8">
        <f t="shared" si="2"/>
        <v>20</v>
      </c>
      <c r="K28" s="9">
        <v>0</v>
      </c>
      <c r="L28" s="8">
        <f t="shared" si="3"/>
        <v>0</v>
      </c>
    </row>
    <row r="29" spans="1:12" ht="23.1" customHeight="1">
      <c r="A29" s="172"/>
      <c r="B29" s="172"/>
      <c r="C29" s="13"/>
      <c r="D29" s="14" t="s">
        <v>26</v>
      </c>
      <c r="E29" s="11"/>
      <c r="F29" s="10">
        <f t="shared" si="0"/>
        <v>15</v>
      </c>
      <c r="G29" s="9">
        <v>11</v>
      </c>
      <c r="H29" s="8">
        <f t="shared" si="1"/>
        <v>73.333333333333329</v>
      </c>
      <c r="I29" s="9">
        <v>4</v>
      </c>
      <c r="J29" s="8">
        <f t="shared" si="2"/>
        <v>26.666666666666668</v>
      </c>
      <c r="K29" s="9">
        <v>0</v>
      </c>
      <c r="L29" s="8">
        <f t="shared" si="3"/>
        <v>0</v>
      </c>
    </row>
    <row r="30" spans="1:12" ht="23.1" customHeight="1">
      <c r="A30" s="172"/>
      <c r="B30" s="172"/>
      <c r="C30" s="13"/>
      <c r="D30" s="14" t="s">
        <v>25</v>
      </c>
      <c r="E30" s="11"/>
      <c r="F30" s="10">
        <f t="shared" si="0"/>
        <v>5</v>
      </c>
      <c r="G30" s="9">
        <v>4</v>
      </c>
      <c r="H30" s="8">
        <f t="shared" si="1"/>
        <v>80</v>
      </c>
      <c r="I30" s="9">
        <v>1</v>
      </c>
      <c r="J30" s="8">
        <f t="shared" si="2"/>
        <v>20</v>
      </c>
      <c r="K30" s="9">
        <v>0</v>
      </c>
      <c r="L30" s="8">
        <f t="shared" si="3"/>
        <v>0</v>
      </c>
    </row>
    <row r="31" spans="1:12" ht="23.1" customHeight="1">
      <c r="A31" s="172"/>
      <c r="B31" s="172"/>
      <c r="C31" s="13"/>
      <c r="D31" s="14" t="s">
        <v>24</v>
      </c>
      <c r="E31" s="11"/>
      <c r="F31" s="10">
        <f t="shared" si="0"/>
        <v>31</v>
      </c>
      <c r="G31" s="9">
        <v>21</v>
      </c>
      <c r="H31" s="8">
        <f t="shared" si="1"/>
        <v>67.741935483870961</v>
      </c>
      <c r="I31" s="9">
        <v>8</v>
      </c>
      <c r="J31" s="8">
        <f t="shared" si="2"/>
        <v>25.806451612903224</v>
      </c>
      <c r="K31" s="9">
        <v>2</v>
      </c>
      <c r="L31" s="8">
        <f t="shared" si="3"/>
        <v>6.4516129032258061</v>
      </c>
    </row>
    <row r="32" spans="1:12" ht="23.1" customHeight="1">
      <c r="A32" s="172"/>
      <c r="B32" s="172"/>
      <c r="C32" s="13"/>
      <c r="D32" s="14" t="s">
        <v>23</v>
      </c>
      <c r="E32" s="11"/>
      <c r="F32" s="10">
        <f t="shared" si="0"/>
        <v>10</v>
      </c>
      <c r="G32" s="9">
        <v>7</v>
      </c>
      <c r="H32" s="8">
        <f t="shared" si="1"/>
        <v>70</v>
      </c>
      <c r="I32" s="9">
        <v>3</v>
      </c>
      <c r="J32" s="8">
        <f t="shared" si="2"/>
        <v>30</v>
      </c>
      <c r="K32" s="9">
        <v>0</v>
      </c>
      <c r="L32" s="8">
        <f t="shared" si="3"/>
        <v>0</v>
      </c>
    </row>
    <row r="33" spans="1:12" ht="24" customHeight="1">
      <c r="A33" s="172"/>
      <c r="B33" s="172"/>
      <c r="C33" s="13"/>
      <c r="D33" s="14" t="s">
        <v>22</v>
      </c>
      <c r="E33" s="11"/>
      <c r="F33" s="10">
        <f t="shared" si="0"/>
        <v>28</v>
      </c>
      <c r="G33" s="9">
        <v>26</v>
      </c>
      <c r="H33" s="8">
        <f t="shared" si="1"/>
        <v>92.857142857142861</v>
      </c>
      <c r="I33" s="9">
        <v>2</v>
      </c>
      <c r="J33" s="8">
        <f t="shared" si="2"/>
        <v>7.1428571428571423</v>
      </c>
      <c r="K33" s="9">
        <v>0</v>
      </c>
      <c r="L33" s="8">
        <f t="shared" si="3"/>
        <v>0</v>
      </c>
    </row>
    <row r="34" spans="1:12" ht="23.1" customHeight="1">
      <c r="A34" s="172"/>
      <c r="B34" s="172"/>
      <c r="C34" s="13"/>
      <c r="D34" s="14" t="s">
        <v>21</v>
      </c>
      <c r="E34" s="11"/>
      <c r="F34" s="10">
        <f t="shared" si="0"/>
        <v>13</v>
      </c>
      <c r="G34" s="9">
        <v>11</v>
      </c>
      <c r="H34" s="8">
        <f t="shared" si="1"/>
        <v>84.615384615384613</v>
      </c>
      <c r="I34" s="9">
        <v>2</v>
      </c>
      <c r="J34" s="8">
        <f t="shared" si="2"/>
        <v>15.384615384615385</v>
      </c>
      <c r="K34" s="9">
        <v>0</v>
      </c>
      <c r="L34" s="8">
        <f t="shared" si="3"/>
        <v>0</v>
      </c>
    </row>
    <row r="35" spans="1:12" ht="23.1" customHeight="1">
      <c r="A35" s="172"/>
      <c r="B35" s="172"/>
      <c r="C35" s="13"/>
      <c r="D35" s="14" t="s">
        <v>20</v>
      </c>
      <c r="E35" s="11"/>
      <c r="F35" s="10">
        <f t="shared" si="0"/>
        <v>8</v>
      </c>
      <c r="G35" s="9">
        <v>8</v>
      </c>
      <c r="H35" s="8">
        <f t="shared" si="1"/>
        <v>100</v>
      </c>
      <c r="I35" s="9">
        <v>0</v>
      </c>
      <c r="J35" s="8">
        <f t="shared" si="2"/>
        <v>0</v>
      </c>
      <c r="K35" s="9">
        <v>0</v>
      </c>
      <c r="L35" s="8">
        <f t="shared" si="3"/>
        <v>0</v>
      </c>
    </row>
    <row r="36" spans="1:12" ht="23.1" customHeight="1">
      <c r="A36" s="172"/>
      <c r="B36" s="172"/>
      <c r="C36" s="13"/>
      <c r="D36" s="14" t="s">
        <v>19</v>
      </c>
      <c r="E36" s="11"/>
      <c r="F36" s="10">
        <f t="shared" si="0"/>
        <v>15</v>
      </c>
      <c r="G36" s="9">
        <v>13</v>
      </c>
      <c r="H36" s="8">
        <f t="shared" si="1"/>
        <v>86.666666666666671</v>
      </c>
      <c r="I36" s="9">
        <v>1</v>
      </c>
      <c r="J36" s="8">
        <f t="shared" si="2"/>
        <v>6.666666666666667</v>
      </c>
      <c r="K36" s="9">
        <v>1</v>
      </c>
      <c r="L36" s="8">
        <f t="shared" si="3"/>
        <v>6.666666666666667</v>
      </c>
    </row>
    <row r="37" spans="1:12" ht="23.1" customHeight="1">
      <c r="A37" s="172"/>
      <c r="B37" s="173"/>
      <c r="C37" s="13"/>
      <c r="D37" s="14" t="s">
        <v>18</v>
      </c>
      <c r="E37" s="11"/>
      <c r="F37" s="10">
        <f t="shared" si="0"/>
        <v>5</v>
      </c>
      <c r="G37" s="9">
        <v>3</v>
      </c>
      <c r="H37" s="8">
        <f t="shared" si="1"/>
        <v>60</v>
      </c>
      <c r="I37" s="9">
        <v>2</v>
      </c>
      <c r="J37" s="8">
        <f t="shared" si="2"/>
        <v>40</v>
      </c>
      <c r="K37" s="9">
        <v>0</v>
      </c>
      <c r="L37" s="8">
        <f t="shared" si="3"/>
        <v>0</v>
      </c>
    </row>
    <row r="38" spans="1:12" ht="23.1" customHeight="1">
      <c r="A38" s="172"/>
      <c r="B38" s="171" t="s">
        <v>17</v>
      </c>
      <c r="C38" s="13"/>
      <c r="D38" s="14" t="s">
        <v>16</v>
      </c>
      <c r="E38" s="11"/>
      <c r="F38" s="10">
        <f t="shared" si="0"/>
        <v>681</v>
      </c>
      <c r="G38" s="9">
        <f>SUM(G39:G53)</f>
        <v>423</v>
      </c>
      <c r="H38" s="8">
        <f t="shared" si="1"/>
        <v>62.114537444933923</v>
      </c>
      <c r="I38" s="9">
        <f>SUM(I39:I53)</f>
        <v>251</v>
      </c>
      <c r="J38" s="8">
        <f t="shared" si="2"/>
        <v>36.857562408223203</v>
      </c>
      <c r="K38" s="9">
        <f>SUM(K39:K53)</f>
        <v>7</v>
      </c>
      <c r="L38" s="8">
        <f t="shared" si="3"/>
        <v>1.0279001468428781</v>
      </c>
    </row>
    <row r="39" spans="1:12" ht="23.1" customHeight="1">
      <c r="A39" s="172"/>
      <c r="B39" s="172"/>
      <c r="C39" s="13"/>
      <c r="D39" s="14" t="s">
        <v>15</v>
      </c>
      <c r="E39" s="11"/>
      <c r="F39" s="10">
        <f t="shared" si="0"/>
        <v>6</v>
      </c>
      <c r="G39" s="9">
        <v>3</v>
      </c>
      <c r="H39" s="8">
        <f t="shared" si="1"/>
        <v>50</v>
      </c>
      <c r="I39" s="9">
        <v>3</v>
      </c>
      <c r="J39" s="8">
        <f t="shared" si="2"/>
        <v>50</v>
      </c>
      <c r="K39" s="9">
        <v>0</v>
      </c>
      <c r="L39" s="8">
        <f t="shared" si="3"/>
        <v>0</v>
      </c>
    </row>
    <row r="40" spans="1:12" ht="23.1" customHeight="1">
      <c r="A40" s="172"/>
      <c r="B40" s="172"/>
      <c r="C40" s="13"/>
      <c r="D40" s="14" t="s">
        <v>14</v>
      </c>
      <c r="E40" s="11"/>
      <c r="F40" s="10">
        <f t="shared" si="0"/>
        <v>84</v>
      </c>
      <c r="G40" s="9">
        <v>35</v>
      </c>
      <c r="H40" s="8">
        <f t="shared" si="1"/>
        <v>41.666666666666671</v>
      </c>
      <c r="I40" s="9">
        <v>49</v>
      </c>
      <c r="J40" s="8">
        <f t="shared" si="2"/>
        <v>58.333333333333336</v>
      </c>
      <c r="K40" s="9">
        <v>0</v>
      </c>
      <c r="L40" s="8">
        <f t="shared" si="3"/>
        <v>0</v>
      </c>
    </row>
    <row r="41" spans="1:12" ht="23.1" customHeight="1">
      <c r="A41" s="172"/>
      <c r="B41" s="172"/>
      <c r="C41" s="13"/>
      <c r="D41" s="14" t="s">
        <v>13</v>
      </c>
      <c r="E41" s="11"/>
      <c r="F41" s="10">
        <f t="shared" si="0"/>
        <v>24</v>
      </c>
      <c r="G41" s="9">
        <v>17</v>
      </c>
      <c r="H41" s="8">
        <f t="shared" si="1"/>
        <v>70.833333333333343</v>
      </c>
      <c r="I41" s="9">
        <v>7</v>
      </c>
      <c r="J41" s="8">
        <f t="shared" si="2"/>
        <v>29.166666666666668</v>
      </c>
      <c r="K41" s="9">
        <v>0</v>
      </c>
      <c r="L41" s="8">
        <f t="shared" si="3"/>
        <v>0</v>
      </c>
    </row>
    <row r="42" spans="1:12" ht="23.1" customHeight="1">
      <c r="A42" s="172"/>
      <c r="B42" s="172"/>
      <c r="C42" s="13"/>
      <c r="D42" s="14" t="s">
        <v>12</v>
      </c>
      <c r="E42" s="11"/>
      <c r="F42" s="10">
        <f t="shared" si="0"/>
        <v>8</v>
      </c>
      <c r="G42" s="9">
        <v>7</v>
      </c>
      <c r="H42" s="8">
        <f t="shared" si="1"/>
        <v>87.5</v>
      </c>
      <c r="I42" s="9">
        <v>1</v>
      </c>
      <c r="J42" s="8">
        <f t="shared" si="2"/>
        <v>12.5</v>
      </c>
      <c r="K42" s="9">
        <v>0</v>
      </c>
      <c r="L42" s="8">
        <f t="shared" si="3"/>
        <v>0</v>
      </c>
    </row>
    <row r="43" spans="1:12" ht="23.1" customHeight="1">
      <c r="A43" s="172"/>
      <c r="B43" s="172"/>
      <c r="C43" s="13"/>
      <c r="D43" s="14" t="s">
        <v>11</v>
      </c>
      <c r="E43" s="11"/>
      <c r="F43" s="10">
        <f t="shared" si="0"/>
        <v>33</v>
      </c>
      <c r="G43" s="9">
        <v>22</v>
      </c>
      <c r="H43" s="8">
        <f t="shared" si="1"/>
        <v>66.666666666666657</v>
      </c>
      <c r="I43" s="9">
        <v>11</v>
      </c>
      <c r="J43" s="8">
        <f t="shared" si="2"/>
        <v>33.333333333333329</v>
      </c>
      <c r="K43" s="9">
        <v>0</v>
      </c>
      <c r="L43" s="8">
        <f t="shared" si="3"/>
        <v>0</v>
      </c>
    </row>
    <row r="44" spans="1:12" ht="23.1" customHeight="1">
      <c r="A44" s="172"/>
      <c r="B44" s="172"/>
      <c r="C44" s="13"/>
      <c r="D44" s="14" t="s">
        <v>10</v>
      </c>
      <c r="E44" s="11"/>
      <c r="F44" s="10">
        <f t="shared" si="0"/>
        <v>184</v>
      </c>
      <c r="G44" s="9">
        <v>108</v>
      </c>
      <c r="H44" s="8">
        <f t="shared" si="1"/>
        <v>58.695652173913047</v>
      </c>
      <c r="I44" s="9">
        <v>74</v>
      </c>
      <c r="J44" s="8">
        <f t="shared" si="2"/>
        <v>40.217391304347828</v>
      </c>
      <c r="K44" s="9">
        <v>2</v>
      </c>
      <c r="L44" s="8">
        <f t="shared" si="3"/>
        <v>1.0869565217391304</v>
      </c>
    </row>
    <row r="45" spans="1:12" ht="23.1" customHeight="1">
      <c r="A45" s="172"/>
      <c r="B45" s="172"/>
      <c r="C45" s="13"/>
      <c r="D45" s="14" t="s">
        <v>9</v>
      </c>
      <c r="E45" s="11"/>
      <c r="F45" s="10">
        <f t="shared" si="0"/>
        <v>21</v>
      </c>
      <c r="G45" s="9">
        <v>20</v>
      </c>
      <c r="H45" s="8">
        <f t="shared" si="1"/>
        <v>95.238095238095227</v>
      </c>
      <c r="I45" s="9">
        <v>1</v>
      </c>
      <c r="J45" s="8">
        <f t="shared" si="2"/>
        <v>4.7619047619047619</v>
      </c>
      <c r="K45" s="9">
        <v>0</v>
      </c>
      <c r="L45" s="8">
        <f t="shared" si="3"/>
        <v>0</v>
      </c>
    </row>
    <row r="46" spans="1:12" ht="23.1" customHeight="1">
      <c r="A46" s="172"/>
      <c r="B46" s="172"/>
      <c r="C46" s="13"/>
      <c r="D46" s="14" t="s">
        <v>8</v>
      </c>
      <c r="E46" s="11"/>
      <c r="F46" s="10">
        <f t="shared" si="0"/>
        <v>8</v>
      </c>
      <c r="G46" s="9">
        <v>6</v>
      </c>
      <c r="H46" s="8">
        <f t="shared" si="1"/>
        <v>75</v>
      </c>
      <c r="I46" s="9">
        <v>2</v>
      </c>
      <c r="J46" s="8">
        <f t="shared" si="2"/>
        <v>25</v>
      </c>
      <c r="K46" s="9">
        <v>0</v>
      </c>
      <c r="L46" s="8">
        <f t="shared" si="3"/>
        <v>0</v>
      </c>
    </row>
    <row r="47" spans="1:12" ht="24" customHeight="1">
      <c r="A47" s="172"/>
      <c r="B47" s="172"/>
      <c r="C47" s="13"/>
      <c r="D47" s="12" t="s">
        <v>7</v>
      </c>
      <c r="E47" s="11"/>
      <c r="F47" s="10">
        <f t="shared" si="0"/>
        <v>19</v>
      </c>
      <c r="G47" s="9">
        <v>12</v>
      </c>
      <c r="H47" s="8">
        <f t="shared" si="1"/>
        <v>63.157894736842103</v>
      </c>
      <c r="I47" s="9">
        <v>7</v>
      </c>
      <c r="J47" s="8">
        <f t="shared" si="2"/>
        <v>36.84210526315789</v>
      </c>
      <c r="K47" s="9">
        <v>0</v>
      </c>
      <c r="L47" s="8">
        <f t="shared" si="3"/>
        <v>0</v>
      </c>
    </row>
    <row r="48" spans="1:12" ht="23.1" customHeight="1">
      <c r="A48" s="172"/>
      <c r="B48" s="172"/>
      <c r="C48" s="13"/>
      <c r="D48" s="14" t="s">
        <v>6</v>
      </c>
      <c r="E48" s="11"/>
      <c r="F48" s="10">
        <f t="shared" si="0"/>
        <v>45</v>
      </c>
      <c r="G48" s="9">
        <v>20</v>
      </c>
      <c r="H48" s="8">
        <f t="shared" si="1"/>
        <v>44.444444444444443</v>
      </c>
      <c r="I48" s="9">
        <v>25</v>
      </c>
      <c r="J48" s="8">
        <f t="shared" si="2"/>
        <v>55.555555555555557</v>
      </c>
      <c r="K48" s="9">
        <v>0</v>
      </c>
      <c r="L48" s="8">
        <f t="shared" si="3"/>
        <v>0</v>
      </c>
    </row>
    <row r="49" spans="1:12" ht="23.1" customHeight="1">
      <c r="A49" s="172"/>
      <c r="B49" s="172"/>
      <c r="C49" s="13"/>
      <c r="D49" s="14" t="s">
        <v>5</v>
      </c>
      <c r="E49" s="11"/>
      <c r="F49" s="10">
        <f t="shared" si="0"/>
        <v>16</v>
      </c>
      <c r="G49" s="9">
        <v>7</v>
      </c>
      <c r="H49" s="8">
        <f t="shared" si="1"/>
        <v>43.75</v>
      </c>
      <c r="I49" s="9">
        <v>9</v>
      </c>
      <c r="J49" s="8">
        <f t="shared" si="2"/>
        <v>56.25</v>
      </c>
      <c r="K49" s="9">
        <v>0</v>
      </c>
      <c r="L49" s="8">
        <f t="shared" si="3"/>
        <v>0</v>
      </c>
    </row>
    <row r="50" spans="1:12" ht="23.1" customHeight="1">
      <c r="A50" s="172"/>
      <c r="B50" s="172"/>
      <c r="C50" s="13"/>
      <c r="D50" s="14" t="s">
        <v>4</v>
      </c>
      <c r="E50" s="11"/>
      <c r="F50" s="10">
        <f t="shared" si="0"/>
        <v>19</v>
      </c>
      <c r="G50" s="9">
        <v>15</v>
      </c>
      <c r="H50" s="8">
        <f t="shared" si="1"/>
        <v>78.94736842105263</v>
      </c>
      <c r="I50" s="9">
        <v>4</v>
      </c>
      <c r="J50" s="8">
        <f t="shared" si="2"/>
        <v>21.052631578947366</v>
      </c>
      <c r="K50" s="9">
        <v>0</v>
      </c>
      <c r="L50" s="8">
        <f t="shared" si="3"/>
        <v>0</v>
      </c>
    </row>
    <row r="51" spans="1:12" ht="23.1" customHeight="1">
      <c r="A51" s="172"/>
      <c r="B51" s="172"/>
      <c r="C51" s="13"/>
      <c r="D51" s="14" t="s">
        <v>3</v>
      </c>
      <c r="E51" s="11"/>
      <c r="F51" s="10">
        <f t="shared" si="0"/>
        <v>146</v>
      </c>
      <c r="G51" s="9">
        <v>101</v>
      </c>
      <c r="H51" s="8">
        <f t="shared" si="1"/>
        <v>69.178082191780817</v>
      </c>
      <c r="I51" s="9">
        <v>43</v>
      </c>
      <c r="J51" s="8">
        <f t="shared" si="2"/>
        <v>29.452054794520549</v>
      </c>
      <c r="K51" s="9">
        <v>2</v>
      </c>
      <c r="L51" s="8">
        <f t="shared" si="3"/>
        <v>1.3698630136986301</v>
      </c>
    </row>
    <row r="52" spans="1:12" ht="23.1" customHeight="1">
      <c r="A52" s="172"/>
      <c r="B52" s="172"/>
      <c r="C52" s="13"/>
      <c r="D52" s="14" t="s">
        <v>2</v>
      </c>
      <c r="E52" s="11"/>
      <c r="F52" s="10">
        <f t="shared" si="0"/>
        <v>22</v>
      </c>
      <c r="G52" s="9">
        <v>21</v>
      </c>
      <c r="H52" s="8">
        <f t="shared" si="1"/>
        <v>95.454545454545453</v>
      </c>
      <c r="I52" s="9">
        <v>0</v>
      </c>
      <c r="J52" s="8">
        <f t="shared" si="2"/>
        <v>0</v>
      </c>
      <c r="K52" s="9">
        <v>1</v>
      </c>
      <c r="L52" s="8">
        <f t="shared" si="3"/>
        <v>4.5454545454545459</v>
      </c>
    </row>
    <row r="53" spans="1:12" ht="24" customHeight="1">
      <c r="A53" s="173"/>
      <c r="B53" s="173"/>
      <c r="C53" s="13"/>
      <c r="D53" s="12" t="s">
        <v>1</v>
      </c>
      <c r="E53" s="11"/>
      <c r="F53" s="10">
        <f t="shared" si="0"/>
        <v>46</v>
      </c>
      <c r="G53" s="9">
        <v>29</v>
      </c>
      <c r="H53" s="8">
        <f t="shared" si="1"/>
        <v>63.04347826086957</v>
      </c>
      <c r="I53" s="9">
        <v>15</v>
      </c>
      <c r="J53" s="8">
        <f t="shared" si="2"/>
        <v>32.608695652173914</v>
      </c>
      <c r="K53" s="9">
        <v>2</v>
      </c>
      <c r="L53" s="8">
        <f t="shared" si="3"/>
        <v>4.3478260869565215</v>
      </c>
    </row>
    <row r="55" spans="1:12">
      <c r="D55" s="5"/>
    </row>
    <row r="63" spans="1:12">
      <c r="D63" s="5"/>
    </row>
    <row r="67" spans="4:4">
      <c r="D67" s="5"/>
    </row>
    <row r="69" spans="4:4">
      <c r="D69" s="5"/>
    </row>
    <row r="71" spans="4:4">
      <c r="D71" s="5"/>
    </row>
    <row r="73" spans="4:4">
      <c r="D73" s="5"/>
    </row>
    <row r="75" spans="4:4" ht="13.5" customHeight="1">
      <c r="D75" s="6"/>
    </row>
    <row r="76" spans="4:4" ht="13.5" customHeight="1"/>
    <row r="77" spans="4:4">
      <c r="D77" s="5"/>
    </row>
    <row r="79" spans="4:4">
      <c r="D79" s="5"/>
    </row>
    <row r="81" spans="4:4">
      <c r="D81" s="5"/>
    </row>
    <row r="83" spans="4:4">
      <c r="D83" s="5"/>
    </row>
    <row r="87" spans="4:4" ht="12.75" customHeight="1"/>
    <row r="88" spans="4:4" ht="12.75" customHeight="1"/>
  </sheetData>
  <mergeCells count="21">
    <mergeCell ref="A13:A53"/>
    <mergeCell ref="B13:B37"/>
    <mergeCell ref="B38:B53"/>
    <mergeCell ref="I5:I6"/>
    <mergeCell ref="B10:E10"/>
    <mergeCell ref="B12:E12"/>
    <mergeCell ref="K3:L4"/>
    <mergeCell ref="B11:E11"/>
    <mergeCell ref="L5:L6"/>
    <mergeCell ref="A7:E7"/>
    <mergeCell ref="H5:H6"/>
    <mergeCell ref="K5:K6"/>
    <mergeCell ref="A8:A12"/>
    <mergeCell ref="B8:E8"/>
    <mergeCell ref="B9:E9"/>
    <mergeCell ref="F3:F6"/>
    <mergeCell ref="G3:H4"/>
    <mergeCell ref="G5:G6"/>
    <mergeCell ref="I3:J4"/>
    <mergeCell ref="J5:J6"/>
    <mergeCell ref="A3:E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90"/>
  <sheetViews>
    <sheetView showGridLines="0" view="pageBreakPreview" zoomScaleNormal="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6" width="8.625" style="3" customWidth="1"/>
    <col min="7" max="12" width="10.625" style="3" customWidth="1"/>
    <col min="13" max="16384" width="9" style="3"/>
  </cols>
  <sheetData>
    <row r="1" spans="1:12" ht="14.25">
      <c r="A1" s="18" t="s">
        <v>637</v>
      </c>
    </row>
    <row r="3" spans="1:12" ht="13.5" customHeight="1">
      <c r="A3" s="158" t="s">
        <v>64</v>
      </c>
      <c r="B3" s="159"/>
      <c r="C3" s="159"/>
      <c r="D3" s="159"/>
      <c r="E3" s="160"/>
      <c r="F3" s="213" t="s">
        <v>63</v>
      </c>
      <c r="G3" s="250" t="s">
        <v>166</v>
      </c>
      <c r="H3" s="250"/>
      <c r="I3" s="210" t="s">
        <v>165</v>
      </c>
      <c r="J3" s="210"/>
      <c r="K3" s="210" t="s">
        <v>164</v>
      </c>
      <c r="L3" s="210"/>
    </row>
    <row r="4" spans="1:12" ht="42" customHeight="1">
      <c r="A4" s="161"/>
      <c r="B4" s="162"/>
      <c r="C4" s="162"/>
      <c r="D4" s="162"/>
      <c r="E4" s="163"/>
      <c r="F4" s="181"/>
      <c r="G4" s="250"/>
      <c r="H4" s="250"/>
      <c r="I4" s="210"/>
      <c r="J4" s="210"/>
      <c r="K4" s="210"/>
      <c r="L4" s="210"/>
    </row>
    <row r="5" spans="1:12" ht="15" customHeight="1">
      <c r="A5" s="161"/>
      <c r="B5" s="162"/>
      <c r="C5" s="162"/>
      <c r="D5" s="162"/>
      <c r="E5" s="163"/>
      <c r="F5" s="180"/>
      <c r="G5" s="151" t="s">
        <v>52</v>
      </c>
      <c r="H5" s="153" t="s">
        <v>51</v>
      </c>
      <c r="I5" s="151" t="s">
        <v>52</v>
      </c>
      <c r="J5" s="153" t="s">
        <v>51</v>
      </c>
      <c r="K5" s="151" t="s">
        <v>52</v>
      </c>
      <c r="L5" s="153" t="s">
        <v>51</v>
      </c>
    </row>
    <row r="6" spans="1:12" ht="15" customHeight="1">
      <c r="A6" s="164"/>
      <c r="B6" s="165"/>
      <c r="C6" s="165"/>
      <c r="D6" s="165"/>
      <c r="E6" s="166"/>
      <c r="F6" s="180"/>
      <c r="G6" s="152"/>
      <c r="H6" s="154"/>
      <c r="I6" s="152"/>
      <c r="J6" s="154"/>
      <c r="K6" s="152"/>
      <c r="L6" s="154"/>
    </row>
    <row r="7" spans="1:12" ht="23.1" customHeight="1">
      <c r="A7" s="155" t="s">
        <v>50</v>
      </c>
      <c r="B7" s="156"/>
      <c r="C7" s="156"/>
      <c r="D7" s="156"/>
      <c r="E7" s="157"/>
      <c r="F7" s="10">
        <v>599</v>
      </c>
      <c r="G7" s="9">
        <f>SUM(G8:G12)</f>
        <v>540</v>
      </c>
      <c r="H7" s="8">
        <f t="shared" ref="H7:H53" si="0">IF(G7=0,0,G7/$F7*100)</f>
        <v>90.150250417362258</v>
      </c>
      <c r="I7" s="9">
        <f>SUM(I8:I12)</f>
        <v>82</v>
      </c>
      <c r="J7" s="8">
        <f t="shared" ref="J7:J53" si="1">IF(I7=0,0,I7/$F7*100)</f>
        <v>13.689482470784641</v>
      </c>
      <c r="K7" s="9">
        <f>SUM(K8:K12)</f>
        <v>14</v>
      </c>
      <c r="L7" s="8">
        <f t="shared" ref="L7:L53" si="2">IF(K7=0,0,K7/$F7*100)</f>
        <v>2.337228714524207</v>
      </c>
    </row>
    <row r="8" spans="1:12" ht="23.1" customHeight="1">
      <c r="A8" s="174" t="s">
        <v>49</v>
      </c>
      <c r="B8" s="177" t="s">
        <v>48</v>
      </c>
      <c r="C8" s="178"/>
      <c r="D8" s="178"/>
      <c r="E8" s="179"/>
      <c r="F8" s="10">
        <v>80</v>
      </c>
      <c r="G8" s="9">
        <v>70</v>
      </c>
      <c r="H8" s="8">
        <f t="shared" si="0"/>
        <v>87.5</v>
      </c>
      <c r="I8" s="9">
        <v>12</v>
      </c>
      <c r="J8" s="8">
        <f t="shared" si="1"/>
        <v>15</v>
      </c>
      <c r="K8" s="9">
        <v>4</v>
      </c>
      <c r="L8" s="8">
        <f t="shared" si="2"/>
        <v>5</v>
      </c>
    </row>
    <row r="9" spans="1:12" ht="23.1" customHeight="1">
      <c r="A9" s="175"/>
      <c r="B9" s="177" t="s">
        <v>47</v>
      </c>
      <c r="C9" s="178"/>
      <c r="D9" s="178"/>
      <c r="E9" s="179"/>
      <c r="F9" s="10">
        <v>102</v>
      </c>
      <c r="G9" s="9">
        <v>93</v>
      </c>
      <c r="H9" s="8">
        <f t="shared" si="0"/>
        <v>91.17647058823529</v>
      </c>
      <c r="I9" s="9">
        <v>8</v>
      </c>
      <c r="J9" s="8">
        <f t="shared" si="1"/>
        <v>7.8431372549019605</v>
      </c>
      <c r="K9" s="9">
        <v>2</v>
      </c>
      <c r="L9" s="8">
        <f t="shared" si="2"/>
        <v>1.9607843137254901</v>
      </c>
    </row>
    <row r="10" spans="1:12" ht="23.1" customHeight="1">
      <c r="A10" s="175"/>
      <c r="B10" s="177" t="s">
        <v>46</v>
      </c>
      <c r="C10" s="178"/>
      <c r="D10" s="178"/>
      <c r="E10" s="179"/>
      <c r="F10" s="10">
        <v>179</v>
      </c>
      <c r="G10" s="9">
        <v>167</v>
      </c>
      <c r="H10" s="8">
        <f t="shared" si="0"/>
        <v>93.296089385474858</v>
      </c>
      <c r="I10" s="9">
        <v>14</v>
      </c>
      <c r="J10" s="8">
        <f t="shared" si="1"/>
        <v>7.8212290502793298</v>
      </c>
      <c r="K10" s="9">
        <v>5</v>
      </c>
      <c r="L10" s="8">
        <f t="shared" si="2"/>
        <v>2.7932960893854748</v>
      </c>
    </row>
    <row r="11" spans="1:12" ht="23.1" customHeight="1">
      <c r="A11" s="175"/>
      <c r="B11" s="177" t="s">
        <v>45</v>
      </c>
      <c r="C11" s="178"/>
      <c r="D11" s="178"/>
      <c r="E11" s="179"/>
      <c r="F11" s="10">
        <v>67</v>
      </c>
      <c r="G11" s="9">
        <v>65</v>
      </c>
      <c r="H11" s="8">
        <f t="shared" si="0"/>
        <v>97.014925373134332</v>
      </c>
      <c r="I11" s="9">
        <v>6</v>
      </c>
      <c r="J11" s="8">
        <f t="shared" si="1"/>
        <v>8.9552238805970141</v>
      </c>
      <c r="K11" s="9">
        <v>1</v>
      </c>
      <c r="L11" s="8">
        <f t="shared" si="2"/>
        <v>1.4925373134328357</v>
      </c>
    </row>
    <row r="12" spans="1:12" ht="23.1" customHeight="1">
      <c r="A12" s="176"/>
      <c r="B12" s="177" t="s">
        <v>44</v>
      </c>
      <c r="C12" s="178"/>
      <c r="D12" s="178"/>
      <c r="E12" s="179"/>
      <c r="F12" s="10">
        <v>171</v>
      </c>
      <c r="G12" s="9">
        <v>145</v>
      </c>
      <c r="H12" s="8">
        <f t="shared" si="0"/>
        <v>84.795321637426895</v>
      </c>
      <c r="I12" s="9">
        <v>42</v>
      </c>
      <c r="J12" s="8">
        <f t="shared" si="1"/>
        <v>24.561403508771928</v>
      </c>
      <c r="K12" s="9">
        <v>2</v>
      </c>
      <c r="L12" s="8">
        <f t="shared" si="2"/>
        <v>1.1695906432748537</v>
      </c>
    </row>
    <row r="13" spans="1:12" ht="23.1" customHeight="1">
      <c r="A13" s="171" t="s">
        <v>43</v>
      </c>
      <c r="B13" s="171" t="s">
        <v>42</v>
      </c>
      <c r="C13" s="13"/>
      <c r="D13" s="14" t="s">
        <v>16</v>
      </c>
      <c r="E13" s="11"/>
      <c r="F13" s="10">
        <v>176</v>
      </c>
      <c r="G13" s="9">
        <f>SUM(G14:G37)</f>
        <v>162</v>
      </c>
      <c r="H13" s="8">
        <f t="shared" si="0"/>
        <v>92.045454545454547</v>
      </c>
      <c r="I13" s="9">
        <f>SUM(I14:I37)</f>
        <v>17</v>
      </c>
      <c r="J13" s="8">
        <f t="shared" si="1"/>
        <v>9.6590909090909083</v>
      </c>
      <c r="K13" s="9">
        <f>SUM(K14:K37)</f>
        <v>6</v>
      </c>
      <c r="L13" s="8">
        <f t="shared" si="2"/>
        <v>3.4090909090909087</v>
      </c>
    </row>
    <row r="14" spans="1:12" ht="23.1" customHeight="1">
      <c r="A14" s="172"/>
      <c r="B14" s="172"/>
      <c r="C14" s="13"/>
      <c r="D14" s="14" t="s">
        <v>41</v>
      </c>
      <c r="E14" s="11"/>
      <c r="F14" s="10">
        <v>21</v>
      </c>
      <c r="G14" s="9">
        <v>21</v>
      </c>
      <c r="H14" s="8">
        <f t="shared" si="0"/>
        <v>100</v>
      </c>
      <c r="I14" s="9">
        <v>2</v>
      </c>
      <c r="J14" s="8">
        <f t="shared" si="1"/>
        <v>9.5238095238095237</v>
      </c>
      <c r="K14" s="9">
        <v>0</v>
      </c>
      <c r="L14" s="8">
        <f t="shared" si="2"/>
        <v>0</v>
      </c>
    </row>
    <row r="15" spans="1:12" ht="23.1" customHeight="1">
      <c r="A15" s="172"/>
      <c r="B15" s="172"/>
      <c r="C15" s="13"/>
      <c r="D15" s="14" t="s">
        <v>40</v>
      </c>
      <c r="E15" s="11"/>
      <c r="F15" s="10">
        <v>3</v>
      </c>
      <c r="G15" s="9">
        <v>2</v>
      </c>
      <c r="H15" s="8">
        <f t="shared" si="0"/>
        <v>66.666666666666657</v>
      </c>
      <c r="I15" s="9">
        <v>0</v>
      </c>
      <c r="J15" s="8">
        <f t="shared" si="1"/>
        <v>0</v>
      </c>
      <c r="K15" s="9">
        <v>1</v>
      </c>
      <c r="L15" s="8">
        <f t="shared" si="2"/>
        <v>33.333333333333329</v>
      </c>
    </row>
    <row r="16" spans="1:12" ht="23.1" customHeight="1">
      <c r="A16" s="172"/>
      <c r="B16" s="172"/>
      <c r="C16" s="13"/>
      <c r="D16" s="14" t="s">
        <v>39</v>
      </c>
      <c r="E16" s="11"/>
      <c r="F16" s="10">
        <v>14</v>
      </c>
      <c r="G16" s="9">
        <v>12</v>
      </c>
      <c r="H16" s="8">
        <f t="shared" si="0"/>
        <v>85.714285714285708</v>
      </c>
      <c r="I16" s="9">
        <v>1</v>
      </c>
      <c r="J16" s="8">
        <f t="shared" si="1"/>
        <v>7.1428571428571423</v>
      </c>
      <c r="K16" s="9">
        <v>1</v>
      </c>
      <c r="L16" s="8">
        <f t="shared" si="2"/>
        <v>7.1428571428571423</v>
      </c>
    </row>
    <row r="17" spans="1:12" ht="23.1" customHeight="1">
      <c r="A17" s="172"/>
      <c r="B17" s="172"/>
      <c r="C17" s="13"/>
      <c r="D17" s="14" t="s">
        <v>38</v>
      </c>
      <c r="E17" s="11"/>
      <c r="F17" s="10">
        <v>0</v>
      </c>
      <c r="G17" s="9">
        <v>0</v>
      </c>
      <c r="H17" s="8">
        <f t="shared" si="0"/>
        <v>0</v>
      </c>
      <c r="I17" s="9">
        <v>0</v>
      </c>
      <c r="J17" s="8">
        <f t="shared" si="1"/>
        <v>0</v>
      </c>
      <c r="K17" s="9">
        <v>0</v>
      </c>
      <c r="L17" s="8">
        <f t="shared" si="2"/>
        <v>0</v>
      </c>
    </row>
    <row r="18" spans="1:12" ht="23.1" customHeight="1">
      <c r="A18" s="172"/>
      <c r="B18" s="172"/>
      <c r="C18" s="13"/>
      <c r="D18" s="14" t="s">
        <v>37</v>
      </c>
      <c r="E18" s="11"/>
      <c r="F18" s="10">
        <v>4</v>
      </c>
      <c r="G18" s="9">
        <v>4</v>
      </c>
      <c r="H18" s="8">
        <f t="shared" si="0"/>
        <v>100</v>
      </c>
      <c r="I18" s="9">
        <v>0</v>
      </c>
      <c r="J18" s="8">
        <f t="shared" si="1"/>
        <v>0</v>
      </c>
      <c r="K18" s="9">
        <v>0</v>
      </c>
      <c r="L18" s="8">
        <f t="shared" si="2"/>
        <v>0</v>
      </c>
    </row>
    <row r="19" spans="1:12" ht="23.1" customHeight="1">
      <c r="A19" s="172"/>
      <c r="B19" s="172"/>
      <c r="C19" s="13"/>
      <c r="D19" s="14" t="s">
        <v>36</v>
      </c>
      <c r="E19" s="11"/>
      <c r="F19" s="10">
        <v>1</v>
      </c>
      <c r="G19" s="9">
        <v>1</v>
      </c>
      <c r="H19" s="8">
        <f t="shared" si="0"/>
        <v>100</v>
      </c>
      <c r="I19" s="9">
        <v>0</v>
      </c>
      <c r="J19" s="8">
        <f t="shared" si="1"/>
        <v>0</v>
      </c>
      <c r="K19" s="9">
        <v>0</v>
      </c>
      <c r="L19" s="8">
        <f t="shared" si="2"/>
        <v>0</v>
      </c>
    </row>
    <row r="20" spans="1:12" ht="23.1" customHeight="1">
      <c r="A20" s="172"/>
      <c r="B20" s="172"/>
      <c r="C20" s="13"/>
      <c r="D20" s="14" t="s">
        <v>35</v>
      </c>
      <c r="E20" s="11"/>
      <c r="F20" s="10">
        <v>2</v>
      </c>
      <c r="G20" s="9">
        <v>1</v>
      </c>
      <c r="H20" s="8">
        <f t="shared" si="0"/>
        <v>50</v>
      </c>
      <c r="I20" s="9">
        <v>0</v>
      </c>
      <c r="J20" s="8">
        <f t="shared" si="1"/>
        <v>0</v>
      </c>
      <c r="K20" s="9">
        <v>1</v>
      </c>
      <c r="L20" s="8">
        <f t="shared" si="2"/>
        <v>50</v>
      </c>
    </row>
    <row r="21" spans="1:12" ht="23.1" customHeight="1">
      <c r="A21" s="172"/>
      <c r="B21" s="172"/>
      <c r="C21" s="13"/>
      <c r="D21" s="14" t="s">
        <v>34</v>
      </c>
      <c r="E21" s="11"/>
      <c r="F21" s="10">
        <v>7</v>
      </c>
      <c r="G21" s="9">
        <v>6</v>
      </c>
      <c r="H21" s="8">
        <f t="shared" si="0"/>
        <v>85.714285714285708</v>
      </c>
      <c r="I21" s="9">
        <v>1</v>
      </c>
      <c r="J21" s="8">
        <f t="shared" si="1"/>
        <v>14.285714285714285</v>
      </c>
      <c r="K21" s="9">
        <v>0</v>
      </c>
      <c r="L21" s="8">
        <f t="shared" si="2"/>
        <v>0</v>
      </c>
    </row>
    <row r="22" spans="1:12" ht="23.1" customHeight="1">
      <c r="A22" s="172"/>
      <c r="B22" s="172"/>
      <c r="C22" s="13"/>
      <c r="D22" s="14" t="s">
        <v>33</v>
      </c>
      <c r="E22" s="11"/>
      <c r="F22" s="10">
        <v>1</v>
      </c>
      <c r="G22" s="9">
        <v>1</v>
      </c>
      <c r="H22" s="8">
        <f t="shared" si="0"/>
        <v>100</v>
      </c>
      <c r="I22" s="9">
        <v>0</v>
      </c>
      <c r="J22" s="8">
        <f t="shared" si="1"/>
        <v>0</v>
      </c>
      <c r="K22" s="9">
        <v>0</v>
      </c>
      <c r="L22" s="8">
        <f t="shared" si="2"/>
        <v>0</v>
      </c>
    </row>
    <row r="23" spans="1:12" ht="23.1" customHeight="1">
      <c r="A23" s="172"/>
      <c r="B23" s="172"/>
      <c r="C23" s="13"/>
      <c r="D23" s="14" t="s">
        <v>32</v>
      </c>
      <c r="E23" s="11"/>
      <c r="F23" s="10">
        <v>6</v>
      </c>
      <c r="G23" s="9">
        <v>6</v>
      </c>
      <c r="H23" s="8">
        <f t="shared" si="0"/>
        <v>100</v>
      </c>
      <c r="I23" s="9">
        <v>0</v>
      </c>
      <c r="J23" s="8">
        <f t="shared" si="1"/>
        <v>0</v>
      </c>
      <c r="K23" s="9">
        <v>0</v>
      </c>
      <c r="L23" s="8">
        <f t="shared" si="2"/>
        <v>0</v>
      </c>
    </row>
    <row r="24" spans="1:12" ht="23.1" customHeight="1">
      <c r="A24" s="172"/>
      <c r="B24" s="172"/>
      <c r="C24" s="13"/>
      <c r="D24" s="14" t="s">
        <v>31</v>
      </c>
      <c r="E24" s="11"/>
      <c r="F24" s="10">
        <v>0</v>
      </c>
      <c r="G24" s="9">
        <v>0</v>
      </c>
      <c r="H24" s="8">
        <f t="shared" ref="H24" si="3">IF(G24=0,0,G24/$F24*100)</f>
        <v>0</v>
      </c>
      <c r="I24" s="9">
        <v>0</v>
      </c>
      <c r="J24" s="8">
        <f t="shared" ref="J24" si="4">IF(I24=0,0,I24/$F24*100)</f>
        <v>0</v>
      </c>
      <c r="K24" s="9">
        <v>0</v>
      </c>
      <c r="L24" s="8">
        <f t="shared" ref="L24" si="5">IF(K24=0,0,K24/$F24*100)</f>
        <v>0</v>
      </c>
    </row>
    <row r="25" spans="1:12" ht="23.1" customHeight="1">
      <c r="A25" s="172"/>
      <c r="B25" s="172"/>
      <c r="C25" s="13"/>
      <c r="D25" s="12" t="s">
        <v>30</v>
      </c>
      <c r="E25" s="11"/>
      <c r="F25" s="10">
        <v>2</v>
      </c>
      <c r="G25" s="9">
        <v>2</v>
      </c>
      <c r="H25" s="8">
        <f t="shared" si="0"/>
        <v>100</v>
      </c>
      <c r="I25" s="9">
        <v>0</v>
      </c>
      <c r="J25" s="8">
        <f t="shared" si="1"/>
        <v>0</v>
      </c>
      <c r="K25" s="9">
        <v>0</v>
      </c>
      <c r="L25" s="8">
        <f t="shared" si="2"/>
        <v>0</v>
      </c>
    </row>
    <row r="26" spans="1:12" ht="23.1" customHeight="1">
      <c r="A26" s="172"/>
      <c r="B26" s="172"/>
      <c r="C26" s="13"/>
      <c r="D26" s="111" t="s">
        <v>29</v>
      </c>
      <c r="E26" s="112"/>
      <c r="F26" s="31">
        <v>4</v>
      </c>
      <c r="G26" s="30">
        <v>2</v>
      </c>
      <c r="H26" s="113">
        <f t="shared" si="0"/>
        <v>50</v>
      </c>
      <c r="I26" s="9">
        <v>1</v>
      </c>
      <c r="J26" s="8">
        <f t="shared" si="1"/>
        <v>25</v>
      </c>
      <c r="K26" s="9">
        <v>1</v>
      </c>
      <c r="L26" s="8">
        <f t="shared" si="2"/>
        <v>25</v>
      </c>
    </row>
    <row r="27" spans="1:12" ht="23.1" customHeight="1">
      <c r="A27" s="172"/>
      <c r="B27" s="172"/>
      <c r="C27" s="13"/>
      <c r="D27" s="14" t="s">
        <v>28</v>
      </c>
      <c r="E27" s="11"/>
      <c r="F27" s="10">
        <v>3</v>
      </c>
      <c r="G27" s="9">
        <v>3</v>
      </c>
      <c r="H27" s="8">
        <f t="shared" si="0"/>
        <v>100</v>
      </c>
      <c r="I27" s="9">
        <v>0</v>
      </c>
      <c r="J27" s="8">
        <f t="shared" si="1"/>
        <v>0</v>
      </c>
      <c r="K27" s="9">
        <v>0</v>
      </c>
      <c r="L27" s="8">
        <f t="shared" si="2"/>
        <v>0</v>
      </c>
    </row>
    <row r="28" spans="1:12" ht="23.1" customHeight="1">
      <c r="A28" s="172"/>
      <c r="B28" s="172"/>
      <c r="C28" s="13"/>
      <c r="D28" s="14" t="s">
        <v>27</v>
      </c>
      <c r="E28" s="11"/>
      <c r="F28" s="10">
        <v>4</v>
      </c>
      <c r="G28" s="9">
        <v>4</v>
      </c>
      <c r="H28" s="8">
        <f t="shared" si="0"/>
        <v>100</v>
      </c>
      <c r="I28" s="9">
        <v>0</v>
      </c>
      <c r="J28" s="8">
        <f t="shared" si="1"/>
        <v>0</v>
      </c>
      <c r="K28" s="9">
        <v>0</v>
      </c>
      <c r="L28" s="8">
        <f t="shared" si="2"/>
        <v>0</v>
      </c>
    </row>
    <row r="29" spans="1:12" ht="23.1" customHeight="1">
      <c r="A29" s="172"/>
      <c r="B29" s="172"/>
      <c r="C29" s="13"/>
      <c r="D29" s="14" t="s">
        <v>26</v>
      </c>
      <c r="E29" s="11"/>
      <c r="F29" s="10">
        <v>11</v>
      </c>
      <c r="G29" s="9">
        <v>11</v>
      </c>
      <c r="H29" s="8">
        <f t="shared" si="0"/>
        <v>100</v>
      </c>
      <c r="I29" s="9">
        <v>0</v>
      </c>
      <c r="J29" s="8">
        <f t="shared" si="1"/>
        <v>0</v>
      </c>
      <c r="K29" s="9">
        <v>0</v>
      </c>
      <c r="L29" s="8">
        <f t="shared" si="2"/>
        <v>0</v>
      </c>
    </row>
    <row r="30" spans="1:12" ht="23.1" customHeight="1">
      <c r="A30" s="172"/>
      <c r="B30" s="172"/>
      <c r="C30" s="13"/>
      <c r="D30" s="14" t="s">
        <v>25</v>
      </c>
      <c r="E30" s="11"/>
      <c r="F30" s="10">
        <v>4</v>
      </c>
      <c r="G30" s="9">
        <v>4</v>
      </c>
      <c r="H30" s="8">
        <f t="shared" si="0"/>
        <v>100</v>
      </c>
      <c r="I30" s="9">
        <v>0</v>
      </c>
      <c r="J30" s="8">
        <f t="shared" si="1"/>
        <v>0</v>
      </c>
      <c r="K30" s="9">
        <v>0</v>
      </c>
      <c r="L30" s="8">
        <f t="shared" si="2"/>
        <v>0</v>
      </c>
    </row>
    <row r="31" spans="1:12" ht="23.1" customHeight="1">
      <c r="A31" s="172"/>
      <c r="B31" s="172"/>
      <c r="C31" s="13"/>
      <c r="D31" s="14" t="s">
        <v>24</v>
      </c>
      <c r="E31" s="11"/>
      <c r="F31" s="10">
        <v>21</v>
      </c>
      <c r="G31" s="9">
        <v>19</v>
      </c>
      <c r="H31" s="8">
        <f t="shared" si="0"/>
        <v>90.476190476190482</v>
      </c>
      <c r="I31" s="9">
        <v>2</v>
      </c>
      <c r="J31" s="8">
        <f t="shared" si="1"/>
        <v>9.5238095238095237</v>
      </c>
      <c r="K31" s="9">
        <v>1</v>
      </c>
      <c r="L31" s="8">
        <f t="shared" si="2"/>
        <v>4.7619047619047619</v>
      </c>
    </row>
    <row r="32" spans="1:12" ht="23.1" customHeight="1">
      <c r="A32" s="172"/>
      <c r="B32" s="172"/>
      <c r="C32" s="13"/>
      <c r="D32" s="14" t="s">
        <v>23</v>
      </c>
      <c r="E32" s="11"/>
      <c r="F32" s="10">
        <v>7</v>
      </c>
      <c r="G32" s="9">
        <v>7</v>
      </c>
      <c r="H32" s="8">
        <f t="shared" si="0"/>
        <v>100</v>
      </c>
      <c r="I32" s="9">
        <v>1</v>
      </c>
      <c r="J32" s="8">
        <f t="shared" si="1"/>
        <v>14.285714285714285</v>
      </c>
      <c r="K32" s="9">
        <v>0</v>
      </c>
      <c r="L32" s="8">
        <f t="shared" si="2"/>
        <v>0</v>
      </c>
    </row>
    <row r="33" spans="1:13" ht="24" customHeight="1">
      <c r="A33" s="172"/>
      <c r="B33" s="172"/>
      <c r="C33" s="13"/>
      <c r="D33" s="14" t="s">
        <v>22</v>
      </c>
      <c r="E33" s="11"/>
      <c r="F33" s="10">
        <v>26</v>
      </c>
      <c r="G33" s="9">
        <v>24</v>
      </c>
      <c r="H33" s="8">
        <f t="shared" si="0"/>
        <v>92.307692307692307</v>
      </c>
      <c r="I33" s="9">
        <v>5</v>
      </c>
      <c r="J33" s="8">
        <f t="shared" si="1"/>
        <v>19.230769230769234</v>
      </c>
      <c r="K33" s="9">
        <v>0</v>
      </c>
      <c r="L33" s="8">
        <f t="shared" si="2"/>
        <v>0</v>
      </c>
    </row>
    <row r="34" spans="1:13" ht="23.1" customHeight="1">
      <c r="A34" s="172"/>
      <c r="B34" s="172"/>
      <c r="C34" s="13"/>
      <c r="D34" s="14" t="s">
        <v>21</v>
      </c>
      <c r="E34" s="11"/>
      <c r="F34" s="10">
        <v>11</v>
      </c>
      <c r="G34" s="9">
        <v>10</v>
      </c>
      <c r="H34" s="8">
        <f t="shared" si="0"/>
        <v>90.909090909090907</v>
      </c>
      <c r="I34" s="9">
        <v>3</v>
      </c>
      <c r="J34" s="8">
        <f t="shared" si="1"/>
        <v>27.27272727272727</v>
      </c>
      <c r="K34" s="9">
        <v>0</v>
      </c>
      <c r="L34" s="8">
        <f t="shared" si="2"/>
        <v>0</v>
      </c>
    </row>
    <row r="35" spans="1:13" ht="23.1" customHeight="1">
      <c r="A35" s="172"/>
      <c r="B35" s="172"/>
      <c r="C35" s="13"/>
      <c r="D35" s="14" t="s">
        <v>20</v>
      </c>
      <c r="E35" s="11"/>
      <c r="F35" s="10">
        <v>8</v>
      </c>
      <c r="G35" s="9">
        <v>6</v>
      </c>
      <c r="H35" s="8">
        <f t="shared" si="0"/>
        <v>75</v>
      </c>
      <c r="I35" s="9">
        <v>1</v>
      </c>
      <c r="J35" s="8">
        <f t="shared" si="1"/>
        <v>12.5</v>
      </c>
      <c r="K35" s="9">
        <v>1</v>
      </c>
      <c r="L35" s="8">
        <f t="shared" si="2"/>
        <v>12.5</v>
      </c>
    </row>
    <row r="36" spans="1:13" ht="23.1" customHeight="1">
      <c r="A36" s="172"/>
      <c r="B36" s="172"/>
      <c r="C36" s="13"/>
      <c r="D36" s="14" t="s">
        <v>19</v>
      </c>
      <c r="E36" s="11"/>
      <c r="F36" s="10">
        <v>13</v>
      </c>
      <c r="G36" s="9">
        <v>13</v>
      </c>
      <c r="H36" s="8">
        <f t="shared" si="0"/>
        <v>100</v>
      </c>
      <c r="I36" s="9">
        <v>0</v>
      </c>
      <c r="J36" s="8">
        <f t="shared" si="1"/>
        <v>0</v>
      </c>
      <c r="K36" s="9">
        <v>0</v>
      </c>
      <c r="L36" s="8">
        <f t="shared" si="2"/>
        <v>0</v>
      </c>
    </row>
    <row r="37" spans="1:13" ht="23.1" customHeight="1">
      <c r="A37" s="172"/>
      <c r="B37" s="173"/>
      <c r="C37" s="13"/>
      <c r="D37" s="14" t="s">
        <v>18</v>
      </c>
      <c r="E37" s="11"/>
      <c r="F37" s="10">
        <v>3</v>
      </c>
      <c r="G37" s="9">
        <v>3</v>
      </c>
      <c r="H37" s="8">
        <f t="shared" si="0"/>
        <v>100</v>
      </c>
      <c r="I37" s="9">
        <v>0</v>
      </c>
      <c r="J37" s="8">
        <f t="shared" si="1"/>
        <v>0</v>
      </c>
      <c r="K37" s="9">
        <v>0</v>
      </c>
      <c r="L37" s="8">
        <f t="shared" si="2"/>
        <v>0</v>
      </c>
    </row>
    <row r="38" spans="1:13" ht="23.1" customHeight="1">
      <c r="A38" s="172"/>
      <c r="B38" s="171" t="s">
        <v>17</v>
      </c>
      <c r="C38" s="13"/>
      <c r="D38" s="14" t="s">
        <v>16</v>
      </c>
      <c r="E38" s="11"/>
      <c r="F38" s="10">
        <v>423</v>
      </c>
      <c r="G38" s="9">
        <f>SUM(G39:G53)</f>
        <v>378</v>
      </c>
      <c r="H38" s="8">
        <f t="shared" si="0"/>
        <v>89.361702127659569</v>
      </c>
      <c r="I38" s="9">
        <f>SUM(I39:I53)</f>
        <v>65</v>
      </c>
      <c r="J38" s="8">
        <f t="shared" si="1"/>
        <v>15.366430260047281</v>
      </c>
      <c r="K38" s="9">
        <f>SUM(K39:K53)</f>
        <v>8</v>
      </c>
      <c r="L38" s="8">
        <f t="shared" si="2"/>
        <v>1.8912529550827424</v>
      </c>
      <c r="M38" s="54"/>
    </row>
    <row r="39" spans="1:13" ht="23.1" customHeight="1">
      <c r="A39" s="172"/>
      <c r="B39" s="172"/>
      <c r="C39" s="13"/>
      <c r="D39" s="14" t="s">
        <v>15</v>
      </c>
      <c r="E39" s="11"/>
      <c r="F39" s="10">
        <v>3</v>
      </c>
      <c r="G39" s="9">
        <v>3</v>
      </c>
      <c r="H39" s="8">
        <f t="shared" si="0"/>
        <v>100</v>
      </c>
      <c r="I39" s="9">
        <v>2</v>
      </c>
      <c r="J39" s="8">
        <f t="shared" si="1"/>
        <v>66.666666666666657</v>
      </c>
      <c r="K39" s="9">
        <v>0</v>
      </c>
      <c r="L39" s="8">
        <f t="shared" si="2"/>
        <v>0</v>
      </c>
    </row>
    <row r="40" spans="1:13" ht="23.1" customHeight="1">
      <c r="A40" s="172"/>
      <c r="B40" s="172"/>
      <c r="C40" s="13"/>
      <c r="D40" s="14" t="s">
        <v>14</v>
      </c>
      <c r="E40" s="11"/>
      <c r="F40" s="10">
        <v>35</v>
      </c>
      <c r="G40" s="9">
        <v>31</v>
      </c>
      <c r="H40" s="8">
        <f t="shared" si="0"/>
        <v>88.571428571428569</v>
      </c>
      <c r="I40" s="9">
        <v>6</v>
      </c>
      <c r="J40" s="8">
        <f t="shared" si="1"/>
        <v>17.142857142857142</v>
      </c>
      <c r="K40" s="9">
        <v>0</v>
      </c>
      <c r="L40" s="8">
        <f t="shared" si="2"/>
        <v>0</v>
      </c>
    </row>
    <row r="41" spans="1:13" ht="23.1" customHeight="1">
      <c r="A41" s="172"/>
      <c r="B41" s="172"/>
      <c r="C41" s="13"/>
      <c r="D41" s="14" t="s">
        <v>13</v>
      </c>
      <c r="E41" s="11"/>
      <c r="F41" s="10">
        <v>17</v>
      </c>
      <c r="G41" s="9">
        <v>16</v>
      </c>
      <c r="H41" s="8">
        <f t="shared" si="0"/>
        <v>94.117647058823522</v>
      </c>
      <c r="I41" s="9">
        <v>1</v>
      </c>
      <c r="J41" s="8">
        <f t="shared" si="1"/>
        <v>5.8823529411764701</v>
      </c>
      <c r="K41" s="9">
        <v>1</v>
      </c>
      <c r="L41" s="8">
        <f t="shared" si="2"/>
        <v>5.8823529411764701</v>
      </c>
    </row>
    <row r="42" spans="1:13" ht="23.1" customHeight="1">
      <c r="A42" s="172"/>
      <c r="B42" s="172"/>
      <c r="C42" s="13"/>
      <c r="D42" s="14" t="s">
        <v>12</v>
      </c>
      <c r="E42" s="11"/>
      <c r="F42" s="10">
        <v>7</v>
      </c>
      <c r="G42" s="9">
        <v>7</v>
      </c>
      <c r="H42" s="8">
        <f t="shared" si="0"/>
        <v>100</v>
      </c>
      <c r="I42" s="9">
        <v>1</v>
      </c>
      <c r="J42" s="8">
        <f t="shared" si="1"/>
        <v>14.285714285714285</v>
      </c>
      <c r="K42" s="9">
        <v>0</v>
      </c>
      <c r="L42" s="8">
        <f t="shared" si="2"/>
        <v>0</v>
      </c>
    </row>
    <row r="43" spans="1:13" ht="23.1" customHeight="1">
      <c r="A43" s="172"/>
      <c r="B43" s="172"/>
      <c r="C43" s="13"/>
      <c r="D43" s="14" t="s">
        <v>11</v>
      </c>
      <c r="E43" s="11"/>
      <c r="F43" s="10">
        <v>22</v>
      </c>
      <c r="G43" s="9">
        <v>17</v>
      </c>
      <c r="H43" s="8">
        <f t="shared" si="0"/>
        <v>77.272727272727266</v>
      </c>
      <c r="I43" s="9">
        <v>5</v>
      </c>
      <c r="J43" s="8">
        <f t="shared" si="1"/>
        <v>22.727272727272727</v>
      </c>
      <c r="K43" s="9">
        <v>1</v>
      </c>
      <c r="L43" s="8">
        <f t="shared" si="2"/>
        <v>4.5454545454545459</v>
      </c>
    </row>
    <row r="44" spans="1:13" ht="23.1" customHeight="1">
      <c r="A44" s="172"/>
      <c r="B44" s="172"/>
      <c r="C44" s="13"/>
      <c r="D44" s="14" t="s">
        <v>10</v>
      </c>
      <c r="E44" s="11"/>
      <c r="F44" s="10">
        <v>108</v>
      </c>
      <c r="G44" s="9">
        <v>93</v>
      </c>
      <c r="H44" s="8">
        <f t="shared" si="0"/>
        <v>86.111111111111114</v>
      </c>
      <c r="I44" s="9">
        <v>19</v>
      </c>
      <c r="J44" s="8">
        <f t="shared" si="1"/>
        <v>17.592592592592592</v>
      </c>
      <c r="K44" s="9">
        <v>3</v>
      </c>
      <c r="L44" s="8">
        <f t="shared" si="2"/>
        <v>2.7777777777777777</v>
      </c>
    </row>
    <row r="45" spans="1:13" ht="23.1" customHeight="1">
      <c r="A45" s="172"/>
      <c r="B45" s="172"/>
      <c r="C45" s="13"/>
      <c r="D45" s="14" t="s">
        <v>9</v>
      </c>
      <c r="E45" s="11"/>
      <c r="F45" s="10">
        <v>20</v>
      </c>
      <c r="G45" s="9">
        <v>17</v>
      </c>
      <c r="H45" s="8">
        <f t="shared" si="0"/>
        <v>85</v>
      </c>
      <c r="I45" s="9">
        <v>4</v>
      </c>
      <c r="J45" s="8">
        <f t="shared" si="1"/>
        <v>20</v>
      </c>
      <c r="K45" s="9">
        <v>0</v>
      </c>
      <c r="L45" s="8">
        <f t="shared" si="2"/>
        <v>0</v>
      </c>
    </row>
    <row r="46" spans="1:13" ht="23.1" customHeight="1">
      <c r="A46" s="172"/>
      <c r="B46" s="172"/>
      <c r="C46" s="13"/>
      <c r="D46" s="14" t="s">
        <v>8</v>
      </c>
      <c r="E46" s="11"/>
      <c r="F46" s="10">
        <v>6</v>
      </c>
      <c r="G46" s="9">
        <v>4</v>
      </c>
      <c r="H46" s="8">
        <f t="shared" si="0"/>
        <v>66.666666666666657</v>
      </c>
      <c r="I46" s="9">
        <v>2</v>
      </c>
      <c r="J46" s="8">
        <f t="shared" si="1"/>
        <v>33.333333333333329</v>
      </c>
      <c r="K46" s="9">
        <v>0</v>
      </c>
      <c r="L46" s="8">
        <f t="shared" si="2"/>
        <v>0</v>
      </c>
    </row>
    <row r="47" spans="1:13" ht="24" customHeight="1">
      <c r="A47" s="172"/>
      <c r="B47" s="172"/>
      <c r="C47" s="13"/>
      <c r="D47" s="12" t="s">
        <v>7</v>
      </c>
      <c r="E47" s="11"/>
      <c r="F47" s="10">
        <v>12</v>
      </c>
      <c r="G47" s="9">
        <v>11</v>
      </c>
      <c r="H47" s="8">
        <f t="shared" si="0"/>
        <v>91.666666666666657</v>
      </c>
      <c r="I47" s="9">
        <v>3</v>
      </c>
      <c r="J47" s="8">
        <f t="shared" si="1"/>
        <v>25</v>
      </c>
      <c r="K47" s="9">
        <v>0</v>
      </c>
      <c r="L47" s="8">
        <f t="shared" si="2"/>
        <v>0</v>
      </c>
    </row>
    <row r="48" spans="1:13" ht="23.1" customHeight="1">
      <c r="A48" s="172"/>
      <c r="B48" s="172"/>
      <c r="C48" s="13"/>
      <c r="D48" s="14" t="s">
        <v>6</v>
      </c>
      <c r="E48" s="11"/>
      <c r="F48" s="10">
        <v>20</v>
      </c>
      <c r="G48" s="9">
        <v>20</v>
      </c>
      <c r="H48" s="8">
        <f t="shared" si="0"/>
        <v>100</v>
      </c>
      <c r="I48" s="9">
        <v>2</v>
      </c>
      <c r="J48" s="8">
        <f t="shared" si="1"/>
        <v>10</v>
      </c>
      <c r="K48" s="9">
        <v>0</v>
      </c>
      <c r="L48" s="8">
        <f t="shared" si="2"/>
        <v>0</v>
      </c>
    </row>
    <row r="49" spans="1:12" ht="23.1" customHeight="1">
      <c r="A49" s="172"/>
      <c r="B49" s="172"/>
      <c r="C49" s="13"/>
      <c r="D49" s="14" t="s">
        <v>5</v>
      </c>
      <c r="E49" s="11"/>
      <c r="F49" s="10">
        <v>7</v>
      </c>
      <c r="G49" s="9">
        <v>6</v>
      </c>
      <c r="H49" s="8">
        <f t="shared" si="0"/>
        <v>85.714285714285708</v>
      </c>
      <c r="I49" s="9">
        <v>0</v>
      </c>
      <c r="J49" s="8">
        <f t="shared" si="1"/>
        <v>0</v>
      </c>
      <c r="K49" s="9">
        <v>1</v>
      </c>
      <c r="L49" s="8">
        <f t="shared" si="2"/>
        <v>14.285714285714285</v>
      </c>
    </row>
    <row r="50" spans="1:12" ht="23.1" customHeight="1">
      <c r="A50" s="172"/>
      <c r="B50" s="172"/>
      <c r="C50" s="13"/>
      <c r="D50" s="14" t="s">
        <v>4</v>
      </c>
      <c r="E50" s="11"/>
      <c r="F50" s="10">
        <v>15</v>
      </c>
      <c r="G50" s="9">
        <v>13</v>
      </c>
      <c r="H50" s="8">
        <f t="shared" si="0"/>
        <v>86.666666666666671</v>
      </c>
      <c r="I50" s="9">
        <v>4</v>
      </c>
      <c r="J50" s="8">
        <f t="shared" si="1"/>
        <v>26.666666666666668</v>
      </c>
      <c r="K50" s="9">
        <v>0</v>
      </c>
      <c r="L50" s="8">
        <f t="shared" si="2"/>
        <v>0</v>
      </c>
    </row>
    <row r="51" spans="1:12" ht="23.1" customHeight="1">
      <c r="A51" s="172"/>
      <c r="B51" s="172"/>
      <c r="C51" s="13"/>
      <c r="D51" s="14" t="s">
        <v>3</v>
      </c>
      <c r="E51" s="11"/>
      <c r="F51" s="10">
        <v>101</v>
      </c>
      <c r="G51" s="9">
        <v>92</v>
      </c>
      <c r="H51" s="8">
        <f t="shared" si="0"/>
        <v>91.089108910891099</v>
      </c>
      <c r="I51" s="9">
        <v>10</v>
      </c>
      <c r="J51" s="8">
        <f t="shared" si="1"/>
        <v>9.9009900990099009</v>
      </c>
      <c r="K51" s="9">
        <v>2</v>
      </c>
      <c r="L51" s="8">
        <f t="shared" si="2"/>
        <v>1.9801980198019802</v>
      </c>
    </row>
    <row r="52" spans="1:12" ht="23.1" customHeight="1">
      <c r="A52" s="172"/>
      <c r="B52" s="172"/>
      <c r="C52" s="13"/>
      <c r="D52" s="14" t="s">
        <v>2</v>
      </c>
      <c r="E52" s="11"/>
      <c r="F52" s="10">
        <v>21</v>
      </c>
      <c r="G52" s="9">
        <v>21</v>
      </c>
      <c r="H52" s="8">
        <f t="shared" si="0"/>
        <v>100</v>
      </c>
      <c r="I52" s="9">
        <v>2</v>
      </c>
      <c r="J52" s="8">
        <f t="shared" si="1"/>
        <v>9.5238095238095237</v>
      </c>
      <c r="K52" s="9">
        <v>0</v>
      </c>
      <c r="L52" s="8">
        <f t="shared" si="2"/>
        <v>0</v>
      </c>
    </row>
    <row r="53" spans="1:12" ht="24" customHeight="1">
      <c r="A53" s="173"/>
      <c r="B53" s="173"/>
      <c r="C53" s="13"/>
      <c r="D53" s="12" t="s">
        <v>1</v>
      </c>
      <c r="E53" s="11"/>
      <c r="F53" s="10">
        <v>29</v>
      </c>
      <c r="G53" s="9">
        <v>27</v>
      </c>
      <c r="H53" s="8">
        <f t="shared" si="0"/>
        <v>93.103448275862064</v>
      </c>
      <c r="I53" s="9">
        <v>4</v>
      </c>
      <c r="J53" s="8">
        <f t="shared" si="1"/>
        <v>13.793103448275861</v>
      </c>
      <c r="K53" s="9">
        <v>0</v>
      </c>
      <c r="L53" s="8">
        <f t="shared" si="2"/>
        <v>0</v>
      </c>
    </row>
    <row r="55" spans="1:12" ht="12.75" customHeight="1"/>
    <row r="56" spans="1:12" ht="12.75" customHeight="1"/>
    <row r="57" spans="1:12">
      <c r="D57" s="5"/>
    </row>
    <row r="61" spans="1:12">
      <c r="D61" s="5"/>
    </row>
    <row r="65" spans="4:4">
      <c r="D65" s="5"/>
    </row>
    <row r="69" spans="4:4">
      <c r="D69" s="5"/>
    </row>
    <row r="71" spans="4:4">
      <c r="D71" s="5"/>
    </row>
    <row r="73" spans="4:4">
      <c r="D73" s="5"/>
    </row>
    <row r="75" spans="4:4">
      <c r="D75" s="5"/>
    </row>
    <row r="77" spans="4:4" ht="13.5" customHeight="1">
      <c r="D77" s="6"/>
    </row>
    <row r="78" spans="4:4" ht="13.5" customHeight="1"/>
    <row r="79" spans="4:4">
      <c r="D79" s="5"/>
    </row>
    <row r="81" spans="4:4">
      <c r="D81" s="5"/>
    </row>
    <row r="83" spans="4:4">
      <c r="D83" s="5"/>
    </row>
    <row r="85" spans="4:4">
      <c r="D85" s="5"/>
    </row>
    <row r="89" spans="4:4" ht="12.75" customHeight="1"/>
    <row r="90" spans="4:4" ht="12.75" customHeight="1"/>
  </sheetData>
  <mergeCells count="21">
    <mergeCell ref="A13:A53"/>
    <mergeCell ref="B13:B37"/>
    <mergeCell ref="B38:B53"/>
    <mergeCell ref="I5:I6"/>
    <mergeCell ref="B10:E10"/>
    <mergeCell ref="B12:E12"/>
    <mergeCell ref="K3:L4"/>
    <mergeCell ref="B11:E11"/>
    <mergeCell ref="L5:L6"/>
    <mergeCell ref="A7:E7"/>
    <mergeCell ref="H5:H6"/>
    <mergeCell ref="K5:K6"/>
    <mergeCell ref="A8:A12"/>
    <mergeCell ref="B8:E8"/>
    <mergeCell ref="B9:E9"/>
    <mergeCell ref="F3:F6"/>
    <mergeCell ref="G3:H4"/>
    <mergeCell ref="G5:G6"/>
    <mergeCell ref="I3:J4"/>
    <mergeCell ref="J5:J6"/>
    <mergeCell ref="A3:E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90"/>
  <sheetViews>
    <sheetView showGridLines="0" view="pageBreakPreview" zoomScaleNormal="100" zoomScaleSheetLayoutView="100" workbookViewId="0"/>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10.125" style="3" customWidth="1"/>
    <col min="15" max="16384" width="9" style="3"/>
  </cols>
  <sheetData>
    <row r="1" spans="1:14" ht="14.25">
      <c r="A1" s="18" t="s">
        <v>638</v>
      </c>
    </row>
    <row r="3" spans="1:14" ht="14.25" customHeight="1">
      <c r="A3" s="158" t="s">
        <v>64</v>
      </c>
      <c r="B3" s="159"/>
      <c r="C3" s="159"/>
      <c r="D3" s="159"/>
      <c r="E3" s="160"/>
      <c r="F3" s="167" t="s">
        <v>63</v>
      </c>
      <c r="G3" s="250" t="s">
        <v>137</v>
      </c>
      <c r="H3" s="250"/>
      <c r="I3" s="210" t="s">
        <v>136</v>
      </c>
      <c r="J3" s="210"/>
      <c r="K3" s="210" t="s">
        <v>135</v>
      </c>
      <c r="L3" s="210"/>
      <c r="M3" s="184" t="s">
        <v>134</v>
      </c>
      <c r="N3" s="185"/>
    </row>
    <row r="4" spans="1:14" ht="42" customHeight="1">
      <c r="A4" s="161"/>
      <c r="B4" s="162"/>
      <c r="C4" s="162"/>
      <c r="D4" s="162"/>
      <c r="E4" s="163"/>
      <c r="F4" s="168"/>
      <c r="G4" s="250"/>
      <c r="H4" s="250"/>
      <c r="I4" s="210"/>
      <c r="J4" s="210"/>
      <c r="K4" s="210"/>
      <c r="L4" s="210"/>
      <c r="M4" s="186"/>
      <c r="N4" s="187"/>
    </row>
    <row r="5" spans="1:14" ht="15" customHeight="1">
      <c r="A5" s="161"/>
      <c r="B5" s="162"/>
      <c r="C5" s="162"/>
      <c r="D5" s="162"/>
      <c r="E5" s="163"/>
      <c r="F5" s="150"/>
      <c r="G5" s="151" t="s">
        <v>52</v>
      </c>
      <c r="H5" s="153" t="s">
        <v>51</v>
      </c>
      <c r="I5" s="151" t="s">
        <v>52</v>
      </c>
      <c r="J5" s="153" t="s">
        <v>51</v>
      </c>
      <c r="K5" s="151" t="s">
        <v>52</v>
      </c>
      <c r="L5" s="153" t="s">
        <v>51</v>
      </c>
      <c r="M5" s="151" t="s">
        <v>52</v>
      </c>
      <c r="N5" s="153" t="s">
        <v>51</v>
      </c>
    </row>
    <row r="6" spans="1:14" ht="15" customHeight="1">
      <c r="A6" s="164"/>
      <c r="B6" s="165"/>
      <c r="C6" s="165"/>
      <c r="D6" s="165"/>
      <c r="E6" s="166"/>
      <c r="F6" s="150"/>
      <c r="G6" s="152"/>
      <c r="H6" s="154"/>
      <c r="I6" s="152"/>
      <c r="J6" s="154"/>
      <c r="K6" s="152"/>
      <c r="L6" s="154"/>
      <c r="M6" s="152"/>
      <c r="N6" s="154"/>
    </row>
    <row r="7" spans="1:14" ht="23.1" customHeight="1">
      <c r="A7" s="155" t="s">
        <v>50</v>
      </c>
      <c r="B7" s="156"/>
      <c r="C7" s="156"/>
      <c r="D7" s="156"/>
      <c r="E7" s="157"/>
      <c r="F7" s="10">
        <f t="shared" ref="F7:F53" si="0">SUM(G7,I7,K7,M7)</f>
        <v>912</v>
      </c>
      <c r="G7" s="9">
        <f>SUM(G8:G12)</f>
        <v>656</v>
      </c>
      <c r="H7" s="8">
        <f t="shared" ref="H7:H53" si="1">IF(G7=0,0,G7/$F7*100)</f>
        <v>71.929824561403507</v>
      </c>
      <c r="I7" s="9">
        <f>SUM(I8:I12)</f>
        <v>91</v>
      </c>
      <c r="J7" s="8">
        <f t="shared" ref="J7:J53" si="2">IF(I7=0,0,I7/$F7*100)</f>
        <v>9.9780701754385976</v>
      </c>
      <c r="K7" s="9">
        <f>SUM(K8:K12)</f>
        <v>155</v>
      </c>
      <c r="L7" s="8">
        <f t="shared" ref="L7:L53" si="3">IF(K7=0,0,K7/$F7*100)</f>
        <v>16.995614035087719</v>
      </c>
      <c r="M7" s="9">
        <f>SUM(M8:M12)</f>
        <v>10</v>
      </c>
      <c r="N7" s="8">
        <f t="shared" ref="N7:N53" si="4">IF(M7=0,0,M7/$F7*100)</f>
        <v>1.0964912280701753</v>
      </c>
    </row>
    <row r="8" spans="1:14" ht="23.1" customHeight="1">
      <c r="A8" s="174" t="s">
        <v>49</v>
      </c>
      <c r="B8" s="177" t="s">
        <v>48</v>
      </c>
      <c r="C8" s="178"/>
      <c r="D8" s="178"/>
      <c r="E8" s="179"/>
      <c r="F8" s="10">
        <f t="shared" si="0"/>
        <v>277</v>
      </c>
      <c r="G8" s="9">
        <v>108</v>
      </c>
      <c r="H8" s="8">
        <f t="shared" si="1"/>
        <v>38.989169675090253</v>
      </c>
      <c r="I8" s="9">
        <v>56</v>
      </c>
      <c r="J8" s="8">
        <f t="shared" si="2"/>
        <v>20.216606498194945</v>
      </c>
      <c r="K8" s="9">
        <v>107</v>
      </c>
      <c r="L8" s="8">
        <f t="shared" si="3"/>
        <v>38.628158844765345</v>
      </c>
      <c r="M8" s="9">
        <v>6</v>
      </c>
      <c r="N8" s="8">
        <f t="shared" si="4"/>
        <v>2.1660649819494582</v>
      </c>
    </row>
    <row r="9" spans="1:14" ht="23.1" customHeight="1">
      <c r="A9" s="175"/>
      <c r="B9" s="177" t="s">
        <v>47</v>
      </c>
      <c r="C9" s="178"/>
      <c r="D9" s="178"/>
      <c r="E9" s="179"/>
      <c r="F9" s="10">
        <f t="shared" si="0"/>
        <v>147</v>
      </c>
      <c r="G9" s="9">
        <v>108</v>
      </c>
      <c r="H9" s="8">
        <f t="shared" si="1"/>
        <v>73.469387755102048</v>
      </c>
      <c r="I9" s="9">
        <v>17</v>
      </c>
      <c r="J9" s="8">
        <f t="shared" si="2"/>
        <v>11.564625850340136</v>
      </c>
      <c r="K9" s="9">
        <v>22</v>
      </c>
      <c r="L9" s="8">
        <f t="shared" si="3"/>
        <v>14.965986394557824</v>
      </c>
      <c r="M9" s="9">
        <v>0</v>
      </c>
      <c r="N9" s="8">
        <f t="shared" si="4"/>
        <v>0</v>
      </c>
    </row>
    <row r="10" spans="1:14" ht="23.1" customHeight="1">
      <c r="A10" s="175"/>
      <c r="B10" s="177" t="s">
        <v>46</v>
      </c>
      <c r="C10" s="178"/>
      <c r="D10" s="178"/>
      <c r="E10" s="179"/>
      <c r="F10" s="10">
        <f t="shared" si="0"/>
        <v>222</v>
      </c>
      <c r="G10" s="9">
        <v>198</v>
      </c>
      <c r="H10" s="8">
        <f t="shared" si="1"/>
        <v>89.189189189189193</v>
      </c>
      <c r="I10" s="9">
        <v>10</v>
      </c>
      <c r="J10" s="8">
        <f t="shared" si="2"/>
        <v>4.5045045045045047</v>
      </c>
      <c r="K10" s="9">
        <v>13</v>
      </c>
      <c r="L10" s="8">
        <f t="shared" si="3"/>
        <v>5.8558558558558556</v>
      </c>
      <c r="M10" s="9">
        <v>1</v>
      </c>
      <c r="N10" s="8">
        <f t="shared" si="4"/>
        <v>0.45045045045045046</v>
      </c>
    </row>
    <row r="11" spans="1:14" ht="23.1" customHeight="1">
      <c r="A11" s="175"/>
      <c r="B11" s="177" t="s">
        <v>45</v>
      </c>
      <c r="C11" s="178"/>
      <c r="D11" s="178"/>
      <c r="E11" s="179"/>
      <c r="F11" s="10">
        <f t="shared" si="0"/>
        <v>75</v>
      </c>
      <c r="G11" s="9">
        <v>72</v>
      </c>
      <c r="H11" s="8">
        <f t="shared" si="1"/>
        <v>96</v>
      </c>
      <c r="I11" s="9">
        <v>1</v>
      </c>
      <c r="J11" s="8">
        <f t="shared" si="2"/>
        <v>1.3333333333333335</v>
      </c>
      <c r="K11" s="9">
        <v>2</v>
      </c>
      <c r="L11" s="8">
        <f t="shared" si="3"/>
        <v>2.666666666666667</v>
      </c>
      <c r="M11" s="9">
        <v>0</v>
      </c>
      <c r="N11" s="8">
        <f t="shared" si="4"/>
        <v>0</v>
      </c>
    </row>
    <row r="12" spans="1:14" ht="23.1" customHeight="1">
      <c r="A12" s="176"/>
      <c r="B12" s="177" t="s">
        <v>44</v>
      </c>
      <c r="C12" s="178"/>
      <c r="D12" s="178"/>
      <c r="E12" s="179"/>
      <c r="F12" s="10">
        <f t="shared" si="0"/>
        <v>191</v>
      </c>
      <c r="G12" s="9">
        <v>170</v>
      </c>
      <c r="H12" s="8">
        <f t="shared" si="1"/>
        <v>89.005235602094245</v>
      </c>
      <c r="I12" s="9">
        <v>7</v>
      </c>
      <c r="J12" s="8">
        <f t="shared" si="2"/>
        <v>3.664921465968586</v>
      </c>
      <c r="K12" s="9">
        <v>11</v>
      </c>
      <c r="L12" s="8">
        <f t="shared" si="3"/>
        <v>5.7591623036649215</v>
      </c>
      <c r="M12" s="9">
        <v>3</v>
      </c>
      <c r="N12" s="8">
        <f t="shared" si="4"/>
        <v>1.5706806282722512</v>
      </c>
    </row>
    <row r="13" spans="1:14" ht="23.1" customHeight="1">
      <c r="A13" s="171" t="s">
        <v>43</v>
      </c>
      <c r="B13" s="171" t="s">
        <v>42</v>
      </c>
      <c r="C13" s="13"/>
      <c r="D13" s="14" t="s">
        <v>16</v>
      </c>
      <c r="E13" s="11"/>
      <c r="F13" s="10">
        <f t="shared" si="0"/>
        <v>231</v>
      </c>
      <c r="G13" s="9">
        <f>SUM(G14:G37)</f>
        <v>182</v>
      </c>
      <c r="H13" s="8">
        <f t="shared" si="1"/>
        <v>78.787878787878782</v>
      </c>
      <c r="I13" s="9">
        <f>SUM(I14:I37)</f>
        <v>22</v>
      </c>
      <c r="J13" s="8">
        <f t="shared" si="2"/>
        <v>9.5238095238095237</v>
      </c>
      <c r="K13" s="9">
        <f>SUM(K14:K37)</f>
        <v>26</v>
      </c>
      <c r="L13" s="8">
        <f t="shared" si="3"/>
        <v>11.255411255411255</v>
      </c>
      <c r="M13" s="9">
        <f>SUM(M14:M37)</f>
        <v>1</v>
      </c>
      <c r="N13" s="8">
        <f t="shared" si="4"/>
        <v>0.4329004329004329</v>
      </c>
    </row>
    <row r="14" spans="1:14" ht="23.1" customHeight="1">
      <c r="A14" s="172"/>
      <c r="B14" s="172"/>
      <c r="C14" s="13"/>
      <c r="D14" s="14" t="s">
        <v>41</v>
      </c>
      <c r="E14" s="11"/>
      <c r="F14" s="10">
        <f t="shared" si="0"/>
        <v>27</v>
      </c>
      <c r="G14" s="9">
        <v>19</v>
      </c>
      <c r="H14" s="8">
        <f t="shared" si="1"/>
        <v>70.370370370370367</v>
      </c>
      <c r="I14" s="9">
        <v>5</v>
      </c>
      <c r="J14" s="8">
        <f t="shared" si="2"/>
        <v>18.518518518518519</v>
      </c>
      <c r="K14" s="9">
        <v>3</v>
      </c>
      <c r="L14" s="8">
        <f t="shared" si="3"/>
        <v>11.111111111111111</v>
      </c>
      <c r="M14" s="9">
        <v>0</v>
      </c>
      <c r="N14" s="8">
        <f t="shared" si="4"/>
        <v>0</v>
      </c>
    </row>
    <row r="15" spans="1:14" ht="23.1" customHeight="1">
      <c r="A15" s="172"/>
      <c r="B15" s="172"/>
      <c r="C15" s="13"/>
      <c r="D15" s="14" t="s">
        <v>40</v>
      </c>
      <c r="E15" s="11"/>
      <c r="F15" s="10">
        <f t="shared" si="0"/>
        <v>4</v>
      </c>
      <c r="G15" s="9">
        <v>2</v>
      </c>
      <c r="H15" s="8">
        <f t="shared" si="1"/>
        <v>50</v>
      </c>
      <c r="I15" s="9">
        <v>2</v>
      </c>
      <c r="J15" s="8">
        <f t="shared" si="2"/>
        <v>50</v>
      </c>
      <c r="K15" s="9">
        <v>0</v>
      </c>
      <c r="L15" s="8">
        <f t="shared" si="3"/>
        <v>0</v>
      </c>
      <c r="M15" s="9">
        <v>0</v>
      </c>
      <c r="N15" s="8">
        <f t="shared" si="4"/>
        <v>0</v>
      </c>
    </row>
    <row r="16" spans="1:14" ht="23.1" customHeight="1">
      <c r="A16" s="172"/>
      <c r="B16" s="172"/>
      <c r="C16" s="13"/>
      <c r="D16" s="14" t="s">
        <v>39</v>
      </c>
      <c r="E16" s="11"/>
      <c r="F16" s="10">
        <f t="shared" si="0"/>
        <v>20</v>
      </c>
      <c r="G16" s="9">
        <v>16</v>
      </c>
      <c r="H16" s="8">
        <f t="shared" si="1"/>
        <v>80</v>
      </c>
      <c r="I16" s="9">
        <v>2</v>
      </c>
      <c r="J16" s="8">
        <f t="shared" si="2"/>
        <v>10</v>
      </c>
      <c r="K16" s="9">
        <v>2</v>
      </c>
      <c r="L16" s="8">
        <f t="shared" si="3"/>
        <v>10</v>
      </c>
      <c r="M16" s="9">
        <v>0</v>
      </c>
      <c r="N16" s="8">
        <f t="shared" si="4"/>
        <v>0</v>
      </c>
    </row>
    <row r="17" spans="1:14" ht="23.1" customHeight="1">
      <c r="A17" s="172"/>
      <c r="B17" s="172"/>
      <c r="C17" s="13"/>
      <c r="D17" s="14" t="s">
        <v>38</v>
      </c>
      <c r="E17" s="11"/>
      <c r="F17" s="10">
        <f t="shared" si="0"/>
        <v>2</v>
      </c>
      <c r="G17" s="9">
        <v>1</v>
      </c>
      <c r="H17" s="8">
        <f t="shared" si="1"/>
        <v>50</v>
      </c>
      <c r="I17" s="9">
        <v>0</v>
      </c>
      <c r="J17" s="8">
        <f t="shared" si="2"/>
        <v>0</v>
      </c>
      <c r="K17" s="9">
        <v>1</v>
      </c>
      <c r="L17" s="8">
        <f t="shared" si="3"/>
        <v>50</v>
      </c>
      <c r="M17" s="9">
        <v>0</v>
      </c>
      <c r="N17" s="8">
        <f t="shared" si="4"/>
        <v>0</v>
      </c>
    </row>
    <row r="18" spans="1:14" ht="23.1" customHeight="1">
      <c r="A18" s="172"/>
      <c r="B18" s="172"/>
      <c r="C18" s="13"/>
      <c r="D18" s="14" t="s">
        <v>37</v>
      </c>
      <c r="E18" s="11"/>
      <c r="F18" s="10">
        <f t="shared" si="0"/>
        <v>5</v>
      </c>
      <c r="G18" s="9">
        <v>4</v>
      </c>
      <c r="H18" s="8">
        <f t="shared" si="1"/>
        <v>80</v>
      </c>
      <c r="I18" s="9">
        <v>0</v>
      </c>
      <c r="J18" s="8">
        <f t="shared" si="2"/>
        <v>0</v>
      </c>
      <c r="K18" s="9">
        <v>1</v>
      </c>
      <c r="L18" s="8">
        <f t="shared" si="3"/>
        <v>20</v>
      </c>
      <c r="M18" s="9">
        <v>0</v>
      </c>
      <c r="N18" s="8">
        <f t="shared" si="4"/>
        <v>0</v>
      </c>
    </row>
    <row r="19" spans="1:14" ht="23.1" customHeight="1">
      <c r="A19" s="172"/>
      <c r="B19" s="172"/>
      <c r="C19" s="13"/>
      <c r="D19" s="14" t="s">
        <v>36</v>
      </c>
      <c r="E19" s="11"/>
      <c r="F19" s="10">
        <f t="shared" si="0"/>
        <v>1</v>
      </c>
      <c r="G19" s="9">
        <v>1</v>
      </c>
      <c r="H19" s="8">
        <f t="shared" si="1"/>
        <v>100</v>
      </c>
      <c r="I19" s="9">
        <v>0</v>
      </c>
      <c r="J19" s="8">
        <f t="shared" si="2"/>
        <v>0</v>
      </c>
      <c r="K19" s="9">
        <v>0</v>
      </c>
      <c r="L19" s="8">
        <f t="shared" si="3"/>
        <v>0</v>
      </c>
      <c r="M19" s="9">
        <v>0</v>
      </c>
      <c r="N19" s="8">
        <f t="shared" si="4"/>
        <v>0</v>
      </c>
    </row>
    <row r="20" spans="1:14" ht="23.1" customHeight="1">
      <c r="A20" s="172"/>
      <c r="B20" s="172"/>
      <c r="C20" s="13"/>
      <c r="D20" s="14" t="s">
        <v>35</v>
      </c>
      <c r="E20" s="11"/>
      <c r="F20" s="10">
        <f t="shared" si="0"/>
        <v>5</v>
      </c>
      <c r="G20" s="9">
        <v>4</v>
      </c>
      <c r="H20" s="8">
        <f t="shared" si="1"/>
        <v>80</v>
      </c>
      <c r="I20" s="9">
        <v>0</v>
      </c>
      <c r="J20" s="8">
        <f t="shared" si="2"/>
        <v>0</v>
      </c>
      <c r="K20" s="9">
        <v>0</v>
      </c>
      <c r="L20" s="8">
        <f t="shared" si="3"/>
        <v>0</v>
      </c>
      <c r="M20" s="9">
        <v>1</v>
      </c>
      <c r="N20" s="8">
        <f t="shared" si="4"/>
        <v>20</v>
      </c>
    </row>
    <row r="21" spans="1:14" ht="23.1" customHeight="1">
      <c r="A21" s="172"/>
      <c r="B21" s="172"/>
      <c r="C21" s="13"/>
      <c r="D21" s="14" t="s">
        <v>34</v>
      </c>
      <c r="E21" s="11"/>
      <c r="F21" s="10">
        <f t="shared" si="0"/>
        <v>11</v>
      </c>
      <c r="G21" s="9">
        <v>10</v>
      </c>
      <c r="H21" s="8">
        <f t="shared" si="1"/>
        <v>90.909090909090907</v>
      </c>
      <c r="I21" s="9">
        <v>0</v>
      </c>
      <c r="J21" s="8">
        <f t="shared" si="2"/>
        <v>0</v>
      </c>
      <c r="K21" s="9">
        <v>1</v>
      </c>
      <c r="L21" s="8">
        <f t="shared" si="3"/>
        <v>9.0909090909090917</v>
      </c>
      <c r="M21" s="9">
        <v>0</v>
      </c>
      <c r="N21" s="8">
        <f t="shared" si="4"/>
        <v>0</v>
      </c>
    </row>
    <row r="22" spans="1:14" ht="23.1" customHeight="1">
      <c r="A22" s="172"/>
      <c r="B22" s="172"/>
      <c r="C22" s="13"/>
      <c r="D22" s="14" t="s">
        <v>33</v>
      </c>
      <c r="E22" s="11"/>
      <c r="F22" s="10">
        <f t="shared" si="0"/>
        <v>1</v>
      </c>
      <c r="G22" s="9">
        <v>0</v>
      </c>
      <c r="H22" s="8">
        <f t="shared" si="1"/>
        <v>0</v>
      </c>
      <c r="I22" s="9">
        <v>1</v>
      </c>
      <c r="J22" s="8">
        <f t="shared" si="2"/>
        <v>100</v>
      </c>
      <c r="K22" s="9">
        <v>0</v>
      </c>
      <c r="L22" s="8">
        <f t="shared" si="3"/>
        <v>0</v>
      </c>
      <c r="M22" s="9">
        <v>0</v>
      </c>
      <c r="N22" s="8">
        <f t="shared" si="4"/>
        <v>0</v>
      </c>
    </row>
    <row r="23" spans="1:14" ht="23.1" customHeight="1">
      <c r="A23" s="172"/>
      <c r="B23" s="172"/>
      <c r="C23" s="13"/>
      <c r="D23" s="14" t="s">
        <v>32</v>
      </c>
      <c r="E23" s="11"/>
      <c r="F23" s="10">
        <f t="shared" si="0"/>
        <v>8</v>
      </c>
      <c r="G23" s="9">
        <v>7</v>
      </c>
      <c r="H23" s="8">
        <f t="shared" si="1"/>
        <v>87.5</v>
      </c>
      <c r="I23" s="9">
        <v>1</v>
      </c>
      <c r="J23" s="8">
        <f t="shared" si="2"/>
        <v>12.5</v>
      </c>
      <c r="K23" s="9">
        <v>0</v>
      </c>
      <c r="L23" s="8">
        <f t="shared" si="3"/>
        <v>0</v>
      </c>
      <c r="M23" s="9">
        <v>0</v>
      </c>
      <c r="N23" s="8">
        <f t="shared" si="4"/>
        <v>0</v>
      </c>
    </row>
    <row r="24" spans="1:14" ht="23.1" customHeight="1">
      <c r="A24" s="172"/>
      <c r="B24" s="172"/>
      <c r="C24" s="13"/>
      <c r="D24" s="14" t="s">
        <v>31</v>
      </c>
      <c r="E24" s="11"/>
      <c r="F24" s="10">
        <f t="shared" ref="F24" si="5">SUM(G24,I24,K24,M24)</f>
        <v>1</v>
      </c>
      <c r="G24" s="9">
        <v>0</v>
      </c>
      <c r="H24" s="8">
        <f t="shared" ref="H24" si="6">IF(G24=0,0,G24/$F24*100)</f>
        <v>0</v>
      </c>
      <c r="I24" s="9">
        <v>0</v>
      </c>
      <c r="J24" s="8">
        <f t="shared" ref="J24" si="7">IF(I24=0,0,I24/$F24*100)</f>
        <v>0</v>
      </c>
      <c r="K24" s="9">
        <v>1</v>
      </c>
      <c r="L24" s="8">
        <f t="shared" ref="L24" si="8">IF(K24=0,0,K24/$F24*100)</f>
        <v>100</v>
      </c>
      <c r="M24" s="9">
        <v>0</v>
      </c>
      <c r="N24" s="8">
        <f t="shared" ref="N24" si="9">IF(M24=0,0,M24/$F24*100)</f>
        <v>0</v>
      </c>
    </row>
    <row r="25" spans="1:14" ht="23.1" customHeight="1">
      <c r="A25" s="172"/>
      <c r="B25" s="172"/>
      <c r="C25" s="13"/>
      <c r="D25" s="12" t="s">
        <v>30</v>
      </c>
      <c r="E25" s="11"/>
      <c r="F25" s="10">
        <f t="shared" si="0"/>
        <v>2</v>
      </c>
      <c r="G25" s="9">
        <v>2</v>
      </c>
      <c r="H25" s="8">
        <f t="shared" si="1"/>
        <v>100</v>
      </c>
      <c r="I25" s="9">
        <v>0</v>
      </c>
      <c r="J25" s="8">
        <f t="shared" si="2"/>
        <v>0</v>
      </c>
      <c r="K25" s="9">
        <v>0</v>
      </c>
      <c r="L25" s="8">
        <f t="shared" si="3"/>
        <v>0</v>
      </c>
      <c r="M25" s="9">
        <v>0</v>
      </c>
      <c r="N25" s="8">
        <f t="shared" si="4"/>
        <v>0</v>
      </c>
    </row>
    <row r="26" spans="1:14" ht="23.1" customHeight="1">
      <c r="A26" s="172"/>
      <c r="B26" s="172"/>
      <c r="C26" s="13"/>
      <c r="D26" s="111" t="s">
        <v>29</v>
      </c>
      <c r="E26" s="112"/>
      <c r="F26" s="31">
        <f t="shared" si="0"/>
        <v>6</v>
      </c>
      <c r="G26" s="30">
        <v>4</v>
      </c>
      <c r="H26" s="113">
        <f t="shared" si="1"/>
        <v>66.666666666666657</v>
      </c>
      <c r="I26" s="9">
        <v>0</v>
      </c>
      <c r="J26" s="8">
        <f t="shared" si="2"/>
        <v>0</v>
      </c>
      <c r="K26" s="9">
        <v>2</v>
      </c>
      <c r="L26" s="8">
        <f t="shared" si="3"/>
        <v>33.333333333333329</v>
      </c>
      <c r="M26" s="9">
        <v>0</v>
      </c>
      <c r="N26" s="8">
        <f t="shared" si="4"/>
        <v>0</v>
      </c>
    </row>
    <row r="27" spans="1:14" ht="23.1" customHeight="1">
      <c r="A27" s="172"/>
      <c r="B27" s="172"/>
      <c r="C27" s="13"/>
      <c r="D27" s="111" t="s">
        <v>28</v>
      </c>
      <c r="E27" s="112"/>
      <c r="F27" s="31">
        <f t="shared" si="0"/>
        <v>3</v>
      </c>
      <c r="G27" s="30">
        <v>3</v>
      </c>
      <c r="H27" s="113">
        <f t="shared" si="1"/>
        <v>100</v>
      </c>
      <c r="I27" s="9">
        <v>0</v>
      </c>
      <c r="J27" s="8">
        <f t="shared" si="2"/>
        <v>0</v>
      </c>
      <c r="K27" s="9">
        <v>0</v>
      </c>
      <c r="L27" s="8">
        <f t="shared" si="3"/>
        <v>0</v>
      </c>
      <c r="M27" s="9">
        <v>0</v>
      </c>
      <c r="N27" s="8">
        <f t="shared" si="4"/>
        <v>0</v>
      </c>
    </row>
    <row r="28" spans="1:14" ht="23.1" customHeight="1">
      <c r="A28" s="172"/>
      <c r="B28" s="172"/>
      <c r="C28" s="13"/>
      <c r="D28" s="14" t="s">
        <v>27</v>
      </c>
      <c r="E28" s="11"/>
      <c r="F28" s="10">
        <f t="shared" si="0"/>
        <v>5</v>
      </c>
      <c r="G28" s="9">
        <v>3</v>
      </c>
      <c r="H28" s="8">
        <f t="shared" si="1"/>
        <v>60</v>
      </c>
      <c r="I28" s="9">
        <v>0</v>
      </c>
      <c r="J28" s="8">
        <f t="shared" si="2"/>
        <v>0</v>
      </c>
      <c r="K28" s="9">
        <v>2</v>
      </c>
      <c r="L28" s="8">
        <f t="shared" si="3"/>
        <v>40</v>
      </c>
      <c r="M28" s="9">
        <v>0</v>
      </c>
      <c r="N28" s="8">
        <f t="shared" si="4"/>
        <v>0</v>
      </c>
    </row>
    <row r="29" spans="1:14" ht="23.1" customHeight="1">
      <c r="A29" s="172"/>
      <c r="B29" s="172"/>
      <c r="C29" s="13"/>
      <c r="D29" s="14" t="s">
        <v>26</v>
      </c>
      <c r="E29" s="11"/>
      <c r="F29" s="10">
        <f t="shared" si="0"/>
        <v>15</v>
      </c>
      <c r="G29" s="9">
        <v>11</v>
      </c>
      <c r="H29" s="8">
        <f t="shared" si="1"/>
        <v>73.333333333333329</v>
      </c>
      <c r="I29" s="9">
        <v>2</v>
      </c>
      <c r="J29" s="8">
        <f t="shared" si="2"/>
        <v>13.333333333333334</v>
      </c>
      <c r="K29" s="9">
        <v>2</v>
      </c>
      <c r="L29" s="8">
        <f t="shared" si="3"/>
        <v>13.333333333333334</v>
      </c>
      <c r="M29" s="9">
        <v>0</v>
      </c>
      <c r="N29" s="8">
        <f t="shared" si="4"/>
        <v>0</v>
      </c>
    </row>
    <row r="30" spans="1:14" ht="23.1" customHeight="1">
      <c r="A30" s="172"/>
      <c r="B30" s="172"/>
      <c r="C30" s="13"/>
      <c r="D30" s="14" t="s">
        <v>25</v>
      </c>
      <c r="E30" s="11"/>
      <c r="F30" s="10">
        <f t="shared" si="0"/>
        <v>5</v>
      </c>
      <c r="G30" s="9">
        <v>4</v>
      </c>
      <c r="H30" s="8">
        <f t="shared" si="1"/>
        <v>80</v>
      </c>
      <c r="I30" s="9">
        <v>0</v>
      </c>
      <c r="J30" s="8">
        <f t="shared" si="2"/>
        <v>0</v>
      </c>
      <c r="K30" s="9">
        <v>1</v>
      </c>
      <c r="L30" s="8">
        <f t="shared" si="3"/>
        <v>20</v>
      </c>
      <c r="M30" s="9">
        <v>0</v>
      </c>
      <c r="N30" s="8">
        <f t="shared" si="4"/>
        <v>0</v>
      </c>
    </row>
    <row r="31" spans="1:14" ht="23.1" customHeight="1">
      <c r="A31" s="172"/>
      <c r="B31" s="172"/>
      <c r="C31" s="13"/>
      <c r="D31" s="14" t="s">
        <v>24</v>
      </c>
      <c r="E31" s="11"/>
      <c r="F31" s="10">
        <f t="shared" si="0"/>
        <v>31</v>
      </c>
      <c r="G31" s="9">
        <v>25</v>
      </c>
      <c r="H31" s="8">
        <f t="shared" si="1"/>
        <v>80.645161290322577</v>
      </c>
      <c r="I31" s="9">
        <v>3</v>
      </c>
      <c r="J31" s="8">
        <f t="shared" si="2"/>
        <v>9.67741935483871</v>
      </c>
      <c r="K31" s="9">
        <v>3</v>
      </c>
      <c r="L31" s="8">
        <f t="shared" si="3"/>
        <v>9.67741935483871</v>
      </c>
      <c r="M31" s="9">
        <v>0</v>
      </c>
      <c r="N31" s="8">
        <f t="shared" si="4"/>
        <v>0</v>
      </c>
    </row>
    <row r="32" spans="1:14" ht="23.1" customHeight="1">
      <c r="A32" s="172"/>
      <c r="B32" s="172"/>
      <c r="C32" s="13"/>
      <c r="D32" s="14" t="s">
        <v>23</v>
      </c>
      <c r="E32" s="11"/>
      <c r="F32" s="10">
        <f t="shared" si="0"/>
        <v>10</v>
      </c>
      <c r="G32" s="9">
        <v>8</v>
      </c>
      <c r="H32" s="8">
        <f t="shared" si="1"/>
        <v>80</v>
      </c>
      <c r="I32" s="9">
        <v>0</v>
      </c>
      <c r="J32" s="8">
        <f t="shared" si="2"/>
        <v>0</v>
      </c>
      <c r="K32" s="9">
        <v>2</v>
      </c>
      <c r="L32" s="8">
        <f t="shared" si="3"/>
        <v>20</v>
      </c>
      <c r="M32" s="9">
        <v>0</v>
      </c>
      <c r="N32" s="8">
        <f t="shared" si="4"/>
        <v>0</v>
      </c>
    </row>
    <row r="33" spans="1:14" ht="24" customHeight="1">
      <c r="A33" s="172"/>
      <c r="B33" s="172"/>
      <c r="C33" s="13"/>
      <c r="D33" s="14" t="s">
        <v>22</v>
      </c>
      <c r="E33" s="11"/>
      <c r="F33" s="10">
        <f t="shared" si="0"/>
        <v>28</v>
      </c>
      <c r="G33" s="9">
        <v>25</v>
      </c>
      <c r="H33" s="8">
        <f t="shared" si="1"/>
        <v>89.285714285714292</v>
      </c>
      <c r="I33" s="9">
        <v>2</v>
      </c>
      <c r="J33" s="8">
        <f t="shared" si="2"/>
        <v>7.1428571428571423</v>
      </c>
      <c r="K33" s="9">
        <v>1</v>
      </c>
      <c r="L33" s="8">
        <f t="shared" si="3"/>
        <v>3.5714285714285712</v>
      </c>
      <c r="M33" s="9">
        <v>0</v>
      </c>
      <c r="N33" s="8">
        <f t="shared" si="4"/>
        <v>0</v>
      </c>
    </row>
    <row r="34" spans="1:14" ht="23.1" customHeight="1">
      <c r="A34" s="172"/>
      <c r="B34" s="172"/>
      <c r="C34" s="13"/>
      <c r="D34" s="14" t="s">
        <v>21</v>
      </c>
      <c r="E34" s="11"/>
      <c r="F34" s="10">
        <f t="shared" si="0"/>
        <v>13</v>
      </c>
      <c r="G34" s="9">
        <v>11</v>
      </c>
      <c r="H34" s="8">
        <f t="shared" si="1"/>
        <v>84.615384615384613</v>
      </c>
      <c r="I34" s="9">
        <v>1</v>
      </c>
      <c r="J34" s="8">
        <f t="shared" si="2"/>
        <v>7.6923076923076925</v>
      </c>
      <c r="K34" s="9">
        <v>1</v>
      </c>
      <c r="L34" s="8">
        <f t="shared" si="3"/>
        <v>7.6923076923076925</v>
      </c>
      <c r="M34" s="9">
        <v>0</v>
      </c>
      <c r="N34" s="8">
        <f t="shared" si="4"/>
        <v>0</v>
      </c>
    </row>
    <row r="35" spans="1:14" ht="23.1" customHeight="1">
      <c r="A35" s="172"/>
      <c r="B35" s="172"/>
      <c r="C35" s="13"/>
      <c r="D35" s="14" t="s">
        <v>20</v>
      </c>
      <c r="E35" s="11"/>
      <c r="F35" s="10">
        <f t="shared" si="0"/>
        <v>8</v>
      </c>
      <c r="G35" s="9">
        <v>6</v>
      </c>
      <c r="H35" s="8">
        <f t="shared" si="1"/>
        <v>75</v>
      </c>
      <c r="I35" s="9">
        <v>0</v>
      </c>
      <c r="J35" s="8">
        <f t="shared" si="2"/>
        <v>0</v>
      </c>
      <c r="K35" s="9">
        <v>2</v>
      </c>
      <c r="L35" s="8">
        <f t="shared" si="3"/>
        <v>25</v>
      </c>
      <c r="M35" s="9">
        <v>0</v>
      </c>
      <c r="N35" s="8">
        <f t="shared" si="4"/>
        <v>0</v>
      </c>
    </row>
    <row r="36" spans="1:14" ht="23.1" customHeight="1">
      <c r="A36" s="172"/>
      <c r="B36" s="172"/>
      <c r="C36" s="13"/>
      <c r="D36" s="14" t="s">
        <v>19</v>
      </c>
      <c r="E36" s="11"/>
      <c r="F36" s="10">
        <f t="shared" si="0"/>
        <v>15</v>
      </c>
      <c r="G36" s="9">
        <v>12</v>
      </c>
      <c r="H36" s="8">
        <f t="shared" si="1"/>
        <v>80</v>
      </c>
      <c r="I36" s="9">
        <v>3</v>
      </c>
      <c r="J36" s="8">
        <f t="shared" si="2"/>
        <v>20</v>
      </c>
      <c r="K36" s="9">
        <v>0</v>
      </c>
      <c r="L36" s="8">
        <f t="shared" si="3"/>
        <v>0</v>
      </c>
      <c r="M36" s="9">
        <v>0</v>
      </c>
      <c r="N36" s="8">
        <f t="shared" si="4"/>
        <v>0</v>
      </c>
    </row>
    <row r="37" spans="1:14" ht="23.1" customHeight="1">
      <c r="A37" s="172"/>
      <c r="B37" s="173"/>
      <c r="C37" s="13"/>
      <c r="D37" s="14" t="s">
        <v>18</v>
      </c>
      <c r="E37" s="11"/>
      <c r="F37" s="10">
        <f t="shared" si="0"/>
        <v>5</v>
      </c>
      <c r="G37" s="9">
        <v>4</v>
      </c>
      <c r="H37" s="8">
        <f t="shared" si="1"/>
        <v>80</v>
      </c>
      <c r="I37" s="9">
        <v>0</v>
      </c>
      <c r="J37" s="8">
        <f t="shared" si="2"/>
        <v>0</v>
      </c>
      <c r="K37" s="9">
        <v>1</v>
      </c>
      <c r="L37" s="8">
        <f t="shared" si="3"/>
        <v>20</v>
      </c>
      <c r="M37" s="9">
        <v>0</v>
      </c>
      <c r="N37" s="8">
        <f t="shared" si="4"/>
        <v>0</v>
      </c>
    </row>
    <row r="38" spans="1:14" ht="23.1" customHeight="1">
      <c r="A38" s="172"/>
      <c r="B38" s="171" t="s">
        <v>17</v>
      </c>
      <c r="C38" s="13"/>
      <c r="D38" s="14" t="s">
        <v>16</v>
      </c>
      <c r="E38" s="11"/>
      <c r="F38" s="10">
        <f t="shared" si="0"/>
        <v>681</v>
      </c>
      <c r="G38" s="9">
        <f>SUM(G39:G53)</f>
        <v>474</v>
      </c>
      <c r="H38" s="8">
        <f t="shared" si="1"/>
        <v>69.603524229074893</v>
      </c>
      <c r="I38" s="9">
        <f>SUM(I39:I53)</f>
        <v>69</v>
      </c>
      <c r="J38" s="8">
        <f t="shared" si="2"/>
        <v>10.13215859030837</v>
      </c>
      <c r="K38" s="9">
        <f>SUM(K39:K53)</f>
        <v>129</v>
      </c>
      <c r="L38" s="8">
        <f t="shared" si="3"/>
        <v>18.942731277533039</v>
      </c>
      <c r="M38" s="9">
        <f>SUM(M39:M53)</f>
        <v>9</v>
      </c>
      <c r="N38" s="8">
        <f t="shared" si="4"/>
        <v>1.3215859030837005</v>
      </c>
    </row>
    <row r="39" spans="1:14" ht="23.1" customHeight="1">
      <c r="A39" s="172"/>
      <c r="B39" s="172"/>
      <c r="C39" s="13"/>
      <c r="D39" s="14" t="s">
        <v>15</v>
      </c>
      <c r="E39" s="11"/>
      <c r="F39" s="10">
        <f t="shared" si="0"/>
        <v>6</v>
      </c>
      <c r="G39" s="9">
        <v>4</v>
      </c>
      <c r="H39" s="8">
        <f t="shared" si="1"/>
        <v>66.666666666666657</v>
      </c>
      <c r="I39" s="9">
        <v>0</v>
      </c>
      <c r="J39" s="8">
        <f t="shared" si="2"/>
        <v>0</v>
      </c>
      <c r="K39" s="9">
        <v>2</v>
      </c>
      <c r="L39" s="8">
        <f t="shared" si="3"/>
        <v>33.333333333333329</v>
      </c>
      <c r="M39" s="9">
        <v>0</v>
      </c>
      <c r="N39" s="8">
        <f t="shared" si="4"/>
        <v>0</v>
      </c>
    </row>
    <row r="40" spans="1:14" ht="23.1" customHeight="1">
      <c r="A40" s="172"/>
      <c r="B40" s="172"/>
      <c r="C40" s="13"/>
      <c r="D40" s="14" t="s">
        <v>14</v>
      </c>
      <c r="E40" s="11"/>
      <c r="F40" s="10">
        <f t="shared" si="0"/>
        <v>84</v>
      </c>
      <c r="G40" s="9">
        <v>39</v>
      </c>
      <c r="H40" s="8">
        <f t="shared" si="1"/>
        <v>46.428571428571431</v>
      </c>
      <c r="I40" s="9">
        <v>7</v>
      </c>
      <c r="J40" s="8">
        <f t="shared" si="2"/>
        <v>8.3333333333333321</v>
      </c>
      <c r="K40" s="9">
        <v>36</v>
      </c>
      <c r="L40" s="8">
        <f t="shared" si="3"/>
        <v>42.857142857142854</v>
      </c>
      <c r="M40" s="9">
        <v>2</v>
      </c>
      <c r="N40" s="8">
        <f t="shared" si="4"/>
        <v>2.3809523809523809</v>
      </c>
    </row>
    <row r="41" spans="1:14" ht="23.1" customHeight="1">
      <c r="A41" s="172"/>
      <c r="B41" s="172"/>
      <c r="C41" s="13"/>
      <c r="D41" s="14" t="s">
        <v>13</v>
      </c>
      <c r="E41" s="11"/>
      <c r="F41" s="10">
        <f t="shared" si="0"/>
        <v>24</v>
      </c>
      <c r="G41" s="9">
        <v>21</v>
      </c>
      <c r="H41" s="8">
        <f t="shared" si="1"/>
        <v>87.5</v>
      </c>
      <c r="I41" s="9">
        <v>0</v>
      </c>
      <c r="J41" s="8">
        <f t="shared" si="2"/>
        <v>0</v>
      </c>
      <c r="K41" s="9">
        <v>3</v>
      </c>
      <c r="L41" s="8">
        <f t="shared" si="3"/>
        <v>12.5</v>
      </c>
      <c r="M41" s="9">
        <v>0</v>
      </c>
      <c r="N41" s="8">
        <f t="shared" si="4"/>
        <v>0</v>
      </c>
    </row>
    <row r="42" spans="1:14" ht="23.1" customHeight="1">
      <c r="A42" s="172"/>
      <c r="B42" s="172"/>
      <c r="C42" s="13"/>
      <c r="D42" s="14" t="s">
        <v>195</v>
      </c>
      <c r="E42" s="11"/>
      <c r="F42" s="10">
        <f t="shared" si="0"/>
        <v>8</v>
      </c>
      <c r="G42" s="9">
        <v>8</v>
      </c>
      <c r="H42" s="8">
        <f t="shared" si="1"/>
        <v>100</v>
      </c>
      <c r="I42" s="9">
        <v>0</v>
      </c>
      <c r="J42" s="8">
        <f t="shared" si="2"/>
        <v>0</v>
      </c>
      <c r="K42" s="9">
        <v>0</v>
      </c>
      <c r="L42" s="8">
        <f t="shared" si="3"/>
        <v>0</v>
      </c>
      <c r="M42" s="9">
        <v>0</v>
      </c>
      <c r="N42" s="8">
        <f t="shared" si="4"/>
        <v>0</v>
      </c>
    </row>
    <row r="43" spans="1:14" ht="23.1" customHeight="1">
      <c r="A43" s="172"/>
      <c r="B43" s="172"/>
      <c r="C43" s="13"/>
      <c r="D43" s="14" t="s">
        <v>194</v>
      </c>
      <c r="E43" s="11"/>
      <c r="F43" s="10">
        <f t="shared" si="0"/>
        <v>33</v>
      </c>
      <c r="G43" s="9">
        <v>25</v>
      </c>
      <c r="H43" s="8">
        <f t="shared" si="1"/>
        <v>75.757575757575751</v>
      </c>
      <c r="I43" s="9">
        <v>4</v>
      </c>
      <c r="J43" s="8">
        <f t="shared" si="2"/>
        <v>12.121212121212121</v>
      </c>
      <c r="K43" s="9">
        <v>3</v>
      </c>
      <c r="L43" s="8">
        <f t="shared" si="3"/>
        <v>9.0909090909090917</v>
      </c>
      <c r="M43" s="9">
        <v>1</v>
      </c>
      <c r="N43" s="8">
        <f t="shared" si="4"/>
        <v>3.0303030303030303</v>
      </c>
    </row>
    <row r="44" spans="1:14" ht="23.1" customHeight="1">
      <c r="A44" s="172"/>
      <c r="B44" s="172"/>
      <c r="C44" s="13"/>
      <c r="D44" s="14" t="s">
        <v>10</v>
      </c>
      <c r="E44" s="11"/>
      <c r="F44" s="10">
        <f t="shared" si="0"/>
        <v>184</v>
      </c>
      <c r="G44" s="9">
        <v>121</v>
      </c>
      <c r="H44" s="8">
        <f t="shared" si="1"/>
        <v>65.760869565217391</v>
      </c>
      <c r="I44" s="9">
        <v>27</v>
      </c>
      <c r="J44" s="8">
        <f t="shared" si="2"/>
        <v>14.673913043478262</v>
      </c>
      <c r="K44" s="9">
        <v>32</v>
      </c>
      <c r="L44" s="8">
        <f t="shared" si="3"/>
        <v>17.391304347826086</v>
      </c>
      <c r="M44" s="9">
        <v>4</v>
      </c>
      <c r="N44" s="8">
        <f t="shared" si="4"/>
        <v>2.1739130434782608</v>
      </c>
    </row>
    <row r="45" spans="1:14" ht="23.1" customHeight="1">
      <c r="A45" s="172"/>
      <c r="B45" s="172"/>
      <c r="C45" s="13"/>
      <c r="D45" s="14" t="s">
        <v>9</v>
      </c>
      <c r="E45" s="11"/>
      <c r="F45" s="10">
        <f t="shared" si="0"/>
        <v>21</v>
      </c>
      <c r="G45" s="9">
        <v>15</v>
      </c>
      <c r="H45" s="8">
        <f t="shared" si="1"/>
        <v>71.428571428571431</v>
      </c>
      <c r="I45" s="9">
        <v>3</v>
      </c>
      <c r="J45" s="8">
        <f t="shared" si="2"/>
        <v>14.285714285714285</v>
      </c>
      <c r="K45" s="9">
        <v>3</v>
      </c>
      <c r="L45" s="8">
        <f t="shared" si="3"/>
        <v>14.285714285714285</v>
      </c>
      <c r="M45" s="9">
        <v>0</v>
      </c>
      <c r="N45" s="8">
        <f t="shared" si="4"/>
        <v>0</v>
      </c>
    </row>
    <row r="46" spans="1:14" ht="23.1" customHeight="1">
      <c r="A46" s="172"/>
      <c r="B46" s="172"/>
      <c r="C46" s="13"/>
      <c r="D46" s="14" t="s">
        <v>193</v>
      </c>
      <c r="E46" s="11"/>
      <c r="F46" s="10">
        <f t="shared" si="0"/>
        <v>8</v>
      </c>
      <c r="G46" s="9">
        <v>4</v>
      </c>
      <c r="H46" s="8">
        <f t="shared" si="1"/>
        <v>50</v>
      </c>
      <c r="I46" s="9">
        <v>3</v>
      </c>
      <c r="J46" s="8">
        <f t="shared" si="2"/>
        <v>37.5</v>
      </c>
      <c r="K46" s="9">
        <v>1</v>
      </c>
      <c r="L46" s="8">
        <f t="shared" si="3"/>
        <v>12.5</v>
      </c>
      <c r="M46" s="9">
        <v>0</v>
      </c>
      <c r="N46" s="8">
        <f t="shared" si="4"/>
        <v>0</v>
      </c>
    </row>
    <row r="47" spans="1:14" ht="24" customHeight="1">
      <c r="A47" s="172"/>
      <c r="B47" s="172"/>
      <c r="C47" s="13"/>
      <c r="D47" s="12" t="s">
        <v>7</v>
      </c>
      <c r="E47" s="11"/>
      <c r="F47" s="10">
        <f t="shared" si="0"/>
        <v>19</v>
      </c>
      <c r="G47" s="9">
        <v>15</v>
      </c>
      <c r="H47" s="8">
        <f t="shared" si="1"/>
        <v>78.94736842105263</v>
      </c>
      <c r="I47" s="9">
        <v>0</v>
      </c>
      <c r="J47" s="8">
        <f t="shared" si="2"/>
        <v>0</v>
      </c>
      <c r="K47" s="9">
        <v>4</v>
      </c>
      <c r="L47" s="8">
        <f t="shared" si="3"/>
        <v>21.052631578947366</v>
      </c>
      <c r="M47" s="9">
        <v>0</v>
      </c>
      <c r="N47" s="8">
        <f t="shared" si="4"/>
        <v>0</v>
      </c>
    </row>
    <row r="48" spans="1:14" ht="23.1" customHeight="1">
      <c r="A48" s="172"/>
      <c r="B48" s="172"/>
      <c r="C48" s="13"/>
      <c r="D48" s="14" t="s">
        <v>192</v>
      </c>
      <c r="E48" s="11"/>
      <c r="F48" s="10">
        <f t="shared" si="0"/>
        <v>45</v>
      </c>
      <c r="G48" s="9">
        <v>22</v>
      </c>
      <c r="H48" s="8">
        <f t="shared" si="1"/>
        <v>48.888888888888886</v>
      </c>
      <c r="I48" s="9">
        <v>7</v>
      </c>
      <c r="J48" s="8">
        <f t="shared" si="2"/>
        <v>15.555555555555555</v>
      </c>
      <c r="K48" s="9">
        <v>15</v>
      </c>
      <c r="L48" s="8">
        <f t="shared" si="3"/>
        <v>33.333333333333329</v>
      </c>
      <c r="M48" s="9">
        <v>1</v>
      </c>
      <c r="N48" s="8">
        <f t="shared" si="4"/>
        <v>2.2222222222222223</v>
      </c>
    </row>
    <row r="49" spans="1:14" ht="23.1" customHeight="1">
      <c r="A49" s="172"/>
      <c r="B49" s="172"/>
      <c r="C49" s="13"/>
      <c r="D49" s="14" t="s">
        <v>191</v>
      </c>
      <c r="E49" s="11"/>
      <c r="F49" s="10">
        <f t="shared" si="0"/>
        <v>16</v>
      </c>
      <c r="G49" s="9">
        <v>8</v>
      </c>
      <c r="H49" s="8">
        <f t="shared" si="1"/>
        <v>50</v>
      </c>
      <c r="I49" s="9">
        <v>5</v>
      </c>
      <c r="J49" s="8">
        <f t="shared" si="2"/>
        <v>31.25</v>
      </c>
      <c r="K49" s="9">
        <v>3</v>
      </c>
      <c r="L49" s="8">
        <f t="shared" si="3"/>
        <v>18.75</v>
      </c>
      <c r="M49" s="9">
        <v>0</v>
      </c>
      <c r="N49" s="8">
        <f t="shared" si="4"/>
        <v>0</v>
      </c>
    </row>
    <row r="50" spans="1:14" ht="23.1" customHeight="1">
      <c r="A50" s="172"/>
      <c r="B50" s="172"/>
      <c r="C50" s="13"/>
      <c r="D50" s="14" t="s">
        <v>190</v>
      </c>
      <c r="E50" s="11"/>
      <c r="F50" s="10">
        <f t="shared" si="0"/>
        <v>19</v>
      </c>
      <c r="G50" s="9">
        <v>15</v>
      </c>
      <c r="H50" s="8">
        <f t="shared" si="1"/>
        <v>78.94736842105263</v>
      </c>
      <c r="I50" s="9">
        <v>1</v>
      </c>
      <c r="J50" s="8">
        <f t="shared" si="2"/>
        <v>5.2631578947368416</v>
      </c>
      <c r="K50" s="9">
        <v>3</v>
      </c>
      <c r="L50" s="8">
        <f t="shared" si="3"/>
        <v>15.789473684210526</v>
      </c>
      <c r="M50" s="9">
        <v>0</v>
      </c>
      <c r="N50" s="8">
        <f t="shared" si="4"/>
        <v>0</v>
      </c>
    </row>
    <row r="51" spans="1:14" ht="23.1" customHeight="1">
      <c r="A51" s="172"/>
      <c r="B51" s="172"/>
      <c r="C51" s="13"/>
      <c r="D51" s="14" t="s">
        <v>189</v>
      </c>
      <c r="E51" s="11"/>
      <c r="F51" s="10">
        <f t="shared" si="0"/>
        <v>146</v>
      </c>
      <c r="G51" s="9">
        <v>120</v>
      </c>
      <c r="H51" s="8">
        <f t="shared" si="1"/>
        <v>82.191780821917803</v>
      </c>
      <c r="I51" s="9">
        <v>11</v>
      </c>
      <c r="J51" s="8">
        <f t="shared" si="2"/>
        <v>7.5342465753424657</v>
      </c>
      <c r="K51" s="9">
        <v>15</v>
      </c>
      <c r="L51" s="8">
        <f t="shared" si="3"/>
        <v>10.273972602739725</v>
      </c>
      <c r="M51" s="9">
        <v>0</v>
      </c>
      <c r="N51" s="8">
        <f t="shared" si="4"/>
        <v>0</v>
      </c>
    </row>
    <row r="52" spans="1:14" ht="23.1" customHeight="1">
      <c r="A52" s="172"/>
      <c r="B52" s="172"/>
      <c r="C52" s="13"/>
      <c r="D52" s="14" t="s">
        <v>188</v>
      </c>
      <c r="E52" s="11"/>
      <c r="F52" s="10">
        <f t="shared" si="0"/>
        <v>22</v>
      </c>
      <c r="G52" s="9">
        <v>20</v>
      </c>
      <c r="H52" s="8">
        <f t="shared" si="1"/>
        <v>90.909090909090907</v>
      </c>
      <c r="I52" s="9">
        <v>0</v>
      </c>
      <c r="J52" s="8">
        <f t="shared" si="2"/>
        <v>0</v>
      </c>
      <c r="K52" s="9">
        <v>1</v>
      </c>
      <c r="L52" s="8">
        <f t="shared" si="3"/>
        <v>4.5454545454545459</v>
      </c>
      <c r="M52" s="9">
        <v>1</v>
      </c>
      <c r="N52" s="8">
        <f t="shared" si="4"/>
        <v>4.5454545454545459</v>
      </c>
    </row>
    <row r="53" spans="1:14" ht="24" customHeight="1">
      <c r="A53" s="173"/>
      <c r="B53" s="173"/>
      <c r="C53" s="13"/>
      <c r="D53" s="12" t="s">
        <v>187</v>
      </c>
      <c r="E53" s="11"/>
      <c r="F53" s="10">
        <f t="shared" si="0"/>
        <v>46</v>
      </c>
      <c r="G53" s="9">
        <v>37</v>
      </c>
      <c r="H53" s="8">
        <f t="shared" si="1"/>
        <v>80.434782608695656</v>
      </c>
      <c r="I53" s="9">
        <v>1</v>
      </c>
      <c r="J53" s="8">
        <f t="shared" si="2"/>
        <v>2.1739130434782608</v>
      </c>
      <c r="K53" s="9">
        <v>8</v>
      </c>
      <c r="L53" s="8">
        <f t="shared" si="3"/>
        <v>17.391304347826086</v>
      </c>
      <c r="M53" s="9">
        <v>0</v>
      </c>
      <c r="N53" s="8">
        <f t="shared" si="4"/>
        <v>0</v>
      </c>
    </row>
    <row r="55" spans="1:14" ht="12.75" customHeight="1"/>
    <row r="56" spans="1:14" ht="12.75" customHeight="1"/>
    <row r="57" spans="1:14">
      <c r="D57" s="5"/>
    </row>
    <row r="61" spans="1:14">
      <c r="D61" s="5"/>
    </row>
    <row r="65" spans="4:4">
      <c r="D65" s="5"/>
    </row>
    <row r="69" spans="4:4">
      <c r="D69" s="5"/>
    </row>
    <row r="71" spans="4:4">
      <c r="D71" s="5"/>
    </row>
    <row r="73" spans="4:4">
      <c r="D73" s="5"/>
    </row>
    <row r="75" spans="4:4">
      <c r="D75" s="5"/>
    </row>
    <row r="77" spans="4:4" ht="13.5" customHeight="1">
      <c r="D77" s="6"/>
    </row>
    <row r="78" spans="4:4" ht="13.5" customHeight="1"/>
    <row r="79" spans="4:4">
      <c r="D79" s="5"/>
    </row>
    <row r="81" spans="4:4">
      <c r="D81" s="5"/>
    </row>
    <row r="83" spans="4:4">
      <c r="D83" s="5"/>
    </row>
    <row r="85" spans="4:4">
      <c r="D85" s="5"/>
    </row>
    <row r="89" spans="4:4" ht="12.75" customHeight="1"/>
    <row r="90" spans="4:4" ht="12.75" customHeight="1"/>
  </sheetData>
  <mergeCells count="24">
    <mergeCell ref="A3:E6"/>
    <mergeCell ref="F3:F6"/>
    <mergeCell ref="A7:E7"/>
    <mergeCell ref="A8:A12"/>
    <mergeCell ref="B12:E12"/>
    <mergeCell ref="B8:E8"/>
    <mergeCell ref="B9:E9"/>
    <mergeCell ref="A13:A53"/>
    <mergeCell ref="B13:B37"/>
    <mergeCell ref="B38:B53"/>
    <mergeCell ref="B10:E10"/>
    <mergeCell ref="B11:E11"/>
    <mergeCell ref="G3:H4"/>
    <mergeCell ref="I3:J4"/>
    <mergeCell ref="K5:K6"/>
    <mergeCell ref="K3:L4"/>
    <mergeCell ref="M3:N4"/>
    <mergeCell ref="J5:J6"/>
    <mergeCell ref="M5:M6"/>
    <mergeCell ref="L5:L6"/>
    <mergeCell ref="G5:G6"/>
    <mergeCell ref="H5:H6"/>
    <mergeCell ref="N5:N6"/>
    <mergeCell ref="I5:I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3" width="10.625" style="3" customWidth="1"/>
    <col min="14" max="16384" width="9" style="3"/>
  </cols>
  <sheetData>
    <row r="1" spans="1:14" ht="14.25">
      <c r="A1" s="18" t="s">
        <v>639</v>
      </c>
    </row>
    <row r="2" spans="1:14">
      <c r="M2" s="46" t="s">
        <v>153</v>
      </c>
    </row>
    <row r="3" spans="1:14">
      <c r="A3" s="238" t="s">
        <v>64</v>
      </c>
      <c r="B3" s="239"/>
      <c r="C3" s="239"/>
      <c r="D3" s="239"/>
      <c r="E3" s="240"/>
      <c r="F3" s="167" t="s">
        <v>130</v>
      </c>
      <c r="G3" s="285" t="s">
        <v>163</v>
      </c>
      <c r="H3" s="315"/>
      <c r="I3" s="315"/>
      <c r="J3" s="315"/>
      <c r="K3" s="316"/>
      <c r="L3" s="214" t="s">
        <v>162</v>
      </c>
      <c r="M3" s="214" t="s">
        <v>154</v>
      </c>
    </row>
    <row r="4" spans="1:14" ht="22.5" customHeight="1">
      <c r="A4" s="241"/>
      <c r="B4" s="242"/>
      <c r="C4" s="242"/>
      <c r="D4" s="242"/>
      <c r="E4" s="243"/>
      <c r="F4" s="168"/>
      <c r="G4" s="222"/>
      <c r="H4" s="315" t="s">
        <v>199</v>
      </c>
      <c r="I4" s="315"/>
      <c r="J4" s="315"/>
      <c r="K4" s="316"/>
      <c r="L4" s="227"/>
      <c r="M4" s="227"/>
    </row>
    <row r="5" spans="1:14" ht="14.25" customHeight="1">
      <c r="A5" s="241"/>
      <c r="B5" s="242"/>
      <c r="C5" s="242"/>
      <c r="D5" s="242"/>
      <c r="E5" s="243"/>
      <c r="F5" s="168"/>
      <c r="G5" s="222"/>
      <c r="H5" s="214" t="s">
        <v>198</v>
      </c>
      <c r="I5" s="214" t="s">
        <v>197</v>
      </c>
      <c r="J5" s="214" t="s">
        <v>196</v>
      </c>
      <c r="K5" s="214" t="s">
        <v>154</v>
      </c>
      <c r="L5" s="227"/>
      <c r="M5" s="227"/>
    </row>
    <row r="6" spans="1:14" ht="39" customHeight="1">
      <c r="A6" s="244"/>
      <c r="B6" s="245"/>
      <c r="C6" s="245"/>
      <c r="D6" s="245"/>
      <c r="E6" s="246"/>
      <c r="F6" s="150"/>
      <c r="G6" s="223"/>
      <c r="H6" s="228"/>
      <c r="I6" s="228"/>
      <c r="J6" s="228"/>
      <c r="K6" s="228"/>
      <c r="L6" s="228"/>
      <c r="M6" s="228"/>
    </row>
    <row r="7" spans="1:14" ht="12" customHeight="1">
      <c r="A7" s="158" t="s">
        <v>50</v>
      </c>
      <c r="B7" s="159"/>
      <c r="C7" s="159"/>
      <c r="D7" s="159"/>
      <c r="E7" s="160"/>
      <c r="F7" s="41">
        <f>SUM(G7,L7,M7)</f>
        <v>656</v>
      </c>
      <c r="G7" s="41">
        <f t="shared" ref="G7:M7" si="0">SUM(G9,G11,G13,G15,G17)</f>
        <v>266</v>
      </c>
      <c r="H7" s="41">
        <f t="shared" si="0"/>
        <v>4</v>
      </c>
      <c r="I7" s="41">
        <f t="shared" si="0"/>
        <v>133</v>
      </c>
      <c r="J7" s="41">
        <f t="shared" si="0"/>
        <v>68</v>
      </c>
      <c r="K7" s="41">
        <f t="shared" si="0"/>
        <v>61</v>
      </c>
      <c r="L7" s="41">
        <f t="shared" si="0"/>
        <v>367</v>
      </c>
      <c r="M7" s="41">
        <f t="shared" si="0"/>
        <v>23</v>
      </c>
    </row>
    <row r="8" spans="1:14" ht="12" customHeight="1">
      <c r="A8" s="161"/>
      <c r="B8" s="162"/>
      <c r="C8" s="162"/>
      <c r="D8" s="162"/>
      <c r="E8" s="163"/>
      <c r="F8" s="44">
        <f t="shared" ref="F8:F38" si="1">SUM(G8,L8,M8)</f>
        <v>1</v>
      </c>
      <c r="G8" s="37">
        <f>IF(G7=0,0,G7/$F7)</f>
        <v>0.40548780487804881</v>
      </c>
      <c r="H8" s="37">
        <f>IF(H7=0,0,H7/$G7)</f>
        <v>1.5037593984962405E-2</v>
      </c>
      <c r="I8" s="37">
        <f>IF(I7=0,0,I7/$G7)</f>
        <v>0.5</v>
      </c>
      <c r="J8" s="37">
        <f>IF(J7=0,0,J7/$G7)</f>
        <v>0.25563909774436089</v>
      </c>
      <c r="K8" s="37">
        <f>IF(K7=0,0,K7/$G7)</f>
        <v>0.22932330827067668</v>
      </c>
      <c r="L8" s="37">
        <f>IF(L7=0,0,L7/$F7)</f>
        <v>0.55945121951219512</v>
      </c>
      <c r="M8" s="37">
        <f>IF(M7=0,0,M7/$F7)</f>
        <v>3.5060975609756101E-2</v>
      </c>
      <c r="N8" s="47"/>
    </row>
    <row r="9" spans="1:14" ht="12" customHeight="1">
      <c r="A9" s="174" t="s">
        <v>49</v>
      </c>
      <c r="B9" s="232" t="s">
        <v>48</v>
      </c>
      <c r="C9" s="233"/>
      <c r="D9" s="233"/>
      <c r="E9" s="234"/>
      <c r="F9" s="41">
        <f>SUM(G9,L9,M9)</f>
        <v>108</v>
      </c>
      <c r="G9" s="41">
        <v>44</v>
      </c>
      <c r="H9" s="41">
        <v>1</v>
      </c>
      <c r="I9" s="41">
        <v>35</v>
      </c>
      <c r="J9" s="41">
        <v>3</v>
      </c>
      <c r="K9" s="41">
        <v>5</v>
      </c>
      <c r="L9" s="41">
        <v>61</v>
      </c>
      <c r="M9" s="41">
        <v>3</v>
      </c>
    </row>
    <row r="10" spans="1:14" ht="12" customHeight="1">
      <c r="A10" s="175"/>
      <c r="B10" s="235"/>
      <c r="C10" s="236"/>
      <c r="D10" s="236"/>
      <c r="E10" s="237"/>
      <c r="F10" s="44">
        <f t="shared" si="1"/>
        <v>0.99999999999999989</v>
      </c>
      <c r="G10" s="37">
        <f>IF(G9=0,0,G9/$F9)</f>
        <v>0.40740740740740738</v>
      </c>
      <c r="H10" s="37">
        <f>IF(H9=0,0,H9/$G9)</f>
        <v>2.2727272727272728E-2</v>
      </c>
      <c r="I10" s="37">
        <f>IF(I9=0,0,I9/$G9)</f>
        <v>0.79545454545454541</v>
      </c>
      <c r="J10" s="37">
        <f>IF(J9=0,0,J9/$G9)</f>
        <v>6.8181818181818177E-2</v>
      </c>
      <c r="K10" s="37">
        <f>IF(K9=0,0,K9/$G9)</f>
        <v>0.11363636363636363</v>
      </c>
      <c r="L10" s="37">
        <f>IF(L9=0,0,L9/$F9)</f>
        <v>0.56481481481481477</v>
      </c>
      <c r="M10" s="37">
        <f>IF(M9=0,0,M9/$F9)</f>
        <v>2.7777777777777776E-2</v>
      </c>
    </row>
    <row r="11" spans="1:14" ht="12" customHeight="1">
      <c r="A11" s="175"/>
      <c r="B11" s="232" t="s">
        <v>47</v>
      </c>
      <c r="C11" s="233"/>
      <c r="D11" s="233"/>
      <c r="E11" s="234"/>
      <c r="F11" s="41">
        <f t="shared" si="1"/>
        <v>108</v>
      </c>
      <c r="G11" s="41">
        <v>43</v>
      </c>
      <c r="H11" s="41">
        <v>0</v>
      </c>
      <c r="I11" s="41">
        <v>16</v>
      </c>
      <c r="J11" s="41">
        <v>15</v>
      </c>
      <c r="K11" s="41">
        <v>12</v>
      </c>
      <c r="L11" s="41">
        <v>62</v>
      </c>
      <c r="M11" s="41">
        <v>3</v>
      </c>
    </row>
    <row r="12" spans="1:14" ht="12" customHeight="1">
      <c r="A12" s="175"/>
      <c r="B12" s="235"/>
      <c r="C12" s="236"/>
      <c r="D12" s="236"/>
      <c r="E12" s="237"/>
      <c r="F12" s="44">
        <f t="shared" si="1"/>
        <v>1</v>
      </c>
      <c r="G12" s="37">
        <f>IF(G11=0,0,G11/$F11)</f>
        <v>0.39814814814814814</v>
      </c>
      <c r="H12" s="37">
        <f>IF(H11=0,0,H11/$G11)</f>
        <v>0</v>
      </c>
      <c r="I12" s="37">
        <f>IF(I11=0,0,I11/$G11)</f>
        <v>0.37209302325581395</v>
      </c>
      <c r="J12" s="37">
        <f>IF(J11=0,0,J11/$G11)</f>
        <v>0.34883720930232559</v>
      </c>
      <c r="K12" s="37">
        <f>IF(K11=0,0,K11/$G11)</f>
        <v>0.27906976744186046</v>
      </c>
      <c r="L12" s="37">
        <f>IF(L11=0,0,L11/$F11)</f>
        <v>0.57407407407407407</v>
      </c>
      <c r="M12" s="37">
        <f>IF(M11=0,0,M11/$F11)</f>
        <v>2.7777777777777776E-2</v>
      </c>
    </row>
    <row r="13" spans="1:14" ht="12" customHeight="1">
      <c r="A13" s="175"/>
      <c r="B13" s="232" t="s">
        <v>46</v>
      </c>
      <c r="C13" s="233"/>
      <c r="D13" s="233"/>
      <c r="E13" s="234"/>
      <c r="F13" s="41">
        <f t="shared" si="1"/>
        <v>198</v>
      </c>
      <c r="G13" s="41">
        <v>78</v>
      </c>
      <c r="H13" s="41">
        <v>1</v>
      </c>
      <c r="I13" s="41">
        <v>28</v>
      </c>
      <c r="J13" s="41">
        <v>20</v>
      </c>
      <c r="K13" s="41">
        <v>29</v>
      </c>
      <c r="L13" s="41">
        <v>111</v>
      </c>
      <c r="M13" s="41">
        <v>9</v>
      </c>
    </row>
    <row r="14" spans="1:14" ht="12" customHeight="1">
      <c r="A14" s="175"/>
      <c r="B14" s="235"/>
      <c r="C14" s="236"/>
      <c r="D14" s="236"/>
      <c r="E14" s="237"/>
      <c r="F14" s="44">
        <f t="shared" si="1"/>
        <v>0.99999999999999989</v>
      </c>
      <c r="G14" s="37">
        <f>IF(G13=0,0,G13/$F13)</f>
        <v>0.39393939393939392</v>
      </c>
      <c r="H14" s="37">
        <f>IF(H13=0,0,H13/$G13)</f>
        <v>1.282051282051282E-2</v>
      </c>
      <c r="I14" s="37">
        <f>IF(I13=0,0,I13/$G13)</f>
        <v>0.35897435897435898</v>
      </c>
      <c r="J14" s="37">
        <f>IF(J13=0,0,J13/$G13)</f>
        <v>0.25641025641025639</v>
      </c>
      <c r="K14" s="37">
        <f>IF(K13=0,0,K13/$G13)</f>
        <v>0.37179487179487181</v>
      </c>
      <c r="L14" s="37">
        <f>IF(L13=0,0,L13/$F13)</f>
        <v>0.56060606060606055</v>
      </c>
      <c r="M14" s="37">
        <f>IF(M13=0,0,M13/$F13)</f>
        <v>4.5454545454545456E-2</v>
      </c>
    </row>
    <row r="15" spans="1:14" ht="12" customHeight="1">
      <c r="A15" s="175"/>
      <c r="B15" s="232" t="s">
        <v>45</v>
      </c>
      <c r="C15" s="233"/>
      <c r="D15" s="233"/>
      <c r="E15" s="234"/>
      <c r="F15" s="41">
        <f t="shared" si="1"/>
        <v>72</v>
      </c>
      <c r="G15" s="41">
        <v>22</v>
      </c>
      <c r="H15" s="41">
        <v>1</v>
      </c>
      <c r="I15" s="41">
        <v>11</v>
      </c>
      <c r="J15" s="41">
        <v>9</v>
      </c>
      <c r="K15" s="41">
        <v>1</v>
      </c>
      <c r="L15" s="41">
        <v>48</v>
      </c>
      <c r="M15" s="41">
        <v>2</v>
      </c>
    </row>
    <row r="16" spans="1:14" ht="12" customHeight="1">
      <c r="A16" s="175"/>
      <c r="B16" s="235"/>
      <c r="C16" s="236"/>
      <c r="D16" s="236"/>
      <c r="E16" s="237"/>
      <c r="F16" s="44">
        <f t="shared" si="1"/>
        <v>1</v>
      </c>
      <c r="G16" s="37">
        <f>IF(G15=0,0,G15/$F15)</f>
        <v>0.30555555555555558</v>
      </c>
      <c r="H16" s="37">
        <f>IF(H15=0,0,H15/$G15)</f>
        <v>4.5454545454545456E-2</v>
      </c>
      <c r="I16" s="37">
        <f>IF(I15=0,0,I15/$G15)</f>
        <v>0.5</v>
      </c>
      <c r="J16" s="37">
        <f>IF(J15=0,0,J15/$G15)</f>
        <v>0.40909090909090912</v>
      </c>
      <c r="K16" s="37">
        <f>IF(K15=0,0,K15/$G15)</f>
        <v>4.5454545454545456E-2</v>
      </c>
      <c r="L16" s="37">
        <f>IF(L15=0,0,L15/$F15)</f>
        <v>0.66666666666666663</v>
      </c>
      <c r="M16" s="37">
        <f>IF(M15=0,0,M15/$F15)</f>
        <v>2.7777777777777776E-2</v>
      </c>
    </row>
    <row r="17" spans="1:13" ht="12" customHeight="1">
      <c r="A17" s="175"/>
      <c r="B17" s="232" t="s">
        <v>44</v>
      </c>
      <c r="C17" s="233"/>
      <c r="D17" s="233"/>
      <c r="E17" s="234"/>
      <c r="F17" s="41">
        <f t="shared" si="1"/>
        <v>170</v>
      </c>
      <c r="G17" s="41">
        <v>79</v>
      </c>
      <c r="H17" s="41">
        <v>1</v>
      </c>
      <c r="I17" s="41">
        <v>43</v>
      </c>
      <c r="J17" s="41">
        <v>21</v>
      </c>
      <c r="K17" s="41">
        <v>14</v>
      </c>
      <c r="L17" s="41">
        <v>85</v>
      </c>
      <c r="M17" s="41">
        <v>6</v>
      </c>
    </row>
    <row r="18" spans="1:13" ht="12" customHeight="1">
      <c r="A18" s="176"/>
      <c r="B18" s="235"/>
      <c r="C18" s="236"/>
      <c r="D18" s="236"/>
      <c r="E18" s="237"/>
      <c r="F18" s="44">
        <f t="shared" si="1"/>
        <v>1</v>
      </c>
      <c r="G18" s="37">
        <f>IF(G17=0,0,G17/$F17)</f>
        <v>0.46470588235294119</v>
      </c>
      <c r="H18" s="37">
        <f>IF(H17=0,0,H17/$G17)</f>
        <v>1.2658227848101266E-2</v>
      </c>
      <c r="I18" s="37">
        <f>IF(I17=0,0,I17/$G17)</f>
        <v>0.54430379746835444</v>
      </c>
      <c r="J18" s="37">
        <f>IF(J17=0,0,J17/$G17)</f>
        <v>0.26582278481012656</v>
      </c>
      <c r="K18" s="37">
        <f>IF(K17=0,0,K17/$G17)</f>
        <v>0.17721518987341772</v>
      </c>
      <c r="L18" s="37">
        <f>IF(L17=0,0,L17/$F17)</f>
        <v>0.5</v>
      </c>
      <c r="M18" s="37">
        <f>IF(M17=0,0,M17/$F17)</f>
        <v>3.5294117647058823E-2</v>
      </c>
    </row>
    <row r="19" spans="1:13" ht="12" customHeight="1">
      <c r="A19" s="171" t="s">
        <v>43</v>
      </c>
      <c r="B19" s="171" t="s">
        <v>42</v>
      </c>
      <c r="C19" s="43"/>
      <c r="D19" s="219" t="s">
        <v>16</v>
      </c>
      <c r="E19" s="42"/>
      <c r="F19" s="41">
        <f t="shared" si="1"/>
        <v>182</v>
      </c>
      <c r="G19" s="41">
        <f t="shared" ref="G19:M19" si="2">SUM(G21,G23,G25,G27,G29,G31,G33,G35,G37,G39,G41,G43,G45,G47,G49,G51,G53,G55,G57,G59,G61,G63,G65,G67)</f>
        <v>52</v>
      </c>
      <c r="H19" s="41">
        <f t="shared" si="2"/>
        <v>1</v>
      </c>
      <c r="I19" s="41">
        <f t="shared" si="2"/>
        <v>24</v>
      </c>
      <c r="J19" s="41">
        <f t="shared" si="2"/>
        <v>18</v>
      </c>
      <c r="K19" s="41">
        <f t="shared" si="2"/>
        <v>9</v>
      </c>
      <c r="L19" s="41">
        <f t="shared" si="2"/>
        <v>121</v>
      </c>
      <c r="M19" s="41">
        <f t="shared" si="2"/>
        <v>9</v>
      </c>
    </row>
    <row r="20" spans="1:13" ht="12" customHeight="1">
      <c r="A20" s="172"/>
      <c r="B20" s="172"/>
      <c r="C20" s="40"/>
      <c r="D20" s="220"/>
      <c r="E20" s="39"/>
      <c r="F20" s="44">
        <f t="shared" si="1"/>
        <v>1</v>
      </c>
      <c r="G20" s="37">
        <f>IF(G19=0,0,G19/$F19)</f>
        <v>0.2857142857142857</v>
      </c>
      <c r="H20" s="37">
        <f>IF(H19=0,0,H19/$G19)</f>
        <v>1.9230769230769232E-2</v>
      </c>
      <c r="I20" s="37">
        <f>IF(I19=0,0,I19/$G19)</f>
        <v>0.46153846153846156</v>
      </c>
      <c r="J20" s="37">
        <f>IF(J19=0,0,J19/$G19)</f>
        <v>0.34615384615384615</v>
      </c>
      <c r="K20" s="37">
        <f>IF(K19=0,0,K19/$G19)</f>
        <v>0.17307692307692307</v>
      </c>
      <c r="L20" s="37">
        <f>IF(L19=0,0,L19/$F19)</f>
        <v>0.6648351648351648</v>
      </c>
      <c r="M20" s="37">
        <f>IF(M19=0,0,M19/$F19)</f>
        <v>4.9450549450549448E-2</v>
      </c>
    </row>
    <row r="21" spans="1:13" ht="12" customHeight="1">
      <c r="A21" s="172"/>
      <c r="B21" s="172"/>
      <c r="C21" s="43"/>
      <c r="D21" s="219" t="s">
        <v>410</v>
      </c>
      <c r="E21" s="42"/>
      <c r="F21" s="41">
        <f t="shared" si="1"/>
        <v>19</v>
      </c>
      <c r="G21" s="41">
        <v>6</v>
      </c>
      <c r="H21" s="41">
        <v>0</v>
      </c>
      <c r="I21" s="41">
        <v>0</v>
      </c>
      <c r="J21" s="41">
        <v>5</v>
      </c>
      <c r="K21" s="41">
        <v>1</v>
      </c>
      <c r="L21" s="41">
        <v>11</v>
      </c>
      <c r="M21" s="41">
        <v>2</v>
      </c>
    </row>
    <row r="22" spans="1:13" ht="12" customHeight="1">
      <c r="A22" s="172"/>
      <c r="B22" s="172"/>
      <c r="C22" s="40"/>
      <c r="D22" s="220"/>
      <c r="E22" s="39"/>
      <c r="F22" s="44">
        <f t="shared" si="1"/>
        <v>1</v>
      </c>
      <c r="G22" s="37">
        <f>IF(G21=0,0,G21/$F21)</f>
        <v>0.31578947368421051</v>
      </c>
      <c r="H22" s="37">
        <f>IF(H21=0,0,H21/$G21)</f>
        <v>0</v>
      </c>
      <c r="I22" s="37">
        <f>IF(I21=0,0,I21/$G21)</f>
        <v>0</v>
      </c>
      <c r="J22" s="37">
        <f>IF(J21=0,0,J21/$G21)</f>
        <v>0.83333333333333337</v>
      </c>
      <c r="K22" s="37">
        <f>IF(K21=0,0,K21/$G21)</f>
        <v>0.16666666666666666</v>
      </c>
      <c r="L22" s="37">
        <f>IF(L21=0,0,L21/$F21)</f>
        <v>0.57894736842105265</v>
      </c>
      <c r="M22" s="37">
        <f>IF(M21=0,0,M21/$F21)</f>
        <v>0.10526315789473684</v>
      </c>
    </row>
    <row r="23" spans="1:13" ht="12" customHeight="1">
      <c r="A23" s="172"/>
      <c r="B23" s="172"/>
      <c r="C23" s="43"/>
      <c r="D23" s="219" t="s">
        <v>411</v>
      </c>
      <c r="E23" s="42"/>
      <c r="F23" s="41">
        <f t="shared" si="1"/>
        <v>2</v>
      </c>
      <c r="G23" s="41">
        <v>0</v>
      </c>
      <c r="H23" s="41">
        <v>0</v>
      </c>
      <c r="I23" s="41">
        <v>0</v>
      </c>
      <c r="J23" s="41">
        <v>0</v>
      </c>
      <c r="K23" s="41">
        <v>0</v>
      </c>
      <c r="L23" s="41">
        <v>2</v>
      </c>
      <c r="M23" s="41">
        <v>0</v>
      </c>
    </row>
    <row r="24" spans="1:13" ht="12" customHeight="1">
      <c r="A24" s="172"/>
      <c r="B24" s="172"/>
      <c r="C24" s="40"/>
      <c r="D24" s="220"/>
      <c r="E24" s="39"/>
      <c r="F24" s="44">
        <f t="shared" si="1"/>
        <v>1</v>
      </c>
      <c r="G24" s="37">
        <f>IF(G23=0,0,G23/$F23)</f>
        <v>0</v>
      </c>
      <c r="H24" s="37">
        <f>IF(H23=0,0,H23/$G23)</f>
        <v>0</v>
      </c>
      <c r="I24" s="37">
        <f>IF(I23=0,0,I23/$G23)</f>
        <v>0</v>
      </c>
      <c r="J24" s="37">
        <f>IF(J23=0,0,J23/$G23)</f>
        <v>0</v>
      </c>
      <c r="K24" s="37">
        <f>IF(K23=0,0,K23/$G23)</f>
        <v>0</v>
      </c>
      <c r="L24" s="37">
        <f>IF(L23=0,0,L23/$F23)</f>
        <v>1</v>
      </c>
      <c r="M24" s="37">
        <f>IF(M23=0,0,M23/$F23)</f>
        <v>0</v>
      </c>
    </row>
    <row r="25" spans="1:13" ht="12" customHeight="1">
      <c r="A25" s="172"/>
      <c r="B25" s="172"/>
      <c r="C25" s="43"/>
      <c r="D25" s="225" t="s">
        <v>412</v>
      </c>
      <c r="E25" s="117"/>
      <c r="F25" s="106">
        <f t="shared" si="1"/>
        <v>16</v>
      </c>
      <c r="G25" s="106">
        <v>7</v>
      </c>
      <c r="H25" s="106">
        <v>0</v>
      </c>
      <c r="I25" s="41">
        <v>4</v>
      </c>
      <c r="J25" s="41">
        <v>0</v>
      </c>
      <c r="K25" s="41">
        <v>3</v>
      </c>
      <c r="L25" s="41">
        <v>9</v>
      </c>
      <c r="M25" s="41">
        <v>0</v>
      </c>
    </row>
    <row r="26" spans="1:13" ht="12" customHeight="1">
      <c r="A26" s="172"/>
      <c r="B26" s="172"/>
      <c r="C26" s="40"/>
      <c r="D26" s="226"/>
      <c r="E26" s="118"/>
      <c r="F26" s="119">
        <f t="shared" si="1"/>
        <v>1</v>
      </c>
      <c r="G26" s="109">
        <f>IF(G25=0,0,G25/$F25)</f>
        <v>0.4375</v>
      </c>
      <c r="H26" s="109">
        <f>IF(H25=0,0,H25/$G25)</f>
        <v>0</v>
      </c>
      <c r="I26" s="37">
        <f>IF(I25=0,0,I25/$G25)</f>
        <v>0.5714285714285714</v>
      </c>
      <c r="J26" s="37">
        <f>IF(J25=0,0,J25/$G25)</f>
        <v>0</v>
      </c>
      <c r="K26" s="37">
        <f>IF(K25=0,0,K25/$G25)</f>
        <v>0.42857142857142855</v>
      </c>
      <c r="L26" s="37">
        <f>IF(L25=0,0,L25/$F25)</f>
        <v>0.5625</v>
      </c>
      <c r="M26" s="37">
        <f>IF(M25=0,0,M25/$F25)</f>
        <v>0</v>
      </c>
    </row>
    <row r="27" spans="1:13" ht="12" customHeight="1">
      <c r="A27" s="172"/>
      <c r="B27" s="172"/>
      <c r="C27" s="43"/>
      <c r="D27" s="219" t="s">
        <v>413</v>
      </c>
      <c r="E27" s="42"/>
      <c r="F27" s="41">
        <f t="shared" si="1"/>
        <v>1</v>
      </c>
      <c r="G27" s="41">
        <v>1</v>
      </c>
      <c r="H27" s="41">
        <v>0</v>
      </c>
      <c r="I27" s="41">
        <v>1</v>
      </c>
      <c r="J27" s="41">
        <v>0</v>
      </c>
      <c r="K27" s="41">
        <v>0</v>
      </c>
      <c r="L27" s="41">
        <v>0</v>
      </c>
      <c r="M27" s="41">
        <v>0</v>
      </c>
    </row>
    <row r="28" spans="1:13" ht="12" customHeight="1">
      <c r="A28" s="172"/>
      <c r="B28" s="172"/>
      <c r="C28" s="40"/>
      <c r="D28" s="220"/>
      <c r="E28" s="39"/>
      <c r="F28" s="44">
        <f t="shared" si="1"/>
        <v>1</v>
      </c>
      <c r="G28" s="37">
        <f>IF(G27=0,0,G27/$F27)</f>
        <v>1</v>
      </c>
      <c r="H28" s="37">
        <f>IF(H27=0,0,H27/$G27)</f>
        <v>0</v>
      </c>
      <c r="I28" s="37">
        <f>IF(I27=0,0,I27/$G27)</f>
        <v>1</v>
      </c>
      <c r="J28" s="37">
        <f>IF(J27=0,0,J27/$G27)</f>
        <v>0</v>
      </c>
      <c r="K28" s="37">
        <f>IF(K27=0,0,K27/$G27)</f>
        <v>0</v>
      </c>
      <c r="L28" s="37">
        <f>IF(L27=0,0,L27/$F27)</f>
        <v>0</v>
      </c>
      <c r="M28" s="37">
        <f>IF(M27=0,0,M27/$F27)</f>
        <v>0</v>
      </c>
    </row>
    <row r="29" spans="1:13" ht="12" customHeight="1">
      <c r="A29" s="172"/>
      <c r="B29" s="172"/>
      <c r="C29" s="43"/>
      <c r="D29" s="219" t="s">
        <v>414</v>
      </c>
      <c r="E29" s="42"/>
      <c r="F29" s="41">
        <f t="shared" si="1"/>
        <v>4</v>
      </c>
      <c r="G29" s="41">
        <v>1</v>
      </c>
      <c r="H29" s="41">
        <v>0</v>
      </c>
      <c r="I29" s="41">
        <v>1</v>
      </c>
      <c r="J29" s="41">
        <v>0</v>
      </c>
      <c r="K29" s="41">
        <v>0</v>
      </c>
      <c r="L29" s="41">
        <v>3</v>
      </c>
      <c r="M29" s="41">
        <v>0</v>
      </c>
    </row>
    <row r="30" spans="1:13" ht="12" customHeight="1">
      <c r="A30" s="172"/>
      <c r="B30" s="172"/>
      <c r="C30" s="40"/>
      <c r="D30" s="220"/>
      <c r="E30" s="39"/>
      <c r="F30" s="44">
        <f t="shared" si="1"/>
        <v>1</v>
      </c>
      <c r="G30" s="37">
        <f>IF(G29=0,0,G29/$F29)</f>
        <v>0.25</v>
      </c>
      <c r="H30" s="37">
        <f>IF(H29=0,0,H29/$G29)</f>
        <v>0</v>
      </c>
      <c r="I30" s="37">
        <f>IF(I29=0,0,I29/$G29)</f>
        <v>1</v>
      </c>
      <c r="J30" s="37">
        <f>IF(J29=0,0,J29/$G29)</f>
        <v>0</v>
      </c>
      <c r="K30" s="37">
        <f>IF(K29=0,0,K29/$G29)</f>
        <v>0</v>
      </c>
      <c r="L30" s="37">
        <f>IF(L29=0,0,L29/$F29)</f>
        <v>0.75</v>
      </c>
      <c r="M30" s="37">
        <f>IF(M29=0,0,M29/$F29)</f>
        <v>0</v>
      </c>
    </row>
    <row r="31" spans="1:13" ht="12" customHeight="1">
      <c r="A31" s="172"/>
      <c r="B31" s="172"/>
      <c r="C31" s="43"/>
      <c r="D31" s="219" t="s">
        <v>415</v>
      </c>
      <c r="E31" s="42"/>
      <c r="F31" s="41">
        <f t="shared" si="1"/>
        <v>1</v>
      </c>
      <c r="G31" s="41">
        <v>0</v>
      </c>
      <c r="H31" s="41">
        <v>0</v>
      </c>
      <c r="I31" s="41">
        <v>0</v>
      </c>
      <c r="J31" s="41">
        <v>0</v>
      </c>
      <c r="K31" s="41">
        <v>0</v>
      </c>
      <c r="L31" s="41">
        <v>1</v>
      </c>
      <c r="M31" s="41">
        <v>0</v>
      </c>
    </row>
    <row r="32" spans="1:13" ht="12" customHeight="1">
      <c r="A32" s="172"/>
      <c r="B32" s="172"/>
      <c r="C32" s="40"/>
      <c r="D32" s="220"/>
      <c r="E32" s="39"/>
      <c r="F32" s="44">
        <f t="shared" si="1"/>
        <v>1</v>
      </c>
      <c r="G32" s="37">
        <f>IF(G31=0,0,G31/$F31)</f>
        <v>0</v>
      </c>
      <c r="H32" s="37">
        <f>IF(H31=0,0,H31/$G31)</f>
        <v>0</v>
      </c>
      <c r="I32" s="37">
        <f>IF(I31=0,0,I31/$G31)</f>
        <v>0</v>
      </c>
      <c r="J32" s="37">
        <f>IF(J31=0,0,J31/$G31)</f>
        <v>0</v>
      </c>
      <c r="K32" s="37">
        <f>IF(K31=0,0,K31/$G31)</f>
        <v>0</v>
      </c>
      <c r="L32" s="37">
        <f>IF(L31=0,0,L31/$F31)</f>
        <v>1</v>
      </c>
      <c r="M32" s="37">
        <f>IF(M31=0,0,M31/$F31)</f>
        <v>0</v>
      </c>
    </row>
    <row r="33" spans="1:13" ht="12" customHeight="1">
      <c r="A33" s="172"/>
      <c r="B33" s="172"/>
      <c r="C33" s="43"/>
      <c r="D33" s="219" t="s">
        <v>416</v>
      </c>
      <c r="E33" s="42"/>
      <c r="F33" s="41">
        <f t="shared" si="1"/>
        <v>4</v>
      </c>
      <c r="G33" s="41">
        <v>1</v>
      </c>
      <c r="H33" s="41">
        <v>0</v>
      </c>
      <c r="I33" s="41">
        <v>1</v>
      </c>
      <c r="J33" s="41">
        <v>0</v>
      </c>
      <c r="K33" s="41">
        <v>0</v>
      </c>
      <c r="L33" s="41">
        <v>2</v>
      </c>
      <c r="M33" s="41">
        <v>1</v>
      </c>
    </row>
    <row r="34" spans="1:13" ht="12" customHeight="1">
      <c r="A34" s="172"/>
      <c r="B34" s="172"/>
      <c r="C34" s="40"/>
      <c r="D34" s="220"/>
      <c r="E34" s="39"/>
      <c r="F34" s="44">
        <f t="shared" si="1"/>
        <v>1</v>
      </c>
      <c r="G34" s="37">
        <f>IF(G33=0,0,G33/$F33)</f>
        <v>0.25</v>
      </c>
      <c r="H34" s="37">
        <f>IF(H33=0,0,H33/$G33)</f>
        <v>0</v>
      </c>
      <c r="I34" s="37">
        <f>IF(I33=0,0,I33/$G33)</f>
        <v>1</v>
      </c>
      <c r="J34" s="37">
        <f>IF(J33=0,0,J33/$G33)</f>
        <v>0</v>
      </c>
      <c r="K34" s="37">
        <f>IF(K33=0,0,K33/$G33)</f>
        <v>0</v>
      </c>
      <c r="L34" s="37">
        <f>IF(L33=0,0,L33/$F33)</f>
        <v>0.5</v>
      </c>
      <c r="M34" s="37">
        <f>IF(M33=0,0,M33/$F33)</f>
        <v>0.25</v>
      </c>
    </row>
    <row r="35" spans="1:13" ht="12" customHeight="1">
      <c r="A35" s="172"/>
      <c r="B35" s="172"/>
      <c r="C35" s="43"/>
      <c r="D35" s="219" t="s">
        <v>417</v>
      </c>
      <c r="E35" s="42"/>
      <c r="F35" s="41">
        <f t="shared" si="1"/>
        <v>10</v>
      </c>
      <c r="G35" s="41">
        <v>3</v>
      </c>
      <c r="H35" s="41">
        <v>0</v>
      </c>
      <c r="I35" s="41">
        <v>0</v>
      </c>
      <c r="J35" s="41">
        <v>2</v>
      </c>
      <c r="K35" s="41">
        <v>1</v>
      </c>
      <c r="L35" s="41">
        <v>5</v>
      </c>
      <c r="M35" s="41">
        <v>2</v>
      </c>
    </row>
    <row r="36" spans="1:13" ht="12" customHeight="1">
      <c r="A36" s="172"/>
      <c r="B36" s="172"/>
      <c r="C36" s="40"/>
      <c r="D36" s="220"/>
      <c r="E36" s="39"/>
      <c r="F36" s="44">
        <f t="shared" si="1"/>
        <v>1</v>
      </c>
      <c r="G36" s="37">
        <f>IF(G35=0,0,G35/$F35)</f>
        <v>0.3</v>
      </c>
      <c r="H36" s="37">
        <f>IF(H35=0,0,H35/$G35)</f>
        <v>0</v>
      </c>
      <c r="I36" s="37">
        <f>IF(I35=0,0,I35/$G35)</f>
        <v>0</v>
      </c>
      <c r="J36" s="37">
        <f>IF(J35=0,0,J35/$G35)</f>
        <v>0.66666666666666663</v>
      </c>
      <c r="K36" s="37">
        <f>IF(K35=0,0,K35/$G35)</f>
        <v>0.33333333333333331</v>
      </c>
      <c r="L36" s="37">
        <f>IF(L35=0,0,L35/$F35)</f>
        <v>0.5</v>
      </c>
      <c r="M36" s="37">
        <f>IF(M35=0,0,M35/$F35)</f>
        <v>0.2</v>
      </c>
    </row>
    <row r="37" spans="1:13" ht="12" customHeight="1">
      <c r="A37" s="172"/>
      <c r="B37" s="172"/>
      <c r="C37" s="43"/>
      <c r="D37" s="219" t="s">
        <v>418</v>
      </c>
      <c r="E37" s="42"/>
      <c r="F37" s="41">
        <f t="shared" si="1"/>
        <v>0</v>
      </c>
      <c r="G37" s="41">
        <v>0</v>
      </c>
      <c r="H37" s="41">
        <v>0</v>
      </c>
      <c r="I37" s="41">
        <v>0</v>
      </c>
      <c r="J37" s="41">
        <v>0</v>
      </c>
      <c r="K37" s="41">
        <v>0</v>
      </c>
      <c r="L37" s="41">
        <v>0</v>
      </c>
      <c r="M37" s="41">
        <v>0</v>
      </c>
    </row>
    <row r="38" spans="1:13" ht="12" customHeight="1">
      <c r="A38" s="172"/>
      <c r="B38" s="172"/>
      <c r="C38" s="40"/>
      <c r="D38" s="220"/>
      <c r="E38" s="39"/>
      <c r="F38" s="44">
        <f t="shared" si="1"/>
        <v>0</v>
      </c>
      <c r="G38" s="37">
        <f>IF(G37=0,0,G37/$F37)</f>
        <v>0</v>
      </c>
      <c r="H38" s="37">
        <f>IF(H37=0,0,H37/$G37)</f>
        <v>0</v>
      </c>
      <c r="I38" s="37">
        <f>IF(I37=0,0,I37/$G37)</f>
        <v>0</v>
      </c>
      <c r="J38" s="37">
        <f>IF(J37=0,0,J37/$G37)</f>
        <v>0</v>
      </c>
      <c r="K38" s="37">
        <f>IF(K37=0,0,K37/$G37)</f>
        <v>0</v>
      </c>
      <c r="L38" s="37">
        <f>IF(L37=0,0,L37/$F37)</f>
        <v>0</v>
      </c>
      <c r="M38" s="37">
        <f>IF(M37=0,0,M37/$F37)</f>
        <v>0</v>
      </c>
    </row>
    <row r="39" spans="1:13" ht="12" customHeight="1">
      <c r="A39" s="172"/>
      <c r="B39" s="172"/>
      <c r="C39" s="43"/>
      <c r="D39" s="219" t="s">
        <v>419</v>
      </c>
      <c r="E39" s="42"/>
      <c r="F39" s="41">
        <f t="shared" ref="F39:F70" si="3">SUM(G39,L39,M39)</f>
        <v>7</v>
      </c>
      <c r="G39" s="41">
        <v>4</v>
      </c>
      <c r="H39" s="41">
        <v>0</v>
      </c>
      <c r="I39" s="41">
        <v>2</v>
      </c>
      <c r="J39" s="41">
        <v>1</v>
      </c>
      <c r="K39" s="41">
        <v>1</v>
      </c>
      <c r="L39" s="41">
        <v>3</v>
      </c>
      <c r="M39" s="41">
        <v>0</v>
      </c>
    </row>
    <row r="40" spans="1:13" ht="12" customHeight="1">
      <c r="A40" s="172"/>
      <c r="B40" s="172"/>
      <c r="C40" s="40"/>
      <c r="D40" s="220"/>
      <c r="E40" s="39"/>
      <c r="F40" s="44">
        <f t="shared" si="3"/>
        <v>1</v>
      </c>
      <c r="G40" s="37">
        <f>IF(G39=0,0,G39/$F39)</f>
        <v>0.5714285714285714</v>
      </c>
      <c r="H40" s="37">
        <f>IF(H39=0,0,H39/$G39)</f>
        <v>0</v>
      </c>
      <c r="I40" s="37">
        <f>IF(I39=0,0,I39/$G39)</f>
        <v>0.5</v>
      </c>
      <c r="J40" s="37">
        <f>IF(J39=0,0,J39/$G39)</f>
        <v>0.25</v>
      </c>
      <c r="K40" s="37">
        <f>IF(K39=0,0,K39/$G39)</f>
        <v>0.25</v>
      </c>
      <c r="L40" s="37">
        <f>IF(L39=0,0,L39/$F39)</f>
        <v>0.42857142857142855</v>
      </c>
      <c r="M40" s="37">
        <f>IF(M39=0,0,M39/$F39)</f>
        <v>0</v>
      </c>
    </row>
    <row r="41" spans="1:13" ht="12" customHeight="1">
      <c r="A41" s="172"/>
      <c r="B41" s="172"/>
      <c r="C41" s="43"/>
      <c r="D41" s="219" t="s">
        <v>420</v>
      </c>
      <c r="E41" s="42"/>
      <c r="F41" s="41">
        <f t="shared" ref="F41:F42" si="4">SUM(G41,L41,M41)</f>
        <v>0</v>
      </c>
      <c r="G41" s="41">
        <v>0</v>
      </c>
      <c r="H41" s="41">
        <v>0</v>
      </c>
      <c r="I41" s="41">
        <v>0</v>
      </c>
      <c r="J41" s="41">
        <v>0</v>
      </c>
      <c r="K41" s="41">
        <v>0</v>
      </c>
      <c r="L41" s="41">
        <v>0</v>
      </c>
      <c r="M41" s="41">
        <v>0</v>
      </c>
    </row>
    <row r="42" spans="1:13" ht="12" customHeight="1">
      <c r="A42" s="172"/>
      <c r="B42" s="172"/>
      <c r="C42" s="40"/>
      <c r="D42" s="220"/>
      <c r="E42" s="39"/>
      <c r="F42" s="44">
        <f t="shared" si="4"/>
        <v>0</v>
      </c>
      <c r="G42" s="37">
        <f>IF(G41=0,0,G41/$F41)</f>
        <v>0</v>
      </c>
      <c r="H42" s="37">
        <f>IF(H41=0,0,H41/$G41)</f>
        <v>0</v>
      </c>
      <c r="I42" s="37">
        <f>IF(I41=0,0,I41/$G41)</f>
        <v>0</v>
      </c>
      <c r="J42" s="37">
        <f>IF(J41=0,0,J41/$G41)</f>
        <v>0</v>
      </c>
      <c r="K42" s="37">
        <f>IF(K41=0,0,K41/$G41)</f>
        <v>0</v>
      </c>
      <c r="L42" s="37">
        <f>IF(L41=0,0,L41/$F41)</f>
        <v>0</v>
      </c>
      <c r="M42" s="37">
        <f>IF(M41=0,0,M41/$F41)</f>
        <v>0</v>
      </c>
    </row>
    <row r="43" spans="1:13" ht="12" customHeight="1">
      <c r="A43" s="172"/>
      <c r="B43" s="172"/>
      <c r="C43" s="43"/>
      <c r="D43" s="219" t="s">
        <v>421</v>
      </c>
      <c r="E43" s="42"/>
      <c r="F43" s="41">
        <f t="shared" si="3"/>
        <v>2</v>
      </c>
      <c r="G43" s="41">
        <v>0</v>
      </c>
      <c r="H43" s="41">
        <v>0</v>
      </c>
      <c r="I43" s="41">
        <v>0</v>
      </c>
      <c r="J43" s="41">
        <v>0</v>
      </c>
      <c r="K43" s="41">
        <v>0</v>
      </c>
      <c r="L43" s="41">
        <v>2</v>
      </c>
      <c r="M43" s="41">
        <v>0</v>
      </c>
    </row>
    <row r="44" spans="1:13" ht="12" customHeight="1">
      <c r="A44" s="172"/>
      <c r="B44" s="172"/>
      <c r="C44" s="40"/>
      <c r="D44" s="220"/>
      <c r="E44" s="39"/>
      <c r="F44" s="44">
        <f t="shared" si="3"/>
        <v>1</v>
      </c>
      <c r="G44" s="37">
        <f>IF(G43=0,0,G43/$F43)</f>
        <v>0</v>
      </c>
      <c r="H44" s="37">
        <f>IF(H43=0,0,H43/$G43)</f>
        <v>0</v>
      </c>
      <c r="I44" s="37">
        <f>IF(I43=0,0,I43/$G43)</f>
        <v>0</v>
      </c>
      <c r="J44" s="37">
        <f>IF(J43=0,0,J43/$G43)</f>
        <v>0</v>
      </c>
      <c r="K44" s="37">
        <f>IF(K43=0,0,K43/$G43)</f>
        <v>0</v>
      </c>
      <c r="L44" s="37">
        <f>IF(L43=0,0,L43/$F43)</f>
        <v>1</v>
      </c>
      <c r="M44" s="37">
        <f>IF(M43=0,0,M43/$F43)</f>
        <v>0</v>
      </c>
    </row>
    <row r="45" spans="1:13" ht="12" customHeight="1">
      <c r="A45" s="172"/>
      <c r="B45" s="172"/>
      <c r="C45" s="43"/>
      <c r="D45" s="219" t="s">
        <v>422</v>
      </c>
      <c r="E45" s="42"/>
      <c r="F45" s="41">
        <f t="shared" si="3"/>
        <v>4</v>
      </c>
      <c r="G45" s="41">
        <v>0</v>
      </c>
      <c r="H45" s="41">
        <v>0</v>
      </c>
      <c r="I45" s="41">
        <v>0</v>
      </c>
      <c r="J45" s="41">
        <v>0</v>
      </c>
      <c r="K45" s="41">
        <v>0</v>
      </c>
      <c r="L45" s="41">
        <v>4</v>
      </c>
      <c r="M45" s="41">
        <v>0</v>
      </c>
    </row>
    <row r="46" spans="1:13" ht="12" customHeight="1">
      <c r="A46" s="172"/>
      <c r="B46" s="172"/>
      <c r="C46" s="40"/>
      <c r="D46" s="220"/>
      <c r="E46" s="39"/>
      <c r="F46" s="44">
        <f t="shared" si="3"/>
        <v>1</v>
      </c>
      <c r="G46" s="37">
        <f>IF(G45=0,0,G45/$F45)</f>
        <v>0</v>
      </c>
      <c r="H46" s="37">
        <f>IF(H45=0,0,H45/$G45)</f>
        <v>0</v>
      </c>
      <c r="I46" s="37">
        <f>IF(I45=0,0,I45/$G45)</f>
        <v>0</v>
      </c>
      <c r="J46" s="37">
        <f>IF(J45=0,0,J45/$G45)</f>
        <v>0</v>
      </c>
      <c r="K46" s="37">
        <f>IF(K45=0,0,K45/$G45)</f>
        <v>0</v>
      </c>
      <c r="L46" s="37">
        <f>IF(L45=0,0,L45/$F45)</f>
        <v>1</v>
      </c>
      <c r="M46" s="37">
        <f>IF(M45=0,0,M45/$F45)</f>
        <v>0</v>
      </c>
    </row>
    <row r="47" spans="1:13" ht="12" customHeight="1">
      <c r="A47" s="172"/>
      <c r="B47" s="172"/>
      <c r="C47" s="43"/>
      <c r="D47" s="219" t="s">
        <v>423</v>
      </c>
      <c r="E47" s="42"/>
      <c r="F47" s="41">
        <f t="shared" si="3"/>
        <v>3</v>
      </c>
      <c r="G47" s="41">
        <v>0</v>
      </c>
      <c r="H47" s="41">
        <v>0</v>
      </c>
      <c r="I47" s="41">
        <v>0</v>
      </c>
      <c r="J47" s="41">
        <v>0</v>
      </c>
      <c r="K47" s="41">
        <v>0</v>
      </c>
      <c r="L47" s="41">
        <v>3</v>
      </c>
      <c r="M47" s="41">
        <v>0</v>
      </c>
    </row>
    <row r="48" spans="1:13" ht="12" customHeight="1">
      <c r="A48" s="172"/>
      <c r="B48" s="172"/>
      <c r="C48" s="40"/>
      <c r="D48" s="220"/>
      <c r="E48" s="39"/>
      <c r="F48" s="44">
        <f t="shared" si="3"/>
        <v>1</v>
      </c>
      <c r="G48" s="37">
        <f>IF(G47=0,0,G47/$F47)</f>
        <v>0</v>
      </c>
      <c r="H48" s="37">
        <f>IF(H47=0,0,H47/$G47)</f>
        <v>0</v>
      </c>
      <c r="I48" s="37">
        <f>IF(I47=0,0,I47/$G47)</f>
        <v>0</v>
      </c>
      <c r="J48" s="37">
        <f>IF(J47=0,0,J47/$G47)</f>
        <v>0</v>
      </c>
      <c r="K48" s="37">
        <f>IF(K47=0,0,K47/$G47)</f>
        <v>0</v>
      </c>
      <c r="L48" s="37">
        <f>IF(L47=0,0,L47/$F47)</f>
        <v>1</v>
      </c>
      <c r="M48" s="37">
        <f>IF(M47=0,0,M47/$F47)</f>
        <v>0</v>
      </c>
    </row>
    <row r="49" spans="1:13" ht="12" customHeight="1">
      <c r="A49" s="172"/>
      <c r="B49" s="172"/>
      <c r="C49" s="43"/>
      <c r="D49" s="219" t="s">
        <v>424</v>
      </c>
      <c r="E49" s="42"/>
      <c r="F49" s="41">
        <f t="shared" si="3"/>
        <v>3</v>
      </c>
      <c r="G49" s="41">
        <v>1</v>
      </c>
      <c r="H49" s="41">
        <v>0</v>
      </c>
      <c r="I49" s="41">
        <v>1</v>
      </c>
      <c r="J49" s="41">
        <v>0</v>
      </c>
      <c r="K49" s="41">
        <v>0</v>
      </c>
      <c r="L49" s="41">
        <v>2</v>
      </c>
      <c r="M49" s="41">
        <v>0</v>
      </c>
    </row>
    <row r="50" spans="1:13" ht="12" customHeight="1">
      <c r="A50" s="172"/>
      <c r="B50" s="172"/>
      <c r="C50" s="40"/>
      <c r="D50" s="220"/>
      <c r="E50" s="39"/>
      <c r="F50" s="44">
        <f t="shared" si="3"/>
        <v>1</v>
      </c>
      <c r="G50" s="37">
        <f>IF(G49=0,0,G49/$F49)</f>
        <v>0.33333333333333331</v>
      </c>
      <c r="H50" s="37">
        <f>IF(H49=0,0,H49/$G49)</f>
        <v>0</v>
      </c>
      <c r="I50" s="37">
        <f>IF(I49=0,0,I49/$G49)</f>
        <v>1</v>
      </c>
      <c r="J50" s="37">
        <f>IF(J49=0,0,J49/$G49)</f>
        <v>0</v>
      </c>
      <c r="K50" s="37">
        <f>IF(K49=0,0,K49/$G49)</f>
        <v>0</v>
      </c>
      <c r="L50" s="37">
        <f>IF(L49=0,0,L49/$F49)</f>
        <v>0.66666666666666663</v>
      </c>
      <c r="M50" s="37">
        <f>IF(M49=0,0,M49/$F49)</f>
        <v>0</v>
      </c>
    </row>
    <row r="51" spans="1:13" ht="12" customHeight="1">
      <c r="A51" s="172"/>
      <c r="B51" s="172"/>
      <c r="C51" s="43"/>
      <c r="D51" s="219" t="s">
        <v>425</v>
      </c>
      <c r="E51" s="42"/>
      <c r="F51" s="41">
        <f t="shared" si="3"/>
        <v>11</v>
      </c>
      <c r="G51" s="41">
        <v>4</v>
      </c>
      <c r="H51" s="41">
        <v>0</v>
      </c>
      <c r="I51" s="41">
        <v>2</v>
      </c>
      <c r="J51" s="41">
        <v>2</v>
      </c>
      <c r="K51" s="41">
        <v>0</v>
      </c>
      <c r="L51" s="41">
        <v>7</v>
      </c>
      <c r="M51" s="41">
        <v>0</v>
      </c>
    </row>
    <row r="52" spans="1:13" ht="12" customHeight="1">
      <c r="A52" s="172"/>
      <c r="B52" s="172"/>
      <c r="C52" s="40"/>
      <c r="D52" s="220"/>
      <c r="E52" s="39"/>
      <c r="F52" s="44">
        <f t="shared" si="3"/>
        <v>1</v>
      </c>
      <c r="G52" s="37">
        <f>IF(G51=0,0,G51/$F51)</f>
        <v>0.36363636363636365</v>
      </c>
      <c r="H52" s="37">
        <f>IF(H51=0,0,H51/$G51)</f>
        <v>0</v>
      </c>
      <c r="I52" s="37">
        <f>IF(I51=0,0,I51/$G51)</f>
        <v>0.5</v>
      </c>
      <c r="J52" s="37">
        <f>IF(J51=0,0,J51/$G51)</f>
        <v>0.5</v>
      </c>
      <c r="K52" s="37">
        <f>IF(K51=0,0,K51/$G51)</f>
        <v>0</v>
      </c>
      <c r="L52" s="37">
        <f>IF(L51=0,0,L51/$F51)</f>
        <v>0.63636363636363635</v>
      </c>
      <c r="M52" s="37">
        <f>IF(M51=0,0,M51/$F51)</f>
        <v>0</v>
      </c>
    </row>
    <row r="53" spans="1:13" ht="12" customHeight="1">
      <c r="A53" s="172"/>
      <c r="B53" s="172"/>
      <c r="C53" s="43"/>
      <c r="D53" s="219" t="s">
        <v>426</v>
      </c>
      <c r="E53" s="42"/>
      <c r="F53" s="41">
        <f t="shared" si="3"/>
        <v>4</v>
      </c>
      <c r="G53" s="41">
        <v>2</v>
      </c>
      <c r="H53" s="41">
        <v>0</v>
      </c>
      <c r="I53" s="41">
        <v>1</v>
      </c>
      <c r="J53" s="41">
        <v>1</v>
      </c>
      <c r="K53" s="41">
        <v>0</v>
      </c>
      <c r="L53" s="41">
        <v>2</v>
      </c>
      <c r="M53" s="41">
        <v>0</v>
      </c>
    </row>
    <row r="54" spans="1:13" ht="12" customHeight="1">
      <c r="A54" s="172"/>
      <c r="B54" s="172"/>
      <c r="C54" s="40"/>
      <c r="D54" s="220"/>
      <c r="E54" s="39"/>
      <c r="F54" s="44">
        <f t="shared" si="3"/>
        <v>1</v>
      </c>
      <c r="G54" s="37">
        <f>IF(G53=0,0,G53/$F53)</f>
        <v>0.5</v>
      </c>
      <c r="H54" s="37">
        <f>IF(H53=0,0,H53/$G53)</f>
        <v>0</v>
      </c>
      <c r="I54" s="37">
        <f>IF(I53=0,0,I53/$G53)</f>
        <v>0.5</v>
      </c>
      <c r="J54" s="37">
        <f>IF(J53=0,0,J53/$G53)</f>
        <v>0.5</v>
      </c>
      <c r="K54" s="37">
        <f>IF(K53=0,0,K53/$G53)</f>
        <v>0</v>
      </c>
      <c r="L54" s="37">
        <f>IF(L53=0,0,L53/$F53)</f>
        <v>0.5</v>
      </c>
      <c r="M54" s="37">
        <f>IF(M53=0,0,M53/$F53)</f>
        <v>0</v>
      </c>
    </row>
    <row r="55" spans="1:13" ht="12" customHeight="1">
      <c r="A55" s="172"/>
      <c r="B55" s="172"/>
      <c r="C55" s="43"/>
      <c r="D55" s="219" t="s">
        <v>427</v>
      </c>
      <c r="E55" s="42"/>
      <c r="F55" s="41">
        <f t="shared" si="3"/>
        <v>25</v>
      </c>
      <c r="G55" s="41">
        <v>6</v>
      </c>
      <c r="H55" s="41">
        <v>0</v>
      </c>
      <c r="I55" s="41">
        <v>5</v>
      </c>
      <c r="J55" s="41">
        <v>1</v>
      </c>
      <c r="K55" s="41">
        <v>0</v>
      </c>
      <c r="L55" s="41">
        <v>17</v>
      </c>
      <c r="M55" s="41">
        <v>2</v>
      </c>
    </row>
    <row r="56" spans="1:13" ht="12" customHeight="1">
      <c r="A56" s="172"/>
      <c r="B56" s="172"/>
      <c r="C56" s="40"/>
      <c r="D56" s="220"/>
      <c r="E56" s="39"/>
      <c r="F56" s="44">
        <f t="shared" si="3"/>
        <v>1</v>
      </c>
      <c r="G56" s="37">
        <f>IF(G55=0,0,G55/$F55)</f>
        <v>0.24</v>
      </c>
      <c r="H56" s="37">
        <f>IF(H55=0,0,H55/$G55)</f>
        <v>0</v>
      </c>
      <c r="I56" s="37">
        <f>IF(I55=0,0,I55/$G55)</f>
        <v>0.83333333333333337</v>
      </c>
      <c r="J56" s="37">
        <f>IF(J55=0,0,J55/$G55)</f>
        <v>0.16666666666666666</v>
      </c>
      <c r="K56" s="37">
        <f>IF(K55=0,0,K55/$G55)</f>
        <v>0</v>
      </c>
      <c r="L56" s="37">
        <f>IF(L55=0,0,L55/$F55)</f>
        <v>0.68</v>
      </c>
      <c r="M56" s="37">
        <f>IF(M55=0,0,M55/$F55)</f>
        <v>0.08</v>
      </c>
    </row>
    <row r="57" spans="1:13" ht="12" customHeight="1">
      <c r="A57" s="172"/>
      <c r="B57" s="172"/>
      <c r="C57" s="43"/>
      <c r="D57" s="219" t="s">
        <v>428</v>
      </c>
      <c r="E57" s="42"/>
      <c r="F57" s="41">
        <f t="shared" si="3"/>
        <v>8</v>
      </c>
      <c r="G57" s="41">
        <v>1</v>
      </c>
      <c r="H57" s="41">
        <v>0</v>
      </c>
      <c r="I57" s="41">
        <v>0</v>
      </c>
      <c r="J57" s="41">
        <v>1</v>
      </c>
      <c r="K57" s="41">
        <v>0</v>
      </c>
      <c r="L57" s="41">
        <v>7</v>
      </c>
      <c r="M57" s="41">
        <v>0</v>
      </c>
    </row>
    <row r="58" spans="1:13" ht="12" customHeight="1">
      <c r="A58" s="172"/>
      <c r="B58" s="172"/>
      <c r="C58" s="40"/>
      <c r="D58" s="220"/>
      <c r="E58" s="39"/>
      <c r="F58" s="44">
        <f t="shared" si="3"/>
        <v>1</v>
      </c>
      <c r="G58" s="37">
        <f>IF(G57=0,0,G57/$F57)</f>
        <v>0.125</v>
      </c>
      <c r="H58" s="37">
        <f>IF(H57=0,0,H57/$G57)</f>
        <v>0</v>
      </c>
      <c r="I58" s="37">
        <f>IF(I57=0,0,I57/$G57)</f>
        <v>0</v>
      </c>
      <c r="J58" s="37">
        <f>IF(J57=0,0,J57/$G57)</f>
        <v>1</v>
      </c>
      <c r="K58" s="37">
        <f>IF(K57=0,0,K57/$G57)</f>
        <v>0</v>
      </c>
      <c r="L58" s="37">
        <f>IF(L57=0,0,L57/$F57)</f>
        <v>0.875</v>
      </c>
      <c r="M58" s="37">
        <f>IF(M57=0,0,M57/$F57)</f>
        <v>0</v>
      </c>
    </row>
    <row r="59" spans="1:13" ht="12.75" customHeight="1">
      <c r="A59" s="172"/>
      <c r="B59" s="172"/>
      <c r="C59" s="43"/>
      <c r="D59" s="219" t="s">
        <v>429</v>
      </c>
      <c r="E59" s="42"/>
      <c r="F59" s="41">
        <f t="shared" si="3"/>
        <v>25</v>
      </c>
      <c r="G59" s="41">
        <v>7</v>
      </c>
      <c r="H59" s="41">
        <v>0</v>
      </c>
      <c r="I59" s="41">
        <v>2</v>
      </c>
      <c r="J59" s="41">
        <v>3</v>
      </c>
      <c r="K59" s="41">
        <v>2</v>
      </c>
      <c r="L59" s="41">
        <v>16</v>
      </c>
      <c r="M59" s="41">
        <v>2</v>
      </c>
    </row>
    <row r="60" spans="1:13" ht="12.75" customHeight="1">
      <c r="A60" s="172"/>
      <c r="B60" s="172"/>
      <c r="C60" s="40"/>
      <c r="D60" s="220"/>
      <c r="E60" s="39"/>
      <c r="F60" s="44">
        <f t="shared" si="3"/>
        <v>1</v>
      </c>
      <c r="G60" s="37">
        <f>IF(G59=0,0,G59/$F59)</f>
        <v>0.28000000000000003</v>
      </c>
      <c r="H60" s="37">
        <f>IF(H59=0,0,H59/$G59)</f>
        <v>0</v>
      </c>
      <c r="I60" s="37">
        <f>IF(I59=0,0,I59/$G59)</f>
        <v>0.2857142857142857</v>
      </c>
      <c r="J60" s="37">
        <f>IF(J59=0,0,J59/$G59)</f>
        <v>0.42857142857142855</v>
      </c>
      <c r="K60" s="37">
        <f>IF(K59=0,0,K59/$G59)</f>
        <v>0.2857142857142857</v>
      </c>
      <c r="L60" s="37">
        <f>IF(L59=0,0,L59/$F59)</f>
        <v>0.64</v>
      </c>
      <c r="M60" s="37">
        <f>IF(M59=0,0,M59/$F59)</f>
        <v>0.08</v>
      </c>
    </row>
    <row r="61" spans="1:13" ht="12" customHeight="1">
      <c r="A61" s="172"/>
      <c r="B61" s="172"/>
      <c r="C61" s="43"/>
      <c r="D61" s="219" t="s">
        <v>21</v>
      </c>
      <c r="E61" s="42"/>
      <c r="F61" s="41">
        <f t="shared" si="3"/>
        <v>11</v>
      </c>
      <c r="G61" s="41">
        <v>0</v>
      </c>
      <c r="H61" s="41">
        <v>0</v>
      </c>
      <c r="I61" s="41">
        <v>0</v>
      </c>
      <c r="J61" s="41">
        <v>0</v>
      </c>
      <c r="K61" s="41">
        <v>0</v>
      </c>
      <c r="L61" s="41">
        <v>11</v>
      </c>
      <c r="M61" s="41">
        <v>0</v>
      </c>
    </row>
    <row r="62" spans="1:13" ht="12" customHeight="1">
      <c r="A62" s="172"/>
      <c r="B62" s="172"/>
      <c r="C62" s="40"/>
      <c r="D62" s="220"/>
      <c r="E62" s="39"/>
      <c r="F62" s="44">
        <f t="shared" si="3"/>
        <v>1</v>
      </c>
      <c r="G62" s="37">
        <f>IF(G61=0,0,G61/$F61)</f>
        <v>0</v>
      </c>
      <c r="H62" s="37">
        <f>IF(H61=0,0,H61/$G61)</f>
        <v>0</v>
      </c>
      <c r="I62" s="37">
        <f>IF(I61=0,0,I61/$G61)</f>
        <v>0</v>
      </c>
      <c r="J62" s="37">
        <f>IF(J61=0,0,J61/$G61)</f>
        <v>0</v>
      </c>
      <c r="K62" s="37">
        <f>IF(K61=0,0,K61/$G61)</f>
        <v>0</v>
      </c>
      <c r="L62" s="37">
        <f>IF(L61=0,0,L61/$F61)</f>
        <v>1</v>
      </c>
      <c r="M62" s="37">
        <f>IF(M61=0,0,M61/$F61)</f>
        <v>0</v>
      </c>
    </row>
    <row r="63" spans="1:13" ht="12" customHeight="1">
      <c r="A63" s="172"/>
      <c r="B63" s="172"/>
      <c r="C63" s="43"/>
      <c r="D63" s="219" t="s">
        <v>430</v>
      </c>
      <c r="E63" s="42"/>
      <c r="F63" s="41">
        <f t="shared" si="3"/>
        <v>6</v>
      </c>
      <c r="G63" s="41">
        <v>3</v>
      </c>
      <c r="H63" s="41">
        <v>0</v>
      </c>
      <c r="I63" s="41">
        <v>2</v>
      </c>
      <c r="J63" s="41">
        <v>0</v>
      </c>
      <c r="K63" s="41">
        <v>1</v>
      </c>
      <c r="L63" s="41">
        <v>3</v>
      </c>
      <c r="M63" s="41">
        <v>0</v>
      </c>
    </row>
    <row r="64" spans="1:13" ht="12" customHeight="1">
      <c r="A64" s="172"/>
      <c r="B64" s="172"/>
      <c r="C64" s="40"/>
      <c r="D64" s="220"/>
      <c r="E64" s="39"/>
      <c r="F64" s="44">
        <f t="shared" si="3"/>
        <v>1</v>
      </c>
      <c r="G64" s="37">
        <f>IF(G63=0,0,G63/$F63)</f>
        <v>0.5</v>
      </c>
      <c r="H64" s="37">
        <f>IF(H63=0,0,H63/$G63)</f>
        <v>0</v>
      </c>
      <c r="I64" s="37">
        <f>IF(I63=0,0,I63/$G63)</f>
        <v>0.66666666666666663</v>
      </c>
      <c r="J64" s="37">
        <f>IF(J63=0,0,J63/$G63)</f>
        <v>0</v>
      </c>
      <c r="K64" s="37">
        <f>IF(K63=0,0,K63/$G63)</f>
        <v>0.33333333333333331</v>
      </c>
      <c r="L64" s="37">
        <f>IF(L63=0,0,L63/$F63)</f>
        <v>0.5</v>
      </c>
      <c r="M64" s="37">
        <f>IF(M63=0,0,M63/$F63)</f>
        <v>0</v>
      </c>
    </row>
    <row r="65" spans="1:13" ht="12" customHeight="1">
      <c r="A65" s="172"/>
      <c r="B65" s="172"/>
      <c r="C65" s="43"/>
      <c r="D65" s="219" t="s">
        <v>431</v>
      </c>
      <c r="E65" s="42"/>
      <c r="F65" s="41">
        <f t="shared" si="3"/>
        <v>12</v>
      </c>
      <c r="G65" s="41">
        <v>5</v>
      </c>
      <c r="H65" s="41">
        <v>1</v>
      </c>
      <c r="I65" s="41">
        <v>2</v>
      </c>
      <c r="J65" s="41">
        <v>2</v>
      </c>
      <c r="K65" s="41">
        <v>0</v>
      </c>
      <c r="L65" s="41">
        <v>7</v>
      </c>
      <c r="M65" s="41">
        <v>0</v>
      </c>
    </row>
    <row r="66" spans="1:13" ht="12" customHeight="1">
      <c r="A66" s="172"/>
      <c r="B66" s="172"/>
      <c r="C66" s="40"/>
      <c r="D66" s="220"/>
      <c r="E66" s="39"/>
      <c r="F66" s="44">
        <f t="shared" si="3"/>
        <v>1</v>
      </c>
      <c r="G66" s="37">
        <f>IF(G65=0,0,G65/$F65)</f>
        <v>0.41666666666666669</v>
      </c>
      <c r="H66" s="37">
        <f>IF(H65=0,0,H65/$G65)</f>
        <v>0.2</v>
      </c>
      <c r="I66" s="37">
        <f>IF(I65=0,0,I65/$G65)</f>
        <v>0.4</v>
      </c>
      <c r="J66" s="37">
        <f>IF(J65=0,0,J65/$G65)</f>
        <v>0.4</v>
      </c>
      <c r="K66" s="37">
        <f>IF(K65=0,0,K65/$G65)</f>
        <v>0</v>
      </c>
      <c r="L66" s="37">
        <f>IF(L65=0,0,L65/$F65)</f>
        <v>0.58333333333333337</v>
      </c>
      <c r="M66" s="37">
        <f>IF(M65=0,0,M65/$F65)</f>
        <v>0</v>
      </c>
    </row>
    <row r="67" spans="1:13" ht="12" customHeight="1">
      <c r="A67" s="172"/>
      <c r="B67" s="172"/>
      <c r="C67" s="43"/>
      <c r="D67" s="219" t="s">
        <v>432</v>
      </c>
      <c r="E67" s="42"/>
      <c r="F67" s="41">
        <f t="shared" si="3"/>
        <v>4</v>
      </c>
      <c r="G67" s="41">
        <v>0</v>
      </c>
      <c r="H67" s="41">
        <v>0</v>
      </c>
      <c r="I67" s="41">
        <v>0</v>
      </c>
      <c r="J67" s="41">
        <v>0</v>
      </c>
      <c r="K67" s="41">
        <v>0</v>
      </c>
      <c r="L67" s="41">
        <v>4</v>
      </c>
      <c r="M67" s="41">
        <v>0</v>
      </c>
    </row>
    <row r="68" spans="1:13" ht="12" customHeight="1">
      <c r="A68" s="172"/>
      <c r="B68" s="173"/>
      <c r="C68" s="40"/>
      <c r="D68" s="220"/>
      <c r="E68" s="39"/>
      <c r="F68" s="44">
        <f t="shared" si="3"/>
        <v>1</v>
      </c>
      <c r="G68" s="37">
        <f>IF(G67=0,0,G67/$F67)</f>
        <v>0</v>
      </c>
      <c r="H68" s="37">
        <f>IF(H67=0,0,H67/$G67)</f>
        <v>0</v>
      </c>
      <c r="I68" s="37">
        <f>IF(I67=0,0,I67/$G67)</f>
        <v>0</v>
      </c>
      <c r="J68" s="37">
        <f>IF(J67=0,0,J67/$G67)</f>
        <v>0</v>
      </c>
      <c r="K68" s="37">
        <f>IF(K67=0,0,K67/$G67)</f>
        <v>0</v>
      </c>
      <c r="L68" s="37">
        <f>IF(L67=0,0,L67/$F67)</f>
        <v>1</v>
      </c>
      <c r="M68" s="37">
        <f>IF(M67=0,0,M67/$F67)</f>
        <v>0</v>
      </c>
    </row>
    <row r="69" spans="1:13" ht="12" customHeight="1">
      <c r="A69" s="172"/>
      <c r="B69" s="171" t="s">
        <v>17</v>
      </c>
      <c r="C69" s="43"/>
      <c r="D69" s="219" t="s">
        <v>16</v>
      </c>
      <c r="E69" s="42"/>
      <c r="F69" s="41">
        <f t="shared" si="3"/>
        <v>474</v>
      </c>
      <c r="G69" s="41">
        <f t="shared" ref="G69:M69" si="5">SUM(G71,G73,G75,G77,G79,G81,G83,G85,G87,G89,G91,G93,G95,G97,G99)</f>
        <v>214</v>
      </c>
      <c r="H69" s="41">
        <f t="shared" si="5"/>
        <v>3</v>
      </c>
      <c r="I69" s="41">
        <f t="shared" si="5"/>
        <v>109</v>
      </c>
      <c r="J69" s="41">
        <f t="shared" si="5"/>
        <v>50</v>
      </c>
      <c r="K69" s="41">
        <f t="shared" si="5"/>
        <v>52</v>
      </c>
      <c r="L69" s="41">
        <f t="shared" si="5"/>
        <v>246</v>
      </c>
      <c r="M69" s="41">
        <f t="shared" si="5"/>
        <v>14</v>
      </c>
    </row>
    <row r="70" spans="1:13" ht="12" customHeight="1">
      <c r="A70" s="172"/>
      <c r="B70" s="172"/>
      <c r="C70" s="40"/>
      <c r="D70" s="220"/>
      <c r="E70" s="39"/>
      <c r="F70" s="44">
        <f t="shared" si="3"/>
        <v>0.99999999999999989</v>
      </c>
      <c r="G70" s="37">
        <f>IF(G69=0,0,G69/$F69)</f>
        <v>0.45147679324894513</v>
      </c>
      <c r="H70" s="37">
        <f>IF(H69=0,0,H69/$G69)</f>
        <v>1.4018691588785047E-2</v>
      </c>
      <c r="I70" s="37">
        <f>IF(I69=0,0,I69/$G69)</f>
        <v>0.50934579439252337</v>
      </c>
      <c r="J70" s="37">
        <f>IF(J69=0,0,J69/$G69)</f>
        <v>0.23364485981308411</v>
      </c>
      <c r="K70" s="37">
        <f>IF(K69=0,0,K69/$G69)</f>
        <v>0.24299065420560748</v>
      </c>
      <c r="L70" s="37">
        <f>IF(L69=0,0,L69/$F69)</f>
        <v>0.51898734177215189</v>
      </c>
      <c r="M70" s="37">
        <f>IF(M69=0,0,M69/$F69)</f>
        <v>2.9535864978902954E-2</v>
      </c>
    </row>
    <row r="71" spans="1:13" ht="12" customHeight="1">
      <c r="A71" s="172"/>
      <c r="B71" s="172"/>
      <c r="C71" s="43"/>
      <c r="D71" s="219" t="s">
        <v>120</v>
      </c>
      <c r="E71" s="42"/>
      <c r="F71" s="41">
        <f t="shared" ref="F71:F100" si="6">SUM(G71,L71,M71)</f>
        <v>4</v>
      </c>
      <c r="G71" s="41">
        <v>2</v>
      </c>
      <c r="H71" s="41">
        <v>0</v>
      </c>
      <c r="I71" s="41">
        <v>1</v>
      </c>
      <c r="J71" s="41">
        <v>1</v>
      </c>
      <c r="K71" s="41">
        <v>0</v>
      </c>
      <c r="L71" s="41">
        <v>2</v>
      </c>
      <c r="M71" s="41">
        <v>0</v>
      </c>
    </row>
    <row r="72" spans="1:13" ht="12" customHeight="1">
      <c r="A72" s="172"/>
      <c r="B72" s="172"/>
      <c r="C72" s="40"/>
      <c r="D72" s="220"/>
      <c r="E72" s="39"/>
      <c r="F72" s="44">
        <f t="shared" si="6"/>
        <v>1</v>
      </c>
      <c r="G72" s="37">
        <f>IF(G71=0,0,G71/$F71)</f>
        <v>0.5</v>
      </c>
      <c r="H72" s="37">
        <f>IF(H71=0,0,H71/$G71)</f>
        <v>0</v>
      </c>
      <c r="I72" s="37">
        <f>IF(I71=0,0,I71/$G71)</f>
        <v>0.5</v>
      </c>
      <c r="J72" s="37">
        <f>IF(J71=0,0,J71/$G71)</f>
        <v>0.5</v>
      </c>
      <c r="K72" s="37">
        <f>IF(K71=0,0,K71/$G71)</f>
        <v>0</v>
      </c>
      <c r="L72" s="37">
        <f>IF(L71=0,0,L71/$F71)</f>
        <v>0.5</v>
      </c>
      <c r="M72" s="37">
        <f>IF(M71=0,0,M71/$F71)</f>
        <v>0</v>
      </c>
    </row>
    <row r="73" spans="1:13" ht="12" customHeight="1">
      <c r="A73" s="172"/>
      <c r="B73" s="172"/>
      <c r="C73" s="43"/>
      <c r="D73" s="219" t="s">
        <v>14</v>
      </c>
      <c r="E73" s="42"/>
      <c r="F73" s="41">
        <f t="shared" si="6"/>
        <v>39</v>
      </c>
      <c r="G73" s="41">
        <v>16</v>
      </c>
      <c r="H73" s="41">
        <v>0</v>
      </c>
      <c r="I73" s="41">
        <v>7</v>
      </c>
      <c r="J73" s="41">
        <v>2</v>
      </c>
      <c r="K73" s="41">
        <v>7</v>
      </c>
      <c r="L73" s="41">
        <v>21</v>
      </c>
      <c r="M73" s="41">
        <v>2</v>
      </c>
    </row>
    <row r="74" spans="1:13" ht="12" customHeight="1">
      <c r="A74" s="172"/>
      <c r="B74" s="172"/>
      <c r="C74" s="40"/>
      <c r="D74" s="220"/>
      <c r="E74" s="39"/>
      <c r="F74" s="44">
        <f t="shared" si="6"/>
        <v>1</v>
      </c>
      <c r="G74" s="37">
        <f>IF(G73=0,0,G73/$F73)</f>
        <v>0.41025641025641024</v>
      </c>
      <c r="H74" s="37">
        <f>IF(H73=0,0,H73/$G73)</f>
        <v>0</v>
      </c>
      <c r="I74" s="37">
        <f>IF(I73=0,0,I73/$G73)</f>
        <v>0.4375</v>
      </c>
      <c r="J74" s="37">
        <f>IF(J73=0,0,J73/$G73)</f>
        <v>0.125</v>
      </c>
      <c r="K74" s="37">
        <f>IF(K73=0,0,K73/$G73)</f>
        <v>0.4375</v>
      </c>
      <c r="L74" s="37">
        <f>IF(L73=0,0,L73/$F73)</f>
        <v>0.53846153846153844</v>
      </c>
      <c r="M74" s="37">
        <f>IF(M73=0,0,M73/$F73)</f>
        <v>5.128205128205128E-2</v>
      </c>
    </row>
    <row r="75" spans="1:13" ht="12" customHeight="1">
      <c r="A75" s="172"/>
      <c r="B75" s="172"/>
      <c r="C75" s="43"/>
      <c r="D75" s="219" t="s">
        <v>13</v>
      </c>
      <c r="E75" s="42"/>
      <c r="F75" s="41">
        <f t="shared" si="6"/>
        <v>21</v>
      </c>
      <c r="G75" s="41">
        <v>14</v>
      </c>
      <c r="H75" s="41">
        <v>1</v>
      </c>
      <c r="I75" s="41">
        <v>3</v>
      </c>
      <c r="J75" s="41">
        <v>10</v>
      </c>
      <c r="K75" s="41">
        <v>0</v>
      </c>
      <c r="L75" s="41">
        <v>7</v>
      </c>
      <c r="M75" s="41">
        <v>0</v>
      </c>
    </row>
    <row r="76" spans="1:13" ht="12" customHeight="1">
      <c r="A76" s="172"/>
      <c r="B76" s="172"/>
      <c r="C76" s="40"/>
      <c r="D76" s="220"/>
      <c r="E76" s="39"/>
      <c r="F76" s="44">
        <f t="shared" si="6"/>
        <v>1</v>
      </c>
      <c r="G76" s="37">
        <f>IF(G75=0,0,G75/$F75)</f>
        <v>0.66666666666666663</v>
      </c>
      <c r="H76" s="37">
        <f>IF(H75=0,0,H75/$G75)</f>
        <v>7.1428571428571425E-2</v>
      </c>
      <c r="I76" s="37">
        <f>IF(I75=0,0,I75/$G75)</f>
        <v>0.21428571428571427</v>
      </c>
      <c r="J76" s="37">
        <f>IF(J75=0,0,J75/$G75)</f>
        <v>0.7142857142857143</v>
      </c>
      <c r="K76" s="37">
        <f>IF(K75=0,0,K75/$G75)</f>
        <v>0</v>
      </c>
      <c r="L76" s="37">
        <f>IF(L75=0,0,L75/$F75)</f>
        <v>0.33333333333333331</v>
      </c>
      <c r="M76" s="37">
        <f>IF(M75=0,0,M75/$F75)</f>
        <v>0</v>
      </c>
    </row>
    <row r="77" spans="1:13" ht="12" customHeight="1">
      <c r="A77" s="172"/>
      <c r="B77" s="172"/>
      <c r="C77" s="43"/>
      <c r="D77" s="219" t="s">
        <v>12</v>
      </c>
      <c r="E77" s="42"/>
      <c r="F77" s="41">
        <f t="shared" si="6"/>
        <v>8</v>
      </c>
      <c r="G77" s="41">
        <v>2</v>
      </c>
      <c r="H77" s="41">
        <v>0</v>
      </c>
      <c r="I77" s="41">
        <v>0</v>
      </c>
      <c r="J77" s="41">
        <v>1</v>
      </c>
      <c r="K77" s="41">
        <v>1</v>
      </c>
      <c r="L77" s="41">
        <v>5</v>
      </c>
      <c r="M77" s="41">
        <v>1</v>
      </c>
    </row>
    <row r="78" spans="1:13" ht="12" customHeight="1">
      <c r="A78" s="172"/>
      <c r="B78" s="172"/>
      <c r="C78" s="40"/>
      <c r="D78" s="220"/>
      <c r="E78" s="39"/>
      <c r="F78" s="44">
        <f t="shared" si="6"/>
        <v>1</v>
      </c>
      <c r="G78" s="37">
        <f>IF(G77=0,0,G77/$F77)</f>
        <v>0.25</v>
      </c>
      <c r="H78" s="37">
        <f>IF(H77=0,0,H77/$G77)</f>
        <v>0</v>
      </c>
      <c r="I78" s="37">
        <f>IF(I77=0,0,I77/$G77)</f>
        <v>0</v>
      </c>
      <c r="J78" s="37">
        <f>IF(J77=0,0,J77/$G77)</f>
        <v>0.5</v>
      </c>
      <c r="K78" s="37">
        <f>IF(K77=0,0,K77/$G77)</f>
        <v>0.5</v>
      </c>
      <c r="L78" s="37">
        <f>IF(L77=0,0,L77/$F77)</f>
        <v>0.625</v>
      </c>
      <c r="M78" s="37">
        <f>IF(M77=0,0,M77/$F77)</f>
        <v>0.125</v>
      </c>
    </row>
    <row r="79" spans="1:13" ht="12" customHeight="1">
      <c r="A79" s="172"/>
      <c r="B79" s="172"/>
      <c r="C79" s="43"/>
      <c r="D79" s="219" t="s">
        <v>11</v>
      </c>
      <c r="E79" s="42"/>
      <c r="F79" s="41">
        <f t="shared" si="6"/>
        <v>25</v>
      </c>
      <c r="G79" s="41">
        <v>8</v>
      </c>
      <c r="H79" s="41">
        <v>0</v>
      </c>
      <c r="I79" s="41">
        <v>4</v>
      </c>
      <c r="J79" s="41">
        <v>2</v>
      </c>
      <c r="K79" s="41">
        <v>2</v>
      </c>
      <c r="L79" s="41">
        <v>16</v>
      </c>
      <c r="M79" s="41">
        <v>1</v>
      </c>
    </row>
    <row r="80" spans="1:13" ht="12" customHeight="1">
      <c r="A80" s="172"/>
      <c r="B80" s="172"/>
      <c r="C80" s="40"/>
      <c r="D80" s="220"/>
      <c r="E80" s="39"/>
      <c r="F80" s="44">
        <f t="shared" si="6"/>
        <v>1</v>
      </c>
      <c r="G80" s="37">
        <f>IF(G79=0,0,G79/$F79)</f>
        <v>0.32</v>
      </c>
      <c r="H80" s="37">
        <f>IF(H79=0,0,H79/$G79)</f>
        <v>0</v>
      </c>
      <c r="I80" s="37">
        <f>IF(I79=0,0,I79/$G79)</f>
        <v>0.5</v>
      </c>
      <c r="J80" s="37">
        <f>IF(J79=0,0,J79/$G79)</f>
        <v>0.25</v>
      </c>
      <c r="K80" s="37">
        <f>IF(K79=0,0,K79/$G79)</f>
        <v>0.25</v>
      </c>
      <c r="L80" s="37">
        <f>IF(L79=0,0,L79/$F79)</f>
        <v>0.64</v>
      </c>
      <c r="M80" s="37">
        <f>IF(M79=0,0,M79/$F79)</f>
        <v>0.04</v>
      </c>
    </row>
    <row r="81" spans="1:13" ht="12" customHeight="1">
      <c r="A81" s="172"/>
      <c r="B81" s="172"/>
      <c r="C81" s="43"/>
      <c r="D81" s="219" t="s">
        <v>10</v>
      </c>
      <c r="E81" s="42"/>
      <c r="F81" s="41">
        <f t="shared" si="6"/>
        <v>121</v>
      </c>
      <c r="G81" s="41">
        <v>46</v>
      </c>
      <c r="H81" s="41">
        <v>1</v>
      </c>
      <c r="I81" s="41">
        <v>26</v>
      </c>
      <c r="J81" s="41">
        <v>8</v>
      </c>
      <c r="K81" s="41">
        <v>11</v>
      </c>
      <c r="L81" s="41">
        <v>71</v>
      </c>
      <c r="M81" s="41">
        <v>4</v>
      </c>
    </row>
    <row r="82" spans="1:13" ht="12" customHeight="1">
      <c r="A82" s="172"/>
      <c r="B82" s="172"/>
      <c r="C82" s="40"/>
      <c r="D82" s="220"/>
      <c r="E82" s="39"/>
      <c r="F82" s="44">
        <f t="shared" si="6"/>
        <v>1</v>
      </c>
      <c r="G82" s="37">
        <f>IF(G81=0,0,G81/$F81)</f>
        <v>0.38016528925619836</v>
      </c>
      <c r="H82" s="37">
        <f>IF(H81=0,0,H81/$G81)</f>
        <v>2.1739130434782608E-2</v>
      </c>
      <c r="I82" s="37">
        <f>IF(I81=0,0,I81/$G81)</f>
        <v>0.56521739130434778</v>
      </c>
      <c r="J82" s="37">
        <f>IF(J81=0,0,J81/$G81)</f>
        <v>0.17391304347826086</v>
      </c>
      <c r="K82" s="37">
        <f>IF(K81=0,0,K81/$G81)</f>
        <v>0.2391304347826087</v>
      </c>
      <c r="L82" s="37">
        <f>IF(L81=0,0,L81/$F81)</f>
        <v>0.58677685950413228</v>
      </c>
      <c r="M82" s="37">
        <f>IF(M81=0,0,M81/$F81)</f>
        <v>3.3057851239669422E-2</v>
      </c>
    </row>
    <row r="83" spans="1:13" ht="12" customHeight="1">
      <c r="A83" s="172"/>
      <c r="B83" s="172"/>
      <c r="C83" s="43"/>
      <c r="D83" s="219" t="s">
        <v>9</v>
      </c>
      <c r="E83" s="42"/>
      <c r="F83" s="41">
        <f t="shared" si="6"/>
        <v>15</v>
      </c>
      <c r="G83" s="41">
        <v>14</v>
      </c>
      <c r="H83" s="41">
        <v>0</v>
      </c>
      <c r="I83" s="41">
        <v>7</v>
      </c>
      <c r="J83" s="41">
        <v>6</v>
      </c>
      <c r="K83" s="41">
        <v>1</v>
      </c>
      <c r="L83" s="41">
        <v>1</v>
      </c>
      <c r="M83" s="41">
        <v>0</v>
      </c>
    </row>
    <row r="84" spans="1:13" ht="12" customHeight="1">
      <c r="A84" s="172"/>
      <c r="B84" s="172"/>
      <c r="C84" s="40"/>
      <c r="D84" s="220"/>
      <c r="E84" s="39"/>
      <c r="F84" s="44">
        <f t="shared" si="6"/>
        <v>1</v>
      </c>
      <c r="G84" s="37">
        <f>IF(G83=0,0,G83/$F83)</f>
        <v>0.93333333333333335</v>
      </c>
      <c r="H84" s="37">
        <f>IF(H83=0,0,H83/$G83)</f>
        <v>0</v>
      </c>
      <c r="I84" s="37">
        <f>IF(I83=0,0,I83/$G83)</f>
        <v>0.5</v>
      </c>
      <c r="J84" s="37">
        <f>IF(J83=0,0,J83/$G83)</f>
        <v>0.42857142857142855</v>
      </c>
      <c r="K84" s="37">
        <f>IF(K83=0,0,K83/$G83)</f>
        <v>7.1428571428571425E-2</v>
      </c>
      <c r="L84" s="37">
        <f>IF(L83=0,0,L83/$F83)</f>
        <v>6.6666666666666666E-2</v>
      </c>
      <c r="M84" s="37">
        <f>IF(M83=0,0,M83/$F83)</f>
        <v>0</v>
      </c>
    </row>
    <row r="85" spans="1:13" ht="12" customHeight="1">
      <c r="A85" s="172"/>
      <c r="B85" s="172"/>
      <c r="C85" s="43"/>
      <c r="D85" s="219" t="s">
        <v>8</v>
      </c>
      <c r="E85" s="42"/>
      <c r="F85" s="41">
        <f t="shared" si="6"/>
        <v>4</v>
      </c>
      <c r="G85" s="41">
        <v>2</v>
      </c>
      <c r="H85" s="41">
        <v>0</v>
      </c>
      <c r="I85" s="41">
        <v>1</v>
      </c>
      <c r="J85" s="41">
        <v>0</v>
      </c>
      <c r="K85" s="41">
        <v>1</v>
      </c>
      <c r="L85" s="41">
        <v>2</v>
      </c>
      <c r="M85" s="41">
        <v>0</v>
      </c>
    </row>
    <row r="86" spans="1:13" ht="12" customHeight="1">
      <c r="A86" s="172"/>
      <c r="B86" s="172"/>
      <c r="C86" s="40"/>
      <c r="D86" s="220"/>
      <c r="E86" s="39"/>
      <c r="F86" s="44">
        <f t="shared" si="6"/>
        <v>1</v>
      </c>
      <c r="G86" s="37">
        <f>IF(G85=0,0,G85/$F85)</f>
        <v>0.5</v>
      </c>
      <c r="H86" s="37">
        <f>IF(H85=0,0,H85/$G85)</f>
        <v>0</v>
      </c>
      <c r="I86" s="37">
        <f>IF(I85=0,0,I85/$G85)</f>
        <v>0.5</v>
      </c>
      <c r="J86" s="37">
        <f>IF(J85=0,0,J85/$G85)</f>
        <v>0</v>
      </c>
      <c r="K86" s="37">
        <f>IF(K85=0,0,K85/$G85)</f>
        <v>0.5</v>
      </c>
      <c r="L86" s="37">
        <f>IF(L85=0,0,L85/$F85)</f>
        <v>0.5</v>
      </c>
      <c r="M86" s="37">
        <f>IF(M85=0,0,M85/$F85)</f>
        <v>0</v>
      </c>
    </row>
    <row r="87" spans="1:13" ht="13.5" customHeight="1">
      <c r="A87" s="172"/>
      <c r="B87" s="172"/>
      <c r="C87" s="43"/>
      <c r="D87" s="224" t="s">
        <v>119</v>
      </c>
      <c r="E87" s="42"/>
      <c r="F87" s="41">
        <f t="shared" si="6"/>
        <v>15</v>
      </c>
      <c r="G87" s="41">
        <v>7</v>
      </c>
      <c r="H87" s="41">
        <v>1</v>
      </c>
      <c r="I87" s="41">
        <v>2</v>
      </c>
      <c r="J87" s="41">
        <v>1</v>
      </c>
      <c r="K87" s="41">
        <v>3</v>
      </c>
      <c r="L87" s="41">
        <v>8</v>
      </c>
      <c r="M87" s="41">
        <v>0</v>
      </c>
    </row>
    <row r="88" spans="1:13" ht="13.5" customHeight="1">
      <c r="A88" s="172"/>
      <c r="B88" s="172"/>
      <c r="C88" s="40"/>
      <c r="D88" s="220"/>
      <c r="E88" s="39"/>
      <c r="F88" s="44">
        <f t="shared" si="6"/>
        <v>1</v>
      </c>
      <c r="G88" s="37">
        <f>IF(G87=0,0,G87/$F87)</f>
        <v>0.46666666666666667</v>
      </c>
      <c r="H88" s="37">
        <f>IF(H87=0,0,H87/$G87)</f>
        <v>0.14285714285714285</v>
      </c>
      <c r="I88" s="37">
        <f>IF(I87=0,0,I87/$G87)</f>
        <v>0.2857142857142857</v>
      </c>
      <c r="J88" s="37">
        <f>IF(J87=0,0,J87/$G87)</f>
        <v>0.14285714285714285</v>
      </c>
      <c r="K88" s="37">
        <f>IF(K87=0,0,K87/$G87)</f>
        <v>0.42857142857142855</v>
      </c>
      <c r="L88" s="37">
        <f>IF(L87=0,0,L87/$F87)</f>
        <v>0.53333333333333333</v>
      </c>
      <c r="M88" s="37">
        <f>IF(M87=0,0,M87/$F87)</f>
        <v>0</v>
      </c>
    </row>
    <row r="89" spans="1:13" ht="12" customHeight="1">
      <c r="A89" s="172"/>
      <c r="B89" s="172"/>
      <c r="C89" s="43"/>
      <c r="D89" s="219" t="s">
        <v>6</v>
      </c>
      <c r="E89" s="42"/>
      <c r="F89" s="41">
        <f t="shared" si="6"/>
        <v>22</v>
      </c>
      <c r="G89" s="41">
        <v>9</v>
      </c>
      <c r="H89" s="41">
        <v>0</v>
      </c>
      <c r="I89" s="41">
        <v>6</v>
      </c>
      <c r="J89" s="41">
        <v>1</v>
      </c>
      <c r="K89" s="41">
        <v>2</v>
      </c>
      <c r="L89" s="41">
        <v>12</v>
      </c>
      <c r="M89" s="41">
        <v>1</v>
      </c>
    </row>
    <row r="90" spans="1:13" ht="12" customHeight="1">
      <c r="A90" s="172"/>
      <c r="B90" s="172"/>
      <c r="C90" s="40"/>
      <c r="D90" s="220"/>
      <c r="E90" s="39"/>
      <c r="F90" s="44">
        <f t="shared" si="6"/>
        <v>1</v>
      </c>
      <c r="G90" s="37">
        <f>IF(G89=0,0,G89/$F89)</f>
        <v>0.40909090909090912</v>
      </c>
      <c r="H90" s="37">
        <f>IF(H89=0,0,H89/$G89)</f>
        <v>0</v>
      </c>
      <c r="I90" s="37">
        <f>IF(I89=0,0,I89/$G89)</f>
        <v>0.66666666666666663</v>
      </c>
      <c r="J90" s="37">
        <f>IF(J89=0,0,J89/$G89)</f>
        <v>0.1111111111111111</v>
      </c>
      <c r="K90" s="37">
        <f>IF(K89=0,0,K89/$G89)</f>
        <v>0.22222222222222221</v>
      </c>
      <c r="L90" s="37">
        <f>IF(L89=0,0,L89/$F89)</f>
        <v>0.54545454545454541</v>
      </c>
      <c r="M90" s="37">
        <f>IF(M89=0,0,M89/$F89)</f>
        <v>4.5454545454545456E-2</v>
      </c>
    </row>
    <row r="91" spans="1:13" ht="12" customHeight="1">
      <c r="A91" s="172"/>
      <c r="B91" s="172"/>
      <c r="C91" s="43"/>
      <c r="D91" s="219" t="s">
        <v>5</v>
      </c>
      <c r="E91" s="42"/>
      <c r="F91" s="41">
        <f t="shared" si="6"/>
        <v>8</v>
      </c>
      <c r="G91" s="41">
        <v>4</v>
      </c>
      <c r="H91" s="41">
        <v>0</v>
      </c>
      <c r="I91" s="41">
        <v>2</v>
      </c>
      <c r="J91" s="41">
        <v>2</v>
      </c>
      <c r="K91" s="41">
        <v>0</v>
      </c>
      <c r="L91" s="41">
        <v>4</v>
      </c>
      <c r="M91" s="41">
        <v>0</v>
      </c>
    </row>
    <row r="92" spans="1:13" ht="12" customHeight="1">
      <c r="A92" s="172"/>
      <c r="B92" s="172"/>
      <c r="C92" s="40"/>
      <c r="D92" s="220"/>
      <c r="E92" s="39"/>
      <c r="F92" s="44">
        <f t="shared" si="6"/>
        <v>1</v>
      </c>
      <c r="G92" s="37">
        <f>IF(G91=0,0,G91/$F91)</f>
        <v>0.5</v>
      </c>
      <c r="H92" s="37">
        <f>IF(H91=0,0,H91/$G91)</f>
        <v>0</v>
      </c>
      <c r="I92" s="37">
        <f>IF(I91=0,0,I91/$G91)</f>
        <v>0.5</v>
      </c>
      <c r="J92" s="37">
        <f>IF(J91=0,0,J91/$G91)</f>
        <v>0.5</v>
      </c>
      <c r="K92" s="37">
        <f>IF(K91=0,0,K91/$G91)</f>
        <v>0</v>
      </c>
      <c r="L92" s="37">
        <f>IF(L91=0,0,L91/$F91)</f>
        <v>0.5</v>
      </c>
      <c r="M92" s="37">
        <f>IF(M91=0,0,M91/$F91)</f>
        <v>0</v>
      </c>
    </row>
    <row r="93" spans="1:13" ht="12" customHeight="1">
      <c r="A93" s="172"/>
      <c r="B93" s="172"/>
      <c r="C93" s="43"/>
      <c r="D93" s="219" t="s">
        <v>4</v>
      </c>
      <c r="E93" s="42"/>
      <c r="F93" s="41">
        <f t="shared" si="6"/>
        <v>15</v>
      </c>
      <c r="G93" s="41">
        <v>11</v>
      </c>
      <c r="H93" s="41">
        <v>0</v>
      </c>
      <c r="I93" s="41">
        <v>6</v>
      </c>
      <c r="J93" s="41">
        <v>1</v>
      </c>
      <c r="K93" s="41">
        <v>4</v>
      </c>
      <c r="L93" s="41">
        <v>4</v>
      </c>
      <c r="M93" s="41">
        <v>0</v>
      </c>
    </row>
    <row r="94" spans="1:13" ht="12" customHeight="1">
      <c r="A94" s="172"/>
      <c r="B94" s="172"/>
      <c r="C94" s="40"/>
      <c r="D94" s="220"/>
      <c r="E94" s="39"/>
      <c r="F94" s="44">
        <f t="shared" si="6"/>
        <v>1</v>
      </c>
      <c r="G94" s="37">
        <f>IF(G93=0,0,G93/$F93)</f>
        <v>0.73333333333333328</v>
      </c>
      <c r="H94" s="37">
        <f>IF(H93=0,0,H93/$G93)</f>
        <v>0</v>
      </c>
      <c r="I94" s="37">
        <f>IF(I93=0,0,I93/$G93)</f>
        <v>0.54545454545454541</v>
      </c>
      <c r="J94" s="37">
        <f>IF(J93=0,0,J93/$G93)</f>
        <v>9.0909090909090912E-2</v>
      </c>
      <c r="K94" s="37">
        <f>IF(K93=0,0,K93/$G93)</f>
        <v>0.36363636363636365</v>
      </c>
      <c r="L94" s="37">
        <f>IF(L93=0,0,L93/$F93)</f>
        <v>0.26666666666666666</v>
      </c>
      <c r="M94" s="37">
        <f>IF(M93=0,0,M93/$F93)</f>
        <v>0</v>
      </c>
    </row>
    <row r="95" spans="1:13" ht="12" customHeight="1">
      <c r="A95" s="172"/>
      <c r="B95" s="172"/>
      <c r="C95" s="43"/>
      <c r="D95" s="219" t="s">
        <v>3</v>
      </c>
      <c r="E95" s="42"/>
      <c r="F95" s="41">
        <f t="shared" si="6"/>
        <v>120</v>
      </c>
      <c r="G95" s="41">
        <v>56</v>
      </c>
      <c r="H95" s="41">
        <v>0</v>
      </c>
      <c r="I95" s="41">
        <v>28</v>
      </c>
      <c r="J95" s="41">
        <v>13</v>
      </c>
      <c r="K95" s="41">
        <v>15</v>
      </c>
      <c r="L95" s="41">
        <v>62</v>
      </c>
      <c r="M95" s="41">
        <v>2</v>
      </c>
    </row>
    <row r="96" spans="1:13" ht="12" customHeight="1">
      <c r="A96" s="172"/>
      <c r="B96" s="172"/>
      <c r="C96" s="40"/>
      <c r="D96" s="220"/>
      <c r="E96" s="39"/>
      <c r="F96" s="44">
        <f t="shared" si="6"/>
        <v>1</v>
      </c>
      <c r="G96" s="37">
        <f>IF(G95=0,0,G95/$F95)</f>
        <v>0.46666666666666667</v>
      </c>
      <c r="H96" s="37">
        <f>IF(H95=0,0,H95/$G95)</f>
        <v>0</v>
      </c>
      <c r="I96" s="37">
        <f>IF(I95=0,0,I95/$G95)</f>
        <v>0.5</v>
      </c>
      <c r="J96" s="37">
        <f>IF(J95=0,0,J95/$G95)</f>
        <v>0.23214285714285715</v>
      </c>
      <c r="K96" s="37">
        <f>IF(K95=0,0,K95/$G95)</f>
        <v>0.26785714285714285</v>
      </c>
      <c r="L96" s="37">
        <f>IF(L95=0,0,L95/$F95)</f>
        <v>0.51666666666666672</v>
      </c>
      <c r="M96" s="37">
        <f>IF(M95=0,0,M95/$F95)</f>
        <v>1.6666666666666666E-2</v>
      </c>
    </row>
    <row r="97" spans="1:13" ht="12" customHeight="1">
      <c r="A97" s="172"/>
      <c r="B97" s="172"/>
      <c r="C97" s="43"/>
      <c r="D97" s="219" t="s">
        <v>2</v>
      </c>
      <c r="E97" s="42"/>
      <c r="F97" s="41">
        <f t="shared" si="6"/>
        <v>20</v>
      </c>
      <c r="G97" s="41">
        <v>11</v>
      </c>
      <c r="H97" s="41">
        <v>0</v>
      </c>
      <c r="I97" s="41">
        <v>7</v>
      </c>
      <c r="J97" s="41">
        <v>0</v>
      </c>
      <c r="K97" s="41">
        <v>4</v>
      </c>
      <c r="L97" s="41">
        <v>8</v>
      </c>
      <c r="M97" s="41">
        <v>1</v>
      </c>
    </row>
    <row r="98" spans="1:13" ht="12" customHeight="1">
      <c r="A98" s="172"/>
      <c r="B98" s="172"/>
      <c r="C98" s="40"/>
      <c r="D98" s="220"/>
      <c r="E98" s="39"/>
      <c r="F98" s="44">
        <f t="shared" si="6"/>
        <v>1</v>
      </c>
      <c r="G98" s="37">
        <f>IF(G97=0,0,G97/$F97)</f>
        <v>0.55000000000000004</v>
      </c>
      <c r="H98" s="37">
        <f>IF(H97=0,0,H97/$G97)</f>
        <v>0</v>
      </c>
      <c r="I98" s="37">
        <f>IF(I97=0,0,I97/$G97)</f>
        <v>0.63636363636363635</v>
      </c>
      <c r="J98" s="37">
        <f>IF(J97=0,0,J97/$G97)</f>
        <v>0</v>
      </c>
      <c r="K98" s="37">
        <f>IF(K97=0,0,K97/$G97)</f>
        <v>0.36363636363636365</v>
      </c>
      <c r="L98" s="37">
        <f>IF(L97=0,0,L97/$F97)</f>
        <v>0.4</v>
      </c>
      <c r="M98" s="37">
        <f>IF(M97=0,0,M97/$F97)</f>
        <v>0.05</v>
      </c>
    </row>
    <row r="99" spans="1:13" ht="12.75" customHeight="1">
      <c r="A99" s="172"/>
      <c r="B99" s="172"/>
      <c r="C99" s="43"/>
      <c r="D99" s="219" t="s">
        <v>1</v>
      </c>
      <c r="E99" s="42"/>
      <c r="F99" s="41">
        <f t="shared" si="6"/>
        <v>37</v>
      </c>
      <c r="G99" s="41">
        <v>12</v>
      </c>
      <c r="H99" s="41">
        <v>0</v>
      </c>
      <c r="I99" s="41">
        <v>9</v>
      </c>
      <c r="J99" s="41">
        <v>2</v>
      </c>
      <c r="K99" s="41">
        <v>1</v>
      </c>
      <c r="L99" s="41">
        <v>23</v>
      </c>
      <c r="M99" s="41">
        <v>2</v>
      </c>
    </row>
    <row r="100" spans="1:13" ht="12.75" customHeight="1">
      <c r="A100" s="173"/>
      <c r="B100" s="173"/>
      <c r="C100" s="40"/>
      <c r="D100" s="220"/>
      <c r="E100" s="39"/>
      <c r="F100" s="38">
        <f t="shared" si="6"/>
        <v>1</v>
      </c>
      <c r="G100" s="37">
        <f>IF(G99=0,0,G99/$F99)</f>
        <v>0.32432432432432434</v>
      </c>
      <c r="H100" s="37">
        <f>IF(H99=0,0,H99/$G99)</f>
        <v>0</v>
      </c>
      <c r="I100" s="37">
        <f>IF(I99=0,0,I99/$G99)</f>
        <v>0.75</v>
      </c>
      <c r="J100" s="37">
        <f>IF(J99=0,0,J99/$G99)</f>
        <v>0.16666666666666666</v>
      </c>
      <c r="K100" s="37">
        <f>IF(K99=0,0,K99/$G99)</f>
        <v>8.3333333333333329E-2</v>
      </c>
      <c r="L100" s="37">
        <f>IF(L99=0,0,L99/$F99)</f>
        <v>0.6216216216216216</v>
      </c>
      <c r="M100" s="37">
        <f>IF(M99=0,0,M99/$F99)</f>
        <v>5.4054054054054057E-2</v>
      </c>
    </row>
  </sheetData>
  <mergeCells count="62">
    <mergeCell ref="B69:B100"/>
    <mergeCell ref="D69:D70"/>
    <mergeCell ref="D71:D72"/>
    <mergeCell ref="D73:D74"/>
    <mergeCell ref="D75:D76"/>
    <mergeCell ref="D77:D78"/>
    <mergeCell ref="D79:D80"/>
    <mergeCell ref="D81:D82"/>
    <mergeCell ref="D83:D84"/>
    <mergeCell ref="D97:D98"/>
    <mergeCell ref="D99:D100"/>
    <mergeCell ref="D85:D86"/>
    <mergeCell ref="D87:D88"/>
    <mergeCell ref="D89:D90"/>
    <mergeCell ref="D91:D92"/>
    <mergeCell ref="D93:D94"/>
    <mergeCell ref="D95:D96"/>
    <mergeCell ref="D43:D44"/>
    <mergeCell ref="D45:D46"/>
    <mergeCell ref="D47:D48"/>
    <mergeCell ref="D49:D50"/>
    <mergeCell ref="D51:D52"/>
    <mergeCell ref="D63:D64"/>
    <mergeCell ref="D65:D66"/>
    <mergeCell ref="D67:D68"/>
    <mergeCell ref="D41:D42"/>
    <mergeCell ref="A3:E6"/>
    <mergeCell ref="F3:F6"/>
    <mergeCell ref="A19:A100"/>
    <mergeCell ref="B19:B68"/>
    <mergeCell ref="D19:D20"/>
    <mergeCell ref="D21:D22"/>
    <mergeCell ref="D23:D24"/>
    <mergeCell ref="D25:D26"/>
    <mergeCell ref="D27:D28"/>
    <mergeCell ref="D29:D30"/>
    <mergeCell ref="D53:D54"/>
    <mergeCell ref="D55:D56"/>
    <mergeCell ref="D57:D58"/>
    <mergeCell ref="D59:D60"/>
    <mergeCell ref="D61:D62"/>
    <mergeCell ref="D31:D32"/>
    <mergeCell ref="D33:D34"/>
    <mergeCell ref="D35:D36"/>
    <mergeCell ref="D37:D38"/>
    <mergeCell ref="D39:D40"/>
    <mergeCell ref="A7:E8"/>
    <mergeCell ref="A9:A18"/>
    <mergeCell ref="B9:E10"/>
    <mergeCell ref="B11:E12"/>
    <mergeCell ref="B13:E14"/>
    <mergeCell ref="B15:E16"/>
    <mergeCell ref="B17:E18"/>
    <mergeCell ref="G3:G6"/>
    <mergeCell ref="H3:K3"/>
    <mergeCell ref="L3:L6"/>
    <mergeCell ref="M3:M6"/>
    <mergeCell ref="H4:K4"/>
    <mergeCell ref="H5:H6"/>
    <mergeCell ref="I5:I6"/>
    <mergeCell ref="J5:J6"/>
    <mergeCell ref="K5:K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0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90"/>
  <sheetViews>
    <sheetView showGridLines="0" view="pageBreakPreview" zoomScaleNormal="100" zoomScaleSheetLayoutView="100" workbookViewId="0">
      <selection activeCell="D14" sqref="D14"/>
    </sheetView>
  </sheetViews>
  <sheetFormatPr defaultRowHeight="13.5"/>
  <cols>
    <col min="1" max="2" width="2.625" style="4" customWidth="1"/>
    <col min="3" max="3" width="1.375" style="4" customWidth="1"/>
    <col min="4" max="4" width="27.625" style="4" customWidth="1"/>
    <col min="5" max="5" width="1.375" style="4" customWidth="1"/>
    <col min="6" max="16" width="8.625" style="3" customWidth="1"/>
    <col min="17" max="16384" width="9" style="3"/>
  </cols>
  <sheetData>
    <row r="1" spans="1:16" ht="14.25">
      <c r="A1" s="18" t="s">
        <v>67</v>
      </c>
    </row>
    <row r="3" spans="1:16" ht="18" customHeight="1">
      <c r="A3" s="158" t="s">
        <v>64</v>
      </c>
      <c r="B3" s="159"/>
      <c r="C3" s="159"/>
      <c r="D3" s="159"/>
      <c r="E3" s="160"/>
      <c r="F3" s="167" t="s">
        <v>63</v>
      </c>
      <c r="G3" s="180" t="s">
        <v>66</v>
      </c>
      <c r="H3" s="180"/>
      <c r="I3" s="180"/>
      <c r="J3" s="180"/>
      <c r="K3" s="180"/>
      <c r="L3" s="180"/>
      <c r="M3" s="180"/>
      <c r="N3" s="180"/>
      <c r="O3" s="180"/>
      <c r="P3" s="180"/>
    </row>
    <row r="4" spans="1:16" ht="31.5" customHeight="1">
      <c r="A4" s="161"/>
      <c r="B4" s="162"/>
      <c r="C4" s="162"/>
      <c r="D4" s="162"/>
      <c r="E4" s="163"/>
      <c r="F4" s="150"/>
      <c r="G4" s="180" t="s">
        <v>60</v>
      </c>
      <c r="H4" s="180"/>
      <c r="I4" s="180" t="s">
        <v>59</v>
      </c>
      <c r="J4" s="180"/>
      <c r="K4" s="180" t="s">
        <v>58</v>
      </c>
      <c r="L4" s="180"/>
      <c r="M4" s="180" t="s">
        <v>57</v>
      </c>
      <c r="N4" s="180"/>
      <c r="O4" s="180" t="s">
        <v>56</v>
      </c>
      <c r="P4" s="180"/>
    </row>
    <row r="5" spans="1:16" ht="15" customHeight="1">
      <c r="A5" s="161"/>
      <c r="B5" s="162"/>
      <c r="C5" s="162"/>
      <c r="D5" s="162"/>
      <c r="E5" s="163"/>
      <c r="F5" s="150"/>
      <c r="G5" s="151" t="s">
        <v>52</v>
      </c>
      <c r="H5" s="153" t="s">
        <v>51</v>
      </c>
      <c r="I5" s="151" t="s">
        <v>52</v>
      </c>
      <c r="J5" s="153" t="s">
        <v>51</v>
      </c>
      <c r="K5" s="151" t="s">
        <v>52</v>
      </c>
      <c r="L5" s="153" t="s">
        <v>51</v>
      </c>
      <c r="M5" s="151" t="s">
        <v>52</v>
      </c>
      <c r="N5" s="153" t="s">
        <v>51</v>
      </c>
      <c r="O5" s="151" t="s">
        <v>52</v>
      </c>
      <c r="P5" s="153" t="s">
        <v>51</v>
      </c>
    </row>
    <row r="6" spans="1:16" ht="15" customHeight="1">
      <c r="A6" s="164"/>
      <c r="B6" s="165"/>
      <c r="C6" s="165"/>
      <c r="D6" s="165"/>
      <c r="E6" s="166"/>
      <c r="F6" s="150"/>
      <c r="G6" s="152"/>
      <c r="H6" s="154"/>
      <c r="I6" s="152"/>
      <c r="J6" s="154"/>
      <c r="K6" s="152"/>
      <c r="L6" s="154"/>
      <c r="M6" s="152"/>
      <c r="N6" s="154"/>
      <c r="O6" s="152"/>
      <c r="P6" s="154"/>
    </row>
    <row r="7" spans="1:16" ht="23.1" customHeight="1">
      <c r="A7" s="155" t="s">
        <v>50</v>
      </c>
      <c r="B7" s="156"/>
      <c r="C7" s="156"/>
      <c r="D7" s="156"/>
      <c r="E7" s="157"/>
      <c r="F7" s="10">
        <f>SUM(F8:F12)</f>
        <v>912</v>
      </c>
      <c r="G7" s="9">
        <f>SUM(G8:G12)</f>
        <v>494</v>
      </c>
      <c r="H7" s="8">
        <f t="shared" ref="H7:H53" si="0">IF(G7=0,0,G7/$F7*100)</f>
        <v>54.166666666666664</v>
      </c>
      <c r="I7" s="15">
        <f>SUM(I8:I12)</f>
        <v>157</v>
      </c>
      <c r="J7" s="8">
        <f t="shared" ref="J7:J53" si="1">IF(I7=0,0,I7/$F7*100)</f>
        <v>17.214912280701753</v>
      </c>
      <c r="K7" s="15">
        <f>SUM(K8:K12)</f>
        <v>204</v>
      </c>
      <c r="L7" s="8">
        <f t="shared" ref="L7:L53" si="2">IF(K7=0,0,K7/$F7*100)</f>
        <v>22.368421052631579</v>
      </c>
      <c r="M7" s="15">
        <f>SUM(M8:M12)</f>
        <v>43</v>
      </c>
      <c r="N7" s="8">
        <f t="shared" ref="N7:N53" si="3">IF(M7=0,0,M7/$F7*100)</f>
        <v>4.7149122807017543</v>
      </c>
      <c r="O7" s="15">
        <f>SUM(O8:O12)</f>
        <v>14</v>
      </c>
      <c r="P7" s="8">
        <f t="shared" ref="P7:P53" si="4">IF(O7=0,0,O7/$F7*100)</f>
        <v>1.5350877192982455</v>
      </c>
    </row>
    <row r="8" spans="1:16" ht="23.1" customHeight="1">
      <c r="A8" s="174" t="s">
        <v>49</v>
      </c>
      <c r="B8" s="177" t="s">
        <v>48</v>
      </c>
      <c r="C8" s="178"/>
      <c r="D8" s="178"/>
      <c r="E8" s="179"/>
      <c r="F8" s="10">
        <f t="shared" ref="F8:F53" si="5">SUM(G8,I8,K8,M8,O8)</f>
        <v>277</v>
      </c>
      <c r="G8" s="9">
        <v>277</v>
      </c>
      <c r="H8" s="8">
        <f t="shared" si="0"/>
        <v>100</v>
      </c>
      <c r="I8" s="15">
        <v>0</v>
      </c>
      <c r="J8" s="8">
        <f t="shared" si="1"/>
        <v>0</v>
      </c>
      <c r="K8" s="15">
        <v>0</v>
      </c>
      <c r="L8" s="8">
        <f t="shared" si="2"/>
        <v>0</v>
      </c>
      <c r="M8" s="15">
        <v>0</v>
      </c>
      <c r="N8" s="8">
        <f t="shared" si="3"/>
        <v>0</v>
      </c>
      <c r="O8" s="15">
        <v>0</v>
      </c>
      <c r="P8" s="8">
        <f t="shared" si="4"/>
        <v>0</v>
      </c>
    </row>
    <row r="9" spans="1:16" ht="23.1" customHeight="1">
      <c r="A9" s="175"/>
      <c r="B9" s="177" t="s">
        <v>47</v>
      </c>
      <c r="C9" s="178"/>
      <c r="D9" s="178"/>
      <c r="E9" s="179"/>
      <c r="F9" s="10">
        <f t="shared" si="5"/>
        <v>147</v>
      </c>
      <c r="G9" s="9">
        <v>69</v>
      </c>
      <c r="H9" s="8">
        <f t="shared" si="0"/>
        <v>46.938775510204081</v>
      </c>
      <c r="I9" s="15">
        <v>78</v>
      </c>
      <c r="J9" s="8">
        <f t="shared" si="1"/>
        <v>53.061224489795919</v>
      </c>
      <c r="K9" s="15">
        <v>0</v>
      </c>
      <c r="L9" s="8">
        <f t="shared" si="2"/>
        <v>0</v>
      </c>
      <c r="M9" s="15">
        <v>0</v>
      </c>
      <c r="N9" s="8">
        <f t="shared" si="3"/>
        <v>0</v>
      </c>
      <c r="O9" s="15">
        <v>0</v>
      </c>
      <c r="P9" s="8">
        <f t="shared" si="4"/>
        <v>0</v>
      </c>
    </row>
    <row r="10" spans="1:16" ht="23.1" customHeight="1">
      <c r="A10" s="175"/>
      <c r="B10" s="177" t="s">
        <v>46</v>
      </c>
      <c r="C10" s="178"/>
      <c r="D10" s="178"/>
      <c r="E10" s="179"/>
      <c r="F10" s="10">
        <f t="shared" si="5"/>
        <v>222</v>
      </c>
      <c r="G10" s="9">
        <v>63</v>
      </c>
      <c r="H10" s="8">
        <f t="shared" si="0"/>
        <v>28.378378378378379</v>
      </c>
      <c r="I10" s="15">
        <v>35</v>
      </c>
      <c r="J10" s="8">
        <f t="shared" si="1"/>
        <v>15.765765765765765</v>
      </c>
      <c r="K10" s="15">
        <v>124</v>
      </c>
      <c r="L10" s="8">
        <f t="shared" si="2"/>
        <v>55.85585585585585</v>
      </c>
      <c r="M10" s="15">
        <v>0</v>
      </c>
      <c r="N10" s="8">
        <f t="shared" si="3"/>
        <v>0</v>
      </c>
      <c r="O10" s="15">
        <v>0</v>
      </c>
      <c r="P10" s="8">
        <f t="shared" si="4"/>
        <v>0</v>
      </c>
    </row>
    <row r="11" spans="1:16" ht="23.1" customHeight="1">
      <c r="A11" s="175"/>
      <c r="B11" s="177" t="s">
        <v>45</v>
      </c>
      <c r="C11" s="178"/>
      <c r="D11" s="178"/>
      <c r="E11" s="179"/>
      <c r="F11" s="10">
        <f t="shared" si="5"/>
        <v>75</v>
      </c>
      <c r="G11" s="9">
        <v>19</v>
      </c>
      <c r="H11" s="8">
        <f t="shared" si="0"/>
        <v>25.333333333333336</v>
      </c>
      <c r="I11" s="15">
        <v>11</v>
      </c>
      <c r="J11" s="8">
        <f t="shared" si="1"/>
        <v>14.666666666666666</v>
      </c>
      <c r="K11" s="15">
        <v>22</v>
      </c>
      <c r="L11" s="8">
        <f t="shared" si="2"/>
        <v>29.333333333333332</v>
      </c>
      <c r="M11" s="15">
        <v>23</v>
      </c>
      <c r="N11" s="8">
        <f t="shared" si="3"/>
        <v>30.666666666666664</v>
      </c>
      <c r="O11" s="15">
        <v>0</v>
      </c>
      <c r="P11" s="8">
        <f t="shared" si="4"/>
        <v>0</v>
      </c>
    </row>
    <row r="12" spans="1:16" ht="23.1" customHeight="1">
      <c r="A12" s="176"/>
      <c r="B12" s="177" t="s">
        <v>44</v>
      </c>
      <c r="C12" s="178"/>
      <c r="D12" s="178"/>
      <c r="E12" s="179"/>
      <c r="F12" s="10">
        <f t="shared" si="5"/>
        <v>191</v>
      </c>
      <c r="G12" s="9">
        <v>66</v>
      </c>
      <c r="H12" s="8">
        <f t="shared" si="0"/>
        <v>34.554973821989527</v>
      </c>
      <c r="I12" s="15">
        <v>33</v>
      </c>
      <c r="J12" s="8">
        <f t="shared" si="1"/>
        <v>17.277486910994764</v>
      </c>
      <c r="K12" s="15">
        <v>58</v>
      </c>
      <c r="L12" s="8">
        <f t="shared" si="2"/>
        <v>30.366492146596858</v>
      </c>
      <c r="M12" s="15">
        <v>20</v>
      </c>
      <c r="N12" s="8">
        <f t="shared" si="3"/>
        <v>10.471204188481675</v>
      </c>
      <c r="O12" s="15">
        <v>14</v>
      </c>
      <c r="P12" s="8">
        <f t="shared" si="4"/>
        <v>7.3298429319371721</v>
      </c>
    </row>
    <row r="13" spans="1:16" ht="23.1" customHeight="1">
      <c r="A13" s="171" t="s">
        <v>43</v>
      </c>
      <c r="B13" s="171" t="s">
        <v>42</v>
      </c>
      <c r="C13" s="13"/>
      <c r="D13" s="14" t="s">
        <v>16</v>
      </c>
      <c r="E13" s="11"/>
      <c r="F13" s="10">
        <f t="shared" si="5"/>
        <v>231</v>
      </c>
      <c r="G13" s="9">
        <f>SUM(G14:G37)</f>
        <v>59</v>
      </c>
      <c r="H13" s="8">
        <f t="shared" si="0"/>
        <v>25.541125541125542</v>
      </c>
      <c r="I13" s="15">
        <f>SUM(I14:I37)</f>
        <v>40</v>
      </c>
      <c r="J13" s="8">
        <f t="shared" si="1"/>
        <v>17.316017316017316</v>
      </c>
      <c r="K13" s="15">
        <f>SUM(K14:K37)</f>
        <v>98</v>
      </c>
      <c r="L13" s="8">
        <f t="shared" si="2"/>
        <v>42.424242424242422</v>
      </c>
      <c r="M13" s="15">
        <f>SUM(M14:M37)</f>
        <v>27</v>
      </c>
      <c r="N13" s="8">
        <f t="shared" si="3"/>
        <v>11.688311688311687</v>
      </c>
      <c r="O13" s="15">
        <f>SUM(O14:O37)</f>
        <v>7</v>
      </c>
      <c r="P13" s="8">
        <f t="shared" si="4"/>
        <v>3.0303030303030303</v>
      </c>
    </row>
    <row r="14" spans="1:16" ht="23.1" customHeight="1">
      <c r="A14" s="172"/>
      <c r="B14" s="172"/>
      <c r="C14" s="13"/>
      <c r="D14" s="14" t="s">
        <v>41</v>
      </c>
      <c r="E14" s="11"/>
      <c r="F14" s="10">
        <f t="shared" si="5"/>
        <v>27</v>
      </c>
      <c r="G14" s="9">
        <v>7</v>
      </c>
      <c r="H14" s="8">
        <f t="shared" si="0"/>
        <v>25.925925925925924</v>
      </c>
      <c r="I14" s="15">
        <v>4</v>
      </c>
      <c r="J14" s="8">
        <f t="shared" si="1"/>
        <v>14.814814814814813</v>
      </c>
      <c r="K14" s="15">
        <v>10</v>
      </c>
      <c r="L14" s="8">
        <f t="shared" si="2"/>
        <v>37.037037037037038</v>
      </c>
      <c r="M14" s="15">
        <v>6</v>
      </c>
      <c r="N14" s="8">
        <f t="shared" si="3"/>
        <v>22.222222222222221</v>
      </c>
      <c r="O14" s="15">
        <v>0</v>
      </c>
      <c r="P14" s="8">
        <f t="shared" si="4"/>
        <v>0</v>
      </c>
    </row>
    <row r="15" spans="1:16" ht="23.1" customHeight="1">
      <c r="A15" s="172"/>
      <c r="B15" s="172"/>
      <c r="C15" s="13"/>
      <c r="D15" s="14" t="s">
        <v>40</v>
      </c>
      <c r="E15" s="11"/>
      <c r="F15" s="10">
        <f t="shared" si="5"/>
        <v>4</v>
      </c>
      <c r="G15" s="9">
        <v>3</v>
      </c>
      <c r="H15" s="8">
        <f t="shared" si="0"/>
        <v>75</v>
      </c>
      <c r="I15" s="15">
        <v>0</v>
      </c>
      <c r="J15" s="8">
        <f t="shared" si="1"/>
        <v>0</v>
      </c>
      <c r="K15" s="15">
        <v>1</v>
      </c>
      <c r="L15" s="8">
        <f t="shared" si="2"/>
        <v>25</v>
      </c>
      <c r="M15" s="15">
        <v>0</v>
      </c>
      <c r="N15" s="8">
        <f t="shared" si="3"/>
        <v>0</v>
      </c>
      <c r="O15" s="15">
        <v>0</v>
      </c>
      <c r="P15" s="8">
        <f t="shared" si="4"/>
        <v>0</v>
      </c>
    </row>
    <row r="16" spans="1:16" ht="23.1" customHeight="1">
      <c r="A16" s="172"/>
      <c r="B16" s="172"/>
      <c r="C16" s="13"/>
      <c r="D16" s="14" t="s">
        <v>39</v>
      </c>
      <c r="E16" s="11"/>
      <c r="F16" s="10">
        <f t="shared" si="5"/>
        <v>20</v>
      </c>
      <c r="G16" s="9">
        <v>7</v>
      </c>
      <c r="H16" s="8">
        <f t="shared" si="0"/>
        <v>35</v>
      </c>
      <c r="I16" s="15">
        <v>6</v>
      </c>
      <c r="J16" s="8">
        <f t="shared" si="1"/>
        <v>30</v>
      </c>
      <c r="K16" s="15">
        <v>7</v>
      </c>
      <c r="L16" s="8">
        <f t="shared" si="2"/>
        <v>35</v>
      </c>
      <c r="M16" s="15">
        <v>0</v>
      </c>
      <c r="N16" s="8">
        <f t="shared" si="3"/>
        <v>0</v>
      </c>
      <c r="O16" s="15">
        <v>0</v>
      </c>
      <c r="P16" s="8">
        <f t="shared" si="4"/>
        <v>0</v>
      </c>
    </row>
    <row r="17" spans="1:16" ht="23.1" customHeight="1">
      <c r="A17" s="172"/>
      <c r="B17" s="172"/>
      <c r="C17" s="13"/>
      <c r="D17" s="14" t="s">
        <v>38</v>
      </c>
      <c r="E17" s="11"/>
      <c r="F17" s="10">
        <f t="shared" si="5"/>
        <v>2</v>
      </c>
      <c r="G17" s="9">
        <v>1</v>
      </c>
      <c r="H17" s="8">
        <f t="shared" si="0"/>
        <v>50</v>
      </c>
      <c r="I17" s="15">
        <v>1</v>
      </c>
      <c r="J17" s="8">
        <f t="shared" si="1"/>
        <v>50</v>
      </c>
      <c r="K17" s="15">
        <v>0</v>
      </c>
      <c r="L17" s="8">
        <f t="shared" si="2"/>
        <v>0</v>
      </c>
      <c r="M17" s="15">
        <v>0</v>
      </c>
      <c r="N17" s="8">
        <f t="shared" si="3"/>
        <v>0</v>
      </c>
      <c r="O17" s="15">
        <v>0</v>
      </c>
      <c r="P17" s="8">
        <f t="shared" si="4"/>
        <v>0</v>
      </c>
    </row>
    <row r="18" spans="1:16" ht="23.1" customHeight="1">
      <c r="A18" s="172"/>
      <c r="B18" s="172"/>
      <c r="C18" s="13"/>
      <c r="D18" s="14" t="s">
        <v>37</v>
      </c>
      <c r="E18" s="11"/>
      <c r="F18" s="10">
        <f t="shared" si="5"/>
        <v>5</v>
      </c>
      <c r="G18" s="9">
        <v>1</v>
      </c>
      <c r="H18" s="8">
        <f t="shared" si="0"/>
        <v>20</v>
      </c>
      <c r="I18" s="15">
        <v>0</v>
      </c>
      <c r="J18" s="8">
        <f t="shared" si="1"/>
        <v>0</v>
      </c>
      <c r="K18" s="15">
        <v>4</v>
      </c>
      <c r="L18" s="8">
        <f t="shared" si="2"/>
        <v>80</v>
      </c>
      <c r="M18" s="15">
        <v>0</v>
      </c>
      <c r="N18" s="8">
        <f t="shared" si="3"/>
        <v>0</v>
      </c>
      <c r="O18" s="15">
        <v>0</v>
      </c>
      <c r="P18" s="8">
        <f t="shared" si="4"/>
        <v>0</v>
      </c>
    </row>
    <row r="19" spans="1:16" ht="23.1" customHeight="1">
      <c r="A19" s="172"/>
      <c r="B19" s="172"/>
      <c r="C19" s="13"/>
      <c r="D19" s="14" t="s">
        <v>36</v>
      </c>
      <c r="E19" s="11"/>
      <c r="F19" s="10">
        <f t="shared" si="5"/>
        <v>1</v>
      </c>
      <c r="G19" s="9">
        <v>0</v>
      </c>
      <c r="H19" s="8">
        <f t="shared" si="0"/>
        <v>0</v>
      </c>
      <c r="I19" s="15">
        <v>0</v>
      </c>
      <c r="J19" s="8">
        <f t="shared" si="1"/>
        <v>0</v>
      </c>
      <c r="K19" s="15">
        <v>1</v>
      </c>
      <c r="L19" s="8">
        <f t="shared" si="2"/>
        <v>100</v>
      </c>
      <c r="M19" s="15">
        <v>0</v>
      </c>
      <c r="N19" s="8">
        <f t="shared" si="3"/>
        <v>0</v>
      </c>
      <c r="O19" s="15">
        <v>0</v>
      </c>
      <c r="P19" s="8">
        <f t="shared" si="4"/>
        <v>0</v>
      </c>
    </row>
    <row r="20" spans="1:16" ht="23.1" customHeight="1">
      <c r="A20" s="172"/>
      <c r="B20" s="172"/>
      <c r="C20" s="13"/>
      <c r="D20" s="14" t="s">
        <v>35</v>
      </c>
      <c r="E20" s="11"/>
      <c r="F20" s="10">
        <f t="shared" si="5"/>
        <v>5</v>
      </c>
      <c r="G20" s="9">
        <v>2</v>
      </c>
      <c r="H20" s="8">
        <f t="shared" si="0"/>
        <v>40</v>
      </c>
      <c r="I20" s="15">
        <v>0</v>
      </c>
      <c r="J20" s="8">
        <f t="shared" si="1"/>
        <v>0</v>
      </c>
      <c r="K20" s="15">
        <v>3</v>
      </c>
      <c r="L20" s="8">
        <f t="shared" si="2"/>
        <v>60</v>
      </c>
      <c r="M20" s="15">
        <v>0</v>
      </c>
      <c r="N20" s="8">
        <f t="shared" si="3"/>
        <v>0</v>
      </c>
      <c r="O20" s="15">
        <v>0</v>
      </c>
      <c r="P20" s="8">
        <f t="shared" si="4"/>
        <v>0</v>
      </c>
    </row>
    <row r="21" spans="1:16" ht="23.1" customHeight="1">
      <c r="A21" s="172"/>
      <c r="B21" s="172"/>
      <c r="C21" s="13"/>
      <c r="D21" s="14" t="s">
        <v>34</v>
      </c>
      <c r="E21" s="11"/>
      <c r="F21" s="10">
        <f t="shared" si="5"/>
        <v>11</v>
      </c>
      <c r="G21" s="9">
        <v>1</v>
      </c>
      <c r="H21" s="8">
        <f t="shared" si="0"/>
        <v>9.0909090909090917</v>
      </c>
      <c r="I21" s="15">
        <v>3</v>
      </c>
      <c r="J21" s="8">
        <f t="shared" si="1"/>
        <v>27.27272727272727</v>
      </c>
      <c r="K21" s="15">
        <v>4</v>
      </c>
      <c r="L21" s="8">
        <f t="shared" si="2"/>
        <v>36.363636363636367</v>
      </c>
      <c r="M21" s="15">
        <v>2</v>
      </c>
      <c r="N21" s="8">
        <f t="shared" si="3"/>
        <v>18.181818181818183</v>
      </c>
      <c r="O21" s="15">
        <v>1</v>
      </c>
      <c r="P21" s="8">
        <f t="shared" si="4"/>
        <v>9.0909090909090917</v>
      </c>
    </row>
    <row r="22" spans="1:16" ht="23.1" customHeight="1">
      <c r="A22" s="172"/>
      <c r="B22" s="172"/>
      <c r="C22" s="13"/>
      <c r="D22" s="14" t="s">
        <v>33</v>
      </c>
      <c r="E22" s="11"/>
      <c r="F22" s="10">
        <f t="shared" si="5"/>
        <v>1</v>
      </c>
      <c r="G22" s="9">
        <v>1</v>
      </c>
      <c r="H22" s="8">
        <f t="shared" si="0"/>
        <v>100</v>
      </c>
      <c r="I22" s="15">
        <v>0</v>
      </c>
      <c r="J22" s="8">
        <f t="shared" si="1"/>
        <v>0</v>
      </c>
      <c r="K22" s="15">
        <v>0</v>
      </c>
      <c r="L22" s="8">
        <f t="shared" si="2"/>
        <v>0</v>
      </c>
      <c r="M22" s="15">
        <v>0</v>
      </c>
      <c r="N22" s="8">
        <f t="shared" si="3"/>
        <v>0</v>
      </c>
      <c r="O22" s="15">
        <v>0</v>
      </c>
      <c r="P22" s="8">
        <f t="shared" si="4"/>
        <v>0</v>
      </c>
    </row>
    <row r="23" spans="1:16" ht="23.1" customHeight="1">
      <c r="A23" s="172"/>
      <c r="B23" s="172"/>
      <c r="C23" s="13"/>
      <c r="D23" s="14" t="s">
        <v>32</v>
      </c>
      <c r="E23" s="11"/>
      <c r="F23" s="10">
        <f t="shared" si="5"/>
        <v>8</v>
      </c>
      <c r="G23" s="9">
        <v>2</v>
      </c>
      <c r="H23" s="8">
        <f t="shared" si="0"/>
        <v>25</v>
      </c>
      <c r="I23" s="15">
        <v>1</v>
      </c>
      <c r="J23" s="8">
        <f t="shared" si="1"/>
        <v>12.5</v>
      </c>
      <c r="K23" s="15">
        <v>5</v>
      </c>
      <c r="L23" s="8">
        <f t="shared" si="2"/>
        <v>62.5</v>
      </c>
      <c r="M23" s="15">
        <v>0</v>
      </c>
      <c r="N23" s="8">
        <f t="shared" si="3"/>
        <v>0</v>
      </c>
      <c r="O23" s="15">
        <v>0</v>
      </c>
      <c r="P23" s="8">
        <f t="shared" si="4"/>
        <v>0</v>
      </c>
    </row>
    <row r="24" spans="1:16" ht="23.1" customHeight="1">
      <c r="A24" s="172"/>
      <c r="B24" s="172"/>
      <c r="C24" s="13"/>
      <c r="D24" s="14" t="s">
        <v>31</v>
      </c>
      <c r="E24" s="11"/>
      <c r="F24" s="10">
        <f t="shared" si="5"/>
        <v>1</v>
      </c>
      <c r="G24" s="33">
        <v>1</v>
      </c>
      <c r="H24" s="8">
        <f t="shared" si="0"/>
        <v>100</v>
      </c>
      <c r="I24" s="34">
        <v>0</v>
      </c>
      <c r="J24" s="8">
        <f t="shared" si="1"/>
        <v>0</v>
      </c>
      <c r="K24" s="34">
        <v>0</v>
      </c>
      <c r="L24" s="8">
        <f t="shared" si="2"/>
        <v>0</v>
      </c>
      <c r="M24" s="34">
        <v>0</v>
      </c>
      <c r="N24" s="8">
        <f t="shared" si="3"/>
        <v>0</v>
      </c>
      <c r="O24" s="34">
        <v>0</v>
      </c>
      <c r="P24" s="8">
        <f t="shared" si="4"/>
        <v>0</v>
      </c>
    </row>
    <row r="25" spans="1:16" ht="23.1" customHeight="1">
      <c r="A25" s="172"/>
      <c r="B25" s="172"/>
      <c r="C25" s="13"/>
      <c r="D25" s="12" t="s">
        <v>30</v>
      </c>
      <c r="E25" s="11"/>
      <c r="F25" s="10">
        <f t="shared" si="5"/>
        <v>2</v>
      </c>
      <c r="G25" s="9">
        <v>0</v>
      </c>
      <c r="H25" s="8">
        <f t="shared" si="0"/>
        <v>0</v>
      </c>
      <c r="I25" s="15">
        <v>1</v>
      </c>
      <c r="J25" s="8">
        <f t="shared" si="1"/>
        <v>50</v>
      </c>
      <c r="K25" s="15">
        <v>1</v>
      </c>
      <c r="L25" s="8">
        <f t="shared" si="2"/>
        <v>50</v>
      </c>
      <c r="M25" s="15">
        <v>0</v>
      </c>
      <c r="N25" s="8">
        <f t="shared" si="3"/>
        <v>0</v>
      </c>
      <c r="O25" s="15">
        <v>0</v>
      </c>
      <c r="P25" s="8">
        <f t="shared" si="4"/>
        <v>0</v>
      </c>
    </row>
    <row r="26" spans="1:16" ht="23.1" customHeight="1">
      <c r="A26" s="172"/>
      <c r="B26" s="172"/>
      <c r="C26" s="13"/>
      <c r="D26" s="111" t="s">
        <v>29</v>
      </c>
      <c r="E26" s="112"/>
      <c r="F26" s="31">
        <f t="shared" si="5"/>
        <v>6</v>
      </c>
      <c r="G26" s="30">
        <v>3</v>
      </c>
      <c r="H26" s="113">
        <f t="shared" si="0"/>
        <v>50</v>
      </c>
      <c r="I26" s="15">
        <v>0</v>
      </c>
      <c r="J26" s="8">
        <f t="shared" si="1"/>
        <v>0</v>
      </c>
      <c r="K26" s="15">
        <v>1</v>
      </c>
      <c r="L26" s="8">
        <f t="shared" si="2"/>
        <v>16.666666666666664</v>
      </c>
      <c r="M26" s="15">
        <v>1</v>
      </c>
      <c r="N26" s="8">
        <f t="shared" si="3"/>
        <v>16.666666666666664</v>
      </c>
      <c r="O26" s="15">
        <v>1</v>
      </c>
      <c r="P26" s="8">
        <f t="shared" si="4"/>
        <v>16.666666666666664</v>
      </c>
    </row>
    <row r="27" spans="1:16" ht="23.1" customHeight="1">
      <c r="A27" s="172"/>
      <c r="B27" s="172"/>
      <c r="C27" s="13"/>
      <c r="D27" s="14" t="s">
        <v>28</v>
      </c>
      <c r="E27" s="11"/>
      <c r="F27" s="10">
        <f t="shared" si="5"/>
        <v>3</v>
      </c>
      <c r="G27" s="9">
        <v>0</v>
      </c>
      <c r="H27" s="8">
        <f t="shared" si="0"/>
        <v>0</v>
      </c>
      <c r="I27" s="15">
        <v>1</v>
      </c>
      <c r="J27" s="8">
        <f t="shared" si="1"/>
        <v>33.333333333333329</v>
      </c>
      <c r="K27" s="15">
        <v>2</v>
      </c>
      <c r="L27" s="8">
        <f t="shared" si="2"/>
        <v>66.666666666666657</v>
      </c>
      <c r="M27" s="15">
        <v>0</v>
      </c>
      <c r="N27" s="8">
        <f t="shared" si="3"/>
        <v>0</v>
      </c>
      <c r="O27" s="15">
        <v>0</v>
      </c>
      <c r="P27" s="8">
        <f t="shared" si="4"/>
        <v>0</v>
      </c>
    </row>
    <row r="28" spans="1:16" ht="23.1" customHeight="1">
      <c r="A28" s="172"/>
      <c r="B28" s="172"/>
      <c r="C28" s="13"/>
      <c r="D28" s="14" t="s">
        <v>27</v>
      </c>
      <c r="E28" s="11"/>
      <c r="F28" s="10">
        <f t="shared" si="5"/>
        <v>5</v>
      </c>
      <c r="G28" s="9">
        <v>3</v>
      </c>
      <c r="H28" s="8">
        <f t="shared" si="0"/>
        <v>60</v>
      </c>
      <c r="I28" s="15">
        <v>0</v>
      </c>
      <c r="J28" s="8">
        <f t="shared" si="1"/>
        <v>0</v>
      </c>
      <c r="K28" s="15">
        <v>1</v>
      </c>
      <c r="L28" s="8">
        <f t="shared" si="2"/>
        <v>20</v>
      </c>
      <c r="M28" s="15">
        <v>1</v>
      </c>
      <c r="N28" s="8">
        <f t="shared" si="3"/>
        <v>20</v>
      </c>
      <c r="O28" s="15">
        <v>0</v>
      </c>
      <c r="P28" s="8">
        <f t="shared" si="4"/>
        <v>0</v>
      </c>
    </row>
    <row r="29" spans="1:16" ht="23.1" customHeight="1">
      <c r="A29" s="172"/>
      <c r="B29" s="172"/>
      <c r="C29" s="13"/>
      <c r="D29" s="14" t="s">
        <v>26</v>
      </c>
      <c r="E29" s="11"/>
      <c r="F29" s="10">
        <f t="shared" si="5"/>
        <v>15</v>
      </c>
      <c r="G29" s="9">
        <v>5</v>
      </c>
      <c r="H29" s="8">
        <f t="shared" si="0"/>
        <v>33.333333333333329</v>
      </c>
      <c r="I29" s="15">
        <v>4</v>
      </c>
      <c r="J29" s="8">
        <f t="shared" si="1"/>
        <v>26.666666666666668</v>
      </c>
      <c r="K29" s="15">
        <v>6</v>
      </c>
      <c r="L29" s="8">
        <f t="shared" si="2"/>
        <v>40</v>
      </c>
      <c r="M29" s="15">
        <v>0</v>
      </c>
      <c r="N29" s="8">
        <f t="shared" si="3"/>
        <v>0</v>
      </c>
      <c r="O29" s="15">
        <v>0</v>
      </c>
      <c r="P29" s="8">
        <f t="shared" si="4"/>
        <v>0</v>
      </c>
    </row>
    <row r="30" spans="1:16" ht="23.1" customHeight="1">
      <c r="A30" s="172"/>
      <c r="B30" s="172"/>
      <c r="C30" s="13"/>
      <c r="D30" s="14" t="s">
        <v>25</v>
      </c>
      <c r="E30" s="11"/>
      <c r="F30" s="10">
        <f t="shared" si="5"/>
        <v>5</v>
      </c>
      <c r="G30" s="9">
        <v>0</v>
      </c>
      <c r="H30" s="8">
        <f t="shared" si="0"/>
        <v>0</v>
      </c>
      <c r="I30" s="15">
        <v>2</v>
      </c>
      <c r="J30" s="8">
        <f t="shared" si="1"/>
        <v>40</v>
      </c>
      <c r="K30" s="15">
        <v>2</v>
      </c>
      <c r="L30" s="8">
        <f t="shared" si="2"/>
        <v>40</v>
      </c>
      <c r="M30" s="15">
        <v>0</v>
      </c>
      <c r="N30" s="8">
        <f t="shared" si="3"/>
        <v>0</v>
      </c>
      <c r="O30" s="15">
        <v>1</v>
      </c>
      <c r="P30" s="8">
        <f t="shared" si="4"/>
        <v>20</v>
      </c>
    </row>
    <row r="31" spans="1:16" ht="23.1" customHeight="1">
      <c r="A31" s="172"/>
      <c r="B31" s="172"/>
      <c r="C31" s="13"/>
      <c r="D31" s="14" t="s">
        <v>24</v>
      </c>
      <c r="E31" s="11"/>
      <c r="F31" s="10">
        <f t="shared" si="5"/>
        <v>31</v>
      </c>
      <c r="G31" s="9">
        <v>10</v>
      </c>
      <c r="H31" s="8">
        <f t="shared" si="0"/>
        <v>32.258064516129032</v>
      </c>
      <c r="I31" s="15">
        <v>5</v>
      </c>
      <c r="J31" s="8">
        <f t="shared" si="1"/>
        <v>16.129032258064516</v>
      </c>
      <c r="K31" s="15">
        <v>14</v>
      </c>
      <c r="L31" s="8">
        <f t="shared" si="2"/>
        <v>45.161290322580641</v>
      </c>
      <c r="M31" s="15">
        <v>2</v>
      </c>
      <c r="N31" s="8">
        <f t="shared" si="3"/>
        <v>6.4516129032258061</v>
      </c>
      <c r="O31" s="15">
        <v>0</v>
      </c>
      <c r="P31" s="8">
        <f t="shared" si="4"/>
        <v>0</v>
      </c>
    </row>
    <row r="32" spans="1:16" ht="23.1" customHeight="1">
      <c r="A32" s="172"/>
      <c r="B32" s="172"/>
      <c r="C32" s="13"/>
      <c r="D32" s="14" t="s">
        <v>23</v>
      </c>
      <c r="E32" s="11"/>
      <c r="F32" s="10">
        <f t="shared" si="5"/>
        <v>10</v>
      </c>
      <c r="G32" s="9">
        <v>3</v>
      </c>
      <c r="H32" s="8">
        <f t="shared" si="0"/>
        <v>30</v>
      </c>
      <c r="I32" s="15">
        <v>2</v>
      </c>
      <c r="J32" s="8">
        <f t="shared" si="1"/>
        <v>20</v>
      </c>
      <c r="K32" s="15">
        <v>4</v>
      </c>
      <c r="L32" s="8">
        <f t="shared" si="2"/>
        <v>40</v>
      </c>
      <c r="M32" s="15">
        <v>1</v>
      </c>
      <c r="N32" s="8">
        <f t="shared" si="3"/>
        <v>10</v>
      </c>
      <c r="O32" s="15">
        <v>0</v>
      </c>
      <c r="P32" s="8">
        <f t="shared" si="4"/>
        <v>0</v>
      </c>
    </row>
    <row r="33" spans="1:16" ht="24" customHeight="1">
      <c r="A33" s="172"/>
      <c r="B33" s="172"/>
      <c r="C33" s="13"/>
      <c r="D33" s="14" t="s">
        <v>22</v>
      </c>
      <c r="E33" s="11"/>
      <c r="F33" s="10">
        <f t="shared" si="5"/>
        <v>28</v>
      </c>
      <c r="G33" s="9">
        <v>3</v>
      </c>
      <c r="H33" s="8">
        <f t="shared" si="0"/>
        <v>10.714285714285714</v>
      </c>
      <c r="I33" s="15">
        <v>2</v>
      </c>
      <c r="J33" s="8">
        <f t="shared" si="1"/>
        <v>7.1428571428571423</v>
      </c>
      <c r="K33" s="15">
        <v>13</v>
      </c>
      <c r="L33" s="8">
        <f t="shared" si="2"/>
        <v>46.428571428571431</v>
      </c>
      <c r="M33" s="15">
        <v>8</v>
      </c>
      <c r="N33" s="8">
        <f t="shared" si="3"/>
        <v>28.571428571428569</v>
      </c>
      <c r="O33" s="15">
        <v>2</v>
      </c>
      <c r="P33" s="8">
        <f t="shared" si="4"/>
        <v>7.1428571428571423</v>
      </c>
    </row>
    <row r="34" spans="1:16" ht="23.1" customHeight="1">
      <c r="A34" s="172"/>
      <c r="B34" s="172"/>
      <c r="C34" s="13"/>
      <c r="D34" s="14" t="s">
        <v>21</v>
      </c>
      <c r="E34" s="11"/>
      <c r="F34" s="10">
        <f t="shared" si="5"/>
        <v>13</v>
      </c>
      <c r="G34" s="9">
        <v>2</v>
      </c>
      <c r="H34" s="8">
        <f t="shared" si="0"/>
        <v>15.384615384615385</v>
      </c>
      <c r="I34" s="15">
        <v>4</v>
      </c>
      <c r="J34" s="8">
        <f t="shared" si="1"/>
        <v>30.76923076923077</v>
      </c>
      <c r="K34" s="15">
        <v>6</v>
      </c>
      <c r="L34" s="8">
        <f t="shared" si="2"/>
        <v>46.153846153846153</v>
      </c>
      <c r="M34" s="15">
        <v>1</v>
      </c>
      <c r="N34" s="8">
        <f t="shared" si="3"/>
        <v>7.6923076923076925</v>
      </c>
      <c r="O34" s="15">
        <v>0</v>
      </c>
      <c r="P34" s="8">
        <f t="shared" si="4"/>
        <v>0</v>
      </c>
    </row>
    <row r="35" spans="1:16" ht="23.1" customHeight="1">
      <c r="A35" s="172"/>
      <c r="B35" s="172"/>
      <c r="C35" s="13"/>
      <c r="D35" s="14" t="s">
        <v>20</v>
      </c>
      <c r="E35" s="11"/>
      <c r="F35" s="10">
        <f t="shared" si="5"/>
        <v>8</v>
      </c>
      <c r="G35" s="9">
        <v>0</v>
      </c>
      <c r="H35" s="8">
        <f t="shared" si="0"/>
        <v>0</v>
      </c>
      <c r="I35" s="15">
        <v>1</v>
      </c>
      <c r="J35" s="8">
        <f t="shared" si="1"/>
        <v>12.5</v>
      </c>
      <c r="K35" s="15">
        <v>6</v>
      </c>
      <c r="L35" s="8">
        <f t="shared" si="2"/>
        <v>75</v>
      </c>
      <c r="M35" s="15">
        <v>1</v>
      </c>
      <c r="N35" s="8">
        <f t="shared" si="3"/>
        <v>12.5</v>
      </c>
      <c r="O35" s="15">
        <v>0</v>
      </c>
      <c r="P35" s="8">
        <f t="shared" si="4"/>
        <v>0</v>
      </c>
    </row>
    <row r="36" spans="1:16" ht="23.1" customHeight="1">
      <c r="A36" s="172"/>
      <c r="B36" s="172"/>
      <c r="C36" s="13"/>
      <c r="D36" s="14" t="s">
        <v>19</v>
      </c>
      <c r="E36" s="11"/>
      <c r="F36" s="10">
        <f t="shared" si="5"/>
        <v>15</v>
      </c>
      <c r="G36" s="9">
        <v>2</v>
      </c>
      <c r="H36" s="8">
        <f t="shared" si="0"/>
        <v>13.333333333333334</v>
      </c>
      <c r="I36" s="15">
        <v>3</v>
      </c>
      <c r="J36" s="8">
        <f t="shared" si="1"/>
        <v>20</v>
      </c>
      <c r="K36" s="15">
        <v>5</v>
      </c>
      <c r="L36" s="8">
        <f t="shared" si="2"/>
        <v>33.333333333333329</v>
      </c>
      <c r="M36" s="15">
        <v>4</v>
      </c>
      <c r="N36" s="8">
        <f t="shared" si="3"/>
        <v>26.666666666666668</v>
      </c>
      <c r="O36" s="15">
        <v>1</v>
      </c>
      <c r="P36" s="8">
        <f t="shared" si="4"/>
        <v>6.666666666666667</v>
      </c>
    </row>
    <row r="37" spans="1:16" ht="23.1" customHeight="1">
      <c r="A37" s="172"/>
      <c r="B37" s="173"/>
      <c r="C37" s="13"/>
      <c r="D37" s="14" t="s">
        <v>18</v>
      </c>
      <c r="E37" s="11"/>
      <c r="F37" s="10">
        <f t="shared" si="5"/>
        <v>5</v>
      </c>
      <c r="G37" s="9">
        <v>2</v>
      </c>
      <c r="H37" s="8">
        <f t="shared" si="0"/>
        <v>40</v>
      </c>
      <c r="I37" s="15">
        <v>0</v>
      </c>
      <c r="J37" s="8">
        <f t="shared" si="1"/>
        <v>0</v>
      </c>
      <c r="K37" s="15">
        <v>2</v>
      </c>
      <c r="L37" s="8">
        <f t="shared" si="2"/>
        <v>40</v>
      </c>
      <c r="M37" s="15">
        <v>0</v>
      </c>
      <c r="N37" s="8">
        <f t="shared" si="3"/>
        <v>0</v>
      </c>
      <c r="O37" s="15">
        <v>1</v>
      </c>
      <c r="P37" s="8">
        <f t="shared" si="4"/>
        <v>20</v>
      </c>
    </row>
    <row r="38" spans="1:16" ht="23.1" customHeight="1">
      <c r="A38" s="172"/>
      <c r="B38" s="171" t="s">
        <v>17</v>
      </c>
      <c r="C38" s="13"/>
      <c r="D38" s="14" t="s">
        <v>16</v>
      </c>
      <c r="E38" s="11"/>
      <c r="F38" s="10">
        <f t="shared" si="5"/>
        <v>681</v>
      </c>
      <c r="G38" s="9">
        <f>SUM(G39:G53)</f>
        <v>435</v>
      </c>
      <c r="H38" s="8">
        <f t="shared" si="0"/>
        <v>63.876651982378853</v>
      </c>
      <c r="I38" s="15">
        <f>SUM(I39:I53)</f>
        <v>117</v>
      </c>
      <c r="J38" s="8">
        <f t="shared" si="1"/>
        <v>17.180616740088105</v>
      </c>
      <c r="K38" s="15">
        <f>SUM(K39:K53)</f>
        <v>106</v>
      </c>
      <c r="L38" s="8">
        <f t="shared" si="2"/>
        <v>15.565345080763581</v>
      </c>
      <c r="M38" s="15">
        <f>SUM(M39:M53)</f>
        <v>16</v>
      </c>
      <c r="N38" s="8">
        <f t="shared" si="3"/>
        <v>2.3494860499265786</v>
      </c>
      <c r="O38" s="15">
        <f>SUM(O39:O53)</f>
        <v>7</v>
      </c>
      <c r="P38" s="8">
        <f t="shared" si="4"/>
        <v>1.0279001468428781</v>
      </c>
    </row>
    <row r="39" spans="1:16" ht="23.1" customHeight="1">
      <c r="A39" s="172"/>
      <c r="B39" s="172"/>
      <c r="C39" s="13"/>
      <c r="D39" s="14" t="s">
        <v>15</v>
      </c>
      <c r="E39" s="11"/>
      <c r="F39" s="10">
        <f t="shared" si="5"/>
        <v>6</v>
      </c>
      <c r="G39" s="9">
        <v>5</v>
      </c>
      <c r="H39" s="8">
        <f t="shared" si="0"/>
        <v>83.333333333333343</v>
      </c>
      <c r="I39" s="15">
        <v>1</v>
      </c>
      <c r="J39" s="8">
        <f t="shared" si="1"/>
        <v>16.666666666666664</v>
      </c>
      <c r="K39" s="15">
        <v>0</v>
      </c>
      <c r="L39" s="8">
        <f t="shared" si="2"/>
        <v>0</v>
      </c>
      <c r="M39" s="15">
        <v>0</v>
      </c>
      <c r="N39" s="8">
        <f t="shared" si="3"/>
        <v>0</v>
      </c>
      <c r="O39" s="15">
        <v>0</v>
      </c>
      <c r="P39" s="8">
        <f t="shared" si="4"/>
        <v>0</v>
      </c>
    </row>
    <row r="40" spans="1:16" ht="23.1" customHeight="1">
      <c r="A40" s="172"/>
      <c r="B40" s="172"/>
      <c r="C40" s="13"/>
      <c r="D40" s="14" t="s">
        <v>14</v>
      </c>
      <c r="E40" s="11"/>
      <c r="F40" s="10">
        <f t="shared" si="5"/>
        <v>84</v>
      </c>
      <c r="G40" s="9">
        <v>63</v>
      </c>
      <c r="H40" s="8">
        <f t="shared" si="0"/>
        <v>75</v>
      </c>
      <c r="I40" s="15">
        <v>12</v>
      </c>
      <c r="J40" s="8">
        <f t="shared" si="1"/>
        <v>14.285714285714285</v>
      </c>
      <c r="K40" s="15">
        <v>9</v>
      </c>
      <c r="L40" s="8">
        <f t="shared" si="2"/>
        <v>10.714285714285714</v>
      </c>
      <c r="M40" s="15">
        <v>0</v>
      </c>
      <c r="N40" s="8">
        <f t="shared" si="3"/>
        <v>0</v>
      </c>
      <c r="O40" s="15">
        <v>0</v>
      </c>
      <c r="P40" s="8">
        <f t="shared" si="4"/>
        <v>0</v>
      </c>
    </row>
    <row r="41" spans="1:16" ht="23.1" customHeight="1">
      <c r="A41" s="172"/>
      <c r="B41" s="172"/>
      <c r="C41" s="13"/>
      <c r="D41" s="14" t="s">
        <v>13</v>
      </c>
      <c r="E41" s="11"/>
      <c r="F41" s="10">
        <f t="shared" si="5"/>
        <v>24</v>
      </c>
      <c r="G41" s="9">
        <v>16</v>
      </c>
      <c r="H41" s="8">
        <f t="shared" si="0"/>
        <v>66.666666666666657</v>
      </c>
      <c r="I41" s="15">
        <v>6</v>
      </c>
      <c r="J41" s="8">
        <f t="shared" si="1"/>
        <v>25</v>
      </c>
      <c r="K41" s="15">
        <v>2</v>
      </c>
      <c r="L41" s="8">
        <f t="shared" si="2"/>
        <v>8.3333333333333321</v>
      </c>
      <c r="M41" s="15">
        <v>0</v>
      </c>
      <c r="N41" s="8">
        <f t="shared" si="3"/>
        <v>0</v>
      </c>
      <c r="O41" s="15">
        <v>0</v>
      </c>
      <c r="P41" s="8">
        <f t="shared" si="4"/>
        <v>0</v>
      </c>
    </row>
    <row r="42" spans="1:16" ht="23.1" customHeight="1">
      <c r="A42" s="172"/>
      <c r="B42" s="172"/>
      <c r="C42" s="13"/>
      <c r="D42" s="14" t="s">
        <v>12</v>
      </c>
      <c r="E42" s="11"/>
      <c r="F42" s="10">
        <f t="shared" si="5"/>
        <v>8</v>
      </c>
      <c r="G42" s="9">
        <v>3</v>
      </c>
      <c r="H42" s="8">
        <f t="shared" si="0"/>
        <v>37.5</v>
      </c>
      <c r="I42" s="15">
        <v>2</v>
      </c>
      <c r="J42" s="8">
        <f t="shared" si="1"/>
        <v>25</v>
      </c>
      <c r="K42" s="15">
        <v>3</v>
      </c>
      <c r="L42" s="8">
        <f t="shared" si="2"/>
        <v>37.5</v>
      </c>
      <c r="M42" s="15">
        <v>0</v>
      </c>
      <c r="N42" s="8">
        <f t="shared" si="3"/>
        <v>0</v>
      </c>
      <c r="O42" s="15">
        <v>0</v>
      </c>
      <c r="P42" s="8">
        <f t="shared" si="4"/>
        <v>0</v>
      </c>
    </row>
    <row r="43" spans="1:16" ht="23.1" customHeight="1">
      <c r="A43" s="172"/>
      <c r="B43" s="172"/>
      <c r="C43" s="13"/>
      <c r="D43" s="14" t="s">
        <v>11</v>
      </c>
      <c r="E43" s="11"/>
      <c r="F43" s="10">
        <f t="shared" si="5"/>
        <v>33</v>
      </c>
      <c r="G43" s="9">
        <v>16</v>
      </c>
      <c r="H43" s="8">
        <f t="shared" si="0"/>
        <v>48.484848484848484</v>
      </c>
      <c r="I43" s="15">
        <v>9</v>
      </c>
      <c r="J43" s="8">
        <f t="shared" si="1"/>
        <v>27.27272727272727</v>
      </c>
      <c r="K43" s="15">
        <v>7</v>
      </c>
      <c r="L43" s="8">
        <f t="shared" si="2"/>
        <v>21.212121212121211</v>
      </c>
      <c r="M43" s="15">
        <v>1</v>
      </c>
      <c r="N43" s="8">
        <f t="shared" si="3"/>
        <v>3.0303030303030303</v>
      </c>
      <c r="O43" s="15">
        <v>0</v>
      </c>
      <c r="P43" s="8">
        <f t="shared" si="4"/>
        <v>0</v>
      </c>
    </row>
    <row r="44" spans="1:16" ht="23.1" customHeight="1">
      <c r="A44" s="172"/>
      <c r="B44" s="172"/>
      <c r="C44" s="13"/>
      <c r="D44" s="14" t="s">
        <v>10</v>
      </c>
      <c r="E44" s="11"/>
      <c r="F44" s="10">
        <f t="shared" si="5"/>
        <v>184</v>
      </c>
      <c r="G44" s="9">
        <v>142</v>
      </c>
      <c r="H44" s="8">
        <f t="shared" si="0"/>
        <v>77.173913043478265</v>
      </c>
      <c r="I44" s="15">
        <v>27</v>
      </c>
      <c r="J44" s="8">
        <f t="shared" si="1"/>
        <v>14.673913043478262</v>
      </c>
      <c r="K44" s="15">
        <v>15</v>
      </c>
      <c r="L44" s="8">
        <f t="shared" si="2"/>
        <v>8.1521739130434785</v>
      </c>
      <c r="M44" s="15">
        <v>0</v>
      </c>
      <c r="N44" s="8">
        <f t="shared" si="3"/>
        <v>0</v>
      </c>
      <c r="O44" s="15">
        <v>0</v>
      </c>
      <c r="P44" s="8">
        <f t="shared" si="4"/>
        <v>0</v>
      </c>
    </row>
    <row r="45" spans="1:16" ht="23.1" customHeight="1">
      <c r="A45" s="172"/>
      <c r="B45" s="172"/>
      <c r="C45" s="13"/>
      <c r="D45" s="14" t="s">
        <v>9</v>
      </c>
      <c r="E45" s="11"/>
      <c r="F45" s="10">
        <f t="shared" si="5"/>
        <v>21</v>
      </c>
      <c r="G45" s="9">
        <v>15</v>
      </c>
      <c r="H45" s="8">
        <f t="shared" si="0"/>
        <v>71.428571428571431</v>
      </c>
      <c r="I45" s="15">
        <v>4</v>
      </c>
      <c r="J45" s="8">
        <f t="shared" si="1"/>
        <v>19.047619047619047</v>
      </c>
      <c r="K45" s="15">
        <v>1</v>
      </c>
      <c r="L45" s="8">
        <f t="shared" si="2"/>
        <v>4.7619047619047619</v>
      </c>
      <c r="M45" s="15">
        <v>0</v>
      </c>
      <c r="N45" s="8">
        <f t="shared" si="3"/>
        <v>0</v>
      </c>
      <c r="O45" s="15">
        <v>1</v>
      </c>
      <c r="P45" s="8">
        <f t="shared" si="4"/>
        <v>4.7619047619047619</v>
      </c>
    </row>
    <row r="46" spans="1:16" ht="23.1" customHeight="1">
      <c r="A46" s="172"/>
      <c r="B46" s="172"/>
      <c r="C46" s="13"/>
      <c r="D46" s="14" t="s">
        <v>8</v>
      </c>
      <c r="E46" s="11"/>
      <c r="F46" s="10">
        <f t="shared" si="5"/>
        <v>8</v>
      </c>
      <c r="G46" s="9">
        <v>7</v>
      </c>
      <c r="H46" s="8">
        <f t="shared" si="0"/>
        <v>87.5</v>
      </c>
      <c r="I46" s="15">
        <v>1</v>
      </c>
      <c r="J46" s="8">
        <f t="shared" si="1"/>
        <v>12.5</v>
      </c>
      <c r="K46" s="15">
        <v>0</v>
      </c>
      <c r="L46" s="8">
        <f t="shared" si="2"/>
        <v>0</v>
      </c>
      <c r="M46" s="15">
        <v>0</v>
      </c>
      <c r="N46" s="8">
        <f t="shared" si="3"/>
        <v>0</v>
      </c>
      <c r="O46" s="15">
        <v>0</v>
      </c>
      <c r="P46" s="8">
        <f t="shared" si="4"/>
        <v>0</v>
      </c>
    </row>
    <row r="47" spans="1:16" ht="24" customHeight="1">
      <c r="A47" s="172"/>
      <c r="B47" s="172"/>
      <c r="C47" s="13"/>
      <c r="D47" s="12" t="s">
        <v>7</v>
      </c>
      <c r="E47" s="11"/>
      <c r="F47" s="10">
        <f t="shared" si="5"/>
        <v>19</v>
      </c>
      <c r="G47" s="9">
        <v>13</v>
      </c>
      <c r="H47" s="8">
        <f t="shared" si="0"/>
        <v>68.421052631578945</v>
      </c>
      <c r="I47" s="15">
        <v>5</v>
      </c>
      <c r="J47" s="8">
        <f t="shared" si="1"/>
        <v>26.315789473684209</v>
      </c>
      <c r="K47" s="15">
        <v>1</v>
      </c>
      <c r="L47" s="8">
        <f t="shared" si="2"/>
        <v>5.2631578947368416</v>
      </c>
      <c r="M47" s="15">
        <v>0</v>
      </c>
      <c r="N47" s="8">
        <f t="shared" si="3"/>
        <v>0</v>
      </c>
      <c r="O47" s="15">
        <v>0</v>
      </c>
      <c r="P47" s="8">
        <f t="shared" si="4"/>
        <v>0</v>
      </c>
    </row>
    <row r="48" spans="1:16" ht="23.1" customHeight="1">
      <c r="A48" s="172"/>
      <c r="B48" s="172"/>
      <c r="C48" s="13"/>
      <c r="D48" s="14" t="s">
        <v>6</v>
      </c>
      <c r="E48" s="11"/>
      <c r="F48" s="10">
        <f t="shared" si="5"/>
        <v>45</v>
      </c>
      <c r="G48" s="9">
        <v>34</v>
      </c>
      <c r="H48" s="8">
        <f t="shared" si="0"/>
        <v>75.555555555555557</v>
      </c>
      <c r="I48" s="15">
        <v>7</v>
      </c>
      <c r="J48" s="8">
        <f t="shared" si="1"/>
        <v>15.555555555555555</v>
      </c>
      <c r="K48" s="15">
        <v>4</v>
      </c>
      <c r="L48" s="8">
        <f t="shared" si="2"/>
        <v>8.8888888888888893</v>
      </c>
      <c r="M48" s="15">
        <v>0</v>
      </c>
      <c r="N48" s="8">
        <f t="shared" si="3"/>
        <v>0</v>
      </c>
      <c r="O48" s="15">
        <v>0</v>
      </c>
      <c r="P48" s="8">
        <f t="shared" si="4"/>
        <v>0</v>
      </c>
    </row>
    <row r="49" spans="1:16" ht="23.1" customHeight="1">
      <c r="A49" s="172"/>
      <c r="B49" s="172"/>
      <c r="C49" s="13"/>
      <c r="D49" s="14" t="s">
        <v>5</v>
      </c>
      <c r="E49" s="11"/>
      <c r="F49" s="10">
        <f t="shared" si="5"/>
        <v>16</v>
      </c>
      <c r="G49" s="9">
        <v>14</v>
      </c>
      <c r="H49" s="8">
        <f t="shared" si="0"/>
        <v>87.5</v>
      </c>
      <c r="I49" s="15">
        <v>2</v>
      </c>
      <c r="J49" s="8">
        <f t="shared" si="1"/>
        <v>12.5</v>
      </c>
      <c r="K49" s="15">
        <v>0</v>
      </c>
      <c r="L49" s="8">
        <f t="shared" si="2"/>
        <v>0</v>
      </c>
      <c r="M49" s="15">
        <v>0</v>
      </c>
      <c r="N49" s="8">
        <f t="shared" si="3"/>
        <v>0</v>
      </c>
      <c r="O49" s="15">
        <v>0</v>
      </c>
      <c r="P49" s="8">
        <f t="shared" si="4"/>
        <v>0</v>
      </c>
    </row>
    <row r="50" spans="1:16" ht="23.1" customHeight="1">
      <c r="A50" s="172"/>
      <c r="B50" s="172"/>
      <c r="C50" s="13"/>
      <c r="D50" s="14" t="s">
        <v>4</v>
      </c>
      <c r="E50" s="11"/>
      <c r="F50" s="10">
        <f t="shared" si="5"/>
        <v>19</v>
      </c>
      <c r="G50" s="9">
        <v>11</v>
      </c>
      <c r="H50" s="8">
        <f t="shared" si="0"/>
        <v>57.894736842105267</v>
      </c>
      <c r="I50" s="15">
        <v>2</v>
      </c>
      <c r="J50" s="8">
        <f t="shared" si="1"/>
        <v>10.526315789473683</v>
      </c>
      <c r="K50" s="15">
        <v>4</v>
      </c>
      <c r="L50" s="8">
        <f t="shared" si="2"/>
        <v>21.052631578947366</v>
      </c>
      <c r="M50" s="15">
        <v>1</v>
      </c>
      <c r="N50" s="8">
        <f t="shared" si="3"/>
        <v>5.2631578947368416</v>
      </c>
      <c r="O50" s="15">
        <v>1</v>
      </c>
      <c r="P50" s="8">
        <f t="shared" si="4"/>
        <v>5.2631578947368416</v>
      </c>
    </row>
    <row r="51" spans="1:16" ht="23.1" customHeight="1">
      <c r="A51" s="172"/>
      <c r="B51" s="172"/>
      <c r="C51" s="13"/>
      <c r="D51" s="14" t="s">
        <v>3</v>
      </c>
      <c r="E51" s="11"/>
      <c r="F51" s="10">
        <f t="shared" si="5"/>
        <v>146</v>
      </c>
      <c r="G51" s="9">
        <v>70</v>
      </c>
      <c r="H51" s="8">
        <f t="shared" si="0"/>
        <v>47.945205479452049</v>
      </c>
      <c r="I51" s="15">
        <v>23</v>
      </c>
      <c r="J51" s="8">
        <f t="shared" si="1"/>
        <v>15.753424657534246</v>
      </c>
      <c r="K51" s="15">
        <v>40</v>
      </c>
      <c r="L51" s="8">
        <f t="shared" si="2"/>
        <v>27.397260273972602</v>
      </c>
      <c r="M51" s="15">
        <v>11</v>
      </c>
      <c r="N51" s="8">
        <f t="shared" si="3"/>
        <v>7.5342465753424657</v>
      </c>
      <c r="O51" s="15">
        <v>2</v>
      </c>
      <c r="P51" s="8">
        <f t="shared" si="4"/>
        <v>1.3698630136986301</v>
      </c>
    </row>
    <row r="52" spans="1:16" ht="23.1" customHeight="1">
      <c r="A52" s="172"/>
      <c r="B52" s="172"/>
      <c r="C52" s="13"/>
      <c r="D52" s="14" t="s">
        <v>2</v>
      </c>
      <c r="E52" s="11"/>
      <c r="F52" s="10">
        <f t="shared" si="5"/>
        <v>22</v>
      </c>
      <c r="G52" s="9">
        <v>8</v>
      </c>
      <c r="H52" s="8">
        <f t="shared" si="0"/>
        <v>36.363636363636367</v>
      </c>
      <c r="I52" s="15">
        <v>4</v>
      </c>
      <c r="J52" s="8">
        <f t="shared" si="1"/>
        <v>18.181818181818183</v>
      </c>
      <c r="K52" s="15">
        <v>9</v>
      </c>
      <c r="L52" s="8">
        <f t="shared" si="2"/>
        <v>40.909090909090914</v>
      </c>
      <c r="M52" s="15">
        <v>0</v>
      </c>
      <c r="N52" s="8">
        <f t="shared" si="3"/>
        <v>0</v>
      </c>
      <c r="O52" s="15">
        <v>1</v>
      </c>
      <c r="P52" s="8">
        <f t="shared" si="4"/>
        <v>4.5454545454545459</v>
      </c>
    </row>
    <row r="53" spans="1:16" ht="24" customHeight="1">
      <c r="A53" s="173"/>
      <c r="B53" s="173"/>
      <c r="C53" s="13"/>
      <c r="D53" s="12" t="s">
        <v>1</v>
      </c>
      <c r="E53" s="11"/>
      <c r="F53" s="10">
        <f t="shared" si="5"/>
        <v>46</v>
      </c>
      <c r="G53" s="9">
        <v>18</v>
      </c>
      <c r="H53" s="8">
        <f t="shared" si="0"/>
        <v>39.130434782608695</v>
      </c>
      <c r="I53" s="15">
        <v>12</v>
      </c>
      <c r="J53" s="8">
        <f t="shared" si="1"/>
        <v>26.086956521739129</v>
      </c>
      <c r="K53" s="15">
        <v>11</v>
      </c>
      <c r="L53" s="8">
        <f t="shared" si="2"/>
        <v>23.913043478260871</v>
      </c>
      <c r="M53" s="15">
        <v>3</v>
      </c>
      <c r="N53" s="8">
        <f t="shared" si="3"/>
        <v>6.5217391304347823</v>
      </c>
      <c r="O53" s="15">
        <v>2</v>
      </c>
      <c r="P53" s="8">
        <f t="shared" si="4"/>
        <v>4.3478260869565215</v>
      </c>
    </row>
    <row r="55" spans="1:16" ht="12.75" customHeight="1"/>
    <row r="56" spans="1:16" ht="12.75" customHeight="1"/>
    <row r="57" spans="1:16">
      <c r="D57" s="5"/>
    </row>
    <row r="61" spans="1:16">
      <c r="D61" s="5"/>
    </row>
    <row r="65" spans="4:4">
      <c r="D65" s="5"/>
    </row>
    <row r="69" spans="4:4">
      <c r="D69" s="5"/>
    </row>
    <row r="71" spans="4:4">
      <c r="D71" s="5"/>
    </row>
    <row r="73" spans="4:4">
      <c r="D73" s="5"/>
    </row>
    <row r="75" spans="4:4">
      <c r="D75" s="5"/>
    </row>
    <row r="77" spans="4:4" ht="13.5" customHeight="1">
      <c r="D77" s="6"/>
    </row>
    <row r="78" spans="4:4" ht="13.5" customHeight="1"/>
    <row r="79" spans="4:4">
      <c r="D79" s="5"/>
    </row>
    <row r="81" spans="4:4">
      <c r="D81" s="5"/>
    </row>
    <row r="83" spans="4:4">
      <c r="D83" s="5"/>
    </row>
    <row r="85" spans="4:4">
      <c r="D85" s="5"/>
    </row>
    <row r="89" spans="4:4" ht="12.75" customHeight="1"/>
    <row r="90" spans="4:4" ht="12.75" customHeight="1"/>
  </sheetData>
  <mergeCells count="28">
    <mergeCell ref="A13:A53"/>
    <mergeCell ref="B13:B37"/>
    <mergeCell ref="B38:B53"/>
    <mergeCell ref="G3:P3"/>
    <mergeCell ref="A7:E7"/>
    <mergeCell ref="A8:A12"/>
    <mergeCell ref="B8:E8"/>
    <mergeCell ref="B9:E9"/>
    <mergeCell ref="B10:E10"/>
    <mergeCell ref="B11:E11"/>
    <mergeCell ref="B12:E12"/>
    <mergeCell ref="O5:O6"/>
    <mergeCell ref="P5:P6"/>
    <mergeCell ref="O4:P4"/>
    <mergeCell ref="G5:G6"/>
    <mergeCell ref="H5:H6"/>
    <mergeCell ref="M4:N4"/>
    <mergeCell ref="M5:M6"/>
    <mergeCell ref="N5:N6"/>
    <mergeCell ref="A3:E6"/>
    <mergeCell ref="L5:L6"/>
    <mergeCell ref="K4:L4"/>
    <mergeCell ref="F3:F6"/>
    <mergeCell ref="G4:H4"/>
    <mergeCell ref="I4:J4"/>
    <mergeCell ref="I5:I6"/>
    <mergeCell ref="J5:J6"/>
    <mergeCell ref="K5:K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0"/>
  <sheetViews>
    <sheetView showGridLines="0" view="pageBreakPreview" zoomScaleNormal="100" zoomScaleSheetLayoutView="100" workbookViewId="0">
      <selection activeCell="J17" sqref="J17"/>
    </sheetView>
  </sheetViews>
  <sheetFormatPr defaultRowHeight="13.5"/>
  <cols>
    <col min="1" max="2" width="2.625" style="4" customWidth="1"/>
    <col min="3" max="3" width="1.375" style="4" customWidth="1"/>
    <col min="4" max="4" width="27.625" style="4" customWidth="1"/>
    <col min="5" max="5" width="1.375" style="4" customWidth="1"/>
    <col min="6" max="6" width="7.875" style="3" customWidth="1"/>
    <col min="7" max="14" width="8.375" style="3" customWidth="1"/>
    <col min="15" max="18" width="7.875" style="3" customWidth="1"/>
    <col min="19" max="16384" width="9" style="3"/>
  </cols>
  <sheetData>
    <row r="1" spans="1:18" ht="14.25">
      <c r="A1" s="18" t="s">
        <v>640</v>
      </c>
    </row>
    <row r="2" spans="1:18">
      <c r="R2" s="46" t="s">
        <v>153</v>
      </c>
    </row>
    <row r="3" spans="1:18" ht="21" customHeight="1">
      <c r="A3" s="238" t="s">
        <v>64</v>
      </c>
      <c r="B3" s="239"/>
      <c r="C3" s="239"/>
      <c r="D3" s="239"/>
      <c r="E3" s="240"/>
      <c r="F3" s="167" t="s">
        <v>63</v>
      </c>
      <c r="G3" s="263" t="s">
        <v>203</v>
      </c>
      <c r="H3" s="264"/>
      <c r="I3" s="264"/>
      <c r="J3" s="264"/>
      <c r="K3" s="264"/>
      <c r="L3" s="264"/>
      <c r="M3" s="264"/>
      <c r="N3" s="264"/>
      <c r="O3" s="264"/>
      <c r="P3" s="264"/>
      <c r="Q3" s="264"/>
      <c r="R3" s="288"/>
    </row>
    <row r="4" spans="1:18" ht="21" customHeight="1">
      <c r="A4" s="241"/>
      <c r="B4" s="242"/>
      <c r="C4" s="242"/>
      <c r="D4" s="242"/>
      <c r="E4" s="243"/>
      <c r="F4" s="168"/>
      <c r="G4" s="263" t="s">
        <v>202</v>
      </c>
      <c r="H4" s="264"/>
      <c r="I4" s="264"/>
      <c r="J4" s="264"/>
      <c r="K4" s="263" t="s">
        <v>201</v>
      </c>
      <c r="L4" s="264"/>
      <c r="M4" s="264"/>
      <c r="N4" s="264"/>
      <c r="O4" s="263" t="s">
        <v>200</v>
      </c>
      <c r="P4" s="264"/>
      <c r="Q4" s="264"/>
      <c r="R4" s="288"/>
    </row>
    <row r="5" spans="1:18" ht="33" customHeight="1">
      <c r="A5" s="241"/>
      <c r="B5" s="242"/>
      <c r="C5" s="242"/>
      <c r="D5" s="242"/>
      <c r="E5" s="243"/>
      <c r="F5" s="168"/>
      <c r="G5" s="221" t="s">
        <v>157</v>
      </c>
      <c r="H5" s="214" t="s">
        <v>156</v>
      </c>
      <c r="I5" s="214" t="s">
        <v>155</v>
      </c>
      <c r="J5" s="214" t="s">
        <v>154</v>
      </c>
      <c r="K5" s="221" t="s">
        <v>157</v>
      </c>
      <c r="L5" s="214" t="s">
        <v>156</v>
      </c>
      <c r="M5" s="214" t="s">
        <v>155</v>
      </c>
      <c r="N5" s="214" t="s">
        <v>154</v>
      </c>
      <c r="O5" s="221" t="s">
        <v>157</v>
      </c>
      <c r="P5" s="214" t="s">
        <v>156</v>
      </c>
      <c r="Q5" s="214" t="s">
        <v>155</v>
      </c>
      <c r="R5" s="214" t="s">
        <v>154</v>
      </c>
    </row>
    <row r="6" spans="1:18" ht="14.25" customHeight="1">
      <c r="A6" s="244"/>
      <c r="B6" s="245"/>
      <c r="C6" s="245"/>
      <c r="D6" s="245"/>
      <c r="E6" s="246"/>
      <c r="F6" s="168"/>
      <c r="G6" s="223"/>
      <c r="H6" s="228"/>
      <c r="I6" s="228"/>
      <c r="J6" s="228"/>
      <c r="K6" s="223"/>
      <c r="L6" s="228"/>
      <c r="M6" s="228"/>
      <c r="N6" s="228"/>
      <c r="O6" s="223"/>
      <c r="P6" s="228"/>
      <c r="Q6" s="228"/>
      <c r="R6" s="228"/>
    </row>
    <row r="7" spans="1:18" ht="12" customHeight="1">
      <c r="A7" s="158" t="s">
        <v>50</v>
      </c>
      <c r="B7" s="159"/>
      <c r="C7" s="159"/>
      <c r="D7" s="159"/>
      <c r="E7" s="160"/>
      <c r="F7" s="41">
        <f>SUM(G7:R7)/3</f>
        <v>656</v>
      </c>
      <c r="G7" s="41">
        <f t="shared" ref="G7:R7" si="0">SUM(G9,G11,G13,G15,G17)</f>
        <v>3</v>
      </c>
      <c r="H7" s="41">
        <f t="shared" si="0"/>
        <v>578</v>
      </c>
      <c r="I7" s="41">
        <f t="shared" si="0"/>
        <v>8</v>
      </c>
      <c r="J7" s="41">
        <f t="shared" si="0"/>
        <v>67</v>
      </c>
      <c r="K7" s="41">
        <f t="shared" si="0"/>
        <v>2</v>
      </c>
      <c r="L7" s="41">
        <f t="shared" si="0"/>
        <v>12</v>
      </c>
      <c r="M7" s="41">
        <f t="shared" si="0"/>
        <v>535</v>
      </c>
      <c r="N7" s="41">
        <f t="shared" si="0"/>
        <v>107</v>
      </c>
      <c r="O7" s="41">
        <f t="shared" si="0"/>
        <v>42</v>
      </c>
      <c r="P7" s="41">
        <f t="shared" si="0"/>
        <v>16</v>
      </c>
      <c r="Q7" s="41">
        <f t="shared" si="0"/>
        <v>11</v>
      </c>
      <c r="R7" s="41">
        <f t="shared" si="0"/>
        <v>587</v>
      </c>
    </row>
    <row r="8" spans="1:18" ht="12" customHeight="1">
      <c r="A8" s="161"/>
      <c r="B8" s="162"/>
      <c r="C8" s="162"/>
      <c r="D8" s="162"/>
      <c r="E8" s="163"/>
      <c r="F8" s="44">
        <f t="shared" ref="F8:F38" si="1">SUM(G8:R8)/3</f>
        <v>1</v>
      </c>
      <c r="G8" s="37">
        <f t="shared" ref="G8:R8" si="2">IF(G7=0,0,G7/$F7)</f>
        <v>4.5731707317073168E-3</v>
      </c>
      <c r="H8" s="37">
        <f t="shared" si="2"/>
        <v>0.88109756097560976</v>
      </c>
      <c r="I8" s="37">
        <f t="shared" si="2"/>
        <v>1.2195121951219513E-2</v>
      </c>
      <c r="J8" s="37">
        <f t="shared" si="2"/>
        <v>0.10213414634146341</v>
      </c>
      <c r="K8" s="37">
        <f t="shared" si="2"/>
        <v>3.0487804878048782E-3</v>
      </c>
      <c r="L8" s="37">
        <f t="shared" si="2"/>
        <v>1.8292682926829267E-2</v>
      </c>
      <c r="M8" s="37">
        <f t="shared" si="2"/>
        <v>0.81554878048780488</v>
      </c>
      <c r="N8" s="37">
        <f t="shared" si="2"/>
        <v>0.16310975609756098</v>
      </c>
      <c r="O8" s="37">
        <f t="shared" si="2"/>
        <v>6.402439024390244E-2</v>
      </c>
      <c r="P8" s="37">
        <f t="shared" si="2"/>
        <v>2.4390243902439025E-2</v>
      </c>
      <c r="Q8" s="37">
        <f t="shared" si="2"/>
        <v>1.676829268292683E-2</v>
      </c>
      <c r="R8" s="37">
        <f t="shared" si="2"/>
        <v>0.89481707317073167</v>
      </c>
    </row>
    <row r="9" spans="1:18" ht="12" customHeight="1">
      <c r="A9" s="174" t="s">
        <v>49</v>
      </c>
      <c r="B9" s="232" t="s">
        <v>48</v>
      </c>
      <c r="C9" s="233"/>
      <c r="D9" s="233"/>
      <c r="E9" s="234"/>
      <c r="F9" s="41">
        <f t="shared" si="1"/>
        <v>108</v>
      </c>
      <c r="G9" s="41">
        <v>1</v>
      </c>
      <c r="H9" s="41">
        <v>86</v>
      </c>
      <c r="I9" s="41">
        <v>1</v>
      </c>
      <c r="J9" s="41">
        <v>20</v>
      </c>
      <c r="K9" s="41">
        <v>0</v>
      </c>
      <c r="L9" s="41">
        <v>3</v>
      </c>
      <c r="M9" s="41">
        <v>70</v>
      </c>
      <c r="N9" s="41">
        <v>35</v>
      </c>
      <c r="O9" s="41">
        <v>4</v>
      </c>
      <c r="P9" s="41">
        <v>4</v>
      </c>
      <c r="Q9" s="41">
        <v>2</v>
      </c>
      <c r="R9" s="41">
        <v>98</v>
      </c>
    </row>
    <row r="10" spans="1:18" ht="12" customHeight="1">
      <c r="A10" s="175"/>
      <c r="B10" s="235"/>
      <c r="C10" s="236"/>
      <c r="D10" s="236"/>
      <c r="E10" s="237"/>
      <c r="F10" s="44">
        <f t="shared" si="1"/>
        <v>1.0000000000000002</v>
      </c>
      <c r="G10" s="37">
        <f t="shared" ref="G10:R10" si="3">IF(G9=0,0,G9/$F9)</f>
        <v>9.2592592592592587E-3</v>
      </c>
      <c r="H10" s="37">
        <f t="shared" si="3"/>
        <v>0.79629629629629628</v>
      </c>
      <c r="I10" s="37">
        <f t="shared" si="3"/>
        <v>9.2592592592592587E-3</v>
      </c>
      <c r="J10" s="37">
        <f t="shared" si="3"/>
        <v>0.18518518518518517</v>
      </c>
      <c r="K10" s="37">
        <f t="shared" si="3"/>
        <v>0</v>
      </c>
      <c r="L10" s="37">
        <f t="shared" si="3"/>
        <v>2.7777777777777776E-2</v>
      </c>
      <c r="M10" s="37">
        <f t="shared" si="3"/>
        <v>0.64814814814814814</v>
      </c>
      <c r="N10" s="37">
        <f t="shared" si="3"/>
        <v>0.32407407407407407</v>
      </c>
      <c r="O10" s="37">
        <f t="shared" si="3"/>
        <v>3.7037037037037035E-2</v>
      </c>
      <c r="P10" s="37">
        <f t="shared" si="3"/>
        <v>3.7037037037037035E-2</v>
      </c>
      <c r="Q10" s="37">
        <f t="shared" si="3"/>
        <v>1.8518518518518517E-2</v>
      </c>
      <c r="R10" s="37">
        <f t="shared" si="3"/>
        <v>0.90740740740740744</v>
      </c>
    </row>
    <row r="11" spans="1:18" ht="12" customHeight="1">
      <c r="A11" s="175"/>
      <c r="B11" s="232" t="s">
        <v>47</v>
      </c>
      <c r="C11" s="233"/>
      <c r="D11" s="233"/>
      <c r="E11" s="234"/>
      <c r="F11" s="41">
        <f t="shared" si="1"/>
        <v>108</v>
      </c>
      <c r="G11" s="41">
        <v>0</v>
      </c>
      <c r="H11" s="41">
        <v>102</v>
      </c>
      <c r="I11" s="41">
        <v>1</v>
      </c>
      <c r="J11" s="41">
        <v>5</v>
      </c>
      <c r="K11" s="41">
        <v>0</v>
      </c>
      <c r="L11" s="41">
        <v>2</v>
      </c>
      <c r="M11" s="41">
        <v>94</v>
      </c>
      <c r="N11" s="41">
        <v>12</v>
      </c>
      <c r="O11" s="41">
        <v>6</v>
      </c>
      <c r="P11" s="41">
        <v>0</v>
      </c>
      <c r="Q11" s="41">
        <v>1</v>
      </c>
      <c r="R11" s="41">
        <v>101</v>
      </c>
    </row>
    <row r="12" spans="1:18" ht="12" customHeight="1">
      <c r="A12" s="175"/>
      <c r="B12" s="235"/>
      <c r="C12" s="236"/>
      <c r="D12" s="236"/>
      <c r="E12" s="237"/>
      <c r="F12" s="44">
        <f t="shared" si="1"/>
        <v>0.99999999999999989</v>
      </c>
      <c r="G12" s="37">
        <f t="shared" ref="G12:R12" si="4">IF(G11=0,0,G11/$F11)</f>
        <v>0</v>
      </c>
      <c r="H12" s="37">
        <f t="shared" si="4"/>
        <v>0.94444444444444442</v>
      </c>
      <c r="I12" s="37">
        <f t="shared" si="4"/>
        <v>9.2592592592592587E-3</v>
      </c>
      <c r="J12" s="37">
        <f t="shared" si="4"/>
        <v>4.6296296296296294E-2</v>
      </c>
      <c r="K12" s="37">
        <f t="shared" si="4"/>
        <v>0</v>
      </c>
      <c r="L12" s="37">
        <f t="shared" si="4"/>
        <v>1.8518518518518517E-2</v>
      </c>
      <c r="M12" s="37">
        <f t="shared" si="4"/>
        <v>0.87037037037037035</v>
      </c>
      <c r="N12" s="37">
        <f t="shared" si="4"/>
        <v>0.1111111111111111</v>
      </c>
      <c r="O12" s="37">
        <f t="shared" si="4"/>
        <v>5.5555555555555552E-2</v>
      </c>
      <c r="P12" s="37">
        <f t="shared" si="4"/>
        <v>0</v>
      </c>
      <c r="Q12" s="37">
        <f t="shared" si="4"/>
        <v>9.2592592592592587E-3</v>
      </c>
      <c r="R12" s="37">
        <f t="shared" si="4"/>
        <v>0.93518518518518523</v>
      </c>
    </row>
    <row r="13" spans="1:18" ht="12" customHeight="1">
      <c r="A13" s="175"/>
      <c r="B13" s="232" t="s">
        <v>46</v>
      </c>
      <c r="C13" s="233"/>
      <c r="D13" s="233"/>
      <c r="E13" s="234"/>
      <c r="F13" s="41">
        <f t="shared" si="1"/>
        <v>198</v>
      </c>
      <c r="G13" s="41">
        <v>2</v>
      </c>
      <c r="H13" s="41">
        <v>180</v>
      </c>
      <c r="I13" s="41">
        <v>1</v>
      </c>
      <c r="J13" s="41">
        <v>15</v>
      </c>
      <c r="K13" s="41">
        <v>2</v>
      </c>
      <c r="L13" s="41">
        <v>1</v>
      </c>
      <c r="M13" s="41">
        <v>174</v>
      </c>
      <c r="N13" s="41">
        <v>21</v>
      </c>
      <c r="O13" s="41">
        <v>12</v>
      </c>
      <c r="P13" s="41">
        <v>3</v>
      </c>
      <c r="Q13" s="41">
        <v>2</v>
      </c>
      <c r="R13" s="41">
        <v>181</v>
      </c>
    </row>
    <row r="14" spans="1:18" ht="12" customHeight="1">
      <c r="A14" s="175"/>
      <c r="B14" s="235"/>
      <c r="C14" s="236"/>
      <c r="D14" s="236"/>
      <c r="E14" s="237"/>
      <c r="F14" s="44">
        <f t="shared" si="1"/>
        <v>1</v>
      </c>
      <c r="G14" s="37">
        <f t="shared" ref="G14:R14" si="5">IF(G13=0,0,G13/$F13)</f>
        <v>1.0101010101010102E-2</v>
      </c>
      <c r="H14" s="37">
        <f t="shared" si="5"/>
        <v>0.90909090909090906</v>
      </c>
      <c r="I14" s="37">
        <f t="shared" si="5"/>
        <v>5.0505050505050509E-3</v>
      </c>
      <c r="J14" s="37">
        <f t="shared" si="5"/>
        <v>7.575757575757576E-2</v>
      </c>
      <c r="K14" s="37">
        <f t="shared" si="5"/>
        <v>1.0101010101010102E-2</v>
      </c>
      <c r="L14" s="37">
        <f t="shared" si="5"/>
        <v>5.0505050505050509E-3</v>
      </c>
      <c r="M14" s="37">
        <f t="shared" si="5"/>
        <v>0.87878787878787878</v>
      </c>
      <c r="N14" s="37">
        <f t="shared" si="5"/>
        <v>0.10606060606060606</v>
      </c>
      <c r="O14" s="37">
        <f t="shared" si="5"/>
        <v>6.0606060606060608E-2</v>
      </c>
      <c r="P14" s="37">
        <f t="shared" si="5"/>
        <v>1.5151515151515152E-2</v>
      </c>
      <c r="Q14" s="37">
        <f t="shared" si="5"/>
        <v>1.0101010101010102E-2</v>
      </c>
      <c r="R14" s="37">
        <f t="shared" si="5"/>
        <v>0.91414141414141414</v>
      </c>
    </row>
    <row r="15" spans="1:18" ht="12" customHeight="1">
      <c r="A15" s="175"/>
      <c r="B15" s="232" t="s">
        <v>45</v>
      </c>
      <c r="C15" s="233"/>
      <c r="D15" s="233"/>
      <c r="E15" s="234"/>
      <c r="F15" s="41">
        <f t="shared" si="1"/>
        <v>72</v>
      </c>
      <c r="G15" s="41">
        <v>0</v>
      </c>
      <c r="H15" s="41">
        <v>61</v>
      </c>
      <c r="I15" s="41">
        <v>0</v>
      </c>
      <c r="J15" s="41">
        <v>11</v>
      </c>
      <c r="K15" s="41">
        <v>0</v>
      </c>
      <c r="L15" s="41">
        <v>0</v>
      </c>
      <c r="M15" s="41">
        <v>59</v>
      </c>
      <c r="N15" s="41">
        <v>13</v>
      </c>
      <c r="O15" s="41">
        <v>7</v>
      </c>
      <c r="P15" s="41">
        <v>1</v>
      </c>
      <c r="Q15" s="41">
        <v>4</v>
      </c>
      <c r="R15" s="41">
        <v>60</v>
      </c>
    </row>
    <row r="16" spans="1:18" ht="12" customHeight="1">
      <c r="A16" s="175"/>
      <c r="B16" s="235"/>
      <c r="C16" s="236"/>
      <c r="D16" s="236"/>
      <c r="E16" s="237"/>
      <c r="F16" s="44">
        <f t="shared" si="1"/>
        <v>1</v>
      </c>
      <c r="G16" s="37">
        <f t="shared" ref="G16:R16" si="6">IF(G15=0,0,G15/$F15)</f>
        <v>0</v>
      </c>
      <c r="H16" s="37">
        <f t="shared" si="6"/>
        <v>0.84722222222222221</v>
      </c>
      <c r="I16" s="37">
        <f t="shared" si="6"/>
        <v>0</v>
      </c>
      <c r="J16" s="37">
        <f t="shared" si="6"/>
        <v>0.15277777777777779</v>
      </c>
      <c r="K16" s="37">
        <f t="shared" si="6"/>
        <v>0</v>
      </c>
      <c r="L16" s="37">
        <f t="shared" si="6"/>
        <v>0</v>
      </c>
      <c r="M16" s="37">
        <f t="shared" si="6"/>
        <v>0.81944444444444442</v>
      </c>
      <c r="N16" s="37">
        <f t="shared" si="6"/>
        <v>0.18055555555555555</v>
      </c>
      <c r="O16" s="37">
        <f t="shared" si="6"/>
        <v>9.7222222222222224E-2</v>
      </c>
      <c r="P16" s="37">
        <f t="shared" si="6"/>
        <v>1.3888888888888888E-2</v>
      </c>
      <c r="Q16" s="37">
        <f t="shared" si="6"/>
        <v>5.5555555555555552E-2</v>
      </c>
      <c r="R16" s="37">
        <f t="shared" si="6"/>
        <v>0.83333333333333337</v>
      </c>
    </row>
    <row r="17" spans="1:18" ht="12" customHeight="1">
      <c r="A17" s="175"/>
      <c r="B17" s="232" t="s">
        <v>44</v>
      </c>
      <c r="C17" s="233"/>
      <c r="D17" s="233"/>
      <c r="E17" s="234"/>
      <c r="F17" s="41">
        <f t="shared" si="1"/>
        <v>170</v>
      </c>
      <c r="G17" s="41">
        <v>0</v>
      </c>
      <c r="H17" s="41">
        <v>149</v>
      </c>
      <c r="I17" s="41">
        <v>5</v>
      </c>
      <c r="J17" s="41">
        <v>16</v>
      </c>
      <c r="K17" s="41">
        <v>0</v>
      </c>
      <c r="L17" s="41">
        <v>6</v>
      </c>
      <c r="M17" s="41">
        <v>138</v>
      </c>
      <c r="N17" s="41">
        <v>26</v>
      </c>
      <c r="O17" s="41">
        <v>13</v>
      </c>
      <c r="P17" s="41">
        <v>8</v>
      </c>
      <c r="Q17" s="41">
        <v>2</v>
      </c>
      <c r="R17" s="41">
        <v>147</v>
      </c>
    </row>
    <row r="18" spans="1:18" ht="12" customHeight="1">
      <c r="A18" s="176"/>
      <c r="B18" s="235"/>
      <c r="C18" s="236"/>
      <c r="D18" s="236"/>
      <c r="E18" s="237"/>
      <c r="F18" s="44">
        <f t="shared" si="1"/>
        <v>1</v>
      </c>
      <c r="G18" s="37">
        <f t="shared" ref="G18:R18" si="7">IF(G17=0,0,G17/$F17)</f>
        <v>0</v>
      </c>
      <c r="H18" s="37">
        <f t="shared" si="7"/>
        <v>0.87647058823529411</v>
      </c>
      <c r="I18" s="37">
        <f t="shared" si="7"/>
        <v>2.9411764705882353E-2</v>
      </c>
      <c r="J18" s="37">
        <f t="shared" si="7"/>
        <v>9.4117647058823528E-2</v>
      </c>
      <c r="K18" s="37">
        <f t="shared" si="7"/>
        <v>0</v>
      </c>
      <c r="L18" s="37">
        <f t="shared" si="7"/>
        <v>3.5294117647058823E-2</v>
      </c>
      <c r="M18" s="37">
        <f t="shared" si="7"/>
        <v>0.81176470588235294</v>
      </c>
      <c r="N18" s="37">
        <f t="shared" si="7"/>
        <v>0.15294117647058825</v>
      </c>
      <c r="O18" s="37">
        <f t="shared" si="7"/>
        <v>7.6470588235294124E-2</v>
      </c>
      <c r="P18" s="37">
        <f t="shared" si="7"/>
        <v>4.7058823529411764E-2</v>
      </c>
      <c r="Q18" s="37">
        <f t="shared" si="7"/>
        <v>1.1764705882352941E-2</v>
      </c>
      <c r="R18" s="37">
        <f t="shared" si="7"/>
        <v>0.86470588235294121</v>
      </c>
    </row>
    <row r="19" spans="1:18" ht="12" customHeight="1">
      <c r="A19" s="171" t="s">
        <v>43</v>
      </c>
      <c r="B19" s="171" t="s">
        <v>42</v>
      </c>
      <c r="C19" s="43"/>
      <c r="D19" s="219" t="s">
        <v>16</v>
      </c>
      <c r="E19" s="42"/>
      <c r="F19" s="41">
        <f t="shared" si="1"/>
        <v>182</v>
      </c>
      <c r="G19" s="41">
        <f t="shared" ref="G19:R19" si="8">SUM(G21,G23,G25,G27,G29,G31,G33,G35,G37,G39,G41,G43,G45,G47,G49,G51,G53,G55,G57,G59,G61,G63,G65,G67)</f>
        <v>0</v>
      </c>
      <c r="H19" s="41">
        <f t="shared" si="8"/>
        <v>159</v>
      </c>
      <c r="I19" s="41">
        <f t="shared" si="8"/>
        <v>1</v>
      </c>
      <c r="J19" s="41">
        <f t="shared" si="8"/>
        <v>22</v>
      </c>
      <c r="K19" s="41">
        <f t="shared" si="8"/>
        <v>0</v>
      </c>
      <c r="L19" s="41">
        <f t="shared" si="8"/>
        <v>4</v>
      </c>
      <c r="M19" s="41">
        <f t="shared" si="8"/>
        <v>145</v>
      </c>
      <c r="N19" s="41">
        <f t="shared" si="8"/>
        <v>33</v>
      </c>
      <c r="O19" s="41">
        <f t="shared" si="8"/>
        <v>12</v>
      </c>
      <c r="P19" s="41">
        <f t="shared" si="8"/>
        <v>6</v>
      </c>
      <c r="Q19" s="41">
        <f t="shared" si="8"/>
        <v>4</v>
      </c>
      <c r="R19" s="41">
        <f t="shared" si="8"/>
        <v>160</v>
      </c>
    </row>
    <row r="20" spans="1:18" ht="12" customHeight="1">
      <c r="A20" s="172"/>
      <c r="B20" s="172"/>
      <c r="C20" s="40"/>
      <c r="D20" s="220"/>
      <c r="E20" s="39"/>
      <c r="F20" s="44">
        <f t="shared" si="1"/>
        <v>0.99999999999999989</v>
      </c>
      <c r="G20" s="37">
        <f t="shared" ref="G20:R20" si="9">IF(G19=0,0,G19/$F19)</f>
        <v>0</v>
      </c>
      <c r="H20" s="37">
        <f t="shared" si="9"/>
        <v>0.87362637362637363</v>
      </c>
      <c r="I20" s="37">
        <f t="shared" si="9"/>
        <v>5.4945054945054949E-3</v>
      </c>
      <c r="J20" s="37">
        <f t="shared" si="9"/>
        <v>0.12087912087912088</v>
      </c>
      <c r="K20" s="37">
        <f t="shared" si="9"/>
        <v>0</v>
      </c>
      <c r="L20" s="37">
        <f t="shared" si="9"/>
        <v>2.197802197802198E-2</v>
      </c>
      <c r="M20" s="37">
        <f t="shared" si="9"/>
        <v>0.79670329670329665</v>
      </c>
      <c r="N20" s="37">
        <f t="shared" si="9"/>
        <v>0.18131868131868131</v>
      </c>
      <c r="O20" s="37">
        <f t="shared" si="9"/>
        <v>6.5934065934065936E-2</v>
      </c>
      <c r="P20" s="37">
        <f t="shared" si="9"/>
        <v>3.2967032967032968E-2</v>
      </c>
      <c r="Q20" s="37">
        <f t="shared" si="9"/>
        <v>2.197802197802198E-2</v>
      </c>
      <c r="R20" s="37">
        <f t="shared" si="9"/>
        <v>0.87912087912087911</v>
      </c>
    </row>
    <row r="21" spans="1:18" ht="12" customHeight="1">
      <c r="A21" s="172"/>
      <c r="B21" s="172"/>
      <c r="C21" s="43"/>
      <c r="D21" s="219" t="s">
        <v>410</v>
      </c>
      <c r="E21" s="42"/>
      <c r="F21" s="41">
        <f t="shared" si="1"/>
        <v>19</v>
      </c>
      <c r="G21" s="41">
        <v>0</v>
      </c>
      <c r="H21" s="41">
        <v>13</v>
      </c>
      <c r="I21" s="41">
        <v>1</v>
      </c>
      <c r="J21" s="41">
        <v>5</v>
      </c>
      <c r="K21" s="41">
        <v>0</v>
      </c>
      <c r="L21" s="41">
        <v>1</v>
      </c>
      <c r="M21" s="41">
        <v>13</v>
      </c>
      <c r="N21" s="41">
        <v>5</v>
      </c>
      <c r="O21" s="41">
        <v>1</v>
      </c>
      <c r="P21" s="41">
        <v>2</v>
      </c>
      <c r="Q21" s="41">
        <v>0</v>
      </c>
      <c r="R21" s="41">
        <v>16</v>
      </c>
    </row>
    <row r="22" spans="1:18" ht="12" customHeight="1">
      <c r="A22" s="172"/>
      <c r="B22" s="172"/>
      <c r="C22" s="40"/>
      <c r="D22" s="220"/>
      <c r="E22" s="39"/>
      <c r="F22" s="44">
        <f t="shared" si="1"/>
        <v>1</v>
      </c>
      <c r="G22" s="37">
        <f t="shared" ref="G22:R22" si="10">IF(G21=0,0,G21/$F21)</f>
        <v>0</v>
      </c>
      <c r="H22" s="37">
        <f t="shared" si="10"/>
        <v>0.68421052631578949</v>
      </c>
      <c r="I22" s="37">
        <f t="shared" si="10"/>
        <v>5.2631578947368418E-2</v>
      </c>
      <c r="J22" s="37">
        <f t="shared" si="10"/>
        <v>0.26315789473684209</v>
      </c>
      <c r="K22" s="37">
        <f t="shared" si="10"/>
        <v>0</v>
      </c>
      <c r="L22" s="37">
        <f t="shared" si="10"/>
        <v>5.2631578947368418E-2</v>
      </c>
      <c r="M22" s="37">
        <f t="shared" si="10"/>
        <v>0.68421052631578949</v>
      </c>
      <c r="N22" s="37">
        <f t="shared" si="10"/>
        <v>0.26315789473684209</v>
      </c>
      <c r="O22" s="37">
        <f t="shared" si="10"/>
        <v>5.2631578947368418E-2</v>
      </c>
      <c r="P22" s="37">
        <f t="shared" si="10"/>
        <v>0.10526315789473684</v>
      </c>
      <c r="Q22" s="37">
        <f t="shared" si="10"/>
        <v>0</v>
      </c>
      <c r="R22" s="37">
        <f t="shared" si="10"/>
        <v>0.84210526315789469</v>
      </c>
    </row>
    <row r="23" spans="1:18" ht="12" customHeight="1">
      <c r="A23" s="172"/>
      <c r="B23" s="172"/>
      <c r="C23" s="43"/>
      <c r="D23" s="219" t="s">
        <v>411</v>
      </c>
      <c r="E23" s="42"/>
      <c r="F23" s="41">
        <f t="shared" si="1"/>
        <v>2</v>
      </c>
      <c r="G23" s="41">
        <v>0</v>
      </c>
      <c r="H23" s="41">
        <v>2</v>
      </c>
      <c r="I23" s="41">
        <v>0</v>
      </c>
      <c r="J23" s="41">
        <v>0</v>
      </c>
      <c r="K23" s="41">
        <v>0</v>
      </c>
      <c r="L23" s="41">
        <v>0</v>
      </c>
      <c r="M23" s="41">
        <v>2</v>
      </c>
      <c r="N23" s="41">
        <v>0</v>
      </c>
      <c r="O23" s="41">
        <v>0</v>
      </c>
      <c r="P23" s="41">
        <v>0</v>
      </c>
      <c r="Q23" s="41">
        <v>0</v>
      </c>
      <c r="R23" s="41">
        <v>2</v>
      </c>
    </row>
    <row r="24" spans="1:18" ht="12" customHeight="1">
      <c r="A24" s="172"/>
      <c r="B24" s="172"/>
      <c r="C24" s="40"/>
      <c r="D24" s="220"/>
      <c r="E24" s="39"/>
      <c r="F24" s="44">
        <f t="shared" si="1"/>
        <v>1</v>
      </c>
      <c r="G24" s="37">
        <f t="shared" ref="G24:R24" si="11">IF(G23=0,0,G23/$F23)</f>
        <v>0</v>
      </c>
      <c r="H24" s="37">
        <f t="shared" si="11"/>
        <v>1</v>
      </c>
      <c r="I24" s="37">
        <f t="shared" si="11"/>
        <v>0</v>
      </c>
      <c r="J24" s="37">
        <f t="shared" si="11"/>
        <v>0</v>
      </c>
      <c r="K24" s="37">
        <f t="shared" si="11"/>
        <v>0</v>
      </c>
      <c r="L24" s="37">
        <f t="shared" si="11"/>
        <v>0</v>
      </c>
      <c r="M24" s="37">
        <f t="shared" si="11"/>
        <v>1</v>
      </c>
      <c r="N24" s="37">
        <f t="shared" si="11"/>
        <v>0</v>
      </c>
      <c r="O24" s="37">
        <f t="shared" si="11"/>
        <v>0</v>
      </c>
      <c r="P24" s="37">
        <f t="shared" si="11"/>
        <v>0</v>
      </c>
      <c r="Q24" s="37">
        <f t="shared" si="11"/>
        <v>0</v>
      </c>
      <c r="R24" s="37">
        <f t="shared" si="11"/>
        <v>1</v>
      </c>
    </row>
    <row r="25" spans="1:18" ht="12" customHeight="1">
      <c r="A25" s="172"/>
      <c r="B25" s="172"/>
      <c r="C25" s="43"/>
      <c r="D25" s="225" t="s">
        <v>412</v>
      </c>
      <c r="E25" s="117"/>
      <c r="F25" s="106">
        <f t="shared" si="1"/>
        <v>16</v>
      </c>
      <c r="G25" s="106">
        <v>0</v>
      </c>
      <c r="H25" s="106">
        <v>14</v>
      </c>
      <c r="I25" s="41">
        <v>0</v>
      </c>
      <c r="J25" s="41">
        <v>2</v>
      </c>
      <c r="K25" s="41">
        <v>0</v>
      </c>
      <c r="L25" s="41">
        <v>0</v>
      </c>
      <c r="M25" s="41">
        <v>12</v>
      </c>
      <c r="N25" s="41">
        <v>4</v>
      </c>
      <c r="O25" s="41">
        <v>0</v>
      </c>
      <c r="P25" s="41">
        <v>1</v>
      </c>
      <c r="Q25" s="41">
        <v>1</v>
      </c>
      <c r="R25" s="41">
        <v>14</v>
      </c>
    </row>
    <row r="26" spans="1:18" ht="12" customHeight="1">
      <c r="A26" s="172"/>
      <c r="B26" s="172"/>
      <c r="C26" s="40"/>
      <c r="D26" s="226"/>
      <c r="E26" s="118"/>
      <c r="F26" s="119">
        <f t="shared" si="1"/>
        <v>1</v>
      </c>
      <c r="G26" s="109">
        <f t="shared" ref="G26:R26" si="12">IF(G25=0,0,G25/$F25)</f>
        <v>0</v>
      </c>
      <c r="H26" s="109">
        <f t="shared" si="12"/>
        <v>0.875</v>
      </c>
      <c r="I26" s="37">
        <f t="shared" si="12"/>
        <v>0</v>
      </c>
      <c r="J26" s="37">
        <f t="shared" si="12"/>
        <v>0.125</v>
      </c>
      <c r="K26" s="37">
        <f t="shared" si="12"/>
        <v>0</v>
      </c>
      <c r="L26" s="37">
        <f t="shared" si="12"/>
        <v>0</v>
      </c>
      <c r="M26" s="37">
        <f t="shared" si="12"/>
        <v>0.75</v>
      </c>
      <c r="N26" s="37">
        <f t="shared" si="12"/>
        <v>0.25</v>
      </c>
      <c r="O26" s="37">
        <f t="shared" si="12"/>
        <v>0</v>
      </c>
      <c r="P26" s="37">
        <f t="shared" si="12"/>
        <v>6.25E-2</v>
      </c>
      <c r="Q26" s="37">
        <f t="shared" si="12"/>
        <v>6.25E-2</v>
      </c>
      <c r="R26" s="37">
        <f t="shared" si="12"/>
        <v>0.875</v>
      </c>
    </row>
    <row r="27" spans="1:18" ht="12" customHeight="1">
      <c r="A27" s="172"/>
      <c r="B27" s="172"/>
      <c r="C27" s="43"/>
      <c r="D27" s="219" t="s">
        <v>413</v>
      </c>
      <c r="E27" s="42"/>
      <c r="F27" s="41">
        <f t="shared" si="1"/>
        <v>1</v>
      </c>
      <c r="G27" s="41">
        <v>0</v>
      </c>
      <c r="H27" s="41">
        <v>1</v>
      </c>
      <c r="I27" s="41">
        <v>0</v>
      </c>
      <c r="J27" s="41">
        <v>0</v>
      </c>
      <c r="K27" s="41">
        <v>0</v>
      </c>
      <c r="L27" s="41">
        <v>0</v>
      </c>
      <c r="M27" s="41">
        <v>1</v>
      </c>
      <c r="N27" s="41">
        <v>0</v>
      </c>
      <c r="O27" s="41">
        <v>0</v>
      </c>
      <c r="P27" s="41">
        <v>0</v>
      </c>
      <c r="Q27" s="41">
        <v>0</v>
      </c>
      <c r="R27" s="41">
        <v>1</v>
      </c>
    </row>
    <row r="28" spans="1:18" ht="12" customHeight="1">
      <c r="A28" s="172"/>
      <c r="B28" s="172"/>
      <c r="C28" s="40"/>
      <c r="D28" s="220"/>
      <c r="E28" s="39"/>
      <c r="F28" s="44">
        <f t="shared" si="1"/>
        <v>1</v>
      </c>
      <c r="G28" s="37">
        <f t="shared" ref="G28:R28" si="13">IF(G27=0,0,G27/$F27)</f>
        <v>0</v>
      </c>
      <c r="H28" s="37">
        <f t="shared" si="13"/>
        <v>1</v>
      </c>
      <c r="I28" s="37">
        <f t="shared" si="13"/>
        <v>0</v>
      </c>
      <c r="J28" s="37">
        <f t="shared" si="13"/>
        <v>0</v>
      </c>
      <c r="K28" s="37">
        <f t="shared" si="13"/>
        <v>0</v>
      </c>
      <c r="L28" s="37">
        <f t="shared" si="13"/>
        <v>0</v>
      </c>
      <c r="M28" s="37">
        <f t="shared" si="13"/>
        <v>1</v>
      </c>
      <c r="N28" s="37">
        <f t="shared" si="13"/>
        <v>0</v>
      </c>
      <c r="O28" s="37">
        <f t="shared" si="13"/>
        <v>0</v>
      </c>
      <c r="P28" s="37">
        <f t="shared" si="13"/>
        <v>0</v>
      </c>
      <c r="Q28" s="37">
        <f t="shared" si="13"/>
        <v>0</v>
      </c>
      <c r="R28" s="37">
        <f t="shared" si="13"/>
        <v>1</v>
      </c>
    </row>
    <row r="29" spans="1:18" ht="12" customHeight="1">
      <c r="A29" s="172"/>
      <c r="B29" s="172"/>
      <c r="C29" s="43"/>
      <c r="D29" s="219" t="s">
        <v>414</v>
      </c>
      <c r="E29" s="42"/>
      <c r="F29" s="41">
        <f t="shared" si="1"/>
        <v>4</v>
      </c>
      <c r="G29" s="41">
        <v>0</v>
      </c>
      <c r="H29" s="41">
        <v>4</v>
      </c>
      <c r="I29" s="41">
        <v>0</v>
      </c>
      <c r="J29" s="41">
        <v>0</v>
      </c>
      <c r="K29" s="41">
        <v>0</v>
      </c>
      <c r="L29" s="41">
        <v>0</v>
      </c>
      <c r="M29" s="41">
        <v>4</v>
      </c>
      <c r="N29" s="41">
        <v>0</v>
      </c>
      <c r="O29" s="41">
        <v>1</v>
      </c>
      <c r="P29" s="41">
        <v>0</v>
      </c>
      <c r="Q29" s="41">
        <v>0</v>
      </c>
      <c r="R29" s="41">
        <v>3</v>
      </c>
    </row>
    <row r="30" spans="1:18" ht="12" customHeight="1">
      <c r="A30" s="172"/>
      <c r="B30" s="172"/>
      <c r="C30" s="40"/>
      <c r="D30" s="220"/>
      <c r="E30" s="39"/>
      <c r="F30" s="44">
        <f t="shared" si="1"/>
        <v>1</v>
      </c>
      <c r="G30" s="37">
        <f t="shared" ref="G30:R30" si="14">IF(G29=0,0,G29/$F29)</f>
        <v>0</v>
      </c>
      <c r="H30" s="37">
        <f t="shared" si="14"/>
        <v>1</v>
      </c>
      <c r="I30" s="37">
        <f t="shared" si="14"/>
        <v>0</v>
      </c>
      <c r="J30" s="37">
        <f t="shared" si="14"/>
        <v>0</v>
      </c>
      <c r="K30" s="37">
        <f t="shared" si="14"/>
        <v>0</v>
      </c>
      <c r="L30" s="37">
        <f t="shared" si="14"/>
        <v>0</v>
      </c>
      <c r="M30" s="37">
        <f t="shared" si="14"/>
        <v>1</v>
      </c>
      <c r="N30" s="37">
        <f t="shared" si="14"/>
        <v>0</v>
      </c>
      <c r="O30" s="37">
        <f t="shared" si="14"/>
        <v>0.25</v>
      </c>
      <c r="P30" s="37">
        <f t="shared" si="14"/>
        <v>0</v>
      </c>
      <c r="Q30" s="37">
        <f t="shared" si="14"/>
        <v>0</v>
      </c>
      <c r="R30" s="37">
        <f t="shared" si="14"/>
        <v>0.75</v>
      </c>
    </row>
    <row r="31" spans="1:18" ht="12" customHeight="1">
      <c r="A31" s="172"/>
      <c r="B31" s="172"/>
      <c r="C31" s="43"/>
      <c r="D31" s="219" t="s">
        <v>415</v>
      </c>
      <c r="E31" s="42"/>
      <c r="F31" s="41">
        <f t="shared" si="1"/>
        <v>1</v>
      </c>
      <c r="G31" s="41">
        <v>0</v>
      </c>
      <c r="H31" s="41">
        <v>1</v>
      </c>
      <c r="I31" s="41">
        <v>0</v>
      </c>
      <c r="J31" s="41">
        <v>0</v>
      </c>
      <c r="K31" s="41">
        <v>0</v>
      </c>
      <c r="L31" s="41">
        <v>0</v>
      </c>
      <c r="M31" s="41">
        <v>1</v>
      </c>
      <c r="N31" s="41">
        <v>0</v>
      </c>
      <c r="O31" s="41">
        <v>0</v>
      </c>
      <c r="P31" s="41">
        <v>0</v>
      </c>
      <c r="Q31" s="41">
        <v>0</v>
      </c>
      <c r="R31" s="41">
        <v>1</v>
      </c>
    </row>
    <row r="32" spans="1:18" ht="12" customHeight="1">
      <c r="A32" s="172"/>
      <c r="B32" s="172"/>
      <c r="C32" s="40"/>
      <c r="D32" s="220"/>
      <c r="E32" s="39"/>
      <c r="F32" s="44">
        <f t="shared" si="1"/>
        <v>1</v>
      </c>
      <c r="G32" s="37">
        <f t="shared" ref="G32:R32" si="15">IF(G31=0,0,G31/$F31)</f>
        <v>0</v>
      </c>
      <c r="H32" s="37">
        <f t="shared" si="15"/>
        <v>1</v>
      </c>
      <c r="I32" s="37">
        <f t="shared" si="15"/>
        <v>0</v>
      </c>
      <c r="J32" s="37">
        <f t="shared" si="15"/>
        <v>0</v>
      </c>
      <c r="K32" s="37">
        <f t="shared" si="15"/>
        <v>0</v>
      </c>
      <c r="L32" s="37">
        <f t="shared" si="15"/>
        <v>0</v>
      </c>
      <c r="M32" s="37">
        <f t="shared" si="15"/>
        <v>1</v>
      </c>
      <c r="N32" s="37">
        <f t="shared" si="15"/>
        <v>0</v>
      </c>
      <c r="O32" s="37">
        <f t="shared" si="15"/>
        <v>0</v>
      </c>
      <c r="P32" s="37">
        <f t="shared" si="15"/>
        <v>0</v>
      </c>
      <c r="Q32" s="37">
        <f t="shared" si="15"/>
        <v>0</v>
      </c>
      <c r="R32" s="37">
        <f t="shared" si="15"/>
        <v>1</v>
      </c>
    </row>
    <row r="33" spans="1:18" ht="12" customHeight="1">
      <c r="A33" s="172"/>
      <c r="B33" s="172"/>
      <c r="C33" s="43"/>
      <c r="D33" s="219" t="s">
        <v>416</v>
      </c>
      <c r="E33" s="42"/>
      <c r="F33" s="41">
        <f t="shared" si="1"/>
        <v>4</v>
      </c>
      <c r="G33" s="41">
        <v>0</v>
      </c>
      <c r="H33" s="41">
        <v>3</v>
      </c>
      <c r="I33" s="41">
        <v>0</v>
      </c>
      <c r="J33" s="41">
        <v>1</v>
      </c>
      <c r="K33" s="41">
        <v>0</v>
      </c>
      <c r="L33" s="41">
        <v>0</v>
      </c>
      <c r="M33" s="41">
        <v>3</v>
      </c>
      <c r="N33" s="41">
        <v>1</v>
      </c>
      <c r="O33" s="41">
        <v>0</v>
      </c>
      <c r="P33" s="41">
        <v>0</v>
      </c>
      <c r="Q33" s="41">
        <v>0</v>
      </c>
      <c r="R33" s="41">
        <v>4</v>
      </c>
    </row>
    <row r="34" spans="1:18" ht="12" customHeight="1">
      <c r="A34" s="172"/>
      <c r="B34" s="172"/>
      <c r="C34" s="40"/>
      <c r="D34" s="220"/>
      <c r="E34" s="39"/>
      <c r="F34" s="44">
        <f t="shared" si="1"/>
        <v>1</v>
      </c>
      <c r="G34" s="37">
        <f t="shared" ref="G34:R34" si="16">IF(G33=0,0,G33/$F33)</f>
        <v>0</v>
      </c>
      <c r="H34" s="37">
        <f t="shared" si="16"/>
        <v>0.75</v>
      </c>
      <c r="I34" s="37">
        <f t="shared" si="16"/>
        <v>0</v>
      </c>
      <c r="J34" s="37">
        <f t="shared" si="16"/>
        <v>0.25</v>
      </c>
      <c r="K34" s="37">
        <f t="shared" si="16"/>
        <v>0</v>
      </c>
      <c r="L34" s="37">
        <f t="shared" si="16"/>
        <v>0</v>
      </c>
      <c r="M34" s="37">
        <f t="shared" si="16"/>
        <v>0.75</v>
      </c>
      <c r="N34" s="37">
        <f t="shared" si="16"/>
        <v>0.25</v>
      </c>
      <c r="O34" s="37">
        <f t="shared" si="16"/>
        <v>0</v>
      </c>
      <c r="P34" s="37">
        <f t="shared" si="16"/>
        <v>0</v>
      </c>
      <c r="Q34" s="37">
        <f t="shared" si="16"/>
        <v>0</v>
      </c>
      <c r="R34" s="37">
        <f t="shared" si="16"/>
        <v>1</v>
      </c>
    </row>
    <row r="35" spans="1:18" ht="12" customHeight="1">
      <c r="A35" s="172"/>
      <c r="B35" s="172"/>
      <c r="C35" s="43"/>
      <c r="D35" s="219" t="s">
        <v>417</v>
      </c>
      <c r="E35" s="42"/>
      <c r="F35" s="41">
        <f t="shared" si="1"/>
        <v>10</v>
      </c>
      <c r="G35" s="41">
        <v>0</v>
      </c>
      <c r="H35" s="41">
        <v>9</v>
      </c>
      <c r="I35" s="41">
        <v>0</v>
      </c>
      <c r="J35" s="41">
        <v>1</v>
      </c>
      <c r="K35" s="41">
        <v>0</v>
      </c>
      <c r="L35" s="41">
        <v>0</v>
      </c>
      <c r="M35" s="41">
        <v>9</v>
      </c>
      <c r="N35" s="41">
        <v>1</v>
      </c>
      <c r="O35" s="41">
        <v>1</v>
      </c>
      <c r="P35" s="41">
        <v>0</v>
      </c>
      <c r="Q35" s="41">
        <v>1</v>
      </c>
      <c r="R35" s="41">
        <v>8</v>
      </c>
    </row>
    <row r="36" spans="1:18" ht="12" customHeight="1">
      <c r="A36" s="172"/>
      <c r="B36" s="172"/>
      <c r="C36" s="40"/>
      <c r="D36" s="220"/>
      <c r="E36" s="39"/>
      <c r="F36" s="44">
        <f t="shared" si="1"/>
        <v>1</v>
      </c>
      <c r="G36" s="37">
        <f t="shared" ref="G36:R36" si="17">IF(G35=0,0,G35/$F35)</f>
        <v>0</v>
      </c>
      <c r="H36" s="37">
        <f t="shared" si="17"/>
        <v>0.9</v>
      </c>
      <c r="I36" s="37">
        <f t="shared" si="17"/>
        <v>0</v>
      </c>
      <c r="J36" s="37">
        <f t="shared" si="17"/>
        <v>0.1</v>
      </c>
      <c r="K36" s="37">
        <f t="shared" si="17"/>
        <v>0</v>
      </c>
      <c r="L36" s="37">
        <f t="shared" si="17"/>
        <v>0</v>
      </c>
      <c r="M36" s="37">
        <f t="shared" si="17"/>
        <v>0.9</v>
      </c>
      <c r="N36" s="37">
        <f t="shared" si="17"/>
        <v>0.1</v>
      </c>
      <c r="O36" s="37">
        <f t="shared" si="17"/>
        <v>0.1</v>
      </c>
      <c r="P36" s="37">
        <f t="shared" si="17"/>
        <v>0</v>
      </c>
      <c r="Q36" s="37">
        <f t="shared" si="17"/>
        <v>0.1</v>
      </c>
      <c r="R36" s="37">
        <f t="shared" si="17"/>
        <v>0.8</v>
      </c>
    </row>
    <row r="37" spans="1:18" ht="12" customHeight="1">
      <c r="A37" s="172"/>
      <c r="B37" s="172"/>
      <c r="C37" s="43"/>
      <c r="D37" s="219" t="s">
        <v>418</v>
      </c>
      <c r="E37" s="42"/>
      <c r="F37" s="41">
        <f t="shared" si="1"/>
        <v>0</v>
      </c>
      <c r="G37" s="41">
        <v>0</v>
      </c>
      <c r="H37" s="41">
        <v>0</v>
      </c>
      <c r="I37" s="41">
        <v>0</v>
      </c>
      <c r="J37" s="41">
        <v>0</v>
      </c>
      <c r="K37" s="41">
        <v>0</v>
      </c>
      <c r="L37" s="41">
        <v>0</v>
      </c>
      <c r="M37" s="41">
        <v>0</v>
      </c>
      <c r="N37" s="41">
        <v>0</v>
      </c>
      <c r="O37" s="41">
        <v>0</v>
      </c>
      <c r="P37" s="41">
        <v>0</v>
      </c>
      <c r="Q37" s="41">
        <v>0</v>
      </c>
      <c r="R37" s="41">
        <v>0</v>
      </c>
    </row>
    <row r="38" spans="1:18" ht="12" customHeight="1">
      <c r="A38" s="172"/>
      <c r="B38" s="172"/>
      <c r="C38" s="40"/>
      <c r="D38" s="220"/>
      <c r="E38" s="39"/>
      <c r="F38" s="44">
        <f t="shared" si="1"/>
        <v>0</v>
      </c>
      <c r="G38" s="37">
        <f t="shared" ref="G38:R38" si="18">IF(G37=0,0,G37/$F37)</f>
        <v>0</v>
      </c>
      <c r="H38" s="37">
        <f t="shared" si="18"/>
        <v>0</v>
      </c>
      <c r="I38" s="37">
        <f t="shared" si="18"/>
        <v>0</v>
      </c>
      <c r="J38" s="37">
        <f t="shared" si="18"/>
        <v>0</v>
      </c>
      <c r="K38" s="37">
        <f t="shared" si="18"/>
        <v>0</v>
      </c>
      <c r="L38" s="37">
        <f t="shared" si="18"/>
        <v>0</v>
      </c>
      <c r="M38" s="37">
        <f t="shared" si="18"/>
        <v>0</v>
      </c>
      <c r="N38" s="37">
        <f t="shared" si="18"/>
        <v>0</v>
      </c>
      <c r="O38" s="37">
        <f t="shared" si="18"/>
        <v>0</v>
      </c>
      <c r="P38" s="37">
        <f t="shared" si="18"/>
        <v>0</v>
      </c>
      <c r="Q38" s="37">
        <f t="shared" si="18"/>
        <v>0</v>
      </c>
      <c r="R38" s="37">
        <f t="shared" si="18"/>
        <v>0</v>
      </c>
    </row>
    <row r="39" spans="1:18" ht="12" customHeight="1">
      <c r="A39" s="172"/>
      <c r="B39" s="172"/>
      <c r="C39" s="43"/>
      <c r="D39" s="219" t="s">
        <v>419</v>
      </c>
      <c r="E39" s="42"/>
      <c r="F39" s="41">
        <f t="shared" ref="F39:F70" si="19">SUM(G39:R39)/3</f>
        <v>7</v>
      </c>
      <c r="G39" s="41">
        <v>0</v>
      </c>
      <c r="H39" s="41">
        <v>7</v>
      </c>
      <c r="I39" s="41">
        <v>0</v>
      </c>
      <c r="J39" s="41">
        <v>0</v>
      </c>
      <c r="K39" s="41">
        <v>0</v>
      </c>
      <c r="L39" s="41">
        <v>0</v>
      </c>
      <c r="M39" s="41">
        <v>6</v>
      </c>
      <c r="N39" s="41">
        <v>1</v>
      </c>
      <c r="O39" s="41">
        <v>1</v>
      </c>
      <c r="P39" s="41">
        <v>0</v>
      </c>
      <c r="Q39" s="41">
        <v>0</v>
      </c>
      <c r="R39" s="41">
        <v>6</v>
      </c>
    </row>
    <row r="40" spans="1:18" ht="12" customHeight="1">
      <c r="A40" s="172"/>
      <c r="B40" s="172"/>
      <c r="C40" s="40"/>
      <c r="D40" s="220"/>
      <c r="E40" s="39"/>
      <c r="F40" s="44">
        <f t="shared" si="19"/>
        <v>1</v>
      </c>
      <c r="G40" s="37">
        <f t="shared" ref="G40:R40" si="20">IF(G39=0,0,G39/$F39)</f>
        <v>0</v>
      </c>
      <c r="H40" s="37">
        <f t="shared" si="20"/>
        <v>1</v>
      </c>
      <c r="I40" s="37">
        <f t="shared" si="20"/>
        <v>0</v>
      </c>
      <c r="J40" s="37">
        <f t="shared" si="20"/>
        <v>0</v>
      </c>
      <c r="K40" s="37">
        <f t="shared" si="20"/>
        <v>0</v>
      </c>
      <c r="L40" s="37">
        <f t="shared" si="20"/>
        <v>0</v>
      </c>
      <c r="M40" s="37">
        <f t="shared" si="20"/>
        <v>0.8571428571428571</v>
      </c>
      <c r="N40" s="37">
        <f t="shared" si="20"/>
        <v>0.14285714285714285</v>
      </c>
      <c r="O40" s="37">
        <f t="shared" si="20"/>
        <v>0.14285714285714285</v>
      </c>
      <c r="P40" s="37">
        <f t="shared" si="20"/>
        <v>0</v>
      </c>
      <c r="Q40" s="37">
        <f t="shared" si="20"/>
        <v>0</v>
      </c>
      <c r="R40" s="37">
        <f t="shared" si="20"/>
        <v>0.8571428571428571</v>
      </c>
    </row>
    <row r="41" spans="1:18" ht="12" customHeight="1">
      <c r="A41" s="172"/>
      <c r="B41" s="172"/>
      <c r="C41" s="43"/>
      <c r="D41" s="219" t="s">
        <v>420</v>
      </c>
      <c r="E41" s="42"/>
      <c r="F41" s="41">
        <f t="shared" ref="F41:F42" si="21">SUM(G41:R41)/3</f>
        <v>0</v>
      </c>
      <c r="G41" s="41">
        <v>0</v>
      </c>
      <c r="H41" s="41">
        <v>0</v>
      </c>
      <c r="I41" s="41">
        <v>0</v>
      </c>
      <c r="J41" s="41">
        <v>0</v>
      </c>
      <c r="K41" s="41">
        <v>0</v>
      </c>
      <c r="L41" s="41">
        <v>0</v>
      </c>
      <c r="M41" s="41">
        <v>0</v>
      </c>
      <c r="N41" s="41">
        <v>0</v>
      </c>
      <c r="O41" s="41">
        <v>0</v>
      </c>
      <c r="P41" s="41">
        <v>0</v>
      </c>
      <c r="Q41" s="41">
        <v>0</v>
      </c>
      <c r="R41" s="41">
        <v>0</v>
      </c>
    </row>
    <row r="42" spans="1:18" ht="12" customHeight="1">
      <c r="A42" s="172"/>
      <c r="B42" s="172"/>
      <c r="C42" s="40"/>
      <c r="D42" s="220"/>
      <c r="E42" s="39"/>
      <c r="F42" s="44">
        <f t="shared" si="21"/>
        <v>0</v>
      </c>
      <c r="G42" s="37">
        <f t="shared" ref="G42:R42" si="22">IF(G41=0,0,G41/$F41)</f>
        <v>0</v>
      </c>
      <c r="H42" s="37">
        <f t="shared" si="22"/>
        <v>0</v>
      </c>
      <c r="I42" s="37">
        <f t="shared" si="22"/>
        <v>0</v>
      </c>
      <c r="J42" s="37">
        <f t="shared" si="22"/>
        <v>0</v>
      </c>
      <c r="K42" s="37">
        <f t="shared" si="22"/>
        <v>0</v>
      </c>
      <c r="L42" s="37">
        <f t="shared" si="22"/>
        <v>0</v>
      </c>
      <c r="M42" s="37">
        <f t="shared" si="22"/>
        <v>0</v>
      </c>
      <c r="N42" s="37">
        <f t="shared" si="22"/>
        <v>0</v>
      </c>
      <c r="O42" s="37">
        <f t="shared" si="22"/>
        <v>0</v>
      </c>
      <c r="P42" s="37">
        <f t="shared" si="22"/>
        <v>0</v>
      </c>
      <c r="Q42" s="37">
        <f t="shared" si="22"/>
        <v>0</v>
      </c>
      <c r="R42" s="37">
        <f t="shared" si="22"/>
        <v>0</v>
      </c>
    </row>
    <row r="43" spans="1:18" ht="12" customHeight="1">
      <c r="A43" s="172"/>
      <c r="B43" s="172"/>
      <c r="C43" s="43"/>
      <c r="D43" s="219" t="s">
        <v>421</v>
      </c>
      <c r="E43" s="42"/>
      <c r="F43" s="41">
        <f t="shared" si="19"/>
        <v>2</v>
      </c>
      <c r="G43" s="41">
        <v>0</v>
      </c>
      <c r="H43" s="41">
        <v>2</v>
      </c>
      <c r="I43" s="41">
        <v>0</v>
      </c>
      <c r="J43" s="41">
        <v>0</v>
      </c>
      <c r="K43" s="41">
        <v>0</v>
      </c>
      <c r="L43" s="41">
        <v>0</v>
      </c>
      <c r="M43" s="41">
        <v>1</v>
      </c>
      <c r="N43" s="41">
        <v>1</v>
      </c>
      <c r="O43" s="41">
        <v>0</v>
      </c>
      <c r="P43" s="41">
        <v>0</v>
      </c>
      <c r="Q43" s="41">
        <v>0</v>
      </c>
      <c r="R43" s="41">
        <v>2</v>
      </c>
    </row>
    <row r="44" spans="1:18" ht="12" customHeight="1">
      <c r="A44" s="172"/>
      <c r="B44" s="172"/>
      <c r="C44" s="40"/>
      <c r="D44" s="220"/>
      <c r="E44" s="39"/>
      <c r="F44" s="44">
        <f t="shared" si="19"/>
        <v>1</v>
      </c>
      <c r="G44" s="37">
        <f t="shared" ref="G44:R44" si="23">IF(G43=0,0,G43/$F43)</f>
        <v>0</v>
      </c>
      <c r="H44" s="37">
        <f t="shared" si="23"/>
        <v>1</v>
      </c>
      <c r="I44" s="37">
        <f t="shared" si="23"/>
        <v>0</v>
      </c>
      <c r="J44" s="37">
        <f t="shared" si="23"/>
        <v>0</v>
      </c>
      <c r="K44" s="37">
        <f t="shared" si="23"/>
        <v>0</v>
      </c>
      <c r="L44" s="37">
        <f t="shared" si="23"/>
        <v>0</v>
      </c>
      <c r="M44" s="37">
        <f t="shared" si="23"/>
        <v>0.5</v>
      </c>
      <c r="N44" s="37">
        <f t="shared" si="23"/>
        <v>0.5</v>
      </c>
      <c r="O44" s="37">
        <f t="shared" si="23"/>
        <v>0</v>
      </c>
      <c r="P44" s="37">
        <f t="shared" si="23"/>
        <v>0</v>
      </c>
      <c r="Q44" s="37">
        <f t="shared" si="23"/>
        <v>0</v>
      </c>
      <c r="R44" s="37">
        <f t="shared" si="23"/>
        <v>1</v>
      </c>
    </row>
    <row r="45" spans="1:18" ht="12" customHeight="1">
      <c r="A45" s="172"/>
      <c r="B45" s="172"/>
      <c r="C45" s="43"/>
      <c r="D45" s="219" t="s">
        <v>422</v>
      </c>
      <c r="E45" s="42"/>
      <c r="F45" s="41">
        <f t="shared" si="19"/>
        <v>4</v>
      </c>
      <c r="G45" s="41">
        <v>0</v>
      </c>
      <c r="H45" s="41">
        <v>4</v>
      </c>
      <c r="I45" s="41">
        <v>0</v>
      </c>
      <c r="J45" s="41">
        <v>0</v>
      </c>
      <c r="K45" s="41">
        <v>0</v>
      </c>
      <c r="L45" s="41">
        <v>0</v>
      </c>
      <c r="M45" s="41">
        <v>4</v>
      </c>
      <c r="N45" s="41">
        <v>0</v>
      </c>
      <c r="O45" s="41">
        <v>2</v>
      </c>
      <c r="P45" s="41">
        <v>0</v>
      </c>
      <c r="Q45" s="41">
        <v>0</v>
      </c>
      <c r="R45" s="41">
        <v>2</v>
      </c>
    </row>
    <row r="46" spans="1:18" ht="12" customHeight="1">
      <c r="A46" s="172"/>
      <c r="B46" s="172"/>
      <c r="C46" s="40"/>
      <c r="D46" s="220"/>
      <c r="E46" s="39"/>
      <c r="F46" s="44">
        <f t="shared" si="19"/>
        <v>1</v>
      </c>
      <c r="G46" s="37">
        <f t="shared" ref="G46:R46" si="24">IF(G45=0,0,G45/$F45)</f>
        <v>0</v>
      </c>
      <c r="H46" s="37">
        <f t="shared" si="24"/>
        <v>1</v>
      </c>
      <c r="I46" s="37">
        <f t="shared" si="24"/>
        <v>0</v>
      </c>
      <c r="J46" s="37">
        <f t="shared" si="24"/>
        <v>0</v>
      </c>
      <c r="K46" s="37">
        <f t="shared" si="24"/>
        <v>0</v>
      </c>
      <c r="L46" s="37">
        <f t="shared" si="24"/>
        <v>0</v>
      </c>
      <c r="M46" s="37">
        <f t="shared" si="24"/>
        <v>1</v>
      </c>
      <c r="N46" s="37">
        <f t="shared" si="24"/>
        <v>0</v>
      </c>
      <c r="O46" s="37">
        <f t="shared" si="24"/>
        <v>0.5</v>
      </c>
      <c r="P46" s="37">
        <f t="shared" si="24"/>
        <v>0</v>
      </c>
      <c r="Q46" s="37">
        <f t="shared" si="24"/>
        <v>0</v>
      </c>
      <c r="R46" s="37">
        <f t="shared" si="24"/>
        <v>0.5</v>
      </c>
    </row>
    <row r="47" spans="1:18" ht="12" customHeight="1">
      <c r="A47" s="172"/>
      <c r="B47" s="172"/>
      <c r="C47" s="43"/>
      <c r="D47" s="219" t="s">
        <v>423</v>
      </c>
      <c r="E47" s="42"/>
      <c r="F47" s="41">
        <f t="shared" si="19"/>
        <v>3</v>
      </c>
      <c r="G47" s="41">
        <v>0</v>
      </c>
      <c r="H47" s="41">
        <v>3</v>
      </c>
      <c r="I47" s="41">
        <v>0</v>
      </c>
      <c r="J47" s="41">
        <v>0</v>
      </c>
      <c r="K47" s="41">
        <v>0</v>
      </c>
      <c r="L47" s="41">
        <v>0</v>
      </c>
      <c r="M47" s="41">
        <v>3</v>
      </c>
      <c r="N47" s="41">
        <v>0</v>
      </c>
      <c r="O47" s="41">
        <v>0</v>
      </c>
      <c r="P47" s="41">
        <v>0</v>
      </c>
      <c r="Q47" s="41">
        <v>0</v>
      </c>
      <c r="R47" s="41">
        <v>3</v>
      </c>
    </row>
    <row r="48" spans="1:18" ht="12" customHeight="1">
      <c r="A48" s="172"/>
      <c r="B48" s="172"/>
      <c r="C48" s="40"/>
      <c r="D48" s="220"/>
      <c r="E48" s="39"/>
      <c r="F48" s="44">
        <f t="shared" si="19"/>
        <v>1</v>
      </c>
      <c r="G48" s="37">
        <f t="shared" ref="G48:R48" si="25">IF(G47=0,0,G47/$F47)</f>
        <v>0</v>
      </c>
      <c r="H48" s="37">
        <f t="shared" si="25"/>
        <v>1</v>
      </c>
      <c r="I48" s="37">
        <f t="shared" si="25"/>
        <v>0</v>
      </c>
      <c r="J48" s="37">
        <f t="shared" si="25"/>
        <v>0</v>
      </c>
      <c r="K48" s="37">
        <f t="shared" si="25"/>
        <v>0</v>
      </c>
      <c r="L48" s="37">
        <f t="shared" si="25"/>
        <v>0</v>
      </c>
      <c r="M48" s="37">
        <f t="shared" si="25"/>
        <v>1</v>
      </c>
      <c r="N48" s="37">
        <f t="shared" si="25"/>
        <v>0</v>
      </c>
      <c r="O48" s="37">
        <f t="shared" si="25"/>
        <v>0</v>
      </c>
      <c r="P48" s="37">
        <f t="shared" si="25"/>
        <v>0</v>
      </c>
      <c r="Q48" s="37">
        <f t="shared" si="25"/>
        <v>0</v>
      </c>
      <c r="R48" s="37">
        <f t="shared" si="25"/>
        <v>1</v>
      </c>
    </row>
    <row r="49" spans="1:18" ht="12" customHeight="1">
      <c r="A49" s="172"/>
      <c r="B49" s="172"/>
      <c r="C49" s="43"/>
      <c r="D49" s="219" t="s">
        <v>424</v>
      </c>
      <c r="E49" s="42"/>
      <c r="F49" s="41">
        <f t="shared" si="19"/>
        <v>3</v>
      </c>
      <c r="G49" s="41">
        <v>0</v>
      </c>
      <c r="H49" s="41">
        <v>1</v>
      </c>
      <c r="I49" s="41">
        <v>0</v>
      </c>
      <c r="J49" s="41">
        <v>2</v>
      </c>
      <c r="K49" s="41">
        <v>0</v>
      </c>
      <c r="L49" s="41">
        <v>0</v>
      </c>
      <c r="M49" s="41">
        <v>0</v>
      </c>
      <c r="N49" s="41">
        <v>3</v>
      </c>
      <c r="O49" s="41">
        <v>0</v>
      </c>
      <c r="P49" s="41">
        <v>1</v>
      </c>
      <c r="Q49" s="41">
        <v>1</v>
      </c>
      <c r="R49" s="41">
        <v>1</v>
      </c>
    </row>
    <row r="50" spans="1:18" ht="12" customHeight="1">
      <c r="A50" s="172"/>
      <c r="B50" s="172"/>
      <c r="C50" s="40"/>
      <c r="D50" s="220"/>
      <c r="E50" s="39"/>
      <c r="F50" s="44">
        <f t="shared" si="19"/>
        <v>1.0000000000000002</v>
      </c>
      <c r="G50" s="37">
        <f t="shared" ref="G50:R50" si="26">IF(G49=0,0,G49/$F49)</f>
        <v>0</v>
      </c>
      <c r="H50" s="37">
        <f t="shared" si="26"/>
        <v>0.33333333333333331</v>
      </c>
      <c r="I50" s="37">
        <f t="shared" si="26"/>
        <v>0</v>
      </c>
      <c r="J50" s="37">
        <f t="shared" si="26"/>
        <v>0.66666666666666663</v>
      </c>
      <c r="K50" s="37">
        <f t="shared" si="26"/>
        <v>0</v>
      </c>
      <c r="L50" s="37">
        <f t="shared" si="26"/>
        <v>0</v>
      </c>
      <c r="M50" s="37">
        <f t="shared" si="26"/>
        <v>0</v>
      </c>
      <c r="N50" s="37">
        <f t="shared" si="26"/>
        <v>1</v>
      </c>
      <c r="O50" s="37">
        <f t="shared" si="26"/>
        <v>0</v>
      </c>
      <c r="P50" s="37">
        <f t="shared" si="26"/>
        <v>0.33333333333333331</v>
      </c>
      <c r="Q50" s="37">
        <f t="shared" si="26"/>
        <v>0.33333333333333331</v>
      </c>
      <c r="R50" s="37">
        <f t="shared" si="26"/>
        <v>0.33333333333333331</v>
      </c>
    </row>
    <row r="51" spans="1:18" ht="12" customHeight="1">
      <c r="A51" s="172"/>
      <c r="B51" s="172"/>
      <c r="C51" s="43"/>
      <c r="D51" s="219" t="s">
        <v>425</v>
      </c>
      <c r="E51" s="42"/>
      <c r="F51" s="41">
        <f t="shared" si="19"/>
        <v>11</v>
      </c>
      <c r="G51" s="41">
        <v>0</v>
      </c>
      <c r="H51" s="41">
        <v>11</v>
      </c>
      <c r="I51" s="41">
        <v>0</v>
      </c>
      <c r="J51" s="41">
        <v>0</v>
      </c>
      <c r="K51" s="41">
        <v>0</v>
      </c>
      <c r="L51" s="41">
        <v>0</v>
      </c>
      <c r="M51" s="41">
        <v>11</v>
      </c>
      <c r="N51" s="41">
        <v>0</v>
      </c>
      <c r="O51" s="41">
        <v>0</v>
      </c>
      <c r="P51" s="41">
        <v>0</v>
      </c>
      <c r="Q51" s="41">
        <v>0</v>
      </c>
      <c r="R51" s="41">
        <v>11</v>
      </c>
    </row>
    <row r="52" spans="1:18" ht="12" customHeight="1">
      <c r="A52" s="172"/>
      <c r="B52" s="172"/>
      <c r="C52" s="40"/>
      <c r="D52" s="220"/>
      <c r="E52" s="39"/>
      <c r="F52" s="44">
        <f t="shared" si="19"/>
        <v>1</v>
      </c>
      <c r="G52" s="37">
        <f t="shared" ref="G52:R52" si="27">IF(G51=0,0,G51/$F51)</f>
        <v>0</v>
      </c>
      <c r="H52" s="37">
        <f t="shared" si="27"/>
        <v>1</v>
      </c>
      <c r="I52" s="37">
        <f t="shared" si="27"/>
        <v>0</v>
      </c>
      <c r="J52" s="37">
        <f t="shared" si="27"/>
        <v>0</v>
      </c>
      <c r="K52" s="37">
        <f t="shared" si="27"/>
        <v>0</v>
      </c>
      <c r="L52" s="37">
        <f t="shared" si="27"/>
        <v>0</v>
      </c>
      <c r="M52" s="37">
        <f t="shared" si="27"/>
        <v>1</v>
      </c>
      <c r="N52" s="37">
        <f t="shared" si="27"/>
        <v>0</v>
      </c>
      <c r="O52" s="37">
        <f t="shared" si="27"/>
        <v>0</v>
      </c>
      <c r="P52" s="37">
        <f t="shared" si="27"/>
        <v>0</v>
      </c>
      <c r="Q52" s="37">
        <f t="shared" si="27"/>
        <v>0</v>
      </c>
      <c r="R52" s="37">
        <f t="shared" si="27"/>
        <v>1</v>
      </c>
    </row>
    <row r="53" spans="1:18" ht="12" customHeight="1">
      <c r="A53" s="172"/>
      <c r="B53" s="172"/>
      <c r="C53" s="43"/>
      <c r="D53" s="219" t="s">
        <v>426</v>
      </c>
      <c r="E53" s="42"/>
      <c r="F53" s="41">
        <f t="shared" si="19"/>
        <v>4</v>
      </c>
      <c r="G53" s="41">
        <v>0</v>
      </c>
      <c r="H53" s="41">
        <v>4</v>
      </c>
      <c r="I53" s="41">
        <v>0</v>
      </c>
      <c r="J53" s="41">
        <v>0</v>
      </c>
      <c r="K53" s="41">
        <v>0</v>
      </c>
      <c r="L53" s="41">
        <v>1</v>
      </c>
      <c r="M53" s="41">
        <v>3</v>
      </c>
      <c r="N53" s="41">
        <v>0</v>
      </c>
      <c r="O53" s="41">
        <v>2</v>
      </c>
      <c r="P53" s="41">
        <v>0</v>
      </c>
      <c r="Q53" s="41">
        <v>0</v>
      </c>
      <c r="R53" s="41">
        <v>2</v>
      </c>
    </row>
    <row r="54" spans="1:18" ht="12" customHeight="1">
      <c r="A54" s="172"/>
      <c r="B54" s="172"/>
      <c r="C54" s="40"/>
      <c r="D54" s="220"/>
      <c r="E54" s="39"/>
      <c r="F54" s="44">
        <f t="shared" si="19"/>
        <v>1</v>
      </c>
      <c r="G54" s="37">
        <f t="shared" ref="G54:R54" si="28">IF(G53=0,0,G53/$F53)</f>
        <v>0</v>
      </c>
      <c r="H54" s="37">
        <f t="shared" si="28"/>
        <v>1</v>
      </c>
      <c r="I54" s="37">
        <f t="shared" si="28"/>
        <v>0</v>
      </c>
      <c r="J54" s="37">
        <f t="shared" si="28"/>
        <v>0</v>
      </c>
      <c r="K54" s="37">
        <f t="shared" si="28"/>
        <v>0</v>
      </c>
      <c r="L54" s="37">
        <f t="shared" si="28"/>
        <v>0.25</v>
      </c>
      <c r="M54" s="37">
        <f t="shared" si="28"/>
        <v>0.75</v>
      </c>
      <c r="N54" s="37">
        <f t="shared" si="28"/>
        <v>0</v>
      </c>
      <c r="O54" s="37">
        <f t="shared" si="28"/>
        <v>0.5</v>
      </c>
      <c r="P54" s="37">
        <f t="shared" si="28"/>
        <v>0</v>
      </c>
      <c r="Q54" s="37">
        <f t="shared" si="28"/>
        <v>0</v>
      </c>
      <c r="R54" s="37">
        <f t="shared" si="28"/>
        <v>0.5</v>
      </c>
    </row>
    <row r="55" spans="1:18" ht="12" customHeight="1">
      <c r="A55" s="172"/>
      <c r="B55" s="172"/>
      <c r="C55" s="43"/>
      <c r="D55" s="219" t="s">
        <v>427</v>
      </c>
      <c r="E55" s="42"/>
      <c r="F55" s="41">
        <f t="shared" si="19"/>
        <v>25</v>
      </c>
      <c r="G55" s="41">
        <v>0</v>
      </c>
      <c r="H55" s="41">
        <v>20</v>
      </c>
      <c r="I55" s="41">
        <v>0</v>
      </c>
      <c r="J55" s="41">
        <v>5</v>
      </c>
      <c r="K55" s="41">
        <v>0</v>
      </c>
      <c r="L55" s="41">
        <v>0</v>
      </c>
      <c r="M55" s="41">
        <v>16</v>
      </c>
      <c r="N55" s="41">
        <v>9</v>
      </c>
      <c r="O55" s="41">
        <v>0</v>
      </c>
      <c r="P55" s="41">
        <v>0</v>
      </c>
      <c r="Q55" s="41">
        <v>0</v>
      </c>
      <c r="R55" s="41">
        <v>25</v>
      </c>
    </row>
    <row r="56" spans="1:18" ht="12" customHeight="1">
      <c r="A56" s="172"/>
      <c r="B56" s="172"/>
      <c r="C56" s="40"/>
      <c r="D56" s="220"/>
      <c r="E56" s="39"/>
      <c r="F56" s="44">
        <f t="shared" si="19"/>
        <v>1</v>
      </c>
      <c r="G56" s="37">
        <f t="shared" ref="G56:R56" si="29">IF(G55=0,0,G55/$F55)</f>
        <v>0</v>
      </c>
      <c r="H56" s="37">
        <f t="shared" si="29"/>
        <v>0.8</v>
      </c>
      <c r="I56" s="37">
        <f t="shared" si="29"/>
        <v>0</v>
      </c>
      <c r="J56" s="37">
        <f t="shared" si="29"/>
        <v>0.2</v>
      </c>
      <c r="K56" s="37">
        <f t="shared" si="29"/>
        <v>0</v>
      </c>
      <c r="L56" s="37">
        <f t="shared" si="29"/>
        <v>0</v>
      </c>
      <c r="M56" s="37">
        <f t="shared" si="29"/>
        <v>0.64</v>
      </c>
      <c r="N56" s="37">
        <f t="shared" si="29"/>
        <v>0.36</v>
      </c>
      <c r="O56" s="37">
        <f t="shared" si="29"/>
        <v>0</v>
      </c>
      <c r="P56" s="37">
        <f t="shared" si="29"/>
        <v>0</v>
      </c>
      <c r="Q56" s="37">
        <f t="shared" si="29"/>
        <v>0</v>
      </c>
      <c r="R56" s="37">
        <f t="shared" si="29"/>
        <v>1</v>
      </c>
    </row>
    <row r="57" spans="1:18" ht="12" customHeight="1">
      <c r="A57" s="172"/>
      <c r="B57" s="172"/>
      <c r="C57" s="43"/>
      <c r="D57" s="219" t="s">
        <v>428</v>
      </c>
      <c r="E57" s="42"/>
      <c r="F57" s="41">
        <f t="shared" si="19"/>
        <v>8</v>
      </c>
      <c r="G57" s="41">
        <v>0</v>
      </c>
      <c r="H57" s="41">
        <v>7</v>
      </c>
      <c r="I57" s="41">
        <v>0</v>
      </c>
      <c r="J57" s="41">
        <v>1</v>
      </c>
      <c r="K57" s="41">
        <v>0</v>
      </c>
      <c r="L57" s="41">
        <v>0</v>
      </c>
      <c r="M57" s="41">
        <v>7</v>
      </c>
      <c r="N57" s="41">
        <v>1</v>
      </c>
      <c r="O57" s="41">
        <v>1</v>
      </c>
      <c r="P57" s="41">
        <v>1</v>
      </c>
      <c r="Q57" s="41">
        <v>0</v>
      </c>
      <c r="R57" s="41">
        <v>6</v>
      </c>
    </row>
    <row r="58" spans="1:18" ht="12" customHeight="1">
      <c r="A58" s="172"/>
      <c r="B58" s="172"/>
      <c r="C58" s="40"/>
      <c r="D58" s="220"/>
      <c r="E58" s="39"/>
      <c r="F58" s="44">
        <f t="shared" si="19"/>
        <v>1</v>
      </c>
      <c r="G58" s="37">
        <f t="shared" ref="G58:R58" si="30">IF(G57=0,0,G57/$F57)</f>
        <v>0</v>
      </c>
      <c r="H58" s="37">
        <f t="shared" si="30"/>
        <v>0.875</v>
      </c>
      <c r="I58" s="37">
        <f t="shared" si="30"/>
        <v>0</v>
      </c>
      <c r="J58" s="37">
        <f t="shared" si="30"/>
        <v>0.125</v>
      </c>
      <c r="K58" s="37">
        <f t="shared" si="30"/>
        <v>0</v>
      </c>
      <c r="L58" s="37">
        <f t="shared" si="30"/>
        <v>0</v>
      </c>
      <c r="M58" s="37">
        <f t="shared" si="30"/>
        <v>0.875</v>
      </c>
      <c r="N58" s="37">
        <f t="shared" si="30"/>
        <v>0.125</v>
      </c>
      <c r="O58" s="37">
        <f t="shared" si="30"/>
        <v>0.125</v>
      </c>
      <c r="P58" s="37">
        <f t="shared" si="30"/>
        <v>0.125</v>
      </c>
      <c r="Q58" s="37">
        <f t="shared" si="30"/>
        <v>0</v>
      </c>
      <c r="R58" s="37">
        <f t="shared" si="30"/>
        <v>0.75</v>
      </c>
    </row>
    <row r="59" spans="1:18" ht="12.75" customHeight="1">
      <c r="A59" s="172"/>
      <c r="B59" s="172"/>
      <c r="C59" s="43"/>
      <c r="D59" s="219" t="s">
        <v>429</v>
      </c>
      <c r="E59" s="42"/>
      <c r="F59" s="41">
        <f t="shared" si="19"/>
        <v>25</v>
      </c>
      <c r="G59" s="41">
        <v>0</v>
      </c>
      <c r="H59" s="41">
        <v>22</v>
      </c>
      <c r="I59" s="41">
        <v>0</v>
      </c>
      <c r="J59" s="41">
        <v>3</v>
      </c>
      <c r="K59" s="41">
        <v>0</v>
      </c>
      <c r="L59" s="41">
        <v>1</v>
      </c>
      <c r="M59" s="41">
        <v>20</v>
      </c>
      <c r="N59" s="41">
        <v>4</v>
      </c>
      <c r="O59" s="41">
        <v>1</v>
      </c>
      <c r="P59" s="41">
        <v>1</v>
      </c>
      <c r="Q59" s="41">
        <v>1</v>
      </c>
      <c r="R59" s="41">
        <v>22</v>
      </c>
    </row>
    <row r="60" spans="1:18" ht="12.75" customHeight="1">
      <c r="A60" s="172"/>
      <c r="B60" s="172"/>
      <c r="C60" s="40"/>
      <c r="D60" s="220"/>
      <c r="E60" s="39"/>
      <c r="F60" s="44">
        <f t="shared" si="19"/>
        <v>1</v>
      </c>
      <c r="G60" s="37">
        <f t="shared" ref="G60:R60" si="31">IF(G59=0,0,G59/$F59)</f>
        <v>0</v>
      </c>
      <c r="H60" s="37">
        <f t="shared" si="31"/>
        <v>0.88</v>
      </c>
      <c r="I60" s="37">
        <f t="shared" si="31"/>
        <v>0</v>
      </c>
      <c r="J60" s="37">
        <f t="shared" si="31"/>
        <v>0.12</v>
      </c>
      <c r="K60" s="37">
        <f t="shared" si="31"/>
        <v>0</v>
      </c>
      <c r="L60" s="37">
        <f t="shared" si="31"/>
        <v>0.04</v>
      </c>
      <c r="M60" s="37">
        <f t="shared" si="31"/>
        <v>0.8</v>
      </c>
      <c r="N60" s="37">
        <f t="shared" si="31"/>
        <v>0.16</v>
      </c>
      <c r="O60" s="37">
        <f t="shared" si="31"/>
        <v>0.04</v>
      </c>
      <c r="P60" s="37">
        <f t="shared" si="31"/>
        <v>0.04</v>
      </c>
      <c r="Q60" s="37">
        <f t="shared" si="31"/>
        <v>0.04</v>
      </c>
      <c r="R60" s="37">
        <f t="shared" si="31"/>
        <v>0.88</v>
      </c>
    </row>
    <row r="61" spans="1:18" ht="12" customHeight="1">
      <c r="A61" s="172"/>
      <c r="B61" s="172"/>
      <c r="C61" s="43"/>
      <c r="D61" s="219" t="s">
        <v>21</v>
      </c>
      <c r="E61" s="42"/>
      <c r="F61" s="41">
        <f t="shared" si="19"/>
        <v>11</v>
      </c>
      <c r="G61" s="41">
        <v>0</v>
      </c>
      <c r="H61" s="41">
        <v>11</v>
      </c>
      <c r="I61" s="41">
        <v>0</v>
      </c>
      <c r="J61" s="41">
        <v>0</v>
      </c>
      <c r="K61" s="41">
        <v>0</v>
      </c>
      <c r="L61" s="41">
        <v>0</v>
      </c>
      <c r="M61" s="41">
        <v>11</v>
      </c>
      <c r="N61" s="41">
        <v>0</v>
      </c>
      <c r="O61" s="41">
        <v>1</v>
      </c>
      <c r="P61" s="41">
        <v>0</v>
      </c>
      <c r="Q61" s="41">
        <v>0</v>
      </c>
      <c r="R61" s="41">
        <v>10</v>
      </c>
    </row>
    <row r="62" spans="1:18" ht="12" customHeight="1">
      <c r="A62" s="172"/>
      <c r="B62" s="172"/>
      <c r="C62" s="40"/>
      <c r="D62" s="220"/>
      <c r="E62" s="39"/>
      <c r="F62" s="44">
        <f t="shared" si="19"/>
        <v>1</v>
      </c>
      <c r="G62" s="37">
        <f t="shared" ref="G62:R62" si="32">IF(G61=0,0,G61/$F61)</f>
        <v>0</v>
      </c>
      <c r="H62" s="37">
        <f t="shared" si="32"/>
        <v>1</v>
      </c>
      <c r="I62" s="37">
        <f t="shared" si="32"/>
        <v>0</v>
      </c>
      <c r="J62" s="37">
        <f t="shared" si="32"/>
        <v>0</v>
      </c>
      <c r="K62" s="37">
        <f t="shared" si="32"/>
        <v>0</v>
      </c>
      <c r="L62" s="37">
        <f t="shared" si="32"/>
        <v>0</v>
      </c>
      <c r="M62" s="37">
        <f t="shared" si="32"/>
        <v>1</v>
      </c>
      <c r="N62" s="37">
        <f t="shared" si="32"/>
        <v>0</v>
      </c>
      <c r="O62" s="37">
        <f t="shared" si="32"/>
        <v>9.0909090909090912E-2</v>
      </c>
      <c r="P62" s="37">
        <f t="shared" si="32"/>
        <v>0</v>
      </c>
      <c r="Q62" s="37">
        <f t="shared" si="32"/>
        <v>0</v>
      </c>
      <c r="R62" s="37">
        <f t="shared" si="32"/>
        <v>0.90909090909090906</v>
      </c>
    </row>
    <row r="63" spans="1:18" ht="12" customHeight="1">
      <c r="A63" s="172"/>
      <c r="B63" s="172"/>
      <c r="C63" s="43"/>
      <c r="D63" s="219" t="s">
        <v>430</v>
      </c>
      <c r="E63" s="42"/>
      <c r="F63" s="41">
        <f t="shared" si="19"/>
        <v>6</v>
      </c>
      <c r="G63" s="41">
        <v>0</v>
      </c>
      <c r="H63" s="41">
        <v>6</v>
      </c>
      <c r="I63" s="41">
        <v>0</v>
      </c>
      <c r="J63" s="41">
        <v>0</v>
      </c>
      <c r="K63" s="41">
        <v>0</v>
      </c>
      <c r="L63" s="41">
        <v>0</v>
      </c>
      <c r="M63" s="41">
        <v>6</v>
      </c>
      <c r="N63" s="41">
        <v>0</v>
      </c>
      <c r="O63" s="41">
        <v>0</v>
      </c>
      <c r="P63" s="41">
        <v>0</v>
      </c>
      <c r="Q63" s="41">
        <v>0</v>
      </c>
      <c r="R63" s="41">
        <v>6</v>
      </c>
    </row>
    <row r="64" spans="1:18" ht="12" customHeight="1">
      <c r="A64" s="172"/>
      <c r="B64" s="172"/>
      <c r="C64" s="40"/>
      <c r="D64" s="220"/>
      <c r="E64" s="39"/>
      <c r="F64" s="44">
        <f t="shared" si="19"/>
        <v>1</v>
      </c>
      <c r="G64" s="37">
        <f t="shared" ref="G64:R64" si="33">IF(G63=0,0,G63/$F63)</f>
        <v>0</v>
      </c>
      <c r="H64" s="37">
        <f t="shared" si="33"/>
        <v>1</v>
      </c>
      <c r="I64" s="37">
        <f t="shared" si="33"/>
        <v>0</v>
      </c>
      <c r="J64" s="37">
        <f t="shared" si="33"/>
        <v>0</v>
      </c>
      <c r="K64" s="37">
        <f t="shared" si="33"/>
        <v>0</v>
      </c>
      <c r="L64" s="37">
        <f t="shared" si="33"/>
        <v>0</v>
      </c>
      <c r="M64" s="37">
        <f t="shared" si="33"/>
        <v>1</v>
      </c>
      <c r="N64" s="37">
        <f t="shared" si="33"/>
        <v>0</v>
      </c>
      <c r="O64" s="37">
        <f t="shared" si="33"/>
        <v>0</v>
      </c>
      <c r="P64" s="37">
        <f t="shared" si="33"/>
        <v>0</v>
      </c>
      <c r="Q64" s="37">
        <f t="shared" si="33"/>
        <v>0</v>
      </c>
      <c r="R64" s="37">
        <f t="shared" si="33"/>
        <v>1</v>
      </c>
    </row>
    <row r="65" spans="1:18" ht="12" customHeight="1">
      <c r="A65" s="172"/>
      <c r="B65" s="172"/>
      <c r="C65" s="43"/>
      <c r="D65" s="219" t="s">
        <v>431</v>
      </c>
      <c r="E65" s="42"/>
      <c r="F65" s="41">
        <f t="shared" si="19"/>
        <v>12</v>
      </c>
      <c r="G65" s="41">
        <v>0</v>
      </c>
      <c r="H65" s="41">
        <v>11</v>
      </c>
      <c r="I65" s="41">
        <v>0</v>
      </c>
      <c r="J65" s="41">
        <v>1</v>
      </c>
      <c r="K65" s="41">
        <v>0</v>
      </c>
      <c r="L65" s="41">
        <v>1</v>
      </c>
      <c r="M65" s="41">
        <v>9</v>
      </c>
      <c r="N65" s="41">
        <v>2</v>
      </c>
      <c r="O65" s="41">
        <v>1</v>
      </c>
      <c r="P65" s="41">
        <v>0</v>
      </c>
      <c r="Q65" s="41">
        <v>0</v>
      </c>
      <c r="R65" s="41">
        <v>11</v>
      </c>
    </row>
    <row r="66" spans="1:18" ht="12" customHeight="1">
      <c r="A66" s="172"/>
      <c r="B66" s="172"/>
      <c r="C66" s="40"/>
      <c r="D66" s="220"/>
      <c r="E66" s="39"/>
      <c r="F66" s="44">
        <f t="shared" si="19"/>
        <v>1</v>
      </c>
      <c r="G66" s="37">
        <f t="shared" ref="G66:R66" si="34">IF(G65=0,0,G65/$F65)</f>
        <v>0</v>
      </c>
      <c r="H66" s="37">
        <f t="shared" si="34"/>
        <v>0.91666666666666663</v>
      </c>
      <c r="I66" s="37">
        <f t="shared" si="34"/>
        <v>0</v>
      </c>
      <c r="J66" s="37">
        <f t="shared" si="34"/>
        <v>8.3333333333333329E-2</v>
      </c>
      <c r="K66" s="37">
        <f t="shared" si="34"/>
        <v>0</v>
      </c>
      <c r="L66" s="37">
        <f t="shared" si="34"/>
        <v>8.3333333333333329E-2</v>
      </c>
      <c r="M66" s="37">
        <f t="shared" si="34"/>
        <v>0.75</v>
      </c>
      <c r="N66" s="37">
        <f t="shared" si="34"/>
        <v>0.16666666666666666</v>
      </c>
      <c r="O66" s="37">
        <f t="shared" si="34"/>
        <v>8.3333333333333329E-2</v>
      </c>
      <c r="P66" s="37">
        <f t="shared" si="34"/>
        <v>0</v>
      </c>
      <c r="Q66" s="37">
        <f t="shared" si="34"/>
        <v>0</v>
      </c>
      <c r="R66" s="37">
        <f t="shared" si="34"/>
        <v>0.91666666666666663</v>
      </c>
    </row>
    <row r="67" spans="1:18" ht="12" customHeight="1">
      <c r="A67" s="172"/>
      <c r="B67" s="172"/>
      <c r="C67" s="43"/>
      <c r="D67" s="219" t="s">
        <v>432</v>
      </c>
      <c r="E67" s="42"/>
      <c r="F67" s="41">
        <f t="shared" si="19"/>
        <v>4</v>
      </c>
      <c r="G67" s="41">
        <v>0</v>
      </c>
      <c r="H67" s="41">
        <v>3</v>
      </c>
      <c r="I67" s="41">
        <v>0</v>
      </c>
      <c r="J67" s="41">
        <v>1</v>
      </c>
      <c r="K67" s="41">
        <v>0</v>
      </c>
      <c r="L67" s="41">
        <v>0</v>
      </c>
      <c r="M67" s="41">
        <v>3</v>
      </c>
      <c r="N67" s="41">
        <v>1</v>
      </c>
      <c r="O67" s="41">
        <v>0</v>
      </c>
      <c r="P67" s="41">
        <v>0</v>
      </c>
      <c r="Q67" s="41">
        <v>0</v>
      </c>
      <c r="R67" s="41">
        <v>4</v>
      </c>
    </row>
    <row r="68" spans="1:18" ht="12" customHeight="1">
      <c r="A68" s="172"/>
      <c r="B68" s="173"/>
      <c r="C68" s="40"/>
      <c r="D68" s="220"/>
      <c r="E68" s="39"/>
      <c r="F68" s="44">
        <f t="shared" si="19"/>
        <v>1</v>
      </c>
      <c r="G68" s="37">
        <f t="shared" ref="G68:R68" si="35">IF(G67=0,0,G67/$F67)</f>
        <v>0</v>
      </c>
      <c r="H68" s="37">
        <f t="shared" si="35"/>
        <v>0.75</v>
      </c>
      <c r="I68" s="37">
        <f t="shared" si="35"/>
        <v>0</v>
      </c>
      <c r="J68" s="37">
        <f t="shared" si="35"/>
        <v>0.25</v>
      </c>
      <c r="K68" s="37">
        <f t="shared" si="35"/>
        <v>0</v>
      </c>
      <c r="L68" s="37">
        <f t="shared" si="35"/>
        <v>0</v>
      </c>
      <c r="M68" s="37">
        <f t="shared" si="35"/>
        <v>0.75</v>
      </c>
      <c r="N68" s="37">
        <f t="shared" si="35"/>
        <v>0.25</v>
      </c>
      <c r="O68" s="37">
        <f t="shared" si="35"/>
        <v>0</v>
      </c>
      <c r="P68" s="37">
        <f t="shared" si="35"/>
        <v>0</v>
      </c>
      <c r="Q68" s="37">
        <f t="shared" si="35"/>
        <v>0</v>
      </c>
      <c r="R68" s="37">
        <f t="shared" si="35"/>
        <v>1</v>
      </c>
    </row>
    <row r="69" spans="1:18" ht="12" customHeight="1">
      <c r="A69" s="172"/>
      <c r="B69" s="171" t="s">
        <v>17</v>
      </c>
      <c r="C69" s="43"/>
      <c r="D69" s="219" t="s">
        <v>16</v>
      </c>
      <c r="E69" s="42"/>
      <c r="F69" s="41">
        <f t="shared" si="19"/>
        <v>474</v>
      </c>
      <c r="G69" s="41">
        <f t="shared" ref="G69:R69" si="36">SUM(G71,G73,G75,G77,G79,G81,G83,G85,G87,G89,G91,G93,G95,G97,G99)</f>
        <v>3</v>
      </c>
      <c r="H69" s="41">
        <f t="shared" si="36"/>
        <v>419</v>
      </c>
      <c r="I69" s="41">
        <f t="shared" si="36"/>
        <v>7</v>
      </c>
      <c r="J69" s="41">
        <f t="shared" si="36"/>
        <v>45</v>
      </c>
      <c r="K69" s="41">
        <f t="shared" si="36"/>
        <v>2</v>
      </c>
      <c r="L69" s="41">
        <f t="shared" si="36"/>
        <v>8</v>
      </c>
      <c r="M69" s="41">
        <f t="shared" si="36"/>
        <v>390</v>
      </c>
      <c r="N69" s="41">
        <f t="shared" si="36"/>
        <v>74</v>
      </c>
      <c r="O69" s="41">
        <f t="shared" si="36"/>
        <v>30</v>
      </c>
      <c r="P69" s="41">
        <f t="shared" si="36"/>
        <v>10</v>
      </c>
      <c r="Q69" s="41">
        <f t="shared" si="36"/>
        <v>7</v>
      </c>
      <c r="R69" s="41">
        <f t="shared" si="36"/>
        <v>427</v>
      </c>
    </row>
    <row r="70" spans="1:18" ht="12" customHeight="1">
      <c r="A70" s="172"/>
      <c r="B70" s="172"/>
      <c r="C70" s="40"/>
      <c r="D70" s="220"/>
      <c r="E70" s="39"/>
      <c r="F70" s="44">
        <f t="shared" si="19"/>
        <v>1</v>
      </c>
      <c r="G70" s="37">
        <f t="shared" ref="G70:R70" si="37">IF(G69=0,0,G69/$F69)</f>
        <v>6.3291139240506328E-3</v>
      </c>
      <c r="H70" s="37">
        <f t="shared" si="37"/>
        <v>0.88396624472573837</v>
      </c>
      <c r="I70" s="37">
        <f t="shared" si="37"/>
        <v>1.4767932489451477E-2</v>
      </c>
      <c r="J70" s="37">
        <f t="shared" si="37"/>
        <v>9.49367088607595E-2</v>
      </c>
      <c r="K70" s="37">
        <f t="shared" si="37"/>
        <v>4.2194092827004216E-3</v>
      </c>
      <c r="L70" s="37">
        <f t="shared" si="37"/>
        <v>1.6877637130801686E-2</v>
      </c>
      <c r="M70" s="37">
        <f t="shared" si="37"/>
        <v>0.82278481012658233</v>
      </c>
      <c r="N70" s="37">
        <f t="shared" si="37"/>
        <v>0.15611814345991562</v>
      </c>
      <c r="O70" s="37">
        <f t="shared" si="37"/>
        <v>6.3291139240506333E-2</v>
      </c>
      <c r="P70" s="37">
        <f t="shared" si="37"/>
        <v>2.1097046413502109E-2</v>
      </c>
      <c r="Q70" s="37">
        <f t="shared" si="37"/>
        <v>1.4767932489451477E-2</v>
      </c>
      <c r="R70" s="37">
        <f t="shared" si="37"/>
        <v>0.90084388185654007</v>
      </c>
    </row>
    <row r="71" spans="1:18" ht="12" customHeight="1">
      <c r="A71" s="172"/>
      <c r="B71" s="172"/>
      <c r="C71" s="43"/>
      <c r="D71" s="219" t="s">
        <v>120</v>
      </c>
      <c r="E71" s="42"/>
      <c r="F71" s="41">
        <f t="shared" ref="F71:F100" si="38">SUM(G71:R71)/3</f>
        <v>4</v>
      </c>
      <c r="G71" s="41">
        <v>0</v>
      </c>
      <c r="H71" s="41">
        <v>3</v>
      </c>
      <c r="I71" s="41">
        <v>0</v>
      </c>
      <c r="J71" s="41">
        <v>1</v>
      </c>
      <c r="K71" s="41">
        <v>0</v>
      </c>
      <c r="L71" s="41">
        <v>0</v>
      </c>
      <c r="M71" s="41">
        <v>2</v>
      </c>
      <c r="N71" s="41">
        <v>2</v>
      </c>
      <c r="O71" s="41">
        <v>0</v>
      </c>
      <c r="P71" s="41">
        <v>0</v>
      </c>
      <c r="Q71" s="41">
        <v>0</v>
      </c>
      <c r="R71" s="41">
        <v>4</v>
      </c>
    </row>
    <row r="72" spans="1:18" ht="12" customHeight="1">
      <c r="A72" s="172"/>
      <c r="B72" s="172"/>
      <c r="C72" s="40"/>
      <c r="D72" s="220"/>
      <c r="E72" s="39"/>
      <c r="F72" s="44">
        <f t="shared" si="38"/>
        <v>1</v>
      </c>
      <c r="G72" s="37">
        <f t="shared" ref="G72:R72" si="39">IF(G71=0,0,G71/$F71)</f>
        <v>0</v>
      </c>
      <c r="H72" s="37">
        <f t="shared" si="39"/>
        <v>0.75</v>
      </c>
      <c r="I72" s="37">
        <f t="shared" si="39"/>
        <v>0</v>
      </c>
      <c r="J72" s="37">
        <f t="shared" si="39"/>
        <v>0.25</v>
      </c>
      <c r="K72" s="37">
        <f t="shared" si="39"/>
        <v>0</v>
      </c>
      <c r="L72" s="37">
        <f t="shared" si="39"/>
        <v>0</v>
      </c>
      <c r="M72" s="37">
        <f t="shared" si="39"/>
        <v>0.5</v>
      </c>
      <c r="N72" s="37">
        <f t="shared" si="39"/>
        <v>0.5</v>
      </c>
      <c r="O72" s="37">
        <f t="shared" si="39"/>
        <v>0</v>
      </c>
      <c r="P72" s="37">
        <f t="shared" si="39"/>
        <v>0</v>
      </c>
      <c r="Q72" s="37">
        <f t="shared" si="39"/>
        <v>0</v>
      </c>
      <c r="R72" s="37">
        <f t="shared" si="39"/>
        <v>1</v>
      </c>
    </row>
    <row r="73" spans="1:18" ht="12" customHeight="1">
      <c r="A73" s="172"/>
      <c r="B73" s="172"/>
      <c r="C73" s="43"/>
      <c r="D73" s="219" t="s">
        <v>14</v>
      </c>
      <c r="E73" s="42"/>
      <c r="F73" s="41">
        <f t="shared" si="38"/>
        <v>39</v>
      </c>
      <c r="G73" s="41">
        <v>1</v>
      </c>
      <c r="H73" s="41">
        <v>33</v>
      </c>
      <c r="I73" s="41">
        <v>0</v>
      </c>
      <c r="J73" s="41">
        <v>5</v>
      </c>
      <c r="K73" s="41">
        <v>1</v>
      </c>
      <c r="L73" s="41">
        <v>1</v>
      </c>
      <c r="M73" s="41">
        <v>31</v>
      </c>
      <c r="N73" s="41">
        <v>6</v>
      </c>
      <c r="O73" s="41">
        <v>2</v>
      </c>
      <c r="P73" s="41">
        <v>0</v>
      </c>
      <c r="Q73" s="41">
        <v>2</v>
      </c>
      <c r="R73" s="41">
        <v>35</v>
      </c>
    </row>
    <row r="74" spans="1:18" ht="12" customHeight="1">
      <c r="A74" s="172"/>
      <c r="B74" s="172"/>
      <c r="C74" s="40"/>
      <c r="D74" s="220"/>
      <c r="E74" s="39"/>
      <c r="F74" s="44">
        <f t="shared" si="38"/>
        <v>0.99999999999999967</v>
      </c>
      <c r="G74" s="37">
        <f t="shared" ref="G74:R74" si="40">IF(G73=0,0,G73/$F73)</f>
        <v>2.564102564102564E-2</v>
      </c>
      <c r="H74" s="37">
        <f t="shared" si="40"/>
        <v>0.84615384615384615</v>
      </c>
      <c r="I74" s="37">
        <f t="shared" si="40"/>
        <v>0</v>
      </c>
      <c r="J74" s="37">
        <f t="shared" si="40"/>
        <v>0.12820512820512819</v>
      </c>
      <c r="K74" s="37">
        <f t="shared" si="40"/>
        <v>2.564102564102564E-2</v>
      </c>
      <c r="L74" s="37">
        <f t="shared" si="40"/>
        <v>2.564102564102564E-2</v>
      </c>
      <c r="M74" s="37">
        <f t="shared" si="40"/>
        <v>0.79487179487179482</v>
      </c>
      <c r="N74" s="37">
        <f t="shared" si="40"/>
        <v>0.15384615384615385</v>
      </c>
      <c r="O74" s="37">
        <f t="shared" si="40"/>
        <v>5.128205128205128E-2</v>
      </c>
      <c r="P74" s="37">
        <f t="shared" si="40"/>
        <v>0</v>
      </c>
      <c r="Q74" s="37">
        <f t="shared" si="40"/>
        <v>5.128205128205128E-2</v>
      </c>
      <c r="R74" s="37">
        <f t="shared" si="40"/>
        <v>0.89743589743589747</v>
      </c>
    </row>
    <row r="75" spans="1:18" ht="12" customHeight="1">
      <c r="A75" s="172"/>
      <c r="B75" s="172"/>
      <c r="C75" s="43"/>
      <c r="D75" s="219" t="s">
        <v>13</v>
      </c>
      <c r="E75" s="42"/>
      <c r="F75" s="41">
        <f t="shared" si="38"/>
        <v>21</v>
      </c>
      <c r="G75" s="41">
        <v>0</v>
      </c>
      <c r="H75" s="41">
        <v>21</v>
      </c>
      <c r="I75" s="41">
        <v>0</v>
      </c>
      <c r="J75" s="41">
        <v>0</v>
      </c>
      <c r="K75" s="41">
        <v>0</v>
      </c>
      <c r="L75" s="41">
        <v>0</v>
      </c>
      <c r="M75" s="41">
        <v>18</v>
      </c>
      <c r="N75" s="41">
        <v>3</v>
      </c>
      <c r="O75" s="41">
        <v>7</v>
      </c>
      <c r="P75" s="41">
        <v>0</v>
      </c>
      <c r="Q75" s="41">
        <v>0</v>
      </c>
      <c r="R75" s="41">
        <v>14</v>
      </c>
    </row>
    <row r="76" spans="1:18" ht="12" customHeight="1">
      <c r="A76" s="172"/>
      <c r="B76" s="172"/>
      <c r="C76" s="40"/>
      <c r="D76" s="220"/>
      <c r="E76" s="39"/>
      <c r="F76" s="44">
        <f t="shared" si="38"/>
        <v>1</v>
      </c>
      <c r="G76" s="37">
        <f t="shared" ref="G76:R76" si="41">IF(G75=0,0,G75/$F75)</f>
        <v>0</v>
      </c>
      <c r="H76" s="37">
        <f t="shared" si="41"/>
        <v>1</v>
      </c>
      <c r="I76" s="37">
        <f t="shared" si="41"/>
        <v>0</v>
      </c>
      <c r="J76" s="37">
        <f t="shared" si="41"/>
        <v>0</v>
      </c>
      <c r="K76" s="37">
        <f t="shared" si="41"/>
        <v>0</v>
      </c>
      <c r="L76" s="37">
        <f t="shared" si="41"/>
        <v>0</v>
      </c>
      <c r="M76" s="37">
        <f t="shared" si="41"/>
        <v>0.8571428571428571</v>
      </c>
      <c r="N76" s="37">
        <f t="shared" si="41"/>
        <v>0.14285714285714285</v>
      </c>
      <c r="O76" s="37">
        <f t="shared" si="41"/>
        <v>0.33333333333333331</v>
      </c>
      <c r="P76" s="37">
        <f t="shared" si="41"/>
        <v>0</v>
      </c>
      <c r="Q76" s="37">
        <f t="shared" si="41"/>
        <v>0</v>
      </c>
      <c r="R76" s="37">
        <f t="shared" si="41"/>
        <v>0.66666666666666663</v>
      </c>
    </row>
    <row r="77" spans="1:18" ht="12" customHeight="1">
      <c r="A77" s="172"/>
      <c r="B77" s="172"/>
      <c r="C77" s="43"/>
      <c r="D77" s="219" t="s">
        <v>12</v>
      </c>
      <c r="E77" s="42"/>
      <c r="F77" s="41">
        <f t="shared" si="38"/>
        <v>8</v>
      </c>
      <c r="G77" s="41">
        <v>0</v>
      </c>
      <c r="H77" s="41">
        <v>5</v>
      </c>
      <c r="I77" s="41">
        <v>1</v>
      </c>
      <c r="J77" s="41">
        <v>2</v>
      </c>
      <c r="K77" s="41">
        <v>0</v>
      </c>
      <c r="L77" s="41">
        <v>0</v>
      </c>
      <c r="M77" s="41">
        <v>6</v>
      </c>
      <c r="N77" s="41">
        <v>2</v>
      </c>
      <c r="O77" s="41">
        <v>0</v>
      </c>
      <c r="P77" s="41">
        <v>2</v>
      </c>
      <c r="Q77" s="41">
        <v>0</v>
      </c>
      <c r="R77" s="41">
        <v>6</v>
      </c>
    </row>
    <row r="78" spans="1:18" ht="12" customHeight="1">
      <c r="A78" s="172"/>
      <c r="B78" s="172"/>
      <c r="C78" s="40"/>
      <c r="D78" s="220"/>
      <c r="E78" s="39"/>
      <c r="F78" s="44">
        <f t="shared" si="38"/>
        <v>1</v>
      </c>
      <c r="G78" s="37">
        <f t="shared" ref="G78:R78" si="42">IF(G77=0,0,G77/$F77)</f>
        <v>0</v>
      </c>
      <c r="H78" s="37">
        <f t="shared" si="42"/>
        <v>0.625</v>
      </c>
      <c r="I78" s="37">
        <f t="shared" si="42"/>
        <v>0.125</v>
      </c>
      <c r="J78" s="37">
        <f t="shared" si="42"/>
        <v>0.25</v>
      </c>
      <c r="K78" s="37">
        <f t="shared" si="42"/>
        <v>0</v>
      </c>
      <c r="L78" s="37">
        <f t="shared" si="42"/>
        <v>0</v>
      </c>
      <c r="M78" s="37">
        <f t="shared" si="42"/>
        <v>0.75</v>
      </c>
      <c r="N78" s="37">
        <f t="shared" si="42"/>
        <v>0.25</v>
      </c>
      <c r="O78" s="37">
        <f t="shared" si="42"/>
        <v>0</v>
      </c>
      <c r="P78" s="37">
        <f t="shared" si="42"/>
        <v>0.25</v>
      </c>
      <c r="Q78" s="37">
        <f t="shared" si="42"/>
        <v>0</v>
      </c>
      <c r="R78" s="37">
        <f t="shared" si="42"/>
        <v>0.75</v>
      </c>
    </row>
    <row r="79" spans="1:18" ht="12" customHeight="1">
      <c r="A79" s="172"/>
      <c r="B79" s="172"/>
      <c r="C79" s="43"/>
      <c r="D79" s="219" t="s">
        <v>11</v>
      </c>
      <c r="E79" s="42"/>
      <c r="F79" s="41">
        <f t="shared" si="38"/>
        <v>25</v>
      </c>
      <c r="G79" s="41">
        <v>0</v>
      </c>
      <c r="H79" s="41">
        <v>22</v>
      </c>
      <c r="I79" s="41">
        <v>1</v>
      </c>
      <c r="J79" s="41">
        <v>2</v>
      </c>
      <c r="K79" s="41">
        <v>0</v>
      </c>
      <c r="L79" s="41">
        <v>2</v>
      </c>
      <c r="M79" s="41">
        <v>20</v>
      </c>
      <c r="N79" s="41">
        <v>3</v>
      </c>
      <c r="O79" s="41">
        <v>2</v>
      </c>
      <c r="P79" s="41">
        <v>0</v>
      </c>
      <c r="Q79" s="41">
        <v>0</v>
      </c>
      <c r="R79" s="41">
        <v>23</v>
      </c>
    </row>
    <row r="80" spans="1:18" ht="12" customHeight="1">
      <c r="A80" s="172"/>
      <c r="B80" s="172"/>
      <c r="C80" s="40"/>
      <c r="D80" s="220"/>
      <c r="E80" s="39"/>
      <c r="F80" s="44">
        <f t="shared" si="38"/>
        <v>1</v>
      </c>
      <c r="G80" s="37">
        <f t="shared" ref="G80:R80" si="43">IF(G79=0,0,G79/$F79)</f>
        <v>0</v>
      </c>
      <c r="H80" s="37">
        <f t="shared" si="43"/>
        <v>0.88</v>
      </c>
      <c r="I80" s="37">
        <f t="shared" si="43"/>
        <v>0.04</v>
      </c>
      <c r="J80" s="37">
        <f t="shared" si="43"/>
        <v>0.08</v>
      </c>
      <c r="K80" s="37">
        <f t="shared" si="43"/>
        <v>0</v>
      </c>
      <c r="L80" s="37">
        <f t="shared" si="43"/>
        <v>0.08</v>
      </c>
      <c r="M80" s="37">
        <f t="shared" si="43"/>
        <v>0.8</v>
      </c>
      <c r="N80" s="37">
        <f t="shared" si="43"/>
        <v>0.12</v>
      </c>
      <c r="O80" s="37">
        <f t="shared" si="43"/>
        <v>0.08</v>
      </c>
      <c r="P80" s="37">
        <f t="shared" si="43"/>
        <v>0</v>
      </c>
      <c r="Q80" s="37">
        <f t="shared" si="43"/>
        <v>0</v>
      </c>
      <c r="R80" s="37">
        <f t="shared" si="43"/>
        <v>0.92</v>
      </c>
    </row>
    <row r="81" spans="1:18" ht="12" customHeight="1">
      <c r="A81" s="172"/>
      <c r="B81" s="172"/>
      <c r="C81" s="43"/>
      <c r="D81" s="219" t="s">
        <v>10</v>
      </c>
      <c r="E81" s="42"/>
      <c r="F81" s="41">
        <f t="shared" si="38"/>
        <v>121</v>
      </c>
      <c r="G81" s="41">
        <v>2</v>
      </c>
      <c r="H81" s="41">
        <v>99</v>
      </c>
      <c r="I81" s="41">
        <v>5</v>
      </c>
      <c r="J81" s="41">
        <v>15</v>
      </c>
      <c r="K81" s="41">
        <v>1</v>
      </c>
      <c r="L81" s="41">
        <v>3</v>
      </c>
      <c r="M81" s="41">
        <v>94</v>
      </c>
      <c r="N81" s="41">
        <v>23</v>
      </c>
      <c r="O81" s="41">
        <v>5</v>
      </c>
      <c r="P81" s="41">
        <v>3</v>
      </c>
      <c r="Q81" s="41">
        <v>1</v>
      </c>
      <c r="R81" s="41">
        <v>112</v>
      </c>
    </row>
    <row r="82" spans="1:18" ht="12" customHeight="1">
      <c r="A82" s="172"/>
      <c r="B82" s="172"/>
      <c r="C82" s="40"/>
      <c r="D82" s="220"/>
      <c r="E82" s="39"/>
      <c r="F82" s="44">
        <f t="shared" si="38"/>
        <v>1.0000000000000002</v>
      </c>
      <c r="G82" s="37">
        <f t="shared" ref="G82:R82" si="44">IF(G81=0,0,G81/$F81)</f>
        <v>1.6528925619834711E-2</v>
      </c>
      <c r="H82" s="37">
        <f t="shared" si="44"/>
        <v>0.81818181818181823</v>
      </c>
      <c r="I82" s="37">
        <f t="shared" si="44"/>
        <v>4.1322314049586778E-2</v>
      </c>
      <c r="J82" s="37">
        <f t="shared" si="44"/>
        <v>0.12396694214876033</v>
      </c>
      <c r="K82" s="37">
        <f t="shared" si="44"/>
        <v>8.2644628099173556E-3</v>
      </c>
      <c r="L82" s="37">
        <f t="shared" si="44"/>
        <v>2.4793388429752067E-2</v>
      </c>
      <c r="M82" s="37">
        <f t="shared" si="44"/>
        <v>0.77685950413223137</v>
      </c>
      <c r="N82" s="37">
        <f t="shared" si="44"/>
        <v>0.19008264462809918</v>
      </c>
      <c r="O82" s="37">
        <f t="shared" si="44"/>
        <v>4.1322314049586778E-2</v>
      </c>
      <c r="P82" s="37">
        <f t="shared" si="44"/>
        <v>2.4793388429752067E-2</v>
      </c>
      <c r="Q82" s="37">
        <f t="shared" si="44"/>
        <v>8.2644628099173556E-3</v>
      </c>
      <c r="R82" s="37">
        <f t="shared" si="44"/>
        <v>0.92561983471074383</v>
      </c>
    </row>
    <row r="83" spans="1:18" ht="12" customHeight="1">
      <c r="A83" s="172"/>
      <c r="B83" s="172"/>
      <c r="C83" s="43"/>
      <c r="D83" s="219" t="s">
        <v>9</v>
      </c>
      <c r="E83" s="42"/>
      <c r="F83" s="41">
        <f t="shared" si="38"/>
        <v>15</v>
      </c>
      <c r="G83" s="41">
        <v>0</v>
      </c>
      <c r="H83" s="41">
        <v>13</v>
      </c>
      <c r="I83" s="41">
        <v>0</v>
      </c>
      <c r="J83" s="41">
        <v>2</v>
      </c>
      <c r="K83" s="41">
        <v>0</v>
      </c>
      <c r="L83" s="41">
        <v>0</v>
      </c>
      <c r="M83" s="41">
        <v>13</v>
      </c>
      <c r="N83" s="41">
        <v>2</v>
      </c>
      <c r="O83" s="41">
        <v>1</v>
      </c>
      <c r="P83" s="41">
        <v>0</v>
      </c>
      <c r="Q83" s="41">
        <v>2</v>
      </c>
      <c r="R83" s="41">
        <v>12</v>
      </c>
    </row>
    <row r="84" spans="1:18" ht="12" customHeight="1">
      <c r="A84" s="172"/>
      <c r="B84" s="172"/>
      <c r="C84" s="40"/>
      <c r="D84" s="220"/>
      <c r="E84" s="39"/>
      <c r="F84" s="44">
        <f t="shared" si="38"/>
        <v>1</v>
      </c>
      <c r="G84" s="37">
        <f t="shared" ref="G84:R84" si="45">IF(G83=0,0,G83/$F83)</f>
        <v>0</v>
      </c>
      <c r="H84" s="37">
        <f t="shared" si="45"/>
        <v>0.8666666666666667</v>
      </c>
      <c r="I84" s="37">
        <f t="shared" si="45"/>
        <v>0</v>
      </c>
      <c r="J84" s="37">
        <f t="shared" si="45"/>
        <v>0.13333333333333333</v>
      </c>
      <c r="K84" s="37">
        <f t="shared" si="45"/>
        <v>0</v>
      </c>
      <c r="L84" s="37">
        <f t="shared" si="45"/>
        <v>0</v>
      </c>
      <c r="M84" s="37">
        <f t="shared" si="45"/>
        <v>0.8666666666666667</v>
      </c>
      <c r="N84" s="37">
        <f t="shared" si="45"/>
        <v>0.13333333333333333</v>
      </c>
      <c r="O84" s="37">
        <f t="shared" si="45"/>
        <v>6.6666666666666666E-2</v>
      </c>
      <c r="P84" s="37">
        <f t="shared" si="45"/>
        <v>0</v>
      </c>
      <c r="Q84" s="37">
        <f t="shared" si="45"/>
        <v>0.13333333333333333</v>
      </c>
      <c r="R84" s="37">
        <f t="shared" si="45"/>
        <v>0.8</v>
      </c>
    </row>
    <row r="85" spans="1:18" ht="12" customHeight="1">
      <c r="A85" s="172"/>
      <c r="B85" s="172"/>
      <c r="C85" s="43"/>
      <c r="D85" s="219" t="s">
        <v>8</v>
      </c>
      <c r="E85" s="42"/>
      <c r="F85" s="41">
        <f t="shared" si="38"/>
        <v>4</v>
      </c>
      <c r="G85" s="41">
        <v>0</v>
      </c>
      <c r="H85" s="41">
        <v>4</v>
      </c>
      <c r="I85" s="41">
        <v>0</v>
      </c>
      <c r="J85" s="41">
        <v>0</v>
      </c>
      <c r="K85" s="41">
        <v>0</v>
      </c>
      <c r="L85" s="41">
        <v>0</v>
      </c>
      <c r="M85" s="41">
        <v>4</v>
      </c>
      <c r="N85" s="41">
        <v>0</v>
      </c>
      <c r="O85" s="41">
        <v>0</v>
      </c>
      <c r="P85" s="41">
        <v>0</v>
      </c>
      <c r="Q85" s="41">
        <v>0</v>
      </c>
      <c r="R85" s="41">
        <v>4</v>
      </c>
    </row>
    <row r="86" spans="1:18" ht="12" customHeight="1">
      <c r="A86" s="172"/>
      <c r="B86" s="172"/>
      <c r="C86" s="40"/>
      <c r="D86" s="220"/>
      <c r="E86" s="39"/>
      <c r="F86" s="44">
        <f t="shared" si="38"/>
        <v>1</v>
      </c>
      <c r="G86" s="37">
        <f t="shared" ref="G86:R86" si="46">IF(G85=0,0,G85/$F85)</f>
        <v>0</v>
      </c>
      <c r="H86" s="37">
        <f t="shared" si="46"/>
        <v>1</v>
      </c>
      <c r="I86" s="37">
        <f t="shared" si="46"/>
        <v>0</v>
      </c>
      <c r="J86" s="37">
        <f t="shared" si="46"/>
        <v>0</v>
      </c>
      <c r="K86" s="37">
        <f t="shared" si="46"/>
        <v>0</v>
      </c>
      <c r="L86" s="37">
        <f t="shared" si="46"/>
        <v>0</v>
      </c>
      <c r="M86" s="37">
        <f t="shared" si="46"/>
        <v>1</v>
      </c>
      <c r="N86" s="37">
        <f t="shared" si="46"/>
        <v>0</v>
      </c>
      <c r="O86" s="37">
        <f t="shared" si="46"/>
        <v>0</v>
      </c>
      <c r="P86" s="37">
        <f t="shared" si="46"/>
        <v>0</v>
      </c>
      <c r="Q86" s="37">
        <f t="shared" si="46"/>
        <v>0</v>
      </c>
      <c r="R86" s="37">
        <f t="shared" si="46"/>
        <v>1</v>
      </c>
    </row>
    <row r="87" spans="1:18" ht="13.5" customHeight="1">
      <c r="A87" s="172"/>
      <c r="B87" s="172"/>
      <c r="C87" s="43"/>
      <c r="D87" s="224" t="s">
        <v>119</v>
      </c>
      <c r="E87" s="42"/>
      <c r="F87" s="41">
        <f t="shared" si="38"/>
        <v>15</v>
      </c>
      <c r="G87" s="41">
        <v>0</v>
      </c>
      <c r="H87" s="41">
        <v>14</v>
      </c>
      <c r="I87" s="41">
        <v>0</v>
      </c>
      <c r="J87" s="41">
        <v>1</v>
      </c>
      <c r="K87" s="41">
        <v>0</v>
      </c>
      <c r="L87" s="41">
        <v>0</v>
      </c>
      <c r="M87" s="41">
        <v>12</v>
      </c>
      <c r="N87" s="41">
        <v>3</v>
      </c>
      <c r="O87" s="41">
        <v>1</v>
      </c>
      <c r="P87" s="41">
        <v>0</v>
      </c>
      <c r="Q87" s="41">
        <v>0</v>
      </c>
      <c r="R87" s="41">
        <v>14</v>
      </c>
    </row>
    <row r="88" spans="1:18" ht="13.5" customHeight="1">
      <c r="A88" s="172"/>
      <c r="B88" s="172"/>
      <c r="C88" s="40"/>
      <c r="D88" s="220"/>
      <c r="E88" s="39"/>
      <c r="F88" s="44">
        <f t="shared" si="38"/>
        <v>1</v>
      </c>
      <c r="G88" s="37">
        <f t="shared" ref="G88:R88" si="47">IF(G87=0,0,G87/$F87)</f>
        <v>0</v>
      </c>
      <c r="H88" s="37">
        <f t="shared" si="47"/>
        <v>0.93333333333333335</v>
      </c>
      <c r="I88" s="37">
        <f t="shared" si="47"/>
        <v>0</v>
      </c>
      <c r="J88" s="37">
        <f t="shared" si="47"/>
        <v>6.6666666666666666E-2</v>
      </c>
      <c r="K88" s="37">
        <f t="shared" si="47"/>
        <v>0</v>
      </c>
      <c r="L88" s="37">
        <f t="shared" si="47"/>
        <v>0</v>
      </c>
      <c r="M88" s="37">
        <f t="shared" si="47"/>
        <v>0.8</v>
      </c>
      <c r="N88" s="37">
        <f t="shared" si="47"/>
        <v>0.2</v>
      </c>
      <c r="O88" s="37">
        <f t="shared" si="47"/>
        <v>6.6666666666666666E-2</v>
      </c>
      <c r="P88" s="37">
        <f t="shared" si="47"/>
        <v>0</v>
      </c>
      <c r="Q88" s="37">
        <f t="shared" si="47"/>
        <v>0</v>
      </c>
      <c r="R88" s="37">
        <f t="shared" si="47"/>
        <v>0.93333333333333335</v>
      </c>
    </row>
    <row r="89" spans="1:18" ht="12" customHeight="1">
      <c r="A89" s="172"/>
      <c r="B89" s="172"/>
      <c r="C89" s="43"/>
      <c r="D89" s="219" t="s">
        <v>6</v>
      </c>
      <c r="E89" s="42"/>
      <c r="F89" s="41">
        <f t="shared" si="38"/>
        <v>22</v>
      </c>
      <c r="G89" s="41">
        <v>0</v>
      </c>
      <c r="H89" s="41">
        <v>19</v>
      </c>
      <c r="I89" s="41">
        <v>0</v>
      </c>
      <c r="J89" s="41">
        <v>3</v>
      </c>
      <c r="K89" s="41">
        <v>0</v>
      </c>
      <c r="L89" s="41">
        <v>2</v>
      </c>
      <c r="M89" s="41">
        <v>16</v>
      </c>
      <c r="N89" s="41">
        <v>4</v>
      </c>
      <c r="O89" s="41">
        <v>1</v>
      </c>
      <c r="P89" s="41">
        <v>2</v>
      </c>
      <c r="Q89" s="41">
        <v>0</v>
      </c>
      <c r="R89" s="41">
        <v>19</v>
      </c>
    </row>
    <row r="90" spans="1:18" ht="12" customHeight="1">
      <c r="A90" s="172"/>
      <c r="B90" s="172"/>
      <c r="C90" s="40"/>
      <c r="D90" s="220"/>
      <c r="E90" s="39"/>
      <c r="F90" s="44">
        <f t="shared" si="38"/>
        <v>1</v>
      </c>
      <c r="G90" s="37">
        <f t="shared" ref="G90:R90" si="48">IF(G89=0,0,G89/$F89)</f>
        <v>0</v>
      </c>
      <c r="H90" s="37">
        <f t="shared" si="48"/>
        <v>0.86363636363636365</v>
      </c>
      <c r="I90" s="37">
        <f t="shared" si="48"/>
        <v>0</v>
      </c>
      <c r="J90" s="37">
        <f t="shared" si="48"/>
        <v>0.13636363636363635</v>
      </c>
      <c r="K90" s="37">
        <f t="shared" si="48"/>
        <v>0</v>
      </c>
      <c r="L90" s="37">
        <f t="shared" si="48"/>
        <v>9.0909090909090912E-2</v>
      </c>
      <c r="M90" s="37">
        <f t="shared" si="48"/>
        <v>0.72727272727272729</v>
      </c>
      <c r="N90" s="37">
        <f t="shared" si="48"/>
        <v>0.18181818181818182</v>
      </c>
      <c r="O90" s="37">
        <f t="shared" si="48"/>
        <v>4.5454545454545456E-2</v>
      </c>
      <c r="P90" s="37">
        <f t="shared" si="48"/>
        <v>9.0909090909090912E-2</v>
      </c>
      <c r="Q90" s="37">
        <f t="shared" si="48"/>
        <v>0</v>
      </c>
      <c r="R90" s="37">
        <f t="shared" si="48"/>
        <v>0.86363636363636365</v>
      </c>
    </row>
    <row r="91" spans="1:18" ht="12" customHeight="1">
      <c r="A91" s="172"/>
      <c r="B91" s="172"/>
      <c r="C91" s="43"/>
      <c r="D91" s="219" t="s">
        <v>5</v>
      </c>
      <c r="E91" s="42"/>
      <c r="F91" s="41">
        <f t="shared" si="38"/>
        <v>8</v>
      </c>
      <c r="G91" s="41">
        <v>0</v>
      </c>
      <c r="H91" s="41">
        <v>8</v>
      </c>
      <c r="I91" s="41">
        <v>0</v>
      </c>
      <c r="J91" s="41">
        <v>0</v>
      </c>
      <c r="K91" s="41">
        <v>0</v>
      </c>
      <c r="L91" s="41">
        <v>0</v>
      </c>
      <c r="M91" s="41">
        <v>8</v>
      </c>
      <c r="N91" s="41">
        <v>0</v>
      </c>
      <c r="O91" s="41">
        <v>0</v>
      </c>
      <c r="P91" s="41">
        <v>0</v>
      </c>
      <c r="Q91" s="41">
        <v>0</v>
      </c>
      <c r="R91" s="41">
        <v>8</v>
      </c>
    </row>
    <row r="92" spans="1:18" ht="12" customHeight="1">
      <c r="A92" s="172"/>
      <c r="B92" s="172"/>
      <c r="C92" s="40"/>
      <c r="D92" s="220"/>
      <c r="E92" s="39"/>
      <c r="F92" s="44">
        <f t="shared" si="38"/>
        <v>1</v>
      </c>
      <c r="G92" s="37">
        <f t="shared" ref="G92:R92" si="49">IF(G91=0,0,G91/$F91)</f>
        <v>0</v>
      </c>
      <c r="H92" s="37">
        <f t="shared" si="49"/>
        <v>1</v>
      </c>
      <c r="I92" s="37">
        <f t="shared" si="49"/>
        <v>0</v>
      </c>
      <c r="J92" s="37">
        <f t="shared" si="49"/>
        <v>0</v>
      </c>
      <c r="K92" s="37">
        <f t="shared" si="49"/>
        <v>0</v>
      </c>
      <c r="L92" s="37">
        <f t="shared" si="49"/>
        <v>0</v>
      </c>
      <c r="M92" s="37">
        <f t="shared" si="49"/>
        <v>1</v>
      </c>
      <c r="N92" s="37">
        <f t="shared" si="49"/>
        <v>0</v>
      </c>
      <c r="O92" s="37">
        <f t="shared" si="49"/>
        <v>0</v>
      </c>
      <c r="P92" s="37">
        <f t="shared" si="49"/>
        <v>0</v>
      </c>
      <c r="Q92" s="37">
        <f t="shared" si="49"/>
        <v>0</v>
      </c>
      <c r="R92" s="37">
        <f t="shared" si="49"/>
        <v>1</v>
      </c>
    </row>
    <row r="93" spans="1:18" ht="12" customHeight="1">
      <c r="A93" s="172"/>
      <c r="B93" s="172"/>
      <c r="C93" s="43"/>
      <c r="D93" s="219" t="s">
        <v>4</v>
      </c>
      <c r="E93" s="42"/>
      <c r="F93" s="41">
        <f t="shared" si="38"/>
        <v>15</v>
      </c>
      <c r="G93" s="41">
        <v>0</v>
      </c>
      <c r="H93" s="41">
        <v>13</v>
      </c>
      <c r="I93" s="41">
        <v>0</v>
      </c>
      <c r="J93" s="41">
        <v>2</v>
      </c>
      <c r="K93" s="41">
        <v>0</v>
      </c>
      <c r="L93" s="41">
        <v>0</v>
      </c>
      <c r="M93" s="41">
        <v>11</v>
      </c>
      <c r="N93" s="41">
        <v>4</v>
      </c>
      <c r="O93" s="41">
        <v>1</v>
      </c>
      <c r="P93" s="41">
        <v>1</v>
      </c>
      <c r="Q93" s="41">
        <v>0</v>
      </c>
      <c r="R93" s="41">
        <v>13</v>
      </c>
    </row>
    <row r="94" spans="1:18" ht="12" customHeight="1">
      <c r="A94" s="172"/>
      <c r="B94" s="172"/>
      <c r="C94" s="40"/>
      <c r="D94" s="220"/>
      <c r="E94" s="39"/>
      <c r="F94" s="44">
        <f t="shared" si="38"/>
        <v>1.0000000000000002</v>
      </c>
      <c r="G94" s="37">
        <f t="shared" ref="G94:R94" si="50">IF(G93=0,0,G93/$F93)</f>
        <v>0</v>
      </c>
      <c r="H94" s="37">
        <f t="shared" si="50"/>
        <v>0.8666666666666667</v>
      </c>
      <c r="I94" s="37">
        <f t="shared" si="50"/>
        <v>0</v>
      </c>
      <c r="J94" s="37">
        <f t="shared" si="50"/>
        <v>0.13333333333333333</v>
      </c>
      <c r="K94" s="37">
        <f t="shared" si="50"/>
        <v>0</v>
      </c>
      <c r="L94" s="37">
        <f t="shared" si="50"/>
        <v>0</v>
      </c>
      <c r="M94" s="37">
        <f t="shared" si="50"/>
        <v>0.73333333333333328</v>
      </c>
      <c r="N94" s="37">
        <f t="shared" si="50"/>
        <v>0.26666666666666666</v>
      </c>
      <c r="O94" s="37">
        <f t="shared" si="50"/>
        <v>6.6666666666666666E-2</v>
      </c>
      <c r="P94" s="37">
        <f t="shared" si="50"/>
        <v>6.6666666666666666E-2</v>
      </c>
      <c r="Q94" s="37">
        <f t="shared" si="50"/>
        <v>0</v>
      </c>
      <c r="R94" s="37">
        <f t="shared" si="50"/>
        <v>0.8666666666666667</v>
      </c>
    </row>
    <row r="95" spans="1:18" ht="12" customHeight="1">
      <c r="A95" s="172"/>
      <c r="B95" s="172"/>
      <c r="C95" s="43"/>
      <c r="D95" s="219" t="s">
        <v>3</v>
      </c>
      <c r="E95" s="42"/>
      <c r="F95" s="41">
        <f t="shared" si="38"/>
        <v>120</v>
      </c>
      <c r="G95" s="41">
        <v>0</v>
      </c>
      <c r="H95" s="41">
        <v>112</v>
      </c>
      <c r="I95" s="41">
        <v>0</v>
      </c>
      <c r="J95" s="41">
        <v>8</v>
      </c>
      <c r="K95" s="41">
        <v>0</v>
      </c>
      <c r="L95" s="41">
        <v>0</v>
      </c>
      <c r="M95" s="41">
        <v>105</v>
      </c>
      <c r="N95" s="41">
        <v>15</v>
      </c>
      <c r="O95" s="41">
        <v>5</v>
      </c>
      <c r="P95" s="41">
        <v>2</v>
      </c>
      <c r="Q95" s="41">
        <v>2</v>
      </c>
      <c r="R95" s="41">
        <v>111</v>
      </c>
    </row>
    <row r="96" spans="1:18" ht="12" customHeight="1">
      <c r="A96" s="172"/>
      <c r="B96" s="172"/>
      <c r="C96" s="40"/>
      <c r="D96" s="220"/>
      <c r="E96" s="39"/>
      <c r="F96" s="44">
        <f t="shared" si="38"/>
        <v>1</v>
      </c>
      <c r="G96" s="37">
        <f t="shared" ref="G96:R96" si="51">IF(G95=0,0,G95/$F95)</f>
        <v>0</v>
      </c>
      <c r="H96" s="37">
        <f t="shared" si="51"/>
        <v>0.93333333333333335</v>
      </c>
      <c r="I96" s="37">
        <f t="shared" si="51"/>
        <v>0</v>
      </c>
      <c r="J96" s="37">
        <f t="shared" si="51"/>
        <v>6.6666666666666666E-2</v>
      </c>
      <c r="K96" s="37">
        <f t="shared" si="51"/>
        <v>0</v>
      </c>
      <c r="L96" s="37">
        <f t="shared" si="51"/>
        <v>0</v>
      </c>
      <c r="M96" s="37">
        <f t="shared" si="51"/>
        <v>0.875</v>
      </c>
      <c r="N96" s="37">
        <f t="shared" si="51"/>
        <v>0.125</v>
      </c>
      <c r="O96" s="37">
        <f t="shared" si="51"/>
        <v>4.1666666666666664E-2</v>
      </c>
      <c r="P96" s="37">
        <f t="shared" si="51"/>
        <v>1.6666666666666666E-2</v>
      </c>
      <c r="Q96" s="37">
        <f t="shared" si="51"/>
        <v>1.6666666666666666E-2</v>
      </c>
      <c r="R96" s="37">
        <f t="shared" si="51"/>
        <v>0.92500000000000004</v>
      </c>
    </row>
    <row r="97" spans="1:18" ht="12" customHeight="1">
      <c r="A97" s="172"/>
      <c r="B97" s="172"/>
      <c r="C97" s="43"/>
      <c r="D97" s="219" t="s">
        <v>2</v>
      </c>
      <c r="E97" s="42"/>
      <c r="F97" s="41">
        <f t="shared" si="38"/>
        <v>20</v>
      </c>
      <c r="G97" s="41">
        <v>0</v>
      </c>
      <c r="H97" s="41">
        <v>19</v>
      </c>
      <c r="I97" s="41">
        <v>0</v>
      </c>
      <c r="J97" s="41">
        <v>1</v>
      </c>
      <c r="K97" s="41">
        <v>0</v>
      </c>
      <c r="L97" s="41">
        <v>0</v>
      </c>
      <c r="M97" s="41">
        <v>18</v>
      </c>
      <c r="N97" s="41">
        <v>2</v>
      </c>
      <c r="O97" s="41">
        <v>2</v>
      </c>
      <c r="P97" s="41">
        <v>0</v>
      </c>
      <c r="Q97" s="41">
        <v>0</v>
      </c>
      <c r="R97" s="41">
        <v>18</v>
      </c>
    </row>
    <row r="98" spans="1:18" ht="12" customHeight="1">
      <c r="A98" s="172"/>
      <c r="B98" s="172"/>
      <c r="C98" s="40"/>
      <c r="D98" s="220"/>
      <c r="E98" s="39"/>
      <c r="F98" s="44">
        <f t="shared" si="38"/>
        <v>1</v>
      </c>
      <c r="G98" s="37">
        <f t="shared" ref="G98:R98" si="52">IF(G97=0,0,G97/$F97)</f>
        <v>0</v>
      </c>
      <c r="H98" s="37">
        <f t="shared" si="52"/>
        <v>0.95</v>
      </c>
      <c r="I98" s="37">
        <f t="shared" si="52"/>
        <v>0</v>
      </c>
      <c r="J98" s="37">
        <f t="shared" si="52"/>
        <v>0.05</v>
      </c>
      <c r="K98" s="37">
        <f t="shared" si="52"/>
        <v>0</v>
      </c>
      <c r="L98" s="37">
        <f t="shared" si="52"/>
        <v>0</v>
      </c>
      <c r="M98" s="37">
        <f t="shared" si="52"/>
        <v>0.9</v>
      </c>
      <c r="N98" s="37">
        <f t="shared" si="52"/>
        <v>0.1</v>
      </c>
      <c r="O98" s="37">
        <f t="shared" si="52"/>
        <v>0.1</v>
      </c>
      <c r="P98" s="37">
        <f t="shared" si="52"/>
        <v>0</v>
      </c>
      <c r="Q98" s="37">
        <f t="shared" si="52"/>
        <v>0</v>
      </c>
      <c r="R98" s="37">
        <f t="shared" si="52"/>
        <v>0.9</v>
      </c>
    </row>
    <row r="99" spans="1:18" ht="12.75" customHeight="1">
      <c r="A99" s="172"/>
      <c r="B99" s="172"/>
      <c r="C99" s="43"/>
      <c r="D99" s="219" t="s">
        <v>1</v>
      </c>
      <c r="E99" s="42"/>
      <c r="F99" s="41">
        <f t="shared" si="38"/>
        <v>37</v>
      </c>
      <c r="G99" s="41">
        <v>0</v>
      </c>
      <c r="H99" s="41">
        <v>34</v>
      </c>
      <c r="I99" s="41">
        <v>0</v>
      </c>
      <c r="J99" s="41">
        <v>3</v>
      </c>
      <c r="K99" s="41">
        <v>0</v>
      </c>
      <c r="L99" s="41">
        <v>0</v>
      </c>
      <c r="M99" s="41">
        <v>32</v>
      </c>
      <c r="N99" s="41">
        <v>5</v>
      </c>
      <c r="O99" s="41">
        <v>3</v>
      </c>
      <c r="P99" s="41">
        <v>0</v>
      </c>
      <c r="Q99" s="41">
        <v>0</v>
      </c>
      <c r="R99" s="41">
        <v>34</v>
      </c>
    </row>
    <row r="100" spans="1:18" ht="12.75" customHeight="1">
      <c r="A100" s="173"/>
      <c r="B100" s="173"/>
      <c r="C100" s="40"/>
      <c r="D100" s="220"/>
      <c r="E100" s="39"/>
      <c r="F100" s="38">
        <f t="shared" si="38"/>
        <v>1</v>
      </c>
      <c r="G100" s="37">
        <f t="shared" ref="G100:R100" si="53">IF(G99=0,0,G99/$F99)</f>
        <v>0</v>
      </c>
      <c r="H100" s="37">
        <f t="shared" si="53"/>
        <v>0.91891891891891897</v>
      </c>
      <c r="I100" s="37">
        <f t="shared" si="53"/>
        <v>0</v>
      </c>
      <c r="J100" s="37">
        <f t="shared" si="53"/>
        <v>8.1081081081081086E-2</v>
      </c>
      <c r="K100" s="37">
        <f t="shared" si="53"/>
        <v>0</v>
      </c>
      <c r="L100" s="37">
        <f t="shared" si="53"/>
        <v>0</v>
      </c>
      <c r="M100" s="37">
        <f t="shared" si="53"/>
        <v>0.86486486486486491</v>
      </c>
      <c r="N100" s="37">
        <f t="shared" si="53"/>
        <v>0.13513513513513514</v>
      </c>
      <c r="O100" s="37">
        <f t="shared" si="53"/>
        <v>8.1081081081081086E-2</v>
      </c>
      <c r="P100" s="37">
        <f t="shared" si="53"/>
        <v>0</v>
      </c>
      <c r="Q100" s="37">
        <f t="shared" si="53"/>
        <v>0</v>
      </c>
      <c r="R100" s="37">
        <f t="shared" si="53"/>
        <v>0.91891891891891897</v>
      </c>
    </row>
  </sheetData>
  <mergeCells count="69">
    <mergeCell ref="D67:D68"/>
    <mergeCell ref="B69:B100"/>
    <mergeCell ref="D69:D70"/>
    <mergeCell ref="D71:D72"/>
    <mergeCell ref="D73:D74"/>
    <mergeCell ref="D75:D76"/>
    <mergeCell ref="D77:D78"/>
    <mergeCell ref="D79:D80"/>
    <mergeCell ref="D87:D88"/>
    <mergeCell ref="D89:D90"/>
    <mergeCell ref="D91:D92"/>
    <mergeCell ref="D97:D98"/>
    <mergeCell ref="D99:D100"/>
    <mergeCell ref="D55:D56"/>
    <mergeCell ref="A19:A100"/>
    <mergeCell ref="B19:B68"/>
    <mergeCell ref="D19:D20"/>
    <mergeCell ref="D21:D22"/>
    <mergeCell ref="D23:D24"/>
    <mergeCell ref="D93:D94"/>
    <mergeCell ref="D95:D96"/>
    <mergeCell ref="D57:D58"/>
    <mergeCell ref="D59:D60"/>
    <mergeCell ref="D61:D62"/>
    <mergeCell ref="D63:D64"/>
    <mergeCell ref="D65:D66"/>
    <mergeCell ref="D81:D82"/>
    <mergeCell ref="D83:D84"/>
    <mergeCell ref="D85:D86"/>
    <mergeCell ref="D35:D36"/>
    <mergeCell ref="D47:D48"/>
    <mergeCell ref="D49:D50"/>
    <mergeCell ref="D51:D52"/>
    <mergeCell ref="D53:D54"/>
    <mergeCell ref="D37:D38"/>
    <mergeCell ref="D39:D40"/>
    <mergeCell ref="D41:D42"/>
    <mergeCell ref="D43:D44"/>
    <mergeCell ref="D45:D46"/>
    <mergeCell ref="D25:D26"/>
    <mergeCell ref="D27:D28"/>
    <mergeCell ref="D29:D30"/>
    <mergeCell ref="D31:D32"/>
    <mergeCell ref="D33:D34"/>
    <mergeCell ref="H5:H6"/>
    <mergeCell ref="I5:I6"/>
    <mergeCell ref="A7:E8"/>
    <mergeCell ref="A9:A18"/>
    <mergeCell ref="B9:E10"/>
    <mergeCell ref="B11:E12"/>
    <mergeCell ref="B13:E14"/>
    <mergeCell ref="B15:E16"/>
    <mergeCell ref="B17:E18"/>
    <mergeCell ref="M5:M6"/>
    <mergeCell ref="N5:N6"/>
    <mergeCell ref="A3:E6"/>
    <mergeCell ref="F3:F6"/>
    <mergeCell ref="G3:R3"/>
    <mergeCell ref="G4:J4"/>
    <mergeCell ref="K4:N4"/>
    <mergeCell ref="Q5:Q6"/>
    <mergeCell ref="R5:R6"/>
    <mergeCell ref="K5:K6"/>
    <mergeCell ref="L5:L6"/>
    <mergeCell ref="J5:J6"/>
    <mergeCell ref="O4:R4"/>
    <mergeCell ref="G5:G6"/>
    <mergeCell ref="O5:O6"/>
    <mergeCell ref="P5:P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100"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4"/>
  <sheetViews>
    <sheetView showGridLines="0" view="pageBreakPreview" zoomScaleNormal="100" zoomScaleSheetLayoutView="100" workbookViewId="0">
      <selection activeCell="M3" sqref="M3:M6"/>
    </sheetView>
  </sheetViews>
  <sheetFormatPr defaultRowHeight="13.5"/>
  <cols>
    <col min="1" max="2" width="2.625" style="4" customWidth="1"/>
    <col min="3" max="3" width="1.375" style="4" customWidth="1"/>
    <col min="4" max="4" width="27.625" style="4" customWidth="1"/>
    <col min="5" max="5" width="1.375" style="4" customWidth="1"/>
    <col min="6" max="13" width="10.625" style="3" customWidth="1"/>
    <col min="14" max="14" width="9" style="101"/>
    <col min="15" max="16384" width="9" style="3"/>
  </cols>
  <sheetData>
    <row r="1" spans="1:14" ht="14.25">
      <c r="A1" s="18" t="s">
        <v>641</v>
      </c>
    </row>
    <row r="2" spans="1:14">
      <c r="L2" s="46"/>
      <c r="M2" s="46" t="s">
        <v>656</v>
      </c>
    </row>
    <row r="3" spans="1:14" ht="13.5" customHeight="1">
      <c r="A3" s="238" t="s">
        <v>64</v>
      </c>
      <c r="B3" s="239"/>
      <c r="C3" s="239"/>
      <c r="D3" s="239"/>
      <c r="E3" s="240"/>
      <c r="F3" s="167" t="s">
        <v>130</v>
      </c>
      <c r="G3" s="285" t="s">
        <v>211</v>
      </c>
      <c r="H3" s="315" t="s">
        <v>210</v>
      </c>
      <c r="I3" s="315"/>
      <c r="J3" s="316"/>
      <c r="K3" s="214" t="s">
        <v>209</v>
      </c>
      <c r="L3" s="214" t="s">
        <v>208</v>
      </c>
      <c r="M3" s="254" t="s">
        <v>207</v>
      </c>
    </row>
    <row r="4" spans="1:14" ht="13.5" customHeight="1">
      <c r="A4" s="241"/>
      <c r="B4" s="242"/>
      <c r="C4" s="242"/>
      <c r="D4" s="242"/>
      <c r="E4" s="243"/>
      <c r="F4" s="168"/>
      <c r="G4" s="222"/>
      <c r="H4" s="184" t="s">
        <v>206</v>
      </c>
      <c r="I4" s="56"/>
      <c r="J4" s="56"/>
      <c r="K4" s="227"/>
      <c r="L4" s="227"/>
      <c r="M4" s="255"/>
    </row>
    <row r="5" spans="1:14" ht="40.5" customHeight="1">
      <c r="A5" s="241"/>
      <c r="B5" s="242"/>
      <c r="C5" s="242"/>
      <c r="D5" s="242"/>
      <c r="E5" s="243"/>
      <c r="F5" s="168"/>
      <c r="G5" s="222"/>
      <c r="H5" s="247"/>
      <c r="I5" s="214" t="s">
        <v>205</v>
      </c>
      <c r="J5" s="214" t="s">
        <v>204</v>
      </c>
      <c r="K5" s="227"/>
      <c r="L5" s="227"/>
      <c r="M5" s="255"/>
    </row>
    <row r="6" spans="1:14" ht="36" customHeight="1">
      <c r="A6" s="244"/>
      <c r="B6" s="245"/>
      <c r="C6" s="245"/>
      <c r="D6" s="245"/>
      <c r="E6" s="246"/>
      <c r="F6" s="150"/>
      <c r="G6" s="223"/>
      <c r="H6" s="186"/>
      <c r="I6" s="228"/>
      <c r="J6" s="228"/>
      <c r="K6" s="228"/>
      <c r="L6" s="228"/>
      <c r="M6" s="256"/>
    </row>
    <row r="7" spans="1:14" ht="12" customHeight="1">
      <c r="A7" s="158" t="s">
        <v>50</v>
      </c>
      <c r="B7" s="159"/>
      <c r="C7" s="159"/>
      <c r="D7" s="159"/>
      <c r="E7" s="160"/>
      <c r="F7" s="41">
        <f t="shared" ref="F7:F38" si="0">SUM(G7,K7,L7)</f>
        <v>656</v>
      </c>
      <c r="G7" s="41">
        <f t="shared" ref="G7:L7" si="1">SUM(G9,G11,G13,G15,G17)</f>
        <v>118</v>
      </c>
      <c r="H7" s="41">
        <f t="shared" si="1"/>
        <v>924</v>
      </c>
      <c r="I7" s="41">
        <f t="shared" si="1"/>
        <v>235</v>
      </c>
      <c r="J7" s="41">
        <f t="shared" si="1"/>
        <v>689</v>
      </c>
      <c r="K7" s="41">
        <f t="shared" si="1"/>
        <v>515</v>
      </c>
      <c r="L7" s="41">
        <f t="shared" si="1"/>
        <v>23</v>
      </c>
      <c r="M7" s="318">
        <f>IF(N7=0,0,H7/N7*100)</f>
        <v>1.2175196331629157</v>
      </c>
      <c r="N7" s="101">
        <v>75892</v>
      </c>
    </row>
    <row r="8" spans="1:14" ht="12" customHeight="1">
      <c r="A8" s="161"/>
      <c r="B8" s="162"/>
      <c r="C8" s="162"/>
      <c r="D8" s="162"/>
      <c r="E8" s="163"/>
      <c r="F8" s="44">
        <f t="shared" si="0"/>
        <v>0.99999999999999989</v>
      </c>
      <c r="G8" s="37">
        <f>IF(G7=0,0,G7/$F7)</f>
        <v>0.1798780487804878</v>
      </c>
      <c r="H8" s="37">
        <f t="shared" ref="H8:H39" si="2">SUM(I8:J8)</f>
        <v>1</v>
      </c>
      <c r="I8" s="37">
        <f>IF(I7=0,0,I7/$H7)</f>
        <v>0.25432900432900435</v>
      </c>
      <c r="J8" s="37">
        <f>IF(J7=0,0,J7/$H7)</f>
        <v>0.74567099567099571</v>
      </c>
      <c r="K8" s="37">
        <f>IF(K7=0,0,K7/$F7)</f>
        <v>0.78506097560975607</v>
      </c>
      <c r="L8" s="37">
        <f>IF(L7=0,0,L7/$F7)</f>
        <v>3.5060975609756101E-2</v>
      </c>
      <c r="M8" s="319"/>
    </row>
    <row r="9" spans="1:14" ht="12" customHeight="1">
      <c r="A9" s="174" t="s">
        <v>49</v>
      </c>
      <c r="B9" s="232" t="s">
        <v>48</v>
      </c>
      <c r="C9" s="233"/>
      <c r="D9" s="233"/>
      <c r="E9" s="234"/>
      <c r="F9" s="41">
        <f t="shared" si="0"/>
        <v>108</v>
      </c>
      <c r="G9" s="41">
        <v>11</v>
      </c>
      <c r="H9" s="41">
        <f t="shared" si="2"/>
        <v>33</v>
      </c>
      <c r="I9" s="41">
        <v>3</v>
      </c>
      <c r="J9" s="41">
        <v>30</v>
      </c>
      <c r="K9" s="41">
        <v>94</v>
      </c>
      <c r="L9" s="41">
        <v>3</v>
      </c>
      <c r="M9" s="248">
        <f>IF(N9=0,0,H9/N9*100)</f>
        <v>1.0387157695939566</v>
      </c>
      <c r="N9" s="101">
        <v>3177</v>
      </c>
    </row>
    <row r="10" spans="1:14" ht="12" customHeight="1">
      <c r="A10" s="175"/>
      <c r="B10" s="235"/>
      <c r="C10" s="236"/>
      <c r="D10" s="236"/>
      <c r="E10" s="237"/>
      <c r="F10" s="44">
        <f t="shared" si="0"/>
        <v>1</v>
      </c>
      <c r="G10" s="37">
        <f>IF(G9=0,0,G9/$F9)</f>
        <v>0.10185185185185185</v>
      </c>
      <c r="H10" s="37">
        <f t="shared" si="2"/>
        <v>1</v>
      </c>
      <c r="I10" s="37">
        <f>IF(I9=0,0,I9/$H9)</f>
        <v>9.0909090909090912E-2</v>
      </c>
      <c r="J10" s="37">
        <f>IF(J9=0,0,J9/$H9)</f>
        <v>0.90909090909090906</v>
      </c>
      <c r="K10" s="37">
        <f>IF(K9=0,0,K9/$F9)</f>
        <v>0.87037037037037035</v>
      </c>
      <c r="L10" s="37">
        <f>IF(L9=0,0,L9/$F9)</f>
        <v>2.7777777777777776E-2</v>
      </c>
      <c r="M10" s="317"/>
    </row>
    <row r="11" spans="1:14" ht="12" customHeight="1">
      <c r="A11" s="175"/>
      <c r="B11" s="232" t="s">
        <v>47</v>
      </c>
      <c r="C11" s="233"/>
      <c r="D11" s="233"/>
      <c r="E11" s="234"/>
      <c r="F11" s="41">
        <f t="shared" si="0"/>
        <v>108</v>
      </c>
      <c r="G11" s="41">
        <v>16</v>
      </c>
      <c r="H11" s="41">
        <f t="shared" si="2"/>
        <v>35</v>
      </c>
      <c r="I11" s="41">
        <v>8</v>
      </c>
      <c r="J11" s="41">
        <v>27</v>
      </c>
      <c r="K11" s="41">
        <v>90</v>
      </c>
      <c r="L11" s="41">
        <v>2</v>
      </c>
      <c r="M11" s="248">
        <f t="shared" ref="M11" si="3">IF(N11=0,0,H11/N11*100)</f>
        <v>0.6888407793741389</v>
      </c>
      <c r="N11" s="101">
        <v>5081</v>
      </c>
    </row>
    <row r="12" spans="1:14" ht="12" customHeight="1">
      <c r="A12" s="175"/>
      <c r="B12" s="235"/>
      <c r="C12" s="236"/>
      <c r="D12" s="236"/>
      <c r="E12" s="237"/>
      <c r="F12" s="44">
        <f t="shared" si="0"/>
        <v>1</v>
      </c>
      <c r="G12" s="37">
        <f>IF(G11=0,0,G11/$F11)</f>
        <v>0.14814814814814814</v>
      </c>
      <c r="H12" s="37">
        <f t="shared" si="2"/>
        <v>1</v>
      </c>
      <c r="I12" s="37">
        <f>IF(I11=0,0,I11/$H11)</f>
        <v>0.22857142857142856</v>
      </c>
      <c r="J12" s="37">
        <f>IF(J11=0,0,J11/$H11)</f>
        <v>0.77142857142857146</v>
      </c>
      <c r="K12" s="37">
        <f>IF(K11=0,0,K11/$F11)</f>
        <v>0.83333333333333337</v>
      </c>
      <c r="L12" s="37">
        <f>IF(L11=0,0,L11/$F11)</f>
        <v>1.8518518518518517E-2</v>
      </c>
      <c r="M12" s="317"/>
    </row>
    <row r="13" spans="1:14" ht="12" customHeight="1">
      <c r="A13" s="175"/>
      <c r="B13" s="232" t="s">
        <v>46</v>
      </c>
      <c r="C13" s="233"/>
      <c r="D13" s="233"/>
      <c r="E13" s="234"/>
      <c r="F13" s="41">
        <f t="shared" si="0"/>
        <v>198</v>
      </c>
      <c r="G13" s="41">
        <v>38</v>
      </c>
      <c r="H13" s="41">
        <f t="shared" si="2"/>
        <v>297</v>
      </c>
      <c r="I13" s="41">
        <v>75</v>
      </c>
      <c r="J13" s="41">
        <v>222</v>
      </c>
      <c r="K13" s="41">
        <v>156</v>
      </c>
      <c r="L13" s="41">
        <v>4</v>
      </c>
      <c r="M13" s="248">
        <f t="shared" ref="M13" si="4">IF(N13=0,0,H13/N13*100)</f>
        <v>1.3239424062764678</v>
      </c>
      <c r="N13" s="101">
        <v>22433</v>
      </c>
    </row>
    <row r="14" spans="1:14" ht="12" customHeight="1">
      <c r="A14" s="175"/>
      <c r="B14" s="235"/>
      <c r="C14" s="236"/>
      <c r="D14" s="236"/>
      <c r="E14" s="237"/>
      <c r="F14" s="44">
        <f t="shared" si="0"/>
        <v>1</v>
      </c>
      <c r="G14" s="37">
        <f>IF(G13=0,0,G13/$F13)</f>
        <v>0.19191919191919191</v>
      </c>
      <c r="H14" s="37">
        <f t="shared" si="2"/>
        <v>1</v>
      </c>
      <c r="I14" s="37">
        <f>IF(I13=0,0,I13/$H13)</f>
        <v>0.25252525252525254</v>
      </c>
      <c r="J14" s="37">
        <f>IF(J13=0,0,J13/$H13)</f>
        <v>0.74747474747474751</v>
      </c>
      <c r="K14" s="37">
        <f>IF(K13=0,0,K13/$F13)</f>
        <v>0.78787878787878785</v>
      </c>
      <c r="L14" s="37">
        <f>IF(L13=0,0,L13/$F13)</f>
        <v>2.0202020202020204E-2</v>
      </c>
      <c r="M14" s="317"/>
    </row>
    <row r="15" spans="1:14" ht="12" customHeight="1">
      <c r="A15" s="175"/>
      <c r="B15" s="232" t="s">
        <v>45</v>
      </c>
      <c r="C15" s="233"/>
      <c r="D15" s="233"/>
      <c r="E15" s="234"/>
      <c r="F15" s="41">
        <f t="shared" si="0"/>
        <v>72</v>
      </c>
      <c r="G15" s="41">
        <v>14</v>
      </c>
      <c r="H15" s="41">
        <f t="shared" si="2"/>
        <v>153</v>
      </c>
      <c r="I15" s="41">
        <v>22</v>
      </c>
      <c r="J15" s="41">
        <v>131</v>
      </c>
      <c r="K15" s="41">
        <v>57</v>
      </c>
      <c r="L15" s="41">
        <v>1</v>
      </c>
      <c r="M15" s="248">
        <f t="shared" ref="M15" si="5">IF(N15=0,0,H15/N15*100)</f>
        <v>1.1583011583011582</v>
      </c>
      <c r="N15" s="101">
        <v>13209</v>
      </c>
    </row>
    <row r="16" spans="1:14" ht="12" customHeight="1">
      <c r="A16" s="175"/>
      <c r="B16" s="235"/>
      <c r="C16" s="236"/>
      <c r="D16" s="236"/>
      <c r="E16" s="237"/>
      <c r="F16" s="44">
        <f t="shared" si="0"/>
        <v>0.99999999999999989</v>
      </c>
      <c r="G16" s="37">
        <f>IF(G15=0,0,G15/$F15)</f>
        <v>0.19444444444444445</v>
      </c>
      <c r="H16" s="37">
        <f t="shared" si="2"/>
        <v>1</v>
      </c>
      <c r="I16" s="37">
        <f>IF(I15=0,0,I15/$H15)</f>
        <v>0.1437908496732026</v>
      </c>
      <c r="J16" s="37">
        <f>IF(J15=0,0,J15/$H15)</f>
        <v>0.85620915032679734</v>
      </c>
      <c r="K16" s="37">
        <f>IF(K15=0,0,K15/$F15)</f>
        <v>0.79166666666666663</v>
      </c>
      <c r="L16" s="37">
        <f>IF(L15=0,0,L15/$F15)</f>
        <v>1.3888888888888888E-2</v>
      </c>
      <c r="M16" s="317"/>
    </row>
    <row r="17" spans="1:14" ht="12" customHeight="1">
      <c r="A17" s="175"/>
      <c r="B17" s="232" t="s">
        <v>44</v>
      </c>
      <c r="C17" s="233"/>
      <c r="D17" s="233"/>
      <c r="E17" s="234"/>
      <c r="F17" s="41">
        <f t="shared" si="0"/>
        <v>170</v>
      </c>
      <c r="G17" s="41">
        <v>39</v>
      </c>
      <c r="H17" s="41">
        <f t="shared" si="2"/>
        <v>406</v>
      </c>
      <c r="I17" s="41">
        <v>127</v>
      </c>
      <c r="J17" s="41">
        <v>279</v>
      </c>
      <c r="K17" s="41">
        <v>118</v>
      </c>
      <c r="L17" s="41">
        <v>13</v>
      </c>
      <c r="M17" s="248">
        <f t="shared" ref="M17" si="6">IF(N17=0,0,H17/N17*100)</f>
        <v>1.2690672668167042</v>
      </c>
      <c r="N17" s="101">
        <v>31992</v>
      </c>
    </row>
    <row r="18" spans="1:14" ht="12" customHeight="1">
      <c r="A18" s="176"/>
      <c r="B18" s="235"/>
      <c r="C18" s="236"/>
      <c r="D18" s="236"/>
      <c r="E18" s="237"/>
      <c r="F18" s="44">
        <f t="shared" si="0"/>
        <v>1</v>
      </c>
      <c r="G18" s="37">
        <f>IF(G17=0,0,G17/$F17)</f>
        <v>0.22941176470588234</v>
      </c>
      <c r="H18" s="37">
        <f t="shared" si="2"/>
        <v>1</v>
      </c>
      <c r="I18" s="37">
        <f>IF(I17=0,0,I17/$H17)</f>
        <v>0.31280788177339902</v>
      </c>
      <c r="J18" s="37">
        <f>IF(J17=0,0,J17/$H17)</f>
        <v>0.68719211822660098</v>
      </c>
      <c r="K18" s="37">
        <f>IF(K17=0,0,K17/$F17)</f>
        <v>0.69411764705882351</v>
      </c>
      <c r="L18" s="37">
        <f>IF(L17=0,0,L17/$F17)</f>
        <v>7.6470588235294124E-2</v>
      </c>
      <c r="M18" s="317"/>
    </row>
    <row r="19" spans="1:14" ht="12" customHeight="1">
      <c r="A19" s="171" t="s">
        <v>43</v>
      </c>
      <c r="B19" s="171" t="s">
        <v>42</v>
      </c>
      <c r="C19" s="43"/>
      <c r="D19" s="219" t="s">
        <v>16</v>
      </c>
      <c r="E19" s="42"/>
      <c r="F19" s="41">
        <f>SUM(G19,K19,L19)</f>
        <v>182</v>
      </c>
      <c r="G19" s="41">
        <f>SUM(G21,G23,G25,G27,G29,G31,G33,G35,G37,G39,G41,G43,G45,G47,G49,G51,G53,G55,G57,G59,G61,G63,G65,G67)</f>
        <v>34</v>
      </c>
      <c r="H19" s="41">
        <f t="shared" si="2"/>
        <v>278</v>
      </c>
      <c r="I19" s="41">
        <f>SUM(I21,I23,I25,I27,I29,I31,I33,I35,I37,I39,I41,I43,I45,I47,I49,I51,I53,I55,I57,I59,I61,I63,I65,I67)</f>
        <v>101</v>
      </c>
      <c r="J19" s="41">
        <f>SUM(J21,J23,J25,J27,J29,J31,J33,J35,J37,J39,J41,J43,J45,J47,J49,J51,J53,J55,J57,J59,J61,J63,J65,J67)</f>
        <v>177</v>
      </c>
      <c r="K19" s="41">
        <f>SUM(K21,K23,K25,K27,K29,K31,K33,K35,K37,K39,K41,K43,K45,K47,K49,K51,K53,K55,K57,K59,K61,K63,K65,K67)</f>
        <v>143</v>
      </c>
      <c r="L19" s="41">
        <f>SUM(L21,L23,L25,L27,L29,L31,L33,L35,L37,L39,L41,L43,L45,L47,L49,L51,L53,L55,L57,L59,L61,L63,L65,L67)</f>
        <v>5</v>
      </c>
      <c r="M19" s="248">
        <f t="shared" ref="M19" si="7">IF(N19=0,0,H19/N19*100)</f>
        <v>0.79249693548846878</v>
      </c>
      <c r="N19" s="101">
        <v>35079</v>
      </c>
    </row>
    <row r="20" spans="1:14" ht="12" customHeight="1">
      <c r="A20" s="172"/>
      <c r="B20" s="172"/>
      <c r="C20" s="40"/>
      <c r="D20" s="220"/>
      <c r="E20" s="39"/>
      <c r="F20" s="44">
        <f t="shared" si="0"/>
        <v>1</v>
      </c>
      <c r="G20" s="37">
        <f>IF(G19=0,0,G19/$F19)</f>
        <v>0.18681318681318682</v>
      </c>
      <c r="H20" s="37">
        <f t="shared" si="2"/>
        <v>1</v>
      </c>
      <c r="I20" s="37">
        <f>IF(I19=0,0,I19/$H19)</f>
        <v>0.36330935251798563</v>
      </c>
      <c r="J20" s="37">
        <f>IF(J19=0,0,J19/$H19)</f>
        <v>0.63669064748201443</v>
      </c>
      <c r="K20" s="37">
        <f>IF(K19=0,0,K19/$F19)</f>
        <v>0.7857142857142857</v>
      </c>
      <c r="L20" s="37">
        <f>IF(L19=0,0,L19/$F19)</f>
        <v>2.7472527472527472E-2</v>
      </c>
      <c r="M20" s="317"/>
    </row>
    <row r="21" spans="1:14" ht="12" customHeight="1">
      <c r="A21" s="172"/>
      <c r="B21" s="172"/>
      <c r="C21" s="43"/>
      <c r="D21" s="219" t="s">
        <v>410</v>
      </c>
      <c r="E21" s="42"/>
      <c r="F21" s="41">
        <f t="shared" si="0"/>
        <v>19</v>
      </c>
      <c r="G21" s="41">
        <v>2</v>
      </c>
      <c r="H21" s="41">
        <f t="shared" si="2"/>
        <v>43</v>
      </c>
      <c r="I21" s="41">
        <v>2</v>
      </c>
      <c r="J21" s="41">
        <v>41</v>
      </c>
      <c r="K21" s="41">
        <v>17</v>
      </c>
      <c r="L21" s="41">
        <v>0</v>
      </c>
      <c r="M21" s="248">
        <f t="shared" ref="M21" si="8">IF(N21=0,0,H21/N21*100)</f>
        <v>0.94318929589822331</v>
      </c>
      <c r="N21" s="101">
        <v>4559</v>
      </c>
    </row>
    <row r="22" spans="1:14" ht="12" customHeight="1">
      <c r="A22" s="172"/>
      <c r="B22" s="172"/>
      <c r="C22" s="40"/>
      <c r="D22" s="220"/>
      <c r="E22" s="39"/>
      <c r="F22" s="44">
        <f t="shared" si="0"/>
        <v>1</v>
      </c>
      <c r="G22" s="37">
        <f>IF(G21=0,0,G21/$F21)</f>
        <v>0.10526315789473684</v>
      </c>
      <c r="H22" s="37">
        <f t="shared" si="2"/>
        <v>1</v>
      </c>
      <c r="I22" s="37">
        <f>IF(I21=0,0,I21/$H21)</f>
        <v>4.6511627906976744E-2</v>
      </c>
      <c r="J22" s="37">
        <f>IF(J21=0,0,J21/$H21)</f>
        <v>0.95348837209302328</v>
      </c>
      <c r="K22" s="37">
        <f>IF(K21=0,0,K21/$F21)</f>
        <v>0.89473684210526316</v>
      </c>
      <c r="L22" s="37">
        <f>IF(L21=0,0,L21/$F21)</f>
        <v>0</v>
      </c>
      <c r="M22" s="317"/>
    </row>
    <row r="23" spans="1:14" ht="12" customHeight="1">
      <c r="A23" s="172"/>
      <c r="B23" s="172"/>
      <c r="C23" s="43"/>
      <c r="D23" s="219" t="s">
        <v>411</v>
      </c>
      <c r="E23" s="42"/>
      <c r="F23" s="41">
        <f t="shared" si="0"/>
        <v>2</v>
      </c>
      <c r="G23" s="41">
        <v>0</v>
      </c>
      <c r="H23" s="41">
        <f t="shared" si="2"/>
        <v>0</v>
      </c>
      <c r="I23" s="41">
        <v>0</v>
      </c>
      <c r="J23" s="41">
        <v>0</v>
      </c>
      <c r="K23" s="41">
        <v>2</v>
      </c>
      <c r="L23" s="41">
        <v>0</v>
      </c>
      <c r="M23" s="248">
        <f t="shared" ref="M23" si="9">IF(N23=0,0,H23/N23*100)</f>
        <v>0</v>
      </c>
      <c r="N23" s="101">
        <v>202</v>
      </c>
    </row>
    <row r="24" spans="1:14" ht="12" customHeight="1">
      <c r="A24" s="172"/>
      <c r="B24" s="172"/>
      <c r="C24" s="40"/>
      <c r="D24" s="220"/>
      <c r="E24" s="39"/>
      <c r="F24" s="44">
        <f t="shared" si="0"/>
        <v>1</v>
      </c>
      <c r="G24" s="37">
        <f>IF(G23=0,0,G23/$F23)</f>
        <v>0</v>
      </c>
      <c r="H24" s="37">
        <f t="shared" si="2"/>
        <v>0</v>
      </c>
      <c r="I24" s="37">
        <f>IF(I23=0,0,I23/$H23)</f>
        <v>0</v>
      </c>
      <c r="J24" s="37">
        <f>IF(J23=0,0,J23/$H23)</f>
        <v>0</v>
      </c>
      <c r="K24" s="37">
        <f>IF(K23=0,0,K23/$F23)</f>
        <v>1</v>
      </c>
      <c r="L24" s="37">
        <f>IF(L23=0,0,L23/$F23)</f>
        <v>0</v>
      </c>
      <c r="M24" s="317"/>
    </row>
    <row r="25" spans="1:14" ht="12" customHeight="1">
      <c r="A25" s="172"/>
      <c r="B25" s="172"/>
      <c r="C25" s="43"/>
      <c r="D25" s="225" t="s">
        <v>412</v>
      </c>
      <c r="E25" s="117"/>
      <c r="F25" s="106">
        <f t="shared" si="0"/>
        <v>16</v>
      </c>
      <c r="G25" s="106">
        <v>1</v>
      </c>
      <c r="H25" s="106">
        <f t="shared" si="2"/>
        <v>2</v>
      </c>
      <c r="I25" s="106">
        <v>0</v>
      </c>
      <c r="J25" s="41">
        <v>2</v>
      </c>
      <c r="K25" s="41">
        <v>14</v>
      </c>
      <c r="L25" s="41">
        <v>1</v>
      </c>
      <c r="M25" s="248">
        <f t="shared" ref="M25" si="10">IF(N25=0,0,H25/N25*100)</f>
        <v>0.13227513227513227</v>
      </c>
      <c r="N25" s="101">
        <v>1512</v>
      </c>
    </row>
    <row r="26" spans="1:14" ht="12" customHeight="1">
      <c r="A26" s="172"/>
      <c r="B26" s="172"/>
      <c r="C26" s="40"/>
      <c r="D26" s="226"/>
      <c r="E26" s="118"/>
      <c r="F26" s="119">
        <f t="shared" si="0"/>
        <v>1</v>
      </c>
      <c r="G26" s="109">
        <f>IF(G25=0,0,G25/$F25)</f>
        <v>6.25E-2</v>
      </c>
      <c r="H26" s="109">
        <f>IF(H25=0,0,H25/$H25)</f>
        <v>1</v>
      </c>
      <c r="I26" s="109">
        <f>IF(I25=0,0,I25/$H25)</f>
        <v>0</v>
      </c>
      <c r="J26" s="37">
        <f>IF(J25=0,0,J25/$H25)</f>
        <v>1</v>
      </c>
      <c r="K26" s="37">
        <f>IF(K25=0,0,K25/$F25)</f>
        <v>0.875</v>
      </c>
      <c r="L26" s="37">
        <f>IF(L25=0,0,L25/$F25)</f>
        <v>6.25E-2</v>
      </c>
      <c r="M26" s="317"/>
    </row>
    <row r="27" spans="1:14" ht="12" customHeight="1">
      <c r="A27" s="172"/>
      <c r="B27" s="172"/>
      <c r="C27" s="43"/>
      <c r="D27" s="219" t="s">
        <v>413</v>
      </c>
      <c r="E27" s="42"/>
      <c r="F27" s="41">
        <f t="shared" si="0"/>
        <v>1</v>
      </c>
      <c r="G27" s="41">
        <v>0</v>
      </c>
      <c r="H27" s="41">
        <f t="shared" si="2"/>
        <v>0</v>
      </c>
      <c r="I27" s="41">
        <v>0</v>
      </c>
      <c r="J27" s="41">
        <v>0</v>
      </c>
      <c r="K27" s="41">
        <v>1</v>
      </c>
      <c r="L27" s="41">
        <v>0</v>
      </c>
      <c r="M27" s="248">
        <f t="shared" ref="M27" si="11">IF(N27=0,0,H27/N27*100)</f>
        <v>0</v>
      </c>
      <c r="N27" s="101">
        <v>43</v>
      </c>
    </row>
    <row r="28" spans="1:14" ht="12" customHeight="1">
      <c r="A28" s="172"/>
      <c r="B28" s="172"/>
      <c r="C28" s="40"/>
      <c r="D28" s="220"/>
      <c r="E28" s="39"/>
      <c r="F28" s="44">
        <f t="shared" si="0"/>
        <v>1</v>
      </c>
      <c r="G28" s="37">
        <f>IF(G27=0,0,G27/$F27)</f>
        <v>0</v>
      </c>
      <c r="H28" s="37">
        <f t="shared" si="2"/>
        <v>0</v>
      </c>
      <c r="I28" s="37">
        <f>IF(I27=0,0,I27/$H27)</f>
        <v>0</v>
      </c>
      <c r="J28" s="37">
        <f>IF(J27=0,0,J27/$H27)</f>
        <v>0</v>
      </c>
      <c r="K28" s="37">
        <f>IF(K27=0,0,K27/$F27)</f>
        <v>1</v>
      </c>
      <c r="L28" s="37">
        <f>IF(L27=0,0,L27/$F27)</f>
        <v>0</v>
      </c>
      <c r="M28" s="317"/>
    </row>
    <row r="29" spans="1:14" ht="12" customHeight="1">
      <c r="A29" s="172"/>
      <c r="B29" s="172"/>
      <c r="C29" s="43"/>
      <c r="D29" s="219" t="s">
        <v>414</v>
      </c>
      <c r="E29" s="42"/>
      <c r="F29" s="41">
        <f t="shared" si="0"/>
        <v>4</v>
      </c>
      <c r="G29" s="41">
        <v>2</v>
      </c>
      <c r="H29" s="41">
        <f t="shared" si="2"/>
        <v>5</v>
      </c>
      <c r="I29" s="41">
        <v>2</v>
      </c>
      <c r="J29" s="41">
        <v>3</v>
      </c>
      <c r="K29" s="41">
        <v>2</v>
      </c>
      <c r="L29" s="41">
        <v>0</v>
      </c>
      <c r="M29" s="248">
        <f t="shared" ref="M29" si="12">IF(N29=0,0,H29/N29*100)</f>
        <v>0.77279752704791349</v>
      </c>
      <c r="N29" s="101">
        <v>647</v>
      </c>
    </row>
    <row r="30" spans="1:14" ht="12" customHeight="1">
      <c r="A30" s="172"/>
      <c r="B30" s="172"/>
      <c r="C30" s="40"/>
      <c r="D30" s="220"/>
      <c r="E30" s="39"/>
      <c r="F30" s="44">
        <f t="shared" si="0"/>
        <v>1</v>
      </c>
      <c r="G30" s="37">
        <f>IF(G29=0,0,G29/$F29)</f>
        <v>0.5</v>
      </c>
      <c r="H30" s="37">
        <f t="shared" si="2"/>
        <v>1</v>
      </c>
      <c r="I30" s="37">
        <f>IF(I29=0,0,I29/$H29)</f>
        <v>0.4</v>
      </c>
      <c r="J30" s="37">
        <f>IF(J29=0,0,J29/$H29)</f>
        <v>0.6</v>
      </c>
      <c r="K30" s="37">
        <f>IF(K29=0,0,K29/$F29)</f>
        <v>0.5</v>
      </c>
      <c r="L30" s="37">
        <f>IF(L29=0,0,L29/$F29)</f>
        <v>0</v>
      </c>
      <c r="M30" s="317"/>
    </row>
    <row r="31" spans="1:14" ht="12" customHeight="1">
      <c r="A31" s="172"/>
      <c r="B31" s="172"/>
      <c r="C31" s="43"/>
      <c r="D31" s="219" t="s">
        <v>415</v>
      </c>
      <c r="E31" s="42"/>
      <c r="F31" s="41">
        <f t="shared" si="0"/>
        <v>1</v>
      </c>
      <c r="G31" s="41">
        <v>1</v>
      </c>
      <c r="H31" s="41">
        <f t="shared" si="2"/>
        <v>1</v>
      </c>
      <c r="I31" s="41">
        <v>1</v>
      </c>
      <c r="J31" s="41">
        <v>0</v>
      </c>
      <c r="K31" s="41">
        <v>0</v>
      </c>
      <c r="L31" s="41">
        <v>0</v>
      </c>
      <c r="M31" s="248">
        <f t="shared" ref="M31" si="13">IF(N31=0,0,H31/N31*100)</f>
        <v>0.82644628099173556</v>
      </c>
      <c r="N31" s="101">
        <v>121</v>
      </c>
    </row>
    <row r="32" spans="1:14" ht="12" customHeight="1">
      <c r="A32" s="172"/>
      <c r="B32" s="172"/>
      <c r="C32" s="40"/>
      <c r="D32" s="220"/>
      <c r="E32" s="39"/>
      <c r="F32" s="44">
        <f t="shared" si="0"/>
        <v>1</v>
      </c>
      <c r="G32" s="37">
        <f>IF(G31=0,0,G31/$F31)</f>
        <v>1</v>
      </c>
      <c r="H32" s="37">
        <f t="shared" si="2"/>
        <v>1</v>
      </c>
      <c r="I32" s="37">
        <f>IF(I31=0,0,I31/$H31)</f>
        <v>1</v>
      </c>
      <c r="J32" s="37">
        <f>IF(J31=0,0,J31/$H31)</f>
        <v>0</v>
      </c>
      <c r="K32" s="37">
        <f>IF(K31=0,0,K31/$F31)</f>
        <v>0</v>
      </c>
      <c r="L32" s="37">
        <f>IF(L31=0,0,L31/$F31)</f>
        <v>0</v>
      </c>
      <c r="M32" s="317"/>
    </row>
    <row r="33" spans="1:14" ht="12" customHeight="1">
      <c r="A33" s="172"/>
      <c r="B33" s="172"/>
      <c r="C33" s="43"/>
      <c r="D33" s="219" t="s">
        <v>416</v>
      </c>
      <c r="E33" s="42"/>
      <c r="F33" s="41">
        <f t="shared" si="0"/>
        <v>4</v>
      </c>
      <c r="G33" s="41">
        <v>1</v>
      </c>
      <c r="H33" s="41">
        <f t="shared" si="2"/>
        <v>4</v>
      </c>
      <c r="I33" s="41">
        <v>1</v>
      </c>
      <c r="J33" s="41">
        <v>3</v>
      </c>
      <c r="K33" s="41">
        <v>3</v>
      </c>
      <c r="L33" s="41">
        <v>0</v>
      </c>
      <c r="M33" s="248">
        <f t="shared" ref="M33" si="14">IF(N33=0,0,H33/N33*100)</f>
        <v>0.84925690021231426</v>
      </c>
      <c r="N33" s="101">
        <v>471</v>
      </c>
    </row>
    <row r="34" spans="1:14" ht="12" customHeight="1">
      <c r="A34" s="172"/>
      <c r="B34" s="172"/>
      <c r="C34" s="40"/>
      <c r="D34" s="220"/>
      <c r="E34" s="39"/>
      <c r="F34" s="44">
        <f t="shared" si="0"/>
        <v>1</v>
      </c>
      <c r="G34" s="37">
        <f>IF(G33=0,0,G33/$F33)</f>
        <v>0.25</v>
      </c>
      <c r="H34" s="37">
        <f t="shared" si="2"/>
        <v>1</v>
      </c>
      <c r="I34" s="37">
        <f>IF(I33=0,0,I33/$H33)</f>
        <v>0.25</v>
      </c>
      <c r="J34" s="37">
        <f>IF(J33=0,0,J33/$H33)</f>
        <v>0.75</v>
      </c>
      <c r="K34" s="37">
        <f>IF(K33=0,0,K33/$F33)</f>
        <v>0.75</v>
      </c>
      <c r="L34" s="37">
        <f>IF(L33=0,0,L33/$F33)</f>
        <v>0</v>
      </c>
      <c r="M34" s="317"/>
    </row>
    <row r="35" spans="1:14" ht="12" customHeight="1">
      <c r="A35" s="172"/>
      <c r="B35" s="172"/>
      <c r="C35" s="43"/>
      <c r="D35" s="219" t="s">
        <v>417</v>
      </c>
      <c r="E35" s="42"/>
      <c r="F35" s="41">
        <f t="shared" si="0"/>
        <v>10</v>
      </c>
      <c r="G35" s="41">
        <v>1</v>
      </c>
      <c r="H35" s="41">
        <f t="shared" si="2"/>
        <v>2</v>
      </c>
      <c r="I35" s="41">
        <v>1</v>
      </c>
      <c r="J35" s="41">
        <v>1</v>
      </c>
      <c r="K35" s="41">
        <v>8</v>
      </c>
      <c r="L35" s="41">
        <v>1</v>
      </c>
      <c r="M35" s="248">
        <f t="shared" ref="M35" si="15">IF(N35=0,0,H35/N35*100)</f>
        <v>9.2936802973977689E-2</v>
      </c>
      <c r="N35" s="101">
        <v>2152</v>
      </c>
    </row>
    <row r="36" spans="1:14" ht="12" customHeight="1">
      <c r="A36" s="172"/>
      <c r="B36" s="172"/>
      <c r="C36" s="40"/>
      <c r="D36" s="220"/>
      <c r="E36" s="39"/>
      <c r="F36" s="44">
        <f t="shared" si="0"/>
        <v>1</v>
      </c>
      <c r="G36" s="37">
        <f>IF(G35=0,0,G35/$F35)</f>
        <v>0.1</v>
      </c>
      <c r="H36" s="37">
        <f t="shared" si="2"/>
        <v>1</v>
      </c>
      <c r="I36" s="37">
        <f>IF(I35=0,0,I35/$H35)</f>
        <v>0.5</v>
      </c>
      <c r="J36" s="37">
        <f>IF(J35=0,0,J35/$H35)</f>
        <v>0.5</v>
      </c>
      <c r="K36" s="37">
        <f>IF(K35=0,0,K35/$F35)</f>
        <v>0.8</v>
      </c>
      <c r="L36" s="37">
        <f>IF(L35=0,0,L35/$F35)</f>
        <v>0.1</v>
      </c>
      <c r="M36" s="317"/>
    </row>
    <row r="37" spans="1:14" ht="12" customHeight="1">
      <c r="A37" s="172"/>
      <c r="B37" s="172"/>
      <c r="C37" s="43"/>
      <c r="D37" s="219" t="s">
        <v>418</v>
      </c>
      <c r="E37" s="42"/>
      <c r="F37" s="41">
        <f t="shared" si="0"/>
        <v>0</v>
      </c>
      <c r="G37" s="41">
        <v>0</v>
      </c>
      <c r="H37" s="41">
        <f t="shared" si="2"/>
        <v>0</v>
      </c>
      <c r="I37" s="41">
        <v>0</v>
      </c>
      <c r="J37" s="41">
        <v>0</v>
      </c>
      <c r="K37" s="41">
        <v>0</v>
      </c>
      <c r="L37" s="41">
        <v>0</v>
      </c>
      <c r="M37" s="248">
        <f t="shared" ref="M37" si="16">IF(N37=0,0,H37/N37*100)</f>
        <v>0</v>
      </c>
      <c r="N37" s="101">
        <v>7</v>
      </c>
    </row>
    <row r="38" spans="1:14" ht="12" customHeight="1">
      <c r="A38" s="172"/>
      <c r="B38" s="172"/>
      <c r="C38" s="40"/>
      <c r="D38" s="220"/>
      <c r="E38" s="39"/>
      <c r="F38" s="44">
        <f t="shared" si="0"/>
        <v>0</v>
      </c>
      <c r="G38" s="37">
        <f>IF(G37=0,0,G37/$F37)</f>
        <v>0</v>
      </c>
      <c r="H38" s="37">
        <f t="shared" si="2"/>
        <v>0</v>
      </c>
      <c r="I38" s="37">
        <f>IF(I37=0,0,I37/$H37)</f>
        <v>0</v>
      </c>
      <c r="J38" s="37">
        <f>IF(J37=0,0,J37/$H37)</f>
        <v>0</v>
      </c>
      <c r="K38" s="37">
        <f>IF(K37=0,0,K37/$F37)</f>
        <v>0</v>
      </c>
      <c r="L38" s="37">
        <f>IF(L37=0,0,L37/$F37)</f>
        <v>0</v>
      </c>
      <c r="M38" s="317"/>
    </row>
    <row r="39" spans="1:14" ht="12" customHeight="1">
      <c r="A39" s="172"/>
      <c r="B39" s="172"/>
      <c r="C39" s="43"/>
      <c r="D39" s="219" t="s">
        <v>419</v>
      </c>
      <c r="E39" s="42"/>
      <c r="F39" s="41">
        <f t="shared" ref="F39:F70" si="17">SUM(G39,K39,L39)</f>
        <v>7</v>
      </c>
      <c r="G39" s="41">
        <v>1</v>
      </c>
      <c r="H39" s="41">
        <f t="shared" si="2"/>
        <v>19</v>
      </c>
      <c r="I39" s="41">
        <v>0</v>
      </c>
      <c r="J39" s="41">
        <v>19</v>
      </c>
      <c r="K39" s="41">
        <v>6</v>
      </c>
      <c r="L39" s="41">
        <v>0</v>
      </c>
      <c r="M39" s="248">
        <f t="shared" ref="M39" si="18">IF(N39=0,0,H39/N39*100)</f>
        <v>1.7351598173515983</v>
      </c>
      <c r="N39" s="101">
        <v>1095</v>
      </c>
    </row>
    <row r="40" spans="1:14" ht="12" customHeight="1">
      <c r="A40" s="172"/>
      <c r="B40" s="172"/>
      <c r="C40" s="40"/>
      <c r="D40" s="220"/>
      <c r="E40" s="39"/>
      <c r="F40" s="44">
        <f t="shared" si="17"/>
        <v>1</v>
      </c>
      <c r="G40" s="37">
        <f>IF(G39=0,0,G39/$F39)</f>
        <v>0.14285714285714285</v>
      </c>
      <c r="H40" s="37">
        <f t="shared" ref="H40:H71" si="19">SUM(I40:J40)</f>
        <v>1</v>
      </c>
      <c r="I40" s="37">
        <f>IF(I39=0,0,I39/$H39)</f>
        <v>0</v>
      </c>
      <c r="J40" s="37">
        <f>IF(J39=0,0,J39/$H39)</f>
        <v>1</v>
      </c>
      <c r="K40" s="37">
        <f>IF(K39=0,0,K39/$F39)</f>
        <v>0.8571428571428571</v>
      </c>
      <c r="L40" s="37">
        <f>IF(L39=0,0,L39/$F39)</f>
        <v>0</v>
      </c>
      <c r="M40" s="317"/>
    </row>
    <row r="41" spans="1:14" ht="12" customHeight="1">
      <c r="A41" s="172"/>
      <c r="B41" s="172"/>
      <c r="C41" s="43"/>
      <c r="D41" s="219" t="s">
        <v>420</v>
      </c>
      <c r="E41" s="42"/>
      <c r="F41" s="41">
        <f t="shared" ref="F41:F42" si="20">SUM(G41,K41,L41)</f>
        <v>0</v>
      </c>
      <c r="G41" s="41">
        <v>0</v>
      </c>
      <c r="H41" s="41">
        <f t="shared" si="19"/>
        <v>0</v>
      </c>
      <c r="I41" s="41">
        <v>0</v>
      </c>
      <c r="J41" s="41">
        <v>0</v>
      </c>
      <c r="K41" s="41">
        <v>0</v>
      </c>
      <c r="L41" s="41">
        <v>0</v>
      </c>
      <c r="M41" s="248">
        <f t="shared" ref="M41" si="21">IF(N41=0,0,H41/N41*100)</f>
        <v>0</v>
      </c>
      <c r="N41" s="101">
        <v>17</v>
      </c>
    </row>
    <row r="42" spans="1:14" ht="12" customHeight="1">
      <c r="A42" s="172"/>
      <c r="B42" s="172"/>
      <c r="C42" s="40"/>
      <c r="D42" s="220"/>
      <c r="E42" s="39"/>
      <c r="F42" s="44">
        <f t="shared" si="20"/>
        <v>0</v>
      </c>
      <c r="G42" s="37">
        <f>IF(G41=0,0,G41/$F41)</f>
        <v>0</v>
      </c>
      <c r="H42" s="37">
        <f t="shared" ref="H42" si="22">SUM(I42:J42)</f>
        <v>0</v>
      </c>
      <c r="I42" s="37">
        <f>IF(I41=0,0,I41/$H41)</f>
        <v>0</v>
      </c>
      <c r="J42" s="37">
        <f>IF(J41=0,0,J41/$H41)</f>
        <v>0</v>
      </c>
      <c r="K42" s="37">
        <f>IF(K41=0,0,K41/$F41)</f>
        <v>0</v>
      </c>
      <c r="L42" s="37">
        <f>IF(L41=0,0,L41/$F41)</f>
        <v>0</v>
      </c>
      <c r="M42" s="317"/>
    </row>
    <row r="43" spans="1:14" ht="12" customHeight="1">
      <c r="A43" s="172"/>
      <c r="B43" s="172"/>
      <c r="C43" s="43"/>
      <c r="D43" s="219" t="s">
        <v>421</v>
      </c>
      <c r="E43" s="42"/>
      <c r="F43" s="41">
        <f t="shared" si="17"/>
        <v>2</v>
      </c>
      <c r="G43" s="41">
        <v>0</v>
      </c>
      <c r="H43" s="41">
        <f t="shared" si="19"/>
        <v>0</v>
      </c>
      <c r="I43" s="41">
        <v>0</v>
      </c>
      <c r="J43" s="41">
        <v>0</v>
      </c>
      <c r="K43" s="41">
        <v>2</v>
      </c>
      <c r="L43" s="41">
        <v>0</v>
      </c>
      <c r="M43" s="248">
        <f t="shared" ref="M43" si="23">IF(N43=0,0,H43/N43*100)</f>
        <v>0</v>
      </c>
      <c r="N43" s="101">
        <v>189</v>
      </c>
    </row>
    <row r="44" spans="1:14" ht="12" customHeight="1">
      <c r="A44" s="172"/>
      <c r="B44" s="172"/>
      <c r="C44" s="40"/>
      <c r="D44" s="220"/>
      <c r="E44" s="39"/>
      <c r="F44" s="44">
        <f t="shared" si="17"/>
        <v>1</v>
      </c>
      <c r="G44" s="37">
        <f>IF(G43=0,0,G43/$F43)</f>
        <v>0</v>
      </c>
      <c r="H44" s="37">
        <f t="shared" si="19"/>
        <v>0</v>
      </c>
      <c r="I44" s="37">
        <f>IF(I43=0,0,I43/$H43)</f>
        <v>0</v>
      </c>
      <c r="J44" s="37">
        <f>IF(J43=0,0,J43/$H43)</f>
        <v>0</v>
      </c>
      <c r="K44" s="37">
        <f>IF(K43=0,0,K43/$F43)</f>
        <v>1</v>
      </c>
      <c r="L44" s="37">
        <f>IF(L43=0,0,L43/$F43)</f>
        <v>0</v>
      </c>
      <c r="M44" s="317"/>
    </row>
    <row r="45" spans="1:14" ht="12" customHeight="1">
      <c r="A45" s="172"/>
      <c r="B45" s="172"/>
      <c r="C45" s="43"/>
      <c r="D45" s="219" t="s">
        <v>422</v>
      </c>
      <c r="E45" s="42"/>
      <c r="F45" s="41">
        <f t="shared" si="17"/>
        <v>4</v>
      </c>
      <c r="G45" s="41">
        <v>1</v>
      </c>
      <c r="H45" s="41">
        <f t="shared" si="19"/>
        <v>5</v>
      </c>
      <c r="I45" s="41">
        <v>1</v>
      </c>
      <c r="J45" s="41">
        <v>4</v>
      </c>
      <c r="K45" s="41">
        <v>3</v>
      </c>
      <c r="L45" s="41">
        <v>0</v>
      </c>
      <c r="M45" s="248">
        <f t="shared" ref="M45" si="24">IF(N45=0,0,H45/N45*100)</f>
        <v>0.36023054755043227</v>
      </c>
      <c r="N45" s="101">
        <v>1388</v>
      </c>
    </row>
    <row r="46" spans="1:14" ht="12" customHeight="1">
      <c r="A46" s="172"/>
      <c r="B46" s="172"/>
      <c r="C46" s="40"/>
      <c r="D46" s="220"/>
      <c r="E46" s="39"/>
      <c r="F46" s="44">
        <f t="shared" si="17"/>
        <v>1</v>
      </c>
      <c r="G46" s="37">
        <f>IF(G45=0,0,G45/$F45)</f>
        <v>0.25</v>
      </c>
      <c r="H46" s="37">
        <f t="shared" si="19"/>
        <v>1</v>
      </c>
      <c r="I46" s="37">
        <f>IF(I45=0,0,I45/$H45)</f>
        <v>0.2</v>
      </c>
      <c r="J46" s="37">
        <f>IF(J45=0,0,J45/$H45)</f>
        <v>0.8</v>
      </c>
      <c r="K46" s="37">
        <f>IF(K45=0,0,K45/$F45)</f>
        <v>0.75</v>
      </c>
      <c r="L46" s="37">
        <f>IF(L45=0,0,L45/$F45)</f>
        <v>0</v>
      </c>
      <c r="M46" s="317"/>
    </row>
    <row r="47" spans="1:14" ht="12" customHeight="1">
      <c r="A47" s="172"/>
      <c r="B47" s="172"/>
      <c r="C47" s="43"/>
      <c r="D47" s="219" t="s">
        <v>423</v>
      </c>
      <c r="E47" s="42"/>
      <c r="F47" s="41">
        <f t="shared" si="17"/>
        <v>3</v>
      </c>
      <c r="G47" s="41">
        <v>0</v>
      </c>
      <c r="H47" s="41">
        <f t="shared" si="19"/>
        <v>0</v>
      </c>
      <c r="I47" s="41">
        <v>0</v>
      </c>
      <c r="J47" s="41">
        <v>0</v>
      </c>
      <c r="K47" s="41">
        <v>3</v>
      </c>
      <c r="L47" s="41">
        <v>0</v>
      </c>
      <c r="M47" s="248">
        <f t="shared" ref="M47" si="25">IF(N47=0,0,H47/N47*100)</f>
        <v>0</v>
      </c>
      <c r="N47" s="101">
        <v>327</v>
      </c>
    </row>
    <row r="48" spans="1:14" ht="12" customHeight="1">
      <c r="A48" s="172"/>
      <c r="B48" s="172"/>
      <c r="C48" s="40"/>
      <c r="D48" s="220"/>
      <c r="E48" s="39"/>
      <c r="F48" s="44">
        <f t="shared" si="17"/>
        <v>1</v>
      </c>
      <c r="G48" s="37">
        <f>IF(G47=0,0,G47/$F47)</f>
        <v>0</v>
      </c>
      <c r="H48" s="37">
        <f t="shared" si="19"/>
        <v>0</v>
      </c>
      <c r="I48" s="37">
        <f>IF(I47=0,0,I47/$H47)</f>
        <v>0</v>
      </c>
      <c r="J48" s="37">
        <f>IF(J47=0,0,J47/$H47)</f>
        <v>0</v>
      </c>
      <c r="K48" s="37">
        <f>IF(K47=0,0,K47/$F47)</f>
        <v>1</v>
      </c>
      <c r="L48" s="37">
        <f>IF(L47=0,0,L47/$F47)</f>
        <v>0</v>
      </c>
      <c r="M48" s="317"/>
    </row>
    <row r="49" spans="1:14" ht="12" customHeight="1">
      <c r="A49" s="172"/>
      <c r="B49" s="172"/>
      <c r="C49" s="43"/>
      <c r="D49" s="219" t="s">
        <v>424</v>
      </c>
      <c r="E49" s="42"/>
      <c r="F49" s="41">
        <f t="shared" si="17"/>
        <v>3</v>
      </c>
      <c r="G49" s="41">
        <v>1</v>
      </c>
      <c r="H49" s="41">
        <f t="shared" si="19"/>
        <v>10</v>
      </c>
      <c r="I49" s="41">
        <v>3</v>
      </c>
      <c r="J49" s="41">
        <v>7</v>
      </c>
      <c r="K49" s="41">
        <v>2</v>
      </c>
      <c r="L49" s="41">
        <v>0</v>
      </c>
      <c r="M49" s="248">
        <f t="shared" ref="M49" si="26">IF(N49=0,0,H49/N49*100)</f>
        <v>1.8484288354898337</v>
      </c>
      <c r="N49" s="101">
        <v>541</v>
      </c>
    </row>
    <row r="50" spans="1:14" ht="12" customHeight="1">
      <c r="A50" s="172"/>
      <c r="B50" s="172"/>
      <c r="C50" s="40"/>
      <c r="D50" s="220"/>
      <c r="E50" s="39"/>
      <c r="F50" s="44">
        <f t="shared" si="17"/>
        <v>1</v>
      </c>
      <c r="G50" s="37">
        <f>IF(G49=0,0,G49/$F49)</f>
        <v>0.33333333333333331</v>
      </c>
      <c r="H50" s="37">
        <f t="shared" si="19"/>
        <v>1</v>
      </c>
      <c r="I50" s="37">
        <f>IF(I49=0,0,I49/$H49)</f>
        <v>0.3</v>
      </c>
      <c r="J50" s="37">
        <f>IF(J49=0,0,J49/$H49)</f>
        <v>0.7</v>
      </c>
      <c r="K50" s="37">
        <f>IF(K49=0,0,K49/$F49)</f>
        <v>0.66666666666666663</v>
      </c>
      <c r="L50" s="37">
        <f>IF(L49=0,0,L49/$F49)</f>
        <v>0</v>
      </c>
      <c r="M50" s="317"/>
    </row>
    <row r="51" spans="1:14" ht="12" customHeight="1">
      <c r="A51" s="172"/>
      <c r="B51" s="172"/>
      <c r="C51" s="43"/>
      <c r="D51" s="219" t="s">
        <v>425</v>
      </c>
      <c r="E51" s="42"/>
      <c r="F51" s="41">
        <f t="shared" si="17"/>
        <v>11</v>
      </c>
      <c r="G51" s="41">
        <v>2</v>
      </c>
      <c r="H51" s="41">
        <f t="shared" si="19"/>
        <v>13</v>
      </c>
      <c r="I51" s="41">
        <v>4</v>
      </c>
      <c r="J51" s="41">
        <v>9</v>
      </c>
      <c r="K51" s="41">
        <v>9</v>
      </c>
      <c r="L51" s="41">
        <v>0</v>
      </c>
      <c r="M51" s="248">
        <f t="shared" ref="M51" si="27">IF(N51=0,0,H51/N51*100)</f>
        <v>1.1828935395814377</v>
      </c>
      <c r="N51" s="101">
        <v>1099</v>
      </c>
    </row>
    <row r="52" spans="1:14" ht="12" customHeight="1">
      <c r="A52" s="172"/>
      <c r="B52" s="172"/>
      <c r="C52" s="40"/>
      <c r="D52" s="220"/>
      <c r="E52" s="39"/>
      <c r="F52" s="44">
        <f t="shared" si="17"/>
        <v>1</v>
      </c>
      <c r="G52" s="37">
        <f>IF(G51=0,0,G51/$F51)</f>
        <v>0.18181818181818182</v>
      </c>
      <c r="H52" s="37">
        <f t="shared" si="19"/>
        <v>1</v>
      </c>
      <c r="I52" s="37">
        <f>IF(I51=0,0,I51/$H51)</f>
        <v>0.30769230769230771</v>
      </c>
      <c r="J52" s="37">
        <f>IF(J51=0,0,J51/$H51)</f>
        <v>0.69230769230769229</v>
      </c>
      <c r="K52" s="37">
        <f>IF(K51=0,0,K51/$F51)</f>
        <v>0.81818181818181823</v>
      </c>
      <c r="L52" s="37">
        <f>IF(L51=0,0,L51/$F51)</f>
        <v>0</v>
      </c>
      <c r="M52" s="317"/>
    </row>
    <row r="53" spans="1:14" ht="12" customHeight="1">
      <c r="A53" s="172"/>
      <c r="B53" s="172"/>
      <c r="C53" s="43"/>
      <c r="D53" s="219" t="s">
        <v>426</v>
      </c>
      <c r="E53" s="42"/>
      <c r="F53" s="41">
        <f t="shared" si="17"/>
        <v>4</v>
      </c>
      <c r="G53" s="41">
        <v>2</v>
      </c>
      <c r="H53" s="41">
        <f t="shared" si="19"/>
        <v>69</v>
      </c>
      <c r="I53" s="41">
        <v>37</v>
      </c>
      <c r="J53" s="41">
        <v>32</v>
      </c>
      <c r="K53" s="41">
        <v>2</v>
      </c>
      <c r="L53" s="41">
        <v>0</v>
      </c>
      <c r="M53" s="248">
        <f t="shared" ref="M53" si="28">IF(N53=0,0,H53/N53*100)</f>
        <v>6.0209424083769632</v>
      </c>
      <c r="N53" s="101">
        <v>1146</v>
      </c>
    </row>
    <row r="54" spans="1:14" ht="12" customHeight="1">
      <c r="A54" s="172"/>
      <c r="B54" s="172"/>
      <c r="C54" s="40"/>
      <c r="D54" s="220"/>
      <c r="E54" s="39"/>
      <c r="F54" s="44">
        <f t="shared" si="17"/>
        <v>1</v>
      </c>
      <c r="G54" s="37">
        <f>IF(G53=0,0,G53/$F53)</f>
        <v>0.5</v>
      </c>
      <c r="H54" s="37">
        <f t="shared" si="19"/>
        <v>1</v>
      </c>
      <c r="I54" s="37">
        <f>IF(I53=0,0,I53/$H53)</f>
        <v>0.53623188405797106</v>
      </c>
      <c r="J54" s="37">
        <f>IF(J53=0,0,J53/$H53)</f>
        <v>0.46376811594202899</v>
      </c>
      <c r="K54" s="37">
        <f>IF(K53=0,0,K53/$F53)</f>
        <v>0.5</v>
      </c>
      <c r="L54" s="37">
        <f>IF(L53=0,0,L53/$F53)</f>
        <v>0</v>
      </c>
      <c r="M54" s="317"/>
    </row>
    <row r="55" spans="1:14" ht="12" customHeight="1">
      <c r="A55" s="172"/>
      <c r="B55" s="172"/>
      <c r="C55" s="43"/>
      <c r="D55" s="219" t="s">
        <v>427</v>
      </c>
      <c r="E55" s="42"/>
      <c r="F55" s="41">
        <f t="shared" si="17"/>
        <v>25</v>
      </c>
      <c r="G55" s="41">
        <v>5</v>
      </c>
      <c r="H55" s="41">
        <f t="shared" si="19"/>
        <v>26</v>
      </c>
      <c r="I55" s="41">
        <v>10</v>
      </c>
      <c r="J55" s="41">
        <v>16</v>
      </c>
      <c r="K55" s="41">
        <v>19</v>
      </c>
      <c r="L55" s="41">
        <v>1</v>
      </c>
      <c r="M55" s="248">
        <f t="shared" ref="M55" si="29">IF(N55=0,0,H55/N55*100)</f>
        <v>0.70403466016788518</v>
      </c>
      <c r="N55" s="101">
        <v>3693</v>
      </c>
    </row>
    <row r="56" spans="1:14" ht="12" customHeight="1">
      <c r="A56" s="172"/>
      <c r="B56" s="172"/>
      <c r="C56" s="40"/>
      <c r="D56" s="220"/>
      <c r="E56" s="39"/>
      <c r="F56" s="44">
        <f t="shared" si="17"/>
        <v>1</v>
      </c>
      <c r="G56" s="37">
        <f>IF(G55=0,0,G55/$F55)</f>
        <v>0.2</v>
      </c>
      <c r="H56" s="37">
        <f t="shared" si="19"/>
        <v>1</v>
      </c>
      <c r="I56" s="37">
        <f>IF(I55=0,0,I55/$H55)</f>
        <v>0.38461538461538464</v>
      </c>
      <c r="J56" s="37">
        <f>IF(J55=0,0,J55/$H55)</f>
        <v>0.61538461538461542</v>
      </c>
      <c r="K56" s="37">
        <f>IF(K55=0,0,K55/$F55)</f>
        <v>0.76</v>
      </c>
      <c r="L56" s="37">
        <f>IF(L55=0,0,L55/$F55)</f>
        <v>0.04</v>
      </c>
      <c r="M56" s="317"/>
    </row>
    <row r="57" spans="1:14" ht="12" customHeight="1">
      <c r="A57" s="172"/>
      <c r="B57" s="172"/>
      <c r="C57" s="43"/>
      <c r="D57" s="219" t="s">
        <v>428</v>
      </c>
      <c r="E57" s="42"/>
      <c r="F57" s="41">
        <f t="shared" si="17"/>
        <v>8</v>
      </c>
      <c r="G57" s="41">
        <v>3</v>
      </c>
      <c r="H57" s="41">
        <f t="shared" si="19"/>
        <v>11</v>
      </c>
      <c r="I57" s="41">
        <v>0</v>
      </c>
      <c r="J57" s="41">
        <v>11</v>
      </c>
      <c r="K57" s="41">
        <v>5</v>
      </c>
      <c r="L57" s="41">
        <v>0</v>
      </c>
      <c r="M57" s="248">
        <f t="shared" ref="M57" si="30">IF(N57=0,0,H57/N57*100)</f>
        <v>1.004566210045662</v>
      </c>
      <c r="N57" s="101">
        <v>1095</v>
      </c>
    </row>
    <row r="58" spans="1:14" ht="12" customHeight="1">
      <c r="A58" s="172"/>
      <c r="B58" s="172"/>
      <c r="C58" s="40"/>
      <c r="D58" s="220"/>
      <c r="E58" s="39"/>
      <c r="F58" s="44">
        <f t="shared" si="17"/>
        <v>1</v>
      </c>
      <c r="G58" s="37">
        <f>IF(G57=0,0,G57/$F57)</f>
        <v>0.375</v>
      </c>
      <c r="H58" s="37">
        <f t="shared" si="19"/>
        <v>1</v>
      </c>
      <c r="I58" s="37">
        <f>IF(I57=0,0,I57/$H57)</f>
        <v>0</v>
      </c>
      <c r="J58" s="37">
        <f>IF(J57=0,0,J57/$H57)</f>
        <v>1</v>
      </c>
      <c r="K58" s="37">
        <f>IF(K57=0,0,K57/$F57)</f>
        <v>0.625</v>
      </c>
      <c r="L58" s="37">
        <f>IF(L57=0,0,L57/$F57)</f>
        <v>0</v>
      </c>
      <c r="M58" s="317"/>
    </row>
    <row r="59" spans="1:14" ht="12.75" customHeight="1">
      <c r="A59" s="172"/>
      <c r="B59" s="172"/>
      <c r="C59" s="43"/>
      <c r="D59" s="219" t="s">
        <v>429</v>
      </c>
      <c r="E59" s="42"/>
      <c r="F59" s="41">
        <f t="shared" si="17"/>
        <v>25</v>
      </c>
      <c r="G59" s="41">
        <v>6</v>
      </c>
      <c r="H59" s="41">
        <f t="shared" si="19"/>
        <v>19</v>
      </c>
      <c r="I59" s="41">
        <v>6</v>
      </c>
      <c r="J59" s="41">
        <v>13</v>
      </c>
      <c r="K59" s="41">
        <v>17</v>
      </c>
      <c r="L59" s="41">
        <v>2</v>
      </c>
      <c r="M59" s="248">
        <f t="shared" ref="M59" si="31">IF(N59=0,0,H59/N59*100)</f>
        <v>0.25917337334606466</v>
      </c>
      <c r="N59" s="101">
        <v>7331</v>
      </c>
    </row>
    <row r="60" spans="1:14" ht="12.75" customHeight="1">
      <c r="A60" s="172"/>
      <c r="B60" s="172"/>
      <c r="C60" s="40"/>
      <c r="D60" s="220"/>
      <c r="E60" s="39"/>
      <c r="F60" s="44">
        <f t="shared" si="17"/>
        <v>1</v>
      </c>
      <c r="G60" s="37">
        <f>IF(G59=0,0,G59/$F59)</f>
        <v>0.24</v>
      </c>
      <c r="H60" s="37">
        <f t="shared" si="19"/>
        <v>1</v>
      </c>
      <c r="I60" s="37">
        <f>IF(I59=0,0,I59/$H59)</f>
        <v>0.31578947368421051</v>
      </c>
      <c r="J60" s="37">
        <f>IF(J59=0,0,J59/$H59)</f>
        <v>0.68421052631578949</v>
      </c>
      <c r="K60" s="37">
        <f>IF(K59=0,0,K59/$F59)</f>
        <v>0.68</v>
      </c>
      <c r="L60" s="37">
        <f>IF(L59=0,0,L59/$F59)</f>
        <v>0.08</v>
      </c>
      <c r="M60" s="317"/>
    </row>
    <row r="61" spans="1:14" ht="12" customHeight="1">
      <c r="A61" s="172"/>
      <c r="B61" s="172"/>
      <c r="C61" s="43"/>
      <c r="D61" s="219" t="s">
        <v>21</v>
      </c>
      <c r="E61" s="42"/>
      <c r="F61" s="41">
        <f t="shared" si="17"/>
        <v>11</v>
      </c>
      <c r="G61" s="41">
        <v>1</v>
      </c>
      <c r="H61" s="41">
        <f t="shared" si="19"/>
        <v>3</v>
      </c>
      <c r="I61" s="41">
        <v>0</v>
      </c>
      <c r="J61" s="41">
        <v>3</v>
      </c>
      <c r="K61" s="41">
        <v>10</v>
      </c>
      <c r="L61" s="41">
        <v>0</v>
      </c>
      <c r="M61" s="248">
        <f t="shared" ref="M61" si="32">IF(N61=0,0,H61/N61*100)</f>
        <v>0.1728110599078341</v>
      </c>
      <c r="N61" s="101">
        <v>1736</v>
      </c>
    </row>
    <row r="62" spans="1:14" ht="12" customHeight="1">
      <c r="A62" s="172"/>
      <c r="B62" s="172"/>
      <c r="C62" s="40"/>
      <c r="D62" s="220"/>
      <c r="E62" s="39"/>
      <c r="F62" s="44">
        <f t="shared" si="17"/>
        <v>1</v>
      </c>
      <c r="G62" s="37">
        <f>IF(G61=0,0,G61/$F61)</f>
        <v>9.0909090909090912E-2</v>
      </c>
      <c r="H62" s="37">
        <f t="shared" si="19"/>
        <v>1</v>
      </c>
      <c r="I62" s="37">
        <f>IF(I61=0,0,I61/$H61)</f>
        <v>0</v>
      </c>
      <c r="J62" s="37">
        <f>IF(J61=0,0,J61/$H61)</f>
        <v>1</v>
      </c>
      <c r="K62" s="37">
        <f>IF(K61=0,0,K61/$F61)</f>
        <v>0.90909090909090906</v>
      </c>
      <c r="L62" s="37">
        <f>IF(L61=0,0,L61/$F61)</f>
        <v>0</v>
      </c>
      <c r="M62" s="317"/>
    </row>
    <row r="63" spans="1:14" ht="12" customHeight="1">
      <c r="A63" s="172"/>
      <c r="B63" s="172"/>
      <c r="C63" s="43"/>
      <c r="D63" s="219" t="s">
        <v>430</v>
      </c>
      <c r="E63" s="42"/>
      <c r="F63" s="41">
        <f t="shared" si="17"/>
        <v>6</v>
      </c>
      <c r="G63" s="41">
        <v>3</v>
      </c>
      <c r="H63" s="41">
        <f t="shared" si="19"/>
        <v>32</v>
      </c>
      <c r="I63" s="41">
        <v>20</v>
      </c>
      <c r="J63" s="41">
        <v>12</v>
      </c>
      <c r="K63" s="41">
        <v>3</v>
      </c>
      <c r="L63" s="41">
        <v>0</v>
      </c>
      <c r="M63" s="248">
        <f t="shared" ref="M63" si="33">IF(N63=0,0,H63/N63*100)</f>
        <v>2.0473448496481126</v>
      </c>
      <c r="N63" s="101">
        <v>1563</v>
      </c>
    </row>
    <row r="64" spans="1:14" ht="12" customHeight="1">
      <c r="A64" s="172"/>
      <c r="B64" s="172"/>
      <c r="C64" s="40"/>
      <c r="D64" s="220"/>
      <c r="E64" s="39"/>
      <c r="F64" s="44">
        <f t="shared" si="17"/>
        <v>1</v>
      </c>
      <c r="G64" s="37">
        <f>IF(G63=0,0,G63/$F63)</f>
        <v>0.5</v>
      </c>
      <c r="H64" s="37">
        <f t="shared" si="19"/>
        <v>1</v>
      </c>
      <c r="I64" s="37">
        <f>IF(I63=0,0,I63/$H63)</f>
        <v>0.625</v>
      </c>
      <c r="J64" s="37">
        <f>IF(J63=0,0,J63/$H63)</f>
        <v>0.375</v>
      </c>
      <c r="K64" s="37">
        <f>IF(K63=0,0,K63/$F63)</f>
        <v>0.5</v>
      </c>
      <c r="L64" s="37">
        <f>IF(L63=0,0,L63/$F63)</f>
        <v>0</v>
      </c>
      <c r="M64" s="317"/>
    </row>
    <row r="65" spans="1:14" ht="12" customHeight="1">
      <c r="A65" s="172"/>
      <c r="B65" s="172"/>
      <c r="C65" s="43"/>
      <c r="D65" s="219" t="s">
        <v>431</v>
      </c>
      <c r="E65" s="42"/>
      <c r="F65" s="41">
        <f t="shared" si="17"/>
        <v>12</v>
      </c>
      <c r="G65" s="41">
        <v>1</v>
      </c>
      <c r="H65" s="41">
        <f t="shared" si="19"/>
        <v>14</v>
      </c>
      <c r="I65" s="41">
        <v>13</v>
      </c>
      <c r="J65" s="41">
        <v>1</v>
      </c>
      <c r="K65" s="41">
        <v>11</v>
      </c>
      <c r="L65" s="41">
        <v>0</v>
      </c>
      <c r="M65" s="248">
        <f t="shared" ref="M65" si="34">IF(N65=0,0,H65/N65*100)</f>
        <v>0.43956043956043955</v>
      </c>
      <c r="N65" s="101">
        <v>3185</v>
      </c>
    </row>
    <row r="66" spans="1:14" ht="12" customHeight="1">
      <c r="A66" s="172"/>
      <c r="B66" s="172"/>
      <c r="C66" s="40"/>
      <c r="D66" s="220"/>
      <c r="E66" s="39"/>
      <c r="F66" s="44">
        <f t="shared" si="17"/>
        <v>1</v>
      </c>
      <c r="G66" s="37">
        <f>IF(G65=0,0,G65/$F65)</f>
        <v>8.3333333333333329E-2</v>
      </c>
      <c r="H66" s="37">
        <f t="shared" si="19"/>
        <v>1</v>
      </c>
      <c r="I66" s="37">
        <f>IF(I65=0,0,I65/$H65)</f>
        <v>0.9285714285714286</v>
      </c>
      <c r="J66" s="37">
        <f>IF(J65=0,0,J65/$H65)</f>
        <v>7.1428571428571425E-2</v>
      </c>
      <c r="K66" s="37">
        <f>IF(K65=0,0,K65/$F65)</f>
        <v>0.91666666666666663</v>
      </c>
      <c r="L66" s="37">
        <f>IF(L65=0,0,L65/$F65)</f>
        <v>0</v>
      </c>
      <c r="M66" s="317"/>
    </row>
    <row r="67" spans="1:14" ht="12" customHeight="1">
      <c r="A67" s="172"/>
      <c r="B67" s="172"/>
      <c r="C67" s="43"/>
      <c r="D67" s="219" t="s">
        <v>432</v>
      </c>
      <c r="E67" s="42"/>
      <c r="F67" s="41">
        <f t="shared" si="17"/>
        <v>4</v>
      </c>
      <c r="G67" s="41">
        <v>0</v>
      </c>
      <c r="H67" s="41">
        <f t="shared" si="19"/>
        <v>0</v>
      </c>
      <c r="I67" s="41">
        <v>0</v>
      </c>
      <c r="J67" s="41">
        <v>0</v>
      </c>
      <c r="K67" s="41">
        <v>4</v>
      </c>
      <c r="L67" s="41">
        <v>0</v>
      </c>
      <c r="M67" s="248">
        <f t="shared" ref="M67" si="35">IF(N67=0,0,H67/N67*100)</f>
        <v>0</v>
      </c>
      <c r="N67" s="101">
        <v>960</v>
      </c>
    </row>
    <row r="68" spans="1:14" ht="12" customHeight="1">
      <c r="A68" s="172"/>
      <c r="B68" s="173"/>
      <c r="C68" s="40"/>
      <c r="D68" s="220"/>
      <c r="E68" s="39"/>
      <c r="F68" s="44">
        <f t="shared" si="17"/>
        <v>1</v>
      </c>
      <c r="G68" s="37">
        <f>IF(G67=0,0,G67/$F67)</f>
        <v>0</v>
      </c>
      <c r="H68" s="37">
        <f t="shared" si="19"/>
        <v>0</v>
      </c>
      <c r="I68" s="37">
        <f>IF(I67=0,0,I67/$H67)</f>
        <v>0</v>
      </c>
      <c r="J68" s="37">
        <f>IF(J67=0,0,J67/$H67)</f>
        <v>0</v>
      </c>
      <c r="K68" s="37">
        <f>IF(K67=0,0,K67/$F67)</f>
        <v>1</v>
      </c>
      <c r="L68" s="37">
        <f>IF(L67=0,0,L67/$F67)</f>
        <v>0</v>
      </c>
      <c r="M68" s="317"/>
    </row>
    <row r="69" spans="1:14" ht="12" customHeight="1">
      <c r="A69" s="172"/>
      <c r="B69" s="171" t="s">
        <v>17</v>
      </c>
      <c r="C69" s="43"/>
      <c r="D69" s="219" t="s">
        <v>16</v>
      </c>
      <c r="E69" s="42"/>
      <c r="F69" s="41">
        <f t="shared" si="17"/>
        <v>474</v>
      </c>
      <c r="G69" s="41">
        <f>SUM(G71,G73,G75,G77,G79,G81,G83,G85,G87,G89,G91,G93,G95,G97,G99)</f>
        <v>84</v>
      </c>
      <c r="H69" s="41">
        <f t="shared" ref="H69:J69" si="36">SUM(H71,H73,H75,H77,H79,H81,H83,H85,H87,H89,H91,H93,H95,H97,H99)</f>
        <v>646</v>
      </c>
      <c r="I69" s="41">
        <f t="shared" si="36"/>
        <v>134</v>
      </c>
      <c r="J69" s="41">
        <f t="shared" si="36"/>
        <v>512</v>
      </c>
      <c r="K69" s="41">
        <f>SUM(K71,K73,K75,K77,K79,K81,K83,K85,K87,K89,K91,K93,K95,K97,K99)</f>
        <v>372</v>
      </c>
      <c r="L69" s="41">
        <f>SUM(L71,L73,L75,L77,L79,L81,L83,L85,L87,L89,L91,L93,L95,L97,L99)</f>
        <v>18</v>
      </c>
      <c r="M69" s="248">
        <f t="shared" ref="M69" si="37">IF(N69=0,0,H69/N69*100)</f>
        <v>1.5828290005635459</v>
      </c>
      <c r="N69" s="101">
        <v>40813</v>
      </c>
    </row>
    <row r="70" spans="1:14" ht="12" customHeight="1">
      <c r="A70" s="172"/>
      <c r="B70" s="172"/>
      <c r="C70" s="40"/>
      <c r="D70" s="220"/>
      <c r="E70" s="39"/>
      <c r="F70" s="44">
        <f t="shared" si="17"/>
        <v>1</v>
      </c>
      <c r="G70" s="37">
        <f>IF(G69=0,0,G69/$F69)</f>
        <v>0.17721518987341772</v>
      </c>
      <c r="H70" s="37">
        <f t="shared" si="19"/>
        <v>1</v>
      </c>
      <c r="I70" s="37">
        <f>IF(I69=0,0,I69/$H69)</f>
        <v>0.20743034055727555</v>
      </c>
      <c r="J70" s="37">
        <f>IF(J69=0,0,J69/$H69)</f>
        <v>0.79256965944272451</v>
      </c>
      <c r="K70" s="37">
        <f>IF(K69=0,0,K69/$F69)</f>
        <v>0.78481012658227844</v>
      </c>
      <c r="L70" s="37">
        <f>IF(L69=0,0,L69/$F69)</f>
        <v>3.7974683544303799E-2</v>
      </c>
      <c r="M70" s="317"/>
    </row>
    <row r="71" spans="1:14" ht="12" customHeight="1">
      <c r="A71" s="172"/>
      <c r="B71" s="172"/>
      <c r="C71" s="43"/>
      <c r="D71" s="219" t="s">
        <v>120</v>
      </c>
      <c r="E71" s="42"/>
      <c r="F71" s="41">
        <f t="shared" ref="F71:F100" si="38">SUM(G71,K71,L71)</f>
        <v>4</v>
      </c>
      <c r="G71" s="41">
        <v>0</v>
      </c>
      <c r="H71" s="41">
        <f t="shared" si="19"/>
        <v>0</v>
      </c>
      <c r="I71" s="41">
        <v>0</v>
      </c>
      <c r="J71" s="41">
        <v>0</v>
      </c>
      <c r="K71" s="41">
        <v>4</v>
      </c>
      <c r="L71" s="41">
        <v>0</v>
      </c>
      <c r="M71" s="248">
        <f t="shared" ref="M71" si="39">IF(N71=0,0,H71/N71*100)</f>
        <v>0</v>
      </c>
      <c r="N71" s="101">
        <v>105</v>
      </c>
    </row>
    <row r="72" spans="1:14" ht="12" customHeight="1">
      <c r="A72" s="172"/>
      <c r="B72" s="172"/>
      <c r="C72" s="40"/>
      <c r="D72" s="220"/>
      <c r="E72" s="39"/>
      <c r="F72" s="44">
        <f t="shared" si="38"/>
        <v>1</v>
      </c>
      <c r="G72" s="37">
        <f>IF(G71=0,0,G71/$F71)</f>
        <v>0</v>
      </c>
      <c r="H72" s="37">
        <f t="shared" ref="H72:H100" si="40">SUM(I72:J72)</f>
        <v>0</v>
      </c>
      <c r="I72" s="37">
        <f>IF(I71=0,0,I71/$H71)</f>
        <v>0</v>
      </c>
      <c r="J72" s="37">
        <f>IF(J71=0,0,J71/$H71)</f>
        <v>0</v>
      </c>
      <c r="K72" s="37">
        <f>IF(K71=0,0,K71/$F71)</f>
        <v>1</v>
      </c>
      <c r="L72" s="37">
        <f>IF(L71=0,0,L71/$F71)</f>
        <v>0</v>
      </c>
      <c r="M72" s="317"/>
    </row>
    <row r="73" spans="1:14" ht="12" customHeight="1">
      <c r="A73" s="172"/>
      <c r="B73" s="172"/>
      <c r="C73" s="43"/>
      <c r="D73" s="219" t="s">
        <v>14</v>
      </c>
      <c r="E73" s="42"/>
      <c r="F73" s="41">
        <f t="shared" si="38"/>
        <v>39</v>
      </c>
      <c r="G73" s="41">
        <v>6</v>
      </c>
      <c r="H73" s="41">
        <f t="shared" si="40"/>
        <v>10</v>
      </c>
      <c r="I73" s="41">
        <v>3</v>
      </c>
      <c r="J73" s="41">
        <v>7</v>
      </c>
      <c r="K73" s="41">
        <v>32</v>
      </c>
      <c r="L73" s="41">
        <v>1</v>
      </c>
      <c r="M73" s="248">
        <f t="shared" ref="M73" si="41">IF(N73=0,0,H73/N73*100)</f>
        <v>0.36496350364963503</v>
      </c>
      <c r="N73" s="101">
        <v>2740</v>
      </c>
    </row>
    <row r="74" spans="1:14" ht="12" customHeight="1">
      <c r="A74" s="172"/>
      <c r="B74" s="172"/>
      <c r="C74" s="40"/>
      <c r="D74" s="220"/>
      <c r="E74" s="39"/>
      <c r="F74" s="44">
        <f t="shared" si="38"/>
        <v>1</v>
      </c>
      <c r="G74" s="37">
        <f>IF(G73=0,0,G73/$F73)</f>
        <v>0.15384615384615385</v>
      </c>
      <c r="H74" s="37">
        <f t="shared" si="40"/>
        <v>1</v>
      </c>
      <c r="I74" s="37">
        <f>IF(I73=0,0,I73/$H73)</f>
        <v>0.3</v>
      </c>
      <c r="J74" s="37">
        <f>IF(J73=0,0,J73/$H73)</f>
        <v>0.7</v>
      </c>
      <c r="K74" s="37">
        <f>IF(K73=0,0,K73/$F73)</f>
        <v>0.82051282051282048</v>
      </c>
      <c r="L74" s="37">
        <f>IF(L73=0,0,L73/$F73)</f>
        <v>2.564102564102564E-2</v>
      </c>
      <c r="M74" s="317"/>
    </row>
    <row r="75" spans="1:14" ht="12" customHeight="1">
      <c r="A75" s="172"/>
      <c r="B75" s="172"/>
      <c r="C75" s="43"/>
      <c r="D75" s="219" t="s">
        <v>13</v>
      </c>
      <c r="E75" s="42"/>
      <c r="F75" s="41">
        <f t="shared" si="38"/>
        <v>21</v>
      </c>
      <c r="G75" s="41">
        <v>1</v>
      </c>
      <c r="H75" s="41">
        <f t="shared" si="40"/>
        <v>4</v>
      </c>
      <c r="I75" s="41">
        <v>3</v>
      </c>
      <c r="J75" s="41">
        <v>1</v>
      </c>
      <c r="K75" s="41">
        <v>13</v>
      </c>
      <c r="L75" s="41">
        <v>7</v>
      </c>
      <c r="M75" s="248">
        <f t="shared" ref="M75" si="42">IF(N75=0,0,H75/N75*100)</f>
        <v>0.48543689320388345</v>
      </c>
      <c r="N75" s="101">
        <v>824</v>
      </c>
    </row>
    <row r="76" spans="1:14" ht="12" customHeight="1">
      <c r="A76" s="172"/>
      <c r="B76" s="172"/>
      <c r="C76" s="40"/>
      <c r="D76" s="220"/>
      <c r="E76" s="39"/>
      <c r="F76" s="44">
        <f t="shared" si="38"/>
        <v>1</v>
      </c>
      <c r="G76" s="37">
        <f>IF(G75=0,0,G75/$F75)</f>
        <v>4.7619047619047616E-2</v>
      </c>
      <c r="H76" s="37">
        <f t="shared" si="40"/>
        <v>1</v>
      </c>
      <c r="I76" s="37">
        <f>IF(I75=0,0,I75/$H75)</f>
        <v>0.75</v>
      </c>
      <c r="J76" s="37">
        <f>IF(J75=0,0,J75/$H75)</f>
        <v>0.25</v>
      </c>
      <c r="K76" s="37">
        <f>IF(K75=0,0,K75/$F75)</f>
        <v>0.61904761904761907</v>
      </c>
      <c r="L76" s="37">
        <f>IF(L75=0,0,L75/$F75)</f>
        <v>0.33333333333333331</v>
      </c>
      <c r="M76" s="317"/>
    </row>
    <row r="77" spans="1:14" ht="12" customHeight="1">
      <c r="A77" s="172"/>
      <c r="B77" s="172"/>
      <c r="C77" s="43"/>
      <c r="D77" s="219" t="s">
        <v>12</v>
      </c>
      <c r="E77" s="42"/>
      <c r="F77" s="41">
        <f t="shared" si="38"/>
        <v>8</v>
      </c>
      <c r="G77" s="41">
        <v>1</v>
      </c>
      <c r="H77" s="41">
        <f t="shared" si="40"/>
        <v>17</v>
      </c>
      <c r="I77" s="41">
        <v>5</v>
      </c>
      <c r="J77" s="41">
        <v>12</v>
      </c>
      <c r="K77" s="41">
        <v>7</v>
      </c>
      <c r="L77" s="41">
        <v>0</v>
      </c>
      <c r="M77" s="248">
        <f t="shared" ref="M77" si="43">IF(N77=0,0,H77/N77*100)</f>
        <v>2.1013597033374536</v>
      </c>
      <c r="N77" s="101">
        <v>809</v>
      </c>
    </row>
    <row r="78" spans="1:14" ht="12" customHeight="1">
      <c r="A78" s="172"/>
      <c r="B78" s="172"/>
      <c r="C78" s="40"/>
      <c r="D78" s="220"/>
      <c r="E78" s="39"/>
      <c r="F78" s="44">
        <f t="shared" si="38"/>
        <v>1</v>
      </c>
      <c r="G78" s="37">
        <f>IF(G77=0,0,G77/$F77)</f>
        <v>0.125</v>
      </c>
      <c r="H78" s="37">
        <f t="shared" si="40"/>
        <v>1</v>
      </c>
      <c r="I78" s="37">
        <f>IF(I77=0,0,I77/$H77)</f>
        <v>0.29411764705882354</v>
      </c>
      <c r="J78" s="37">
        <f>IF(J77=0,0,J77/$H77)</f>
        <v>0.70588235294117652</v>
      </c>
      <c r="K78" s="37">
        <f>IF(K77=0,0,K77/$F77)</f>
        <v>0.875</v>
      </c>
      <c r="L78" s="37">
        <f>IF(L77=0,0,L77/$F77)</f>
        <v>0</v>
      </c>
      <c r="M78" s="317"/>
    </row>
    <row r="79" spans="1:14" ht="12" customHeight="1">
      <c r="A79" s="172"/>
      <c r="B79" s="172"/>
      <c r="C79" s="43"/>
      <c r="D79" s="219" t="s">
        <v>11</v>
      </c>
      <c r="E79" s="42"/>
      <c r="F79" s="41">
        <f t="shared" si="38"/>
        <v>25</v>
      </c>
      <c r="G79" s="41">
        <v>3</v>
      </c>
      <c r="H79" s="41">
        <f t="shared" si="40"/>
        <v>7</v>
      </c>
      <c r="I79" s="41">
        <v>2</v>
      </c>
      <c r="J79" s="41">
        <v>5</v>
      </c>
      <c r="K79" s="41">
        <v>22</v>
      </c>
      <c r="L79" s="41">
        <v>0</v>
      </c>
      <c r="M79" s="248">
        <f t="shared" ref="M79" si="44">IF(N79=0,0,H79/N79*100)</f>
        <v>0.36706869428421607</v>
      </c>
      <c r="N79" s="101">
        <v>1907</v>
      </c>
    </row>
    <row r="80" spans="1:14" ht="12" customHeight="1">
      <c r="A80" s="172"/>
      <c r="B80" s="172"/>
      <c r="C80" s="40"/>
      <c r="D80" s="220"/>
      <c r="E80" s="39"/>
      <c r="F80" s="44">
        <f t="shared" si="38"/>
        <v>1</v>
      </c>
      <c r="G80" s="37">
        <f>IF(G79=0,0,G79/$F79)</f>
        <v>0.12</v>
      </c>
      <c r="H80" s="37">
        <f t="shared" si="40"/>
        <v>1</v>
      </c>
      <c r="I80" s="37">
        <f>IF(I79=0,0,I79/$H79)</f>
        <v>0.2857142857142857</v>
      </c>
      <c r="J80" s="37">
        <f>IF(J79=0,0,J79/$H79)</f>
        <v>0.7142857142857143</v>
      </c>
      <c r="K80" s="37">
        <f>IF(K79=0,0,K79/$F79)</f>
        <v>0.88</v>
      </c>
      <c r="L80" s="37">
        <f>IF(L79=0,0,L79/$F79)</f>
        <v>0</v>
      </c>
      <c r="M80" s="317"/>
    </row>
    <row r="81" spans="1:14" ht="12" customHeight="1">
      <c r="A81" s="172"/>
      <c r="B81" s="172"/>
      <c r="C81" s="43"/>
      <c r="D81" s="219" t="s">
        <v>10</v>
      </c>
      <c r="E81" s="42"/>
      <c r="F81" s="41">
        <f t="shared" si="38"/>
        <v>121</v>
      </c>
      <c r="G81" s="41">
        <v>6</v>
      </c>
      <c r="H81" s="41">
        <f t="shared" si="40"/>
        <v>20</v>
      </c>
      <c r="I81" s="41">
        <v>2</v>
      </c>
      <c r="J81" s="41">
        <v>18</v>
      </c>
      <c r="K81" s="41">
        <v>112</v>
      </c>
      <c r="L81" s="41">
        <v>3</v>
      </c>
      <c r="M81" s="248">
        <f t="shared" ref="M81" si="45">IF(N81=0,0,H81/N81*100)</f>
        <v>0.37785754770451541</v>
      </c>
      <c r="N81" s="101">
        <v>5293</v>
      </c>
    </row>
    <row r="82" spans="1:14" ht="12" customHeight="1">
      <c r="A82" s="172"/>
      <c r="B82" s="172"/>
      <c r="C82" s="40"/>
      <c r="D82" s="220"/>
      <c r="E82" s="39"/>
      <c r="F82" s="44">
        <f t="shared" si="38"/>
        <v>1</v>
      </c>
      <c r="G82" s="37">
        <f>IF(G81=0,0,G81/$F81)</f>
        <v>4.9586776859504134E-2</v>
      </c>
      <c r="H82" s="37">
        <f t="shared" si="40"/>
        <v>1</v>
      </c>
      <c r="I82" s="37">
        <f>IF(I81=0,0,I81/$H81)</f>
        <v>0.1</v>
      </c>
      <c r="J82" s="37">
        <f>IF(J81=0,0,J81/$H81)</f>
        <v>0.9</v>
      </c>
      <c r="K82" s="37">
        <f>IF(K81=0,0,K81/$F81)</f>
        <v>0.92561983471074383</v>
      </c>
      <c r="L82" s="37">
        <f>IF(L81=0,0,L81/$F81)</f>
        <v>2.4793388429752067E-2</v>
      </c>
      <c r="M82" s="317"/>
    </row>
    <row r="83" spans="1:14" ht="12" customHeight="1">
      <c r="A83" s="172"/>
      <c r="B83" s="172"/>
      <c r="C83" s="43"/>
      <c r="D83" s="219" t="s">
        <v>9</v>
      </c>
      <c r="E83" s="42"/>
      <c r="F83" s="41">
        <f t="shared" si="38"/>
        <v>15</v>
      </c>
      <c r="G83" s="41">
        <v>3</v>
      </c>
      <c r="H83" s="41">
        <f t="shared" si="40"/>
        <v>14</v>
      </c>
      <c r="I83" s="41">
        <v>1</v>
      </c>
      <c r="J83" s="41">
        <v>13</v>
      </c>
      <c r="K83" s="41">
        <v>11</v>
      </c>
      <c r="L83" s="41">
        <v>1</v>
      </c>
      <c r="M83" s="248">
        <f t="shared" ref="M83" si="46">IF(N83=0,0,H83/N83*100)</f>
        <v>1.2302284710017575</v>
      </c>
      <c r="N83" s="101">
        <v>1138</v>
      </c>
    </row>
    <row r="84" spans="1:14" ht="12" customHeight="1">
      <c r="A84" s="172"/>
      <c r="B84" s="172"/>
      <c r="C84" s="40"/>
      <c r="D84" s="220"/>
      <c r="E84" s="39"/>
      <c r="F84" s="44">
        <f t="shared" si="38"/>
        <v>1</v>
      </c>
      <c r="G84" s="37">
        <f>IF(G83=0,0,G83/$F83)</f>
        <v>0.2</v>
      </c>
      <c r="H84" s="37">
        <f t="shared" si="40"/>
        <v>1</v>
      </c>
      <c r="I84" s="37">
        <f>IF(I83=0,0,I83/$H83)</f>
        <v>7.1428571428571425E-2</v>
      </c>
      <c r="J84" s="37">
        <f>IF(J83=0,0,J83/$H83)</f>
        <v>0.9285714285714286</v>
      </c>
      <c r="K84" s="37">
        <f>IF(K83=0,0,K83/$F83)</f>
        <v>0.73333333333333328</v>
      </c>
      <c r="L84" s="37">
        <f>IF(L83=0,0,L83/$F83)</f>
        <v>6.6666666666666666E-2</v>
      </c>
      <c r="M84" s="317"/>
    </row>
    <row r="85" spans="1:14" ht="12" customHeight="1">
      <c r="A85" s="172"/>
      <c r="B85" s="172"/>
      <c r="C85" s="43"/>
      <c r="D85" s="219" t="s">
        <v>8</v>
      </c>
      <c r="E85" s="42"/>
      <c r="F85" s="41">
        <f t="shared" si="38"/>
        <v>4</v>
      </c>
      <c r="G85" s="41">
        <v>0</v>
      </c>
      <c r="H85" s="41">
        <f t="shared" si="40"/>
        <v>0</v>
      </c>
      <c r="I85" s="41">
        <v>0</v>
      </c>
      <c r="J85" s="41">
        <v>0</v>
      </c>
      <c r="K85" s="41">
        <v>4</v>
      </c>
      <c r="L85" s="41">
        <v>0</v>
      </c>
      <c r="M85" s="248">
        <f t="shared" ref="M85" si="47">IF(N85=0,0,H85/N85*100)</f>
        <v>0</v>
      </c>
      <c r="N85" s="101">
        <v>100</v>
      </c>
    </row>
    <row r="86" spans="1:14" ht="12" customHeight="1">
      <c r="A86" s="172"/>
      <c r="B86" s="172"/>
      <c r="C86" s="40"/>
      <c r="D86" s="220"/>
      <c r="E86" s="39"/>
      <c r="F86" s="44">
        <f t="shared" si="38"/>
        <v>1</v>
      </c>
      <c r="G86" s="37">
        <f>IF(G85=0,0,G85/$F85)</f>
        <v>0</v>
      </c>
      <c r="H86" s="37">
        <f t="shared" si="40"/>
        <v>0</v>
      </c>
      <c r="I86" s="37">
        <f>IF(I85=0,0,I85/$H85)</f>
        <v>0</v>
      </c>
      <c r="J86" s="37">
        <f>IF(J85=0,0,J85/$H85)</f>
        <v>0</v>
      </c>
      <c r="K86" s="37">
        <f>IF(K85=0,0,K85/$F85)</f>
        <v>1</v>
      </c>
      <c r="L86" s="37">
        <f>IF(L85=0,0,L85/$F85)</f>
        <v>0</v>
      </c>
      <c r="M86" s="317"/>
    </row>
    <row r="87" spans="1:14" ht="13.5" customHeight="1">
      <c r="A87" s="172"/>
      <c r="B87" s="172"/>
      <c r="C87" s="43"/>
      <c r="D87" s="224" t="s">
        <v>119</v>
      </c>
      <c r="E87" s="42"/>
      <c r="F87" s="41">
        <f t="shared" si="38"/>
        <v>15</v>
      </c>
      <c r="G87" s="41">
        <v>4</v>
      </c>
      <c r="H87" s="41">
        <f t="shared" si="40"/>
        <v>38</v>
      </c>
      <c r="I87" s="41">
        <v>16</v>
      </c>
      <c r="J87" s="41">
        <v>22</v>
      </c>
      <c r="K87" s="41">
        <v>11</v>
      </c>
      <c r="L87" s="41">
        <v>0</v>
      </c>
      <c r="M87" s="248">
        <f t="shared" ref="M87" si="48">IF(N87=0,0,H87/N87*100)</f>
        <v>6.4516129032258061</v>
      </c>
      <c r="N87" s="101">
        <v>589</v>
      </c>
    </row>
    <row r="88" spans="1:14" ht="13.5" customHeight="1">
      <c r="A88" s="172"/>
      <c r="B88" s="172"/>
      <c r="C88" s="40"/>
      <c r="D88" s="220"/>
      <c r="E88" s="39"/>
      <c r="F88" s="44">
        <f t="shared" si="38"/>
        <v>1</v>
      </c>
      <c r="G88" s="37">
        <f>IF(G87=0,0,G87/$F87)</f>
        <v>0.26666666666666666</v>
      </c>
      <c r="H88" s="37">
        <f t="shared" si="40"/>
        <v>1</v>
      </c>
      <c r="I88" s="37">
        <f>IF(I87=0,0,I87/$H87)</f>
        <v>0.42105263157894735</v>
      </c>
      <c r="J88" s="37">
        <f>IF(J87=0,0,J87/$H87)</f>
        <v>0.57894736842105265</v>
      </c>
      <c r="K88" s="37">
        <f>IF(K87=0,0,K87/$F87)</f>
        <v>0.73333333333333328</v>
      </c>
      <c r="L88" s="37">
        <f>IF(L87=0,0,L87/$F87)</f>
        <v>0</v>
      </c>
      <c r="M88" s="317"/>
    </row>
    <row r="89" spans="1:14" ht="12" customHeight="1">
      <c r="A89" s="172"/>
      <c r="B89" s="172"/>
      <c r="C89" s="43"/>
      <c r="D89" s="219" t="s">
        <v>6</v>
      </c>
      <c r="E89" s="42"/>
      <c r="F89" s="41">
        <f t="shared" si="38"/>
        <v>22</v>
      </c>
      <c r="G89" s="41">
        <v>3</v>
      </c>
      <c r="H89" s="41">
        <f t="shared" si="40"/>
        <v>9</v>
      </c>
      <c r="I89" s="41">
        <v>0</v>
      </c>
      <c r="J89" s="41">
        <v>9</v>
      </c>
      <c r="K89" s="41">
        <v>19</v>
      </c>
      <c r="L89" s="41">
        <v>0</v>
      </c>
      <c r="M89" s="248">
        <f t="shared" ref="M89" si="49">IF(N89=0,0,H89/N89*100)</f>
        <v>0.69659442724458198</v>
      </c>
      <c r="N89" s="101">
        <v>1292</v>
      </c>
    </row>
    <row r="90" spans="1:14" ht="12" customHeight="1">
      <c r="A90" s="172"/>
      <c r="B90" s="172"/>
      <c r="C90" s="40"/>
      <c r="D90" s="220"/>
      <c r="E90" s="39"/>
      <c r="F90" s="44">
        <f t="shared" si="38"/>
        <v>1</v>
      </c>
      <c r="G90" s="37">
        <f>IF(G89=0,0,G89/$F89)</f>
        <v>0.13636363636363635</v>
      </c>
      <c r="H90" s="37">
        <f t="shared" si="40"/>
        <v>1</v>
      </c>
      <c r="I90" s="37">
        <f>IF(I89=0,0,I89/$H89)</f>
        <v>0</v>
      </c>
      <c r="J90" s="37">
        <f>IF(J89=0,0,J89/$H89)</f>
        <v>1</v>
      </c>
      <c r="K90" s="37">
        <f>IF(K89=0,0,K89/$F89)</f>
        <v>0.86363636363636365</v>
      </c>
      <c r="L90" s="37">
        <f>IF(L89=0,0,L89/$F89)</f>
        <v>0</v>
      </c>
      <c r="M90" s="317"/>
    </row>
    <row r="91" spans="1:14" ht="12" customHeight="1">
      <c r="A91" s="172"/>
      <c r="B91" s="172"/>
      <c r="C91" s="43"/>
      <c r="D91" s="219" t="s">
        <v>5</v>
      </c>
      <c r="E91" s="42"/>
      <c r="F91" s="41">
        <f t="shared" si="38"/>
        <v>8</v>
      </c>
      <c r="G91" s="41">
        <v>3</v>
      </c>
      <c r="H91" s="41">
        <f t="shared" si="40"/>
        <v>5</v>
      </c>
      <c r="I91" s="41">
        <v>1</v>
      </c>
      <c r="J91" s="41">
        <v>4</v>
      </c>
      <c r="K91" s="41">
        <v>5</v>
      </c>
      <c r="L91" s="41">
        <v>0</v>
      </c>
      <c r="M91" s="248">
        <f t="shared" ref="M91" si="50">IF(N91=0,0,H91/N91*100)</f>
        <v>1.9379844961240309</v>
      </c>
      <c r="N91" s="101">
        <v>258</v>
      </c>
    </row>
    <row r="92" spans="1:14" ht="12" customHeight="1">
      <c r="A92" s="172"/>
      <c r="B92" s="172"/>
      <c r="C92" s="40"/>
      <c r="D92" s="220"/>
      <c r="E92" s="39"/>
      <c r="F92" s="44">
        <f t="shared" si="38"/>
        <v>1</v>
      </c>
      <c r="G92" s="37">
        <f>IF(G91=0,0,G91/$F91)</f>
        <v>0.375</v>
      </c>
      <c r="H92" s="37">
        <f t="shared" si="40"/>
        <v>1</v>
      </c>
      <c r="I92" s="37">
        <f>IF(I91=0,0,I91/$H91)</f>
        <v>0.2</v>
      </c>
      <c r="J92" s="37">
        <f>IF(J91=0,0,J91/$H91)</f>
        <v>0.8</v>
      </c>
      <c r="K92" s="37">
        <f>IF(K91=0,0,K91/$F91)</f>
        <v>0.625</v>
      </c>
      <c r="L92" s="37">
        <f>IF(L91=0,0,L91/$F91)</f>
        <v>0</v>
      </c>
      <c r="M92" s="317"/>
    </row>
    <row r="93" spans="1:14" ht="12" customHeight="1">
      <c r="A93" s="172"/>
      <c r="B93" s="172"/>
      <c r="C93" s="43"/>
      <c r="D93" s="219" t="s">
        <v>4</v>
      </c>
      <c r="E93" s="42"/>
      <c r="F93" s="41">
        <f t="shared" si="38"/>
        <v>15</v>
      </c>
      <c r="G93" s="41">
        <v>7</v>
      </c>
      <c r="H93" s="41">
        <f t="shared" si="40"/>
        <v>149</v>
      </c>
      <c r="I93" s="41">
        <v>40</v>
      </c>
      <c r="J93" s="41">
        <v>109</v>
      </c>
      <c r="K93" s="41">
        <v>8</v>
      </c>
      <c r="L93" s="41">
        <v>0</v>
      </c>
      <c r="M93" s="248">
        <f t="shared" ref="M93" si="51">IF(N93=0,0,H93/N93*100)</f>
        <v>4.7422024188415017</v>
      </c>
      <c r="N93" s="101">
        <v>3142</v>
      </c>
    </row>
    <row r="94" spans="1:14" ht="12" customHeight="1">
      <c r="A94" s="172"/>
      <c r="B94" s="172"/>
      <c r="C94" s="40"/>
      <c r="D94" s="220"/>
      <c r="E94" s="39"/>
      <c r="F94" s="44">
        <f t="shared" si="38"/>
        <v>1</v>
      </c>
      <c r="G94" s="37">
        <f>IF(G93=0,0,G93/$F93)</f>
        <v>0.46666666666666667</v>
      </c>
      <c r="H94" s="37">
        <f t="shared" si="40"/>
        <v>1</v>
      </c>
      <c r="I94" s="37">
        <f>IF(I93=0,0,I93/$H93)</f>
        <v>0.26845637583892618</v>
      </c>
      <c r="J94" s="37">
        <f>IF(J93=0,0,J93/$H93)</f>
        <v>0.73154362416107388</v>
      </c>
      <c r="K94" s="37">
        <f>IF(K93=0,0,K93/$F93)</f>
        <v>0.53333333333333333</v>
      </c>
      <c r="L94" s="37">
        <f>IF(L93=0,0,L93/$F93)</f>
        <v>0</v>
      </c>
      <c r="M94" s="317"/>
    </row>
    <row r="95" spans="1:14" ht="12" customHeight="1">
      <c r="A95" s="172"/>
      <c r="B95" s="172"/>
      <c r="C95" s="43"/>
      <c r="D95" s="219" t="s">
        <v>3</v>
      </c>
      <c r="E95" s="42"/>
      <c r="F95" s="41">
        <f t="shared" si="38"/>
        <v>120</v>
      </c>
      <c r="G95" s="41">
        <v>40</v>
      </c>
      <c r="H95" s="41">
        <f t="shared" si="40"/>
        <v>350</v>
      </c>
      <c r="I95" s="41">
        <v>61</v>
      </c>
      <c r="J95" s="41">
        <v>289</v>
      </c>
      <c r="K95" s="41">
        <v>78</v>
      </c>
      <c r="L95" s="41">
        <v>2</v>
      </c>
      <c r="M95" s="248">
        <f t="shared" ref="M95" si="52">IF(N95=0,0,H95/N95*100)</f>
        <v>2.3384779849001136</v>
      </c>
      <c r="N95" s="101">
        <v>14967</v>
      </c>
    </row>
    <row r="96" spans="1:14" ht="12" customHeight="1">
      <c r="A96" s="172"/>
      <c r="B96" s="172"/>
      <c r="C96" s="40"/>
      <c r="D96" s="220"/>
      <c r="E96" s="39"/>
      <c r="F96" s="44">
        <f t="shared" si="38"/>
        <v>1</v>
      </c>
      <c r="G96" s="37">
        <f>IF(G95=0,0,G95/$F95)</f>
        <v>0.33333333333333331</v>
      </c>
      <c r="H96" s="37">
        <f t="shared" si="40"/>
        <v>1</v>
      </c>
      <c r="I96" s="37">
        <f>IF(I95=0,0,I95/$H95)</f>
        <v>0.17428571428571429</v>
      </c>
      <c r="J96" s="37">
        <f>IF(J95=0,0,J95/$H95)</f>
        <v>0.82571428571428573</v>
      </c>
      <c r="K96" s="37">
        <f>IF(K95=0,0,K95/$F95)</f>
        <v>0.65</v>
      </c>
      <c r="L96" s="37">
        <f>IF(L95=0,0,L95/$F95)</f>
        <v>1.6666666666666666E-2</v>
      </c>
      <c r="M96" s="317"/>
    </row>
    <row r="97" spans="1:14" ht="12" customHeight="1">
      <c r="A97" s="172"/>
      <c r="B97" s="172"/>
      <c r="C97" s="43"/>
      <c r="D97" s="219" t="s">
        <v>2</v>
      </c>
      <c r="E97" s="42"/>
      <c r="F97" s="41">
        <f t="shared" si="38"/>
        <v>20</v>
      </c>
      <c r="G97" s="41">
        <v>4</v>
      </c>
      <c r="H97" s="41">
        <f t="shared" si="40"/>
        <v>6</v>
      </c>
      <c r="I97" s="41">
        <v>0</v>
      </c>
      <c r="J97" s="41">
        <v>6</v>
      </c>
      <c r="K97" s="41">
        <v>14</v>
      </c>
      <c r="L97" s="41">
        <v>2</v>
      </c>
      <c r="M97" s="248">
        <f t="shared" ref="M97" si="53">IF(N97=0,0,H97/N97*100)</f>
        <v>0.25284450063211128</v>
      </c>
      <c r="N97" s="101">
        <v>2373</v>
      </c>
    </row>
    <row r="98" spans="1:14" ht="12" customHeight="1">
      <c r="A98" s="172"/>
      <c r="B98" s="172"/>
      <c r="C98" s="40"/>
      <c r="D98" s="220"/>
      <c r="E98" s="39"/>
      <c r="F98" s="44">
        <f t="shared" si="38"/>
        <v>0.99999999999999989</v>
      </c>
      <c r="G98" s="37">
        <f>IF(G97=0,0,G97/$F97)</f>
        <v>0.2</v>
      </c>
      <c r="H98" s="37">
        <f t="shared" si="40"/>
        <v>1</v>
      </c>
      <c r="I98" s="37">
        <f>IF(I97=0,0,I97/$H97)</f>
        <v>0</v>
      </c>
      <c r="J98" s="37">
        <f>IF(J97=0,0,J97/$H97)</f>
        <v>1</v>
      </c>
      <c r="K98" s="37">
        <f>IF(K97=0,0,K97/$F97)</f>
        <v>0.7</v>
      </c>
      <c r="L98" s="37">
        <f>IF(L97=0,0,L97/$F97)</f>
        <v>0.1</v>
      </c>
      <c r="M98" s="317"/>
    </row>
    <row r="99" spans="1:14" ht="12.75" customHeight="1">
      <c r="A99" s="172"/>
      <c r="B99" s="172"/>
      <c r="C99" s="43"/>
      <c r="D99" s="219" t="s">
        <v>1</v>
      </c>
      <c r="E99" s="42"/>
      <c r="F99" s="41">
        <f t="shared" si="38"/>
        <v>37</v>
      </c>
      <c r="G99" s="41">
        <v>3</v>
      </c>
      <c r="H99" s="41">
        <f t="shared" si="40"/>
        <v>17</v>
      </c>
      <c r="I99" s="41">
        <v>0</v>
      </c>
      <c r="J99" s="41">
        <v>17</v>
      </c>
      <c r="K99" s="41">
        <v>32</v>
      </c>
      <c r="L99" s="41">
        <v>2</v>
      </c>
      <c r="M99" s="248">
        <f t="shared" ref="M99" si="54">IF(N99=0,0,H99/N99*100)</f>
        <v>0.32221379833206976</v>
      </c>
      <c r="N99" s="101">
        <v>5276</v>
      </c>
    </row>
    <row r="100" spans="1:14" ht="12.75" customHeight="1">
      <c r="A100" s="173"/>
      <c r="B100" s="173"/>
      <c r="C100" s="40"/>
      <c r="D100" s="220"/>
      <c r="E100" s="39"/>
      <c r="F100" s="38">
        <f t="shared" si="38"/>
        <v>1</v>
      </c>
      <c r="G100" s="37">
        <f>IF(G99=0,0,G99/$F99)</f>
        <v>8.1081081081081086E-2</v>
      </c>
      <c r="H100" s="37">
        <f t="shared" si="40"/>
        <v>1</v>
      </c>
      <c r="I100" s="37">
        <f>IF(I99=0,0,I99/$H99)</f>
        <v>0</v>
      </c>
      <c r="J100" s="37">
        <f>IF(J99=0,0,J99/$H99)</f>
        <v>1</v>
      </c>
      <c r="K100" s="37">
        <f>IF(K99=0,0,K99/$F99)</f>
        <v>0.86486486486486491</v>
      </c>
      <c r="L100" s="37">
        <f>IF(L99=0,0,L99/$F99)</f>
        <v>5.4054054054054057E-2</v>
      </c>
      <c r="M100" s="317"/>
    </row>
    <row r="104" spans="1:14">
      <c r="I104" s="55"/>
    </row>
  </sheetData>
  <mergeCells count="108">
    <mergeCell ref="G3:G6"/>
    <mergeCell ref="H4:H6"/>
    <mergeCell ref="I5:I6"/>
    <mergeCell ref="D39:D40"/>
    <mergeCell ref="D41:D42"/>
    <mergeCell ref="D43:D44"/>
    <mergeCell ref="D45:D46"/>
    <mergeCell ref="K3:K6"/>
    <mergeCell ref="D97:D98"/>
    <mergeCell ref="B15:E16"/>
    <mergeCell ref="B17:E18"/>
    <mergeCell ref="H3:J3"/>
    <mergeCell ref="D89:D90"/>
    <mergeCell ref="D59:D60"/>
    <mergeCell ref="D61:D62"/>
    <mergeCell ref="D63:D64"/>
    <mergeCell ref="D65:D66"/>
    <mergeCell ref="D91:D92"/>
    <mergeCell ref="D93:D94"/>
    <mergeCell ref="D71:D72"/>
    <mergeCell ref="D73:D74"/>
    <mergeCell ref="D75:D76"/>
    <mergeCell ref="D77:D78"/>
    <mergeCell ref="D79:D80"/>
    <mergeCell ref="D49:D50"/>
    <mergeCell ref="D51:D52"/>
    <mergeCell ref="D95:D96"/>
    <mergeCell ref="D55:D56"/>
    <mergeCell ref="B69:B100"/>
    <mergeCell ref="D69:D70"/>
    <mergeCell ref="D85:D86"/>
    <mergeCell ref="D87:D88"/>
    <mergeCell ref="D53:D54"/>
    <mergeCell ref="B19:B68"/>
    <mergeCell ref="D67:D68"/>
    <mergeCell ref="D83:D84"/>
    <mergeCell ref="D47:D48"/>
    <mergeCell ref="D99:D100"/>
    <mergeCell ref="J5:J6"/>
    <mergeCell ref="A3:E6"/>
    <mergeCell ref="F3:F6"/>
    <mergeCell ref="A7:E8"/>
    <mergeCell ref="A9:A18"/>
    <mergeCell ref="B9:E10"/>
    <mergeCell ref="B11:E12"/>
    <mergeCell ref="B13:E14"/>
    <mergeCell ref="M27:M28"/>
    <mergeCell ref="L3:L6"/>
    <mergeCell ref="M7:M8"/>
    <mergeCell ref="M9:M10"/>
    <mergeCell ref="M11:M12"/>
    <mergeCell ref="M13:M14"/>
    <mergeCell ref="M15:M16"/>
    <mergeCell ref="M3:M6"/>
    <mergeCell ref="M17:M18"/>
    <mergeCell ref="M19:M20"/>
    <mergeCell ref="M21:M22"/>
    <mergeCell ref="M23:M24"/>
    <mergeCell ref="M25:M26"/>
    <mergeCell ref="D19:D20"/>
    <mergeCell ref="D21:D22"/>
    <mergeCell ref="D23:D24"/>
    <mergeCell ref="M33:M34"/>
    <mergeCell ref="M35:M36"/>
    <mergeCell ref="M37:M38"/>
    <mergeCell ref="M39:M40"/>
    <mergeCell ref="M65:M66"/>
    <mergeCell ref="M67:M68"/>
    <mergeCell ref="A19:A100"/>
    <mergeCell ref="D37:D38"/>
    <mergeCell ref="M41:M42"/>
    <mergeCell ref="M43:M44"/>
    <mergeCell ref="M45:M46"/>
    <mergeCell ref="M47:M48"/>
    <mergeCell ref="M49:M50"/>
    <mergeCell ref="M51:M52"/>
    <mergeCell ref="M29:M30"/>
    <mergeCell ref="M31:M32"/>
    <mergeCell ref="D31:D32"/>
    <mergeCell ref="D81:D82"/>
    <mergeCell ref="D57:D58"/>
    <mergeCell ref="D35:D36"/>
    <mergeCell ref="D33:D34"/>
    <mergeCell ref="D25:D26"/>
    <mergeCell ref="D27:D28"/>
    <mergeCell ref="D29:D30"/>
    <mergeCell ref="M95:M96"/>
    <mergeCell ref="M97:M98"/>
    <mergeCell ref="M99:M100"/>
    <mergeCell ref="M69:M70"/>
    <mergeCell ref="M71:M72"/>
    <mergeCell ref="M73:M74"/>
    <mergeCell ref="M75:M76"/>
    <mergeCell ref="M53:M54"/>
    <mergeCell ref="M55:M56"/>
    <mergeCell ref="M57:M58"/>
    <mergeCell ref="M59:M60"/>
    <mergeCell ref="M61:M62"/>
    <mergeCell ref="M63:M64"/>
    <mergeCell ref="M77:M78"/>
    <mergeCell ref="M79:M80"/>
    <mergeCell ref="M81:M82"/>
    <mergeCell ref="M83:M84"/>
    <mergeCell ref="M85:M86"/>
    <mergeCell ref="M87:M88"/>
    <mergeCell ref="M89:M90"/>
    <mergeCell ref="M91:M92"/>
    <mergeCell ref="M93:M9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00"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0"/>
  <sheetViews>
    <sheetView showGridLines="0" view="pageBreakPreview" zoomScaleNormal="100" zoomScaleSheetLayoutView="100" workbookViewId="0"/>
  </sheetViews>
  <sheetFormatPr defaultRowHeight="13.5"/>
  <cols>
    <col min="1" max="2" width="2.625" style="4" customWidth="1"/>
    <col min="3" max="3" width="1.375" style="4" customWidth="1"/>
    <col min="4" max="4" width="27.625" style="4" customWidth="1"/>
    <col min="5" max="5" width="1.375" style="4" customWidth="1"/>
    <col min="6" max="6" width="8.125" style="3" customWidth="1"/>
    <col min="7" max="9" width="10.625" style="3" customWidth="1"/>
    <col min="10" max="15" width="8.125" style="3" customWidth="1"/>
    <col min="16" max="16384" width="9" style="3"/>
  </cols>
  <sheetData>
    <row r="1" spans="1:15" ht="14.25">
      <c r="A1" s="18" t="s">
        <v>642</v>
      </c>
    </row>
    <row r="2" spans="1:15">
      <c r="O2" s="46" t="s">
        <v>153</v>
      </c>
    </row>
    <row r="3" spans="1:15" ht="18.75" customHeight="1">
      <c r="A3" s="238" t="s">
        <v>64</v>
      </c>
      <c r="B3" s="239"/>
      <c r="C3" s="239"/>
      <c r="D3" s="239"/>
      <c r="E3" s="240"/>
      <c r="F3" s="167" t="s">
        <v>63</v>
      </c>
      <c r="G3" s="263" t="s">
        <v>221</v>
      </c>
      <c r="H3" s="264"/>
      <c r="I3" s="288"/>
      <c r="J3" s="263" t="s">
        <v>220</v>
      </c>
      <c r="K3" s="264"/>
      <c r="L3" s="264"/>
      <c r="M3" s="264"/>
      <c r="N3" s="264"/>
      <c r="O3" s="288"/>
    </row>
    <row r="4" spans="1:15" ht="18.75" customHeight="1">
      <c r="A4" s="241"/>
      <c r="B4" s="242"/>
      <c r="C4" s="242"/>
      <c r="D4" s="242"/>
      <c r="E4" s="243"/>
      <c r="F4" s="168"/>
      <c r="G4" s="221" t="s">
        <v>219</v>
      </c>
      <c r="H4" s="221" t="s">
        <v>218</v>
      </c>
      <c r="I4" s="221" t="s">
        <v>154</v>
      </c>
      <c r="J4" s="263" t="s">
        <v>217</v>
      </c>
      <c r="K4" s="264"/>
      <c r="L4" s="264"/>
      <c r="M4" s="264"/>
      <c r="N4" s="221" t="s">
        <v>216</v>
      </c>
      <c r="O4" s="221" t="s">
        <v>154</v>
      </c>
    </row>
    <row r="5" spans="1:15" ht="44.25" customHeight="1">
      <c r="A5" s="241"/>
      <c r="B5" s="242"/>
      <c r="C5" s="242"/>
      <c r="D5" s="242"/>
      <c r="E5" s="243"/>
      <c r="F5" s="168"/>
      <c r="G5" s="222"/>
      <c r="H5" s="222"/>
      <c r="I5" s="222"/>
      <c r="J5" s="254" t="s">
        <v>215</v>
      </c>
      <c r="K5" s="303" t="s">
        <v>214</v>
      </c>
      <c r="L5" s="254" t="s">
        <v>213</v>
      </c>
      <c r="M5" s="254" t="s">
        <v>212</v>
      </c>
      <c r="N5" s="222"/>
      <c r="O5" s="222"/>
    </row>
    <row r="6" spans="1:15" ht="24.75" customHeight="1">
      <c r="A6" s="244"/>
      <c r="B6" s="245"/>
      <c r="C6" s="245"/>
      <c r="D6" s="245"/>
      <c r="E6" s="246"/>
      <c r="F6" s="150"/>
      <c r="G6" s="223"/>
      <c r="H6" s="223"/>
      <c r="I6" s="223"/>
      <c r="J6" s="256"/>
      <c r="K6" s="259"/>
      <c r="L6" s="256"/>
      <c r="M6" s="256"/>
      <c r="N6" s="223"/>
      <c r="O6" s="223"/>
    </row>
    <row r="7" spans="1:15" ht="12" customHeight="1">
      <c r="A7" s="158" t="s">
        <v>50</v>
      </c>
      <c r="B7" s="159"/>
      <c r="C7" s="159"/>
      <c r="D7" s="159"/>
      <c r="E7" s="160"/>
      <c r="F7" s="41">
        <f t="shared" ref="F7:F70" si="0">SUM(G7:O7)/2</f>
        <v>912</v>
      </c>
      <c r="G7" s="41">
        <f>SUM(G9,G11,G13,G15,G17)</f>
        <v>777</v>
      </c>
      <c r="H7" s="41">
        <f t="shared" ref="H7:O7" si="1">SUM(H9,H11,H13,H15,H17)</f>
        <v>91</v>
      </c>
      <c r="I7" s="41">
        <f t="shared" si="1"/>
        <v>44</v>
      </c>
      <c r="J7" s="41">
        <f t="shared" si="1"/>
        <v>367</v>
      </c>
      <c r="K7" s="41">
        <f t="shared" si="1"/>
        <v>15</v>
      </c>
      <c r="L7" s="41">
        <f t="shared" si="1"/>
        <v>172</v>
      </c>
      <c r="M7" s="41">
        <f t="shared" si="1"/>
        <v>54</v>
      </c>
      <c r="N7" s="41">
        <f t="shared" si="1"/>
        <v>212</v>
      </c>
      <c r="O7" s="41">
        <f t="shared" si="1"/>
        <v>92</v>
      </c>
    </row>
    <row r="8" spans="1:15" ht="12" customHeight="1">
      <c r="A8" s="161"/>
      <c r="B8" s="162"/>
      <c r="C8" s="162"/>
      <c r="D8" s="162"/>
      <c r="E8" s="163"/>
      <c r="F8" s="44">
        <f t="shared" si="0"/>
        <v>0.99999999999999989</v>
      </c>
      <c r="G8" s="37">
        <f t="shared" ref="G8:I8" si="2">IF(G7=0,0,G7/$F7)</f>
        <v>0.85197368421052633</v>
      </c>
      <c r="H8" s="37">
        <f t="shared" si="2"/>
        <v>9.978070175438597E-2</v>
      </c>
      <c r="I8" s="37">
        <f t="shared" si="2"/>
        <v>4.8245614035087717E-2</v>
      </c>
      <c r="J8" s="37">
        <f t="shared" ref="J8:O8" si="3">IF(J7=0,0,J7/$F7)</f>
        <v>0.40241228070175439</v>
      </c>
      <c r="K8" s="37">
        <f t="shared" si="3"/>
        <v>1.6447368421052631E-2</v>
      </c>
      <c r="L8" s="37">
        <f t="shared" si="3"/>
        <v>0.18859649122807018</v>
      </c>
      <c r="M8" s="37">
        <f t="shared" si="3"/>
        <v>5.921052631578947E-2</v>
      </c>
      <c r="N8" s="37">
        <f t="shared" si="3"/>
        <v>0.23245614035087719</v>
      </c>
      <c r="O8" s="37">
        <f t="shared" si="3"/>
        <v>0.10087719298245613</v>
      </c>
    </row>
    <row r="9" spans="1:15" ht="12" customHeight="1">
      <c r="A9" s="174" t="s">
        <v>49</v>
      </c>
      <c r="B9" s="232" t="s">
        <v>48</v>
      </c>
      <c r="C9" s="233"/>
      <c r="D9" s="233"/>
      <c r="E9" s="234"/>
      <c r="F9" s="41">
        <f>SUM(G9:O9)/2</f>
        <v>277</v>
      </c>
      <c r="G9" s="41">
        <v>183</v>
      </c>
      <c r="H9" s="41">
        <v>65</v>
      </c>
      <c r="I9" s="41">
        <v>29</v>
      </c>
      <c r="J9" s="41">
        <v>53</v>
      </c>
      <c r="K9" s="41">
        <v>2</v>
      </c>
      <c r="L9" s="41">
        <v>26</v>
      </c>
      <c r="M9" s="41">
        <v>8</v>
      </c>
      <c r="N9" s="41">
        <v>136</v>
      </c>
      <c r="O9" s="41">
        <v>52</v>
      </c>
    </row>
    <row r="10" spans="1:15" ht="12" customHeight="1">
      <c r="A10" s="175"/>
      <c r="B10" s="235"/>
      <c r="C10" s="236"/>
      <c r="D10" s="236"/>
      <c r="E10" s="237"/>
      <c r="F10" s="44">
        <f t="shared" si="0"/>
        <v>1</v>
      </c>
      <c r="G10" s="37">
        <f>IF(G9=0,0,G9/$F9)</f>
        <v>0.66064981949458479</v>
      </c>
      <c r="H10" s="37">
        <f>IF(H9=0,0,H9/$F9)</f>
        <v>0.23465703971119134</v>
      </c>
      <c r="I10" s="37">
        <f>IF(I9=0,0,I9/$F9)</f>
        <v>0.10469314079422383</v>
      </c>
      <c r="J10" s="37">
        <f>IF(J9=0,0,J9/$F9)</f>
        <v>0.19133574007220217</v>
      </c>
      <c r="K10" s="37">
        <f>IF(K9=0,0,K9/$F9)</f>
        <v>7.2202166064981952E-3</v>
      </c>
      <c r="L10" s="37">
        <f t="shared" ref="L10" si="4">IF(L9=0,0,L9/$F9)</f>
        <v>9.3862815884476536E-2</v>
      </c>
      <c r="M10" s="37">
        <f>IF(M9=0,0,M9/$F9)</f>
        <v>2.8880866425992781E-2</v>
      </c>
      <c r="N10" s="37">
        <f>IF(N9=0,0,N9/$F9)</f>
        <v>0.49097472924187724</v>
      </c>
      <c r="O10" s="37">
        <f>IF(O9=0,0,O9/$F9)</f>
        <v>0.18772563176895307</v>
      </c>
    </row>
    <row r="11" spans="1:15" ht="12" customHeight="1">
      <c r="A11" s="175"/>
      <c r="B11" s="232" t="s">
        <v>47</v>
      </c>
      <c r="C11" s="233"/>
      <c r="D11" s="233"/>
      <c r="E11" s="234"/>
      <c r="F11" s="41">
        <f t="shared" si="0"/>
        <v>147</v>
      </c>
      <c r="G11" s="41">
        <v>122</v>
      </c>
      <c r="H11" s="41">
        <v>19</v>
      </c>
      <c r="I11" s="41">
        <v>6</v>
      </c>
      <c r="J11" s="41">
        <v>69</v>
      </c>
      <c r="K11" s="41">
        <v>1</v>
      </c>
      <c r="L11" s="41">
        <v>26</v>
      </c>
      <c r="M11" s="41">
        <v>3</v>
      </c>
      <c r="N11" s="41">
        <v>35</v>
      </c>
      <c r="O11" s="41">
        <v>13</v>
      </c>
    </row>
    <row r="12" spans="1:15" ht="12" customHeight="1">
      <c r="A12" s="175"/>
      <c r="B12" s="235"/>
      <c r="C12" s="236"/>
      <c r="D12" s="236"/>
      <c r="E12" s="237"/>
      <c r="F12" s="44">
        <f t="shared" si="0"/>
        <v>1</v>
      </c>
      <c r="G12" s="37">
        <f t="shared" ref="G12" si="5">IF(G11=0,0,G11/$F11)</f>
        <v>0.82993197278911568</v>
      </c>
      <c r="H12" s="37">
        <f t="shared" ref="H12" si="6">IF(H11=0,0,H11/$F11)</f>
        <v>0.12925170068027211</v>
      </c>
      <c r="I12" s="37">
        <f t="shared" ref="I12" si="7">IF(I11=0,0,I11/$F11)</f>
        <v>4.0816326530612242E-2</v>
      </c>
      <c r="J12" s="37">
        <f t="shared" ref="J12" si="8">IF(J11=0,0,J11/$F11)</f>
        <v>0.46938775510204084</v>
      </c>
      <c r="K12" s="37">
        <f t="shared" ref="K12:L12" si="9">IF(K11=0,0,K11/$F11)</f>
        <v>6.8027210884353739E-3</v>
      </c>
      <c r="L12" s="37">
        <f t="shared" si="9"/>
        <v>0.17687074829931973</v>
      </c>
      <c r="M12" s="37">
        <f t="shared" ref="M12" si="10">IF(M11=0,0,M11/$F11)</f>
        <v>2.0408163265306121E-2</v>
      </c>
      <c r="N12" s="37">
        <f t="shared" ref="N12" si="11">IF(N11=0,0,N11/$F11)</f>
        <v>0.23809523809523808</v>
      </c>
      <c r="O12" s="37">
        <f t="shared" ref="O12" si="12">IF(O11=0,0,O11/$F11)</f>
        <v>8.8435374149659865E-2</v>
      </c>
    </row>
    <row r="13" spans="1:15" ht="12" customHeight="1">
      <c r="A13" s="175"/>
      <c r="B13" s="232" t="s">
        <v>46</v>
      </c>
      <c r="C13" s="233"/>
      <c r="D13" s="233"/>
      <c r="E13" s="234"/>
      <c r="F13" s="41">
        <f t="shared" si="0"/>
        <v>222</v>
      </c>
      <c r="G13" s="41">
        <v>214</v>
      </c>
      <c r="H13" s="41">
        <v>4</v>
      </c>
      <c r="I13" s="41">
        <v>4</v>
      </c>
      <c r="J13" s="41">
        <v>118</v>
      </c>
      <c r="K13" s="41">
        <v>3</v>
      </c>
      <c r="L13" s="41">
        <v>59</v>
      </c>
      <c r="M13" s="41">
        <v>9</v>
      </c>
      <c r="N13" s="41">
        <v>16</v>
      </c>
      <c r="O13" s="41">
        <v>17</v>
      </c>
    </row>
    <row r="14" spans="1:15" ht="12" customHeight="1">
      <c r="A14" s="175"/>
      <c r="B14" s="235"/>
      <c r="C14" s="236"/>
      <c r="D14" s="236"/>
      <c r="E14" s="237"/>
      <c r="F14" s="44">
        <f t="shared" si="0"/>
        <v>1</v>
      </c>
      <c r="G14" s="37">
        <f t="shared" ref="G14" si="13">IF(G13=0,0,G13/$F13)</f>
        <v>0.963963963963964</v>
      </c>
      <c r="H14" s="37">
        <f t="shared" ref="H14" si="14">IF(H13=0,0,H13/$F13)</f>
        <v>1.8018018018018018E-2</v>
      </c>
      <c r="I14" s="37">
        <f t="shared" ref="I14" si="15">IF(I13=0,0,I13/$F13)</f>
        <v>1.8018018018018018E-2</v>
      </c>
      <c r="J14" s="37">
        <f t="shared" ref="J14" si="16">IF(J13=0,0,J13/$F13)</f>
        <v>0.53153153153153154</v>
      </c>
      <c r="K14" s="37">
        <f t="shared" ref="K14:L14" si="17">IF(K13=0,0,K13/$F13)</f>
        <v>1.3513513513513514E-2</v>
      </c>
      <c r="L14" s="37">
        <f t="shared" si="17"/>
        <v>0.26576576576576577</v>
      </c>
      <c r="M14" s="37">
        <f t="shared" ref="M14" si="18">IF(M13=0,0,M13/$F13)</f>
        <v>4.0540540540540543E-2</v>
      </c>
      <c r="N14" s="37">
        <f t="shared" ref="N14" si="19">IF(N13=0,0,N13/$F13)</f>
        <v>7.2072072072072071E-2</v>
      </c>
      <c r="O14" s="37">
        <f t="shared" ref="O14" si="20">IF(O13=0,0,O13/$F13)</f>
        <v>7.6576576576576572E-2</v>
      </c>
    </row>
    <row r="15" spans="1:15" ht="12" customHeight="1">
      <c r="A15" s="175"/>
      <c r="B15" s="232" t="s">
        <v>45</v>
      </c>
      <c r="C15" s="233"/>
      <c r="D15" s="233"/>
      <c r="E15" s="234"/>
      <c r="F15" s="41">
        <f t="shared" si="0"/>
        <v>75</v>
      </c>
      <c r="G15" s="41">
        <v>73</v>
      </c>
      <c r="H15" s="41">
        <v>0</v>
      </c>
      <c r="I15" s="41">
        <v>2</v>
      </c>
      <c r="J15" s="41">
        <v>40</v>
      </c>
      <c r="K15" s="41">
        <v>3</v>
      </c>
      <c r="L15" s="41">
        <v>17</v>
      </c>
      <c r="M15" s="41">
        <v>7</v>
      </c>
      <c r="N15" s="41">
        <v>6</v>
      </c>
      <c r="O15" s="41">
        <v>2</v>
      </c>
    </row>
    <row r="16" spans="1:15" ht="12" customHeight="1">
      <c r="A16" s="175"/>
      <c r="B16" s="235"/>
      <c r="C16" s="236"/>
      <c r="D16" s="236"/>
      <c r="E16" s="237"/>
      <c r="F16" s="44">
        <f t="shared" si="0"/>
        <v>0.99999999999999989</v>
      </c>
      <c r="G16" s="37">
        <f t="shared" ref="G16" si="21">IF(G15=0,0,G15/$F15)</f>
        <v>0.97333333333333338</v>
      </c>
      <c r="H16" s="37">
        <f t="shared" ref="H16" si="22">IF(H15=0,0,H15/$F15)</f>
        <v>0</v>
      </c>
      <c r="I16" s="37">
        <f t="shared" ref="I16" si="23">IF(I15=0,0,I15/$F15)</f>
        <v>2.6666666666666668E-2</v>
      </c>
      <c r="J16" s="37">
        <f t="shared" ref="J16" si="24">IF(J15=0,0,J15/$F15)</f>
        <v>0.53333333333333333</v>
      </c>
      <c r="K16" s="37">
        <f t="shared" ref="K16:L16" si="25">IF(K15=0,0,K15/$F15)</f>
        <v>0.04</v>
      </c>
      <c r="L16" s="37">
        <f t="shared" si="25"/>
        <v>0.22666666666666666</v>
      </c>
      <c r="M16" s="37">
        <f t="shared" ref="M16" si="26">IF(M15=0,0,M15/$F15)</f>
        <v>9.3333333333333338E-2</v>
      </c>
      <c r="N16" s="37">
        <f t="shared" ref="N16" si="27">IF(N15=0,0,N15/$F15)</f>
        <v>0.08</v>
      </c>
      <c r="O16" s="37">
        <f t="shared" ref="O16" si="28">IF(O15=0,0,O15/$F15)</f>
        <v>2.6666666666666668E-2</v>
      </c>
    </row>
    <row r="17" spans="1:15" ht="12" customHeight="1">
      <c r="A17" s="175"/>
      <c r="B17" s="232" t="s">
        <v>44</v>
      </c>
      <c r="C17" s="233"/>
      <c r="D17" s="233"/>
      <c r="E17" s="234"/>
      <c r="F17" s="41">
        <f t="shared" si="0"/>
        <v>191</v>
      </c>
      <c r="G17" s="41">
        <v>185</v>
      </c>
      <c r="H17" s="41">
        <v>3</v>
      </c>
      <c r="I17" s="41">
        <v>3</v>
      </c>
      <c r="J17" s="41">
        <v>87</v>
      </c>
      <c r="K17" s="41">
        <v>6</v>
      </c>
      <c r="L17" s="41">
        <v>44</v>
      </c>
      <c r="M17" s="41">
        <v>27</v>
      </c>
      <c r="N17" s="41">
        <v>19</v>
      </c>
      <c r="O17" s="41">
        <v>8</v>
      </c>
    </row>
    <row r="18" spans="1:15" ht="12" customHeight="1">
      <c r="A18" s="176"/>
      <c r="B18" s="235"/>
      <c r="C18" s="236"/>
      <c r="D18" s="236"/>
      <c r="E18" s="237"/>
      <c r="F18" s="44">
        <f t="shared" si="0"/>
        <v>0.99999999999999989</v>
      </c>
      <c r="G18" s="37">
        <f t="shared" ref="G18" si="29">IF(G17=0,0,G17/$F17)</f>
        <v>0.96858638743455494</v>
      </c>
      <c r="H18" s="37">
        <f t="shared" ref="H18" si="30">IF(H17=0,0,H17/$F17)</f>
        <v>1.5706806282722512E-2</v>
      </c>
      <c r="I18" s="37">
        <f t="shared" ref="I18" si="31">IF(I17=0,0,I17/$F17)</f>
        <v>1.5706806282722512E-2</v>
      </c>
      <c r="J18" s="37">
        <f t="shared" ref="J18" si="32">IF(J17=0,0,J17/$F17)</f>
        <v>0.45549738219895286</v>
      </c>
      <c r="K18" s="37">
        <f t="shared" ref="K18:L18" si="33">IF(K17=0,0,K17/$F17)</f>
        <v>3.1413612565445025E-2</v>
      </c>
      <c r="L18" s="37">
        <f t="shared" si="33"/>
        <v>0.23036649214659685</v>
      </c>
      <c r="M18" s="37">
        <f t="shared" ref="M18" si="34">IF(M17=0,0,M17/$F17)</f>
        <v>0.14136125654450263</v>
      </c>
      <c r="N18" s="37">
        <f t="shared" ref="N18" si="35">IF(N17=0,0,N17/$F17)</f>
        <v>9.947643979057591E-2</v>
      </c>
      <c r="O18" s="37">
        <f t="shared" ref="O18" si="36">IF(O17=0,0,O17/$F17)</f>
        <v>4.1884816753926704E-2</v>
      </c>
    </row>
    <row r="19" spans="1:15" ht="12" customHeight="1">
      <c r="A19" s="171" t="s">
        <v>43</v>
      </c>
      <c r="B19" s="171" t="s">
        <v>42</v>
      </c>
      <c r="C19" s="43"/>
      <c r="D19" s="219" t="s">
        <v>16</v>
      </c>
      <c r="E19" s="42"/>
      <c r="F19" s="41">
        <f>SUM(G19:O19)/2</f>
        <v>231</v>
      </c>
      <c r="G19" s="41">
        <f>SUM(G21,G23,G25,G27,G29,G31,G33,G35,G37,G39,G41,G43,G45,G47,G49,G51,G53,G55,G57,G59,G61,G63,G65,G67)</f>
        <v>206</v>
      </c>
      <c r="H19" s="41">
        <f t="shared" ref="H19:O19" si="37">SUM(H21,H23,H25,H27,H29,H31,H33,H35,H37,H39,H41,H43,H45,H47,H49,H51,H53,H55,H57,H59,H61,H63,H65,H67)</f>
        <v>14</v>
      </c>
      <c r="I19" s="41">
        <f t="shared" si="37"/>
        <v>11</v>
      </c>
      <c r="J19" s="41">
        <f t="shared" si="37"/>
        <v>95</v>
      </c>
      <c r="K19" s="41">
        <f t="shared" si="37"/>
        <v>6</v>
      </c>
      <c r="L19" s="41">
        <f t="shared" si="37"/>
        <v>57</v>
      </c>
      <c r="M19" s="41">
        <f t="shared" si="37"/>
        <v>21</v>
      </c>
      <c r="N19" s="41">
        <f t="shared" si="37"/>
        <v>31</v>
      </c>
      <c r="O19" s="41">
        <f t="shared" si="37"/>
        <v>21</v>
      </c>
    </row>
    <row r="20" spans="1:15" ht="12" customHeight="1">
      <c r="A20" s="172"/>
      <c r="B20" s="172"/>
      <c r="C20" s="40"/>
      <c r="D20" s="220"/>
      <c r="E20" s="39"/>
      <c r="F20" s="44">
        <f t="shared" si="0"/>
        <v>0.99999999999999989</v>
      </c>
      <c r="G20" s="37">
        <f t="shared" ref="G20" si="38">IF(G19=0,0,G19/$F19)</f>
        <v>0.89177489177489178</v>
      </c>
      <c r="H20" s="37">
        <f t="shared" ref="H20" si="39">IF(H19=0,0,H19/$F19)</f>
        <v>6.0606060606060608E-2</v>
      </c>
      <c r="I20" s="37">
        <f t="shared" ref="I20" si="40">IF(I19=0,0,I19/$F19)</f>
        <v>4.7619047619047616E-2</v>
      </c>
      <c r="J20" s="37">
        <f t="shared" ref="J20" si="41">IF(J19=0,0,J19/$F19)</f>
        <v>0.41125541125541126</v>
      </c>
      <c r="K20" s="37">
        <f t="shared" ref="K20:L20" si="42">IF(K19=0,0,K19/$F19)</f>
        <v>2.5974025974025976E-2</v>
      </c>
      <c r="L20" s="37">
        <f t="shared" si="42"/>
        <v>0.24675324675324675</v>
      </c>
      <c r="M20" s="37">
        <f t="shared" ref="M20" si="43">IF(M19=0,0,M19/$F19)</f>
        <v>9.0909090909090912E-2</v>
      </c>
      <c r="N20" s="37">
        <f t="shared" ref="N20" si="44">IF(N19=0,0,N19/$F19)</f>
        <v>0.13419913419913421</v>
      </c>
      <c r="O20" s="37">
        <f t="shared" ref="O20" si="45">IF(O19=0,0,O19/$F19)</f>
        <v>9.0909090909090912E-2</v>
      </c>
    </row>
    <row r="21" spans="1:15" ht="12" customHeight="1">
      <c r="A21" s="172"/>
      <c r="B21" s="172"/>
      <c r="C21" s="43"/>
      <c r="D21" s="219" t="s">
        <v>410</v>
      </c>
      <c r="E21" s="42"/>
      <c r="F21" s="41">
        <f t="shared" si="0"/>
        <v>27</v>
      </c>
      <c r="G21" s="41">
        <v>24</v>
      </c>
      <c r="H21" s="41">
        <v>2</v>
      </c>
      <c r="I21" s="41">
        <v>1</v>
      </c>
      <c r="J21" s="41">
        <v>7</v>
      </c>
      <c r="K21" s="41">
        <v>1</v>
      </c>
      <c r="L21" s="41">
        <v>10</v>
      </c>
      <c r="M21" s="41">
        <v>2</v>
      </c>
      <c r="N21" s="41">
        <v>4</v>
      </c>
      <c r="O21" s="41">
        <v>3</v>
      </c>
    </row>
    <row r="22" spans="1:15" ht="12" customHeight="1">
      <c r="A22" s="172"/>
      <c r="B22" s="172"/>
      <c r="C22" s="40"/>
      <c r="D22" s="220"/>
      <c r="E22" s="39"/>
      <c r="F22" s="44">
        <f t="shared" si="0"/>
        <v>0.99999999999999989</v>
      </c>
      <c r="G22" s="37">
        <f t="shared" ref="G22" si="46">IF(G21=0,0,G21/$F21)</f>
        <v>0.88888888888888884</v>
      </c>
      <c r="H22" s="37">
        <f t="shared" ref="H22" si="47">IF(H21=0,0,H21/$F21)</f>
        <v>7.407407407407407E-2</v>
      </c>
      <c r="I22" s="37">
        <f t="shared" ref="I22" si="48">IF(I21=0,0,I21/$F21)</f>
        <v>3.7037037037037035E-2</v>
      </c>
      <c r="J22" s="37">
        <f t="shared" ref="J22" si="49">IF(J21=0,0,J21/$F21)</f>
        <v>0.25925925925925924</v>
      </c>
      <c r="K22" s="37">
        <f t="shared" ref="K22:L22" si="50">IF(K21=0,0,K21/$F21)</f>
        <v>3.7037037037037035E-2</v>
      </c>
      <c r="L22" s="37">
        <f t="shared" si="50"/>
        <v>0.37037037037037035</v>
      </c>
      <c r="M22" s="37">
        <f t="shared" ref="M22" si="51">IF(M21=0,0,M21/$F21)</f>
        <v>7.407407407407407E-2</v>
      </c>
      <c r="N22" s="37">
        <f t="shared" ref="N22" si="52">IF(N21=0,0,N21/$F21)</f>
        <v>0.14814814814814814</v>
      </c>
      <c r="O22" s="37">
        <f t="shared" ref="O22" si="53">IF(O21=0,0,O21/$F21)</f>
        <v>0.1111111111111111</v>
      </c>
    </row>
    <row r="23" spans="1:15" ht="12" customHeight="1">
      <c r="A23" s="172"/>
      <c r="B23" s="172"/>
      <c r="C23" s="43"/>
      <c r="D23" s="219" t="s">
        <v>411</v>
      </c>
      <c r="E23" s="42"/>
      <c r="F23" s="41">
        <f t="shared" si="0"/>
        <v>4</v>
      </c>
      <c r="G23" s="41">
        <v>3</v>
      </c>
      <c r="H23" s="41">
        <v>1</v>
      </c>
      <c r="I23" s="41">
        <v>0</v>
      </c>
      <c r="J23" s="41">
        <v>2</v>
      </c>
      <c r="K23" s="41">
        <v>0</v>
      </c>
      <c r="L23" s="41">
        <v>0</v>
      </c>
      <c r="M23" s="41">
        <v>0</v>
      </c>
      <c r="N23" s="41">
        <v>2</v>
      </c>
      <c r="O23" s="41">
        <v>0</v>
      </c>
    </row>
    <row r="24" spans="1:15" ht="12" customHeight="1">
      <c r="A24" s="172"/>
      <c r="B24" s="172"/>
      <c r="C24" s="40"/>
      <c r="D24" s="220"/>
      <c r="E24" s="39"/>
      <c r="F24" s="44">
        <f t="shared" si="0"/>
        <v>1</v>
      </c>
      <c r="G24" s="37">
        <f t="shared" ref="G24" si="54">IF(G23=0,0,G23/$F23)</f>
        <v>0.75</v>
      </c>
      <c r="H24" s="37">
        <f t="shared" ref="H24" si="55">IF(H23=0,0,H23/$F23)</f>
        <v>0.25</v>
      </c>
      <c r="I24" s="37">
        <f t="shared" ref="I24" si="56">IF(I23=0,0,I23/$F23)</f>
        <v>0</v>
      </c>
      <c r="J24" s="37">
        <f t="shared" ref="J24" si="57">IF(J23=0,0,J23/$F23)</f>
        <v>0.5</v>
      </c>
      <c r="K24" s="37">
        <f t="shared" ref="K24:L24" si="58">IF(K23=0,0,K23/$F23)</f>
        <v>0</v>
      </c>
      <c r="L24" s="37">
        <f t="shared" si="58"/>
        <v>0</v>
      </c>
      <c r="M24" s="37">
        <f t="shared" ref="M24" si="59">IF(M23=0,0,M23/$F23)</f>
        <v>0</v>
      </c>
      <c r="N24" s="37">
        <f t="shared" ref="N24" si="60">IF(N23=0,0,N23/$F23)</f>
        <v>0.5</v>
      </c>
      <c r="O24" s="37">
        <f t="shared" ref="O24" si="61">IF(O23=0,0,O23/$F23)</f>
        <v>0</v>
      </c>
    </row>
    <row r="25" spans="1:15" ht="12" customHeight="1">
      <c r="A25" s="172"/>
      <c r="B25" s="172"/>
      <c r="C25" s="43"/>
      <c r="D25" s="225" t="s">
        <v>412</v>
      </c>
      <c r="E25" s="117"/>
      <c r="F25" s="106">
        <f t="shared" si="0"/>
        <v>20</v>
      </c>
      <c r="G25" s="106">
        <v>18</v>
      </c>
      <c r="H25" s="106">
        <v>0</v>
      </c>
      <c r="I25" s="106">
        <v>2</v>
      </c>
      <c r="J25" s="41">
        <v>10</v>
      </c>
      <c r="K25" s="41">
        <v>1</v>
      </c>
      <c r="L25" s="41">
        <v>2</v>
      </c>
      <c r="M25" s="41">
        <v>3</v>
      </c>
      <c r="N25" s="41">
        <v>0</v>
      </c>
      <c r="O25" s="41">
        <v>4</v>
      </c>
    </row>
    <row r="26" spans="1:15" ht="12" customHeight="1">
      <c r="A26" s="172"/>
      <c r="B26" s="172"/>
      <c r="C26" s="40"/>
      <c r="D26" s="226"/>
      <c r="E26" s="118"/>
      <c r="F26" s="119">
        <f t="shared" si="0"/>
        <v>1</v>
      </c>
      <c r="G26" s="109">
        <f t="shared" ref="G26" si="62">IF(G25=0,0,G25/$F25)</f>
        <v>0.9</v>
      </c>
      <c r="H26" s="109">
        <f t="shared" ref="H26" si="63">IF(H25=0,0,H25/$F25)</f>
        <v>0</v>
      </c>
      <c r="I26" s="109">
        <f t="shared" ref="I26" si="64">IF(I25=0,0,I25/$F25)</f>
        <v>0.1</v>
      </c>
      <c r="J26" s="37">
        <f t="shared" ref="J26" si="65">IF(J25=0,0,J25/$F25)</f>
        <v>0.5</v>
      </c>
      <c r="K26" s="37">
        <f t="shared" ref="K26:L26" si="66">IF(K25=0,0,K25/$F25)</f>
        <v>0.05</v>
      </c>
      <c r="L26" s="37">
        <f t="shared" si="66"/>
        <v>0.1</v>
      </c>
      <c r="M26" s="37">
        <f t="shared" ref="M26" si="67">IF(M25=0,0,M25/$F25)</f>
        <v>0.15</v>
      </c>
      <c r="N26" s="37">
        <f t="shared" ref="N26" si="68">IF(N25=0,0,N25/$F25)</f>
        <v>0</v>
      </c>
      <c r="O26" s="37">
        <f t="shared" ref="O26" si="69">IF(O25=0,0,O25/$F25)</f>
        <v>0.2</v>
      </c>
    </row>
    <row r="27" spans="1:15" ht="12" customHeight="1">
      <c r="A27" s="172"/>
      <c r="B27" s="172"/>
      <c r="C27" s="43"/>
      <c r="D27" s="219" t="s">
        <v>413</v>
      </c>
      <c r="E27" s="42"/>
      <c r="F27" s="41">
        <f t="shared" si="0"/>
        <v>2</v>
      </c>
      <c r="G27" s="41">
        <v>2</v>
      </c>
      <c r="H27" s="41">
        <v>0</v>
      </c>
      <c r="I27" s="41">
        <v>0</v>
      </c>
      <c r="J27" s="41">
        <v>1</v>
      </c>
      <c r="K27" s="41">
        <v>0</v>
      </c>
      <c r="L27" s="41">
        <v>0</v>
      </c>
      <c r="M27" s="41">
        <v>0</v>
      </c>
      <c r="N27" s="41">
        <v>1</v>
      </c>
      <c r="O27" s="41">
        <v>0</v>
      </c>
    </row>
    <row r="28" spans="1:15" ht="12" customHeight="1">
      <c r="A28" s="172"/>
      <c r="B28" s="172"/>
      <c r="C28" s="40"/>
      <c r="D28" s="220"/>
      <c r="E28" s="39"/>
      <c r="F28" s="44">
        <f t="shared" si="0"/>
        <v>1</v>
      </c>
      <c r="G28" s="37">
        <f t="shared" ref="G28" si="70">IF(G27=0,0,G27/$F27)</f>
        <v>1</v>
      </c>
      <c r="H28" s="37">
        <f t="shared" ref="H28" si="71">IF(H27=0,0,H27/$F27)</f>
        <v>0</v>
      </c>
      <c r="I28" s="37">
        <f t="shared" ref="I28" si="72">IF(I27=0,0,I27/$F27)</f>
        <v>0</v>
      </c>
      <c r="J28" s="37">
        <f t="shared" ref="J28" si="73">IF(J27=0,0,J27/$F27)</f>
        <v>0.5</v>
      </c>
      <c r="K28" s="37">
        <f t="shared" ref="K28:L28" si="74">IF(K27=0,0,K27/$F27)</f>
        <v>0</v>
      </c>
      <c r="L28" s="37">
        <f t="shared" si="74"/>
        <v>0</v>
      </c>
      <c r="M28" s="37">
        <f t="shared" ref="M28" si="75">IF(M27=0,0,M27/$F27)</f>
        <v>0</v>
      </c>
      <c r="N28" s="37">
        <f t="shared" ref="N28" si="76">IF(N27=0,0,N27/$F27)</f>
        <v>0.5</v>
      </c>
      <c r="O28" s="37">
        <f t="shared" ref="O28" si="77">IF(O27=0,0,O27/$F27)</f>
        <v>0</v>
      </c>
    </row>
    <row r="29" spans="1:15" ht="12" customHeight="1">
      <c r="A29" s="172"/>
      <c r="B29" s="172"/>
      <c r="C29" s="43"/>
      <c r="D29" s="219" t="s">
        <v>414</v>
      </c>
      <c r="E29" s="42"/>
      <c r="F29" s="41">
        <f t="shared" si="0"/>
        <v>5</v>
      </c>
      <c r="G29" s="41">
        <v>5</v>
      </c>
      <c r="H29" s="41">
        <v>0</v>
      </c>
      <c r="I29" s="41">
        <v>0</v>
      </c>
      <c r="J29" s="41">
        <v>1</v>
      </c>
      <c r="K29" s="41">
        <v>0</v>
      </c>
      <c r="L29" s="41">
        <v>3</v>
      </c>
      <c r="M29" s="41">
        <v>0</v>
      </c>
      <c r="N29" s="41">
        <v>1</v>
      </c>
      <c r="O29" s="41">
        <v>0</v>
      </c>
    </row>
    <row r="30" spans="1:15" ht="12" customHeight="1">
      <c r="A30" s="172"/>
      <c r="B30" s="172"/>
      <c r="C30" s="40"/>
      <c r="D30" s="220"/>
      <c r="E30" s="39"/>
      <c r="F30" s="44">
        <f t="shared" si="0"/>
        <v>0.99999999999999989</v>
      </c>
      <c r="G30" s="37">
        <f t="shared" ref="G30" si="78">IF(G29=0,0,G29/$F29)</f>
        <v>1</v>
      </c>
      <c r="H30" s="37">
        <f t="shared" ref="H30" si="79">IF(H29=0,0,H29/$F29)</f>
        <v>0</v>
      </c>
      <c r="I30" s="37">
        <f t="shared" ref="I30" si="80">IF(I29=0,0,I29/$F29)</f>
        <v>0</v>
      </c>
      <c r="J30" s="37">
        <f t="shared" ref="J30" si="81">IF(J29=0,0,J29/$F29)</f>
        <v>0.2</v>
      </c>
      <c r="K30" s="37">
        <f t="shared" ref="K30:L30" si="82">IF(K29=0,0,K29/$F29)</f>
        <v>0</v>
      </c>
      <c r="L30" s="37">
        <f t="shared" si="82"/>
        <v>0.6</v>
      </c>
      <c r="M30" s="37">
        <f t="shared" ref="M30" si="83">IF(M29=0,0,M29/$F29)</f>
        <v>0</v>
      </c>
      <c r="N30" s="37">
        <f t="shared" ref="N30" si="84">IF(N29=0,0,N29/$F29)</f>
        <v>0.2</v>
      </c>
      <c r="O30" s="37">
        <f t="shared" ref="O30" si="85">IF(O29=0,0,O29/$F29)</f>
        <v>0</v>
      </c>
    </row>
    <row r="31" spans="1:15" ht="12" customHeight="1">
      <c r="A31" s="172"/>
      <c r="B31" s="172"/>
      <c r="C31" s="43"/>
      <c r="D31" s="219" t="s">
        <v>415</v>
      </c>
      <c r="E31" s="42"/>
      <c r="F31" s="41">
        <f t="shared" si="0"/>
        <v>1</v>
      </c>
      <c r="G31" s="41">
        <v>1</v>
      </c>
      <c r="H31" s="41">
        <v>0</v>
      </c>
      <c r="I31" s="41">
        <v>0</v>
      </c>
      <c r="J31" s="41">
        <v>0</v>
      </c>
      <c r="K31" s="41">
        <v>0</v>
      </c>
      <c r="L31" s="41">
        <v>0</v>
      </c>
      <c r="M31" s="41">
        <v>1</v>
      </c>
      <c r="N31" s="41">
        <v>0</v>
      </c>
      <c r="O31" s="41">
        <v>0</v>
      </c>
    </row>
    <row r="32" spans="1:15" ht="12" customHeight="1">
      <c r="A32" s="172"/>
      <c r="B32" s="172"/>
      <c r="C32" s="40"/>
      <c r="D32" s="220"/>
      <c r="E32" s="39"/>
      <c r="F32" s="44">
        <f t="shared" si="0"/>
        <v>1</v>
      </c>
      <c r="G32" s="37">
        <f t="shared" ref="G32" si="86">IF(G31=0,0,G31/$F31)</f>
        <v>1</v>
      </c>
      <c r="H32" s="37">
        <f t="shared" ref="H32" si="87">IF(H31=0,0,H31/$F31)</f>
        <v>0</v>
      </c>
      <c r="I32" s="37">
        <f t="shared" ref="I32" si="88">IF(I31=0,0,I31/$F31)</f>
        <v>0</v>
      </c>
      <c r="J32" s="37">
        <f t="shared" ref="J32" si="89">IF(J31=0,0,J31/$F31)</f>
        <v>0</v>
      </c>
      <c r="K32" s="37">
        <f t="shared" ref="K32:L32" si="90">IF(K31=0,0,K31/$F31)</f>
        <v>0</v>
      </c>
      <c r="L32" s="37">
        <f t="shared" si="90"/>
        <v>0</v>
      </c>
      <c r="M32" s="37">
        <f t="shared" ref="M32" si="91">IF(M31=0,0,M31/$F31)</f>
        <v>1</v>
      </c>
      <c r="N32" s="37">
        <f t="shared" ref="N32" si="92">IF(N31=0,0,N31/$F31)</f>
        <v>0</v>
      </c>
      <c r="O32" s="37">
        <f t="shared" ref="O32" si="93">IF(O31=0,0,O31/$F31)</f>
        <v>0</v>
      </c>
    </row>
    <row r="33" spans="1:15" ht="12" customHeight="1">
      <c r="A33" s="172"/>
      <c r="B33" s="172"/>
      <c r="C33" s="43"/>
      <c r="D33" s="219" t="s">
        <v>416</v>
      </c>
      <c r="E33" s="42"/>
      <c r="F33" s="41">
        <f t="shared" si="0"/>
        <v>5</v>
      </c>
      <c r="G33" s="41">
        <v>5</v>
      </c>
      <c r="H33" s="41">
        <v>0</v>
      </c>
      <c r="I33" s="41">
        <v>0</v>
      </c>
      <c r="J33" s="41">
        <v>1</v>
      </c>
      <c r="K33" s="41">
        <v>0</v>
      </c>
      <c r="L33" s="41">
        <v>0</v>
      </c>
      <c r="M33" s="41">
        <v>0</v>
      </c>
      <c r="N33" s="41">
        <v>2</v>
      </c>
      <c r="O33" s="41">
        <v>2</v>
      </c>
    </row>
    <row r="34" spans="1:15" ht="12" customHeight="1">
      <c r="A34" s="172"/>
      <c r="B34" s="172"/>
      <c r="C34" s="40"/>
      <c r="D34" s="220"/>
      <c r="E34" s="39"/>
      <c r="F34" s="44">
        <f t="shared" si="0"/>
        <v>1</v>
      </c>
      <c r="G34" s="37">
        <f t="shared" ref="G34" si="94">IF(G33=0,0,G33/$F33)</f>
        <v>1</v>
      </c>
      <c r="H34" s="37">
        <f t="shared" ref="H34" si="95">IF(H33=0,0,H33/$F33)</f>
        <v>0</v>
      </c>
      <c r="I34" s="37">
        <f t="shared" ref="I34" si="96">IF(I33=0,0,I33/$F33)</f>
        <v>0</v>
      </c>
      <c r="J34" s="37">
        <f t="shared" ref="J34" si="97">IF(J33=0,0,J33/$F33)</f>
        <v>0.2</v>
      </c>
      <c r="K34" s="37">
        <f t="shared" ref="K34:L34" si="98">IF(K33=0,0,K33/$F33)</f>
        <v>0</v>
      </c>
      <c r="L34" s="37">
        <f t="shared" si="98"/>
        <v>0</v>
      </c>
      <c r="M34" s="37">
        <f t="shared" ref="M34" si="99">IF(M33=0,0,M33/$F33)</f>
        <v>0</v>
      </c>
      <c r="N34" s="37">
        <f t="shared" ref="N34" si="100">IF(N33=0,0,N33/$F33)</f>
        <v>0.4</v>
      </c>
      <c r="O34" s="37">
        <f t="shared" ref="O34" si="101">IF(O33=0,0,O33/$F33)</f>
        <v>0.4</v>
      </c>
    </row>
    <row r="35" spans="1:15" ht="12" customHeight="1">
      <c r="A35" s="172"/>
      <c r="B35" s="172"/>
      <c r="C35" s="43"/>
      <c r="D35" s="219" t="s">
        <v>417</v>
      </c>
      <c r="E35" s="42"/>
      <c r="F35" s="41">
        <f t="shared" si="0"/>
        <v>11</v>
      </c>
      <c r="G35" s="41">
        <v>11</v>
      </c>
      <c r="H35" s="41">
        <v>0</v>
      </c>
      <c r="I35" s="41">
        <v>0</v>
      </c>
      <c r="J35" s="41">
        <v>6</v>
      </c>
      <c r="K35" s="41">
        <v>0</v>
      </c>
      <c r="L35" s="41">
        <v>3</v>
      </c>
      <c r="M35" s="41">
        <v>1</v>
      </c>
      <c r="N35" s="41">
        <v>1</v>
      </c>
      <c r="O35" s="41">
        <v>0</v>
      </c>
    </row>
    <row r="36" spans="1:15" ht="12" customHeight="1">
      <c r="A36" s="172"/>
      <c r="B36" s="172"/>
      <c r="C36" s="40"/>
      <c r="D36" s="220"/>
      <c r="E36" s="39"/>
      <c r="F36" s="44">
        <f t="shared" si="0"/>
        <v>0.99999999999999989</v>
      </c>
      <c r="G36" s="37">
        <f t="shared" ref="G36" si="102">IF(G35=0,0,G35/$F35)</f>
        <v>1</v>
      </c>
      <c r="H36" s="37">
        <f t="shared" ref="H36" si="103">IF(H35=0,0,H35/$F35)</f>
        <v>0</v>
      </c>
      <c r="I36" s="37">
        <f t="shared" ref="I36" si="104">IF(I35=0,0,I35/$F35)</f>
        <v>0</v>
      </c>
      <c r="J36" s="37">
        <f t="shared" ref="J36" si="105">IF(J35=0,0,J35/$F35)</f>
        <v>0.54545454545454541</v>
      </c>
      <c r="K36" s="37">
        <f t="shared" ref="K36:L36" si="106">IF(K35=0,0,K35/$F35)</f>
        <v>0</v>
      </c>
      <c r="L36" s="37">
        <f t="shared" si="106"/>
        <v>0.27272727272727271</v>
      </c>
      <c r="M36" s="37">
        <f t="shared" ref="M36" si="107">IF(M35=0,0,M35/$F35)</f>
        <v>9.0909090909090912E-2</v>
      </c>
      <c r="N36" s="37">
        <f t="shared" ref="N36" si="108">IF(N35=0,0,N35/$F35)</f>
        <v>9.0909090909090912E-2</v>
      </c>
      <c r="O36" s="37">
        <f t="shared" ref="O36" si="109">IF(O35=0,0,O35/$F35)</f>
        <v>0</v>
      </c>
    </row>
    <row r="37" spans="1:15" ht="12" customHeight="1">
      <c r="A37" s="172"/>
      <c r="B37" s="172"/>
      <c r="C37" s="43"/>
      <c r="D37" s="219" t="s">
        <v>418</v>
      </c>
      <c r="E37" s="42"/>
      <c r="F37" s="41">
        <f t="shared" si="0"/>
        <v>1</v>
      </c>
      <c r="G37" s="41">
        <v>1</v>
      </c>
      <c r="H37" s="41">
        <v>0</v>
      </c>
      <c r="I37" s="41">
        <v>0</v>
      </c>
      <c r="J37" s="41">
        <v>1</v>
      </c>
      <c r="K37" s="41">
        <v>0</v>
      </c>
      <c r="L37" s="41">
        <v>0</v>
      </c>
      <c r="M37" s="41">
        <v>0</v>
      </c>
      <c r="N37" s="41">
        <v>0</v>
      </c>
      <c r="O37" s="41">
        <v>0</v>
      </c>
    </row>
    <row r="38" spans="1:15" ht="12" customHeight="1">
      <c r="A38" s="172"/>
      <c r="B38" s="172"/>
      <c r="C38" s="40"/>
      <c r="D38" s="220"/>
      <c r="E38" s="39"/>
      <c r="F38" s="44">
        <f t="shared" si="0"/>
        <v>1</v>
      </c>
      <c r="G38" s="37">
        <f t="shared" ref="G38" si="110">IF(G37=0,0,G37/$F37)</f>
        <v>1</v>
      </c>
      <c r="H38" s="37">
        <f t="shared" ref="H38" si="111">IF(H37=0,0,H37/$F37)</f>
        <v>0</v>
      </c>
      <c r="I38" s="37">
        <f t="shared" ref="I38" si="112">IF(I37=0,0,I37/$F37)</f>
        <v>0</v>
      </c>
      <c r="J38" s="37">
        <f t="shared" ref="J38" si="113">IF(J37=0,0,J37/$F37)</f>
        <v>1</v>
      </c>
      <c r="K38" s="37">
        <f t="shared" ref="K38:L38" si="114">IF(K37=0,0,K37/$F37)</f>
        <v>0</v>
      </c>
      <c r="L38" s="37">
        <f t="shared" si="114"/>
        <v>0</v>
      </c>
      <c r="M38" s="37">
        <f t="shared" ref="M38" si="115">IF(M37=0,0,M37/$F37)</f>
        <v>0</v>
      </c>
      <c r="N38" s="37">
        <f t="shared" ref="N38" si="116">IF(N37=0,0,N37/$F37)</f>
        <v>0</v>
      </c>
      <c r="O38" s="37">
        <f t="shared" ref="O38" si="117">IF(O37=0,0,O37/$F37)</f>
        <v>0</v>
      </c>
    </row>
    <row r="39" spans="1:15" ht="12" customHeight="1">
      <c r="A39" s="172"/>
      <c r="B39" s="172"/>
      <c r="C39" s="43"/>
      <c r="D39" s="219" t="s">
        <v>419</v>
      </c>
      <c r="E39" s="42"/>
      <c r="F39" s="41">
        <f t="shared" si="0"/>
        <v>8</v>
      </c>
      <c r="G39" s="41">
        <v>8</v>
      </c>
      <c r="H39" s="41">
        <v>0</v>
      </c>
      <c r="I39" s="41">
        <v>0</v>
      </c>
      <c r="J39" s="41">
        <v>4</v>
      </c>
      <c r="K39" s="41">
        <v>0</v>
      </c>
      <c r="L39" s="41">
        <v>4</v>
      </c>
      <c r="M39" s="134">
        <v>0</v>
      </c>
      <c r="N39" s="41">
        <v>0</v>
      </c>
      <c r="O39" s="41">
        <v>0</v>
      </c>
    </row>
    <row r="40" spans="1:15" ht="12" customHeight="1">
      <c r="A40" s="172"/>
      <c r="B40" s="172"/>
      <c r="C40" s="40"/>
      <c r="D40" s="220"/>
      <c r="E40" s="39"/>
      <c r="F40" s="44">
        <f t="shared" si="0"/>
        <v>1</v>
      </c>
      <c r="G40" s="37">
        <f t="shared" ref="G40" si="118">IF(G39=0,0,G39/$F39)</f>
        <v>1</v>
      </c>
      <c r="H40" s="37">
        <f t="shared" ref="H40" si="119">IF(H39=0,0,H39/$F39)</f>
        <v>0</v>
      </c>
      <c r="I40" s="37">
        <f t="shared" ref="I40" si="120">IF(I39=0,0,I39/$F39)</f>
        <v>0</v>
      </c>
      <c r="J40" s="37">
        <f t="shared" ref="J40" si="121">IF(J39=0,0,J39/$F39)</f>
        <v>0.5</v>
      </c>
      <c r="K40" s="37">
        <f t="shared" ref="K40:L40" si="122">IF(K39=0,0,K39/$F39)</f>
        <v>0</v>
      </c>
      <c r="L40" s="37">
        <f t="shared" si="122"/>
        <v>0.5</v>
      </c>
      <c r="M40" s="135">
        <f t="shared" ref="M40" si="123">IF(M39=0,0,M39/$F39)</f>
        <v>0</v>
      </c>
      <c r="N40" s="37">
        <f t="shared" ref="N40" si="124">IF(N39=0,0,N39/$F39)</f>
        <v>0</v>
      </c>
      <c r="O40" s="37">
        <f t="shared" ref="O40" si="125">IF(O39=0,0,O39/$F39)</f>
        <v>0</v>
      </c>
    </row>
    <row r="41" spans="1:15" ht="12" customHeight="1">
      <c r="A41" s="172"/>
      <c r="B41" s="172"/>
      <c r="C41" s="43"/>
      <c r="D41" s="219" t="s">
        <v>420</v>
      </c>
      <c r="E41" s="42"/>
      <c r="F41" s="41">
        <f t="shared" si="0"/>
        <v>1</v>
      </c>
      <c r="G41" s="41">
        <v>0</v>
      </c>
      <c r="H41" s="41">
        <v>0</v>
      </c>
      <c r="I41" s="41">
        <v>1</v>
      </c>
      <c r="J41" s="41">
        <v>0</v>
      </c>
      <c r="K41" s="41">
        <v>0</v>
      </c>
      <c r="L41" s="41">
        <v>0</v>
      </c>
      <c r="M41" s="134">
        <v>0</v>
      </c>
      <c r="N41" s="41">
        <v>0</v>
      </c>
      <c r="O41" s="41">
        <v>1</v>
      </c>
    </row>
    <row r="42" spans="1:15" ht="12" customHeight="1">
      <c r="A42" s="172"/>
      <c r="B42" s="172"/>
      <c r="C42" s="40"/>
      <c r="D42" s="220"/>
      <c r="E42" s="39"/>
      <c r="F42" s="44">
        <f t="shared" si="0"/>
        <v>1</v>
      </c>
      <c r="G42" s="37">
        <f t="shared" ref="G42" si="126">IF(G41=0,0,G41/$F41)</f>
        <v>0</v>
      </c>
      <c r="H42" s="37">
        <f t="shared" ref="H42" si="127">IF(H41=0,0,H41/$F41)</f>
        <v>0</v>
      </c>
      <c r="I42" s="37">
        <f>IF(I41=0,0,I41/$F41)</f>
        <v>1</v>
      </c>
      <c r="J42" s="37">
        <f t="shared" ref="J42" si="128">IF(J41=0,0,J41/$F41)</f>
        <v>0</v>
      </c>
      <c r="K42" s="37">
        <f t="shared" ref="K42:L42" si="129">IF(K41=0,0,K41/$F41)</f>
        <v>0</v>
      </c>
      <c r="L42" s="37">
        <f t="shared" si="129"/>
        <v>0</v>
      </c>
      <c r="M42" s="135">
        <f t="shared" ref="M42" si="130">IF(M41=0,0,M41/$F41)</f>
        <v>0</v>
      </c>
      <c r="N42" s="37">
        <f t="shared" ref="N42" si="131">IF(N41=0,0,N41/$F41)</f>
        <v>0</v>
      </c>
      <c r="O42" s="37">
        <f>IF(O41=0,0,O41/$F41)</f>
        <v>1</v>
      </c>
    </row>
    <row r="43" spans="1:15" ht="12" customHeight="1">
      <c r="A43" s="172"/>
      <c r="B43" s="172"/>
      <c r="C43" s="43"/>
      <c r="D43" s="219" t="s">
        <v>421</v>
      </c>
      <c r="E43" s="42"/>
      <c r="F43" s="41">
        <f t="shared" si="0"/>
        <v>2</v>
      </c>
      <c r="G43" s="41">
        <v>2</v>
      </c>
      <c r="H43" s="41">
        <v>0</v>
      </c>
      <c r="I43" s="41">
        <v>0</v>
      </c>
      <c r="J43" s="41">
        <v>0</v>
      </c>
      <c r="K43" s="41">
        <v>0</v>
      </c>
      <c r="L43" s="41">
        <v>1</v>
      </c>
      <c r="M43" s="41">
        <v>0</v>
      </c>
      <c r="N43" s="41">
        <v>0</v>
      </c>
      <c r="O43" s="41">
        <v>1</v>
      </c>
    </row>
    <row r="44" spans="1:15" ht="12" customHeight="1">
      <c r="A44" s="172"/>
      <c r="B44" s="172"/>
      <c r="C44" s="40"/>
      <c r="D44" s="220"/>
      <c r="E44" s="39"/>
      <c r="F44" s="44">
        <f t="shared" si="0"/>
        <v>1</v>
      </c>
      <c r="G44" s="37">
        <f t="shared" ref="G44" si="132">IF(G43=0,0,G43/$F43)</f>
        <v>1</v>
      </c>
      <c r="H44" s="37">
        <f t="shared" ref="H44" si="133">IF(H43=0,0,H43/$F43)</f>
        <v>0</v>
      </c>
      <c r="I44" s="37">
        <f t="shared" ref="I44" si="134">IF(I43=0,0,I43/$F43)</f>
        <v>0</v>
      </c>
      <c r="J44" s="37">
        <f t="shared" ref="J44" si="135">IF(J43=0,0,J43/$F43)</f>
        <v>0</v>
      </c>
      <c r="K44" s="37">
        <f t="shared" ref="K44:L44" si="136">IF(K43=0,0,K43/$F43)</f>
        <v>0</v>
      </c>
      <c r="L44" s="37">
        <f t="shared" si="136"/>
        <v>0.5</v>
      </c>
      <c r="M44" s="37">
        <f t="shared" ref="M44" si="137">IF(M43=0,0,M43/$F43)</f>
        <v>0</v>
      </c>
      <c r="N44" s="37">
        <f t="shared" ref="N44" si="138">IF(N43=0,0,N43/$F43)</f>
        <v>0</v>
      </c>
      <c r="O44" s="37">
        <f t="shared" ref="O44" si="139">IF(O43=0,0,O43/$F43)</f>
        <v>0.5</v>
      </c>
    </row>
    <row r="45" spans="1:15" ht="12" customHeight="1">
      <c r="A45" s="172"/>
      <c r="B45" s="172"/>
      <c r="C45" s="43"/>
      <c r="D45" s="219" t="s">
        <v>422</v>
      </c>
      <c r="E45" s="42"/>
      <c r="F45" s="41">
        <f t="shared" si="0"/>
        <v>6</v>
      </c>
      <c r="G45" s="41">
        <v>4</v>
      </c>
      <c r="H45" s="41">
        <v>2</v>
      </c>
      <c r="I45" s="41">
        <v>0</v>
      </c>
      <c r="J45" s="41">
        <v>2</v>
      </c>
      <c r="K45" s="41">
        <v>0</v>
      </c>
      <c r="L45" s="41">
        <v>2</v>
      </c>
      <c r="M45" s="41">
        <v>0</v>
      </c>
      <c r="N45" s="41">
        <v>2</v>
      </c>
      <c r="O45" s="41">
        <v>0</v>
      </c>
    </row>
    <row r="46" spans="1:15" ht="12" customHeight="1">
      <c r="A46" s="172"/>
      <c r="B46" s="172"/>
      <c r="C46" s="40"/>
      <c r="D46" s="220"/>
      <c r="E46" s="39"/>
      <c r="F46" s="44">
        <f t="shared" si="0"/>
        <v>0.99999999999999989</v>
      </c>
      <c r="G46" s="37">
        <f t="shared" ref="G46" si="140">IF(G45=0,0,G45/$F45)</f>
        <v>0.66666666666666663</v>
      </c>
      <c r="H46" s="37">
        <f t="shared" ref="H46" si="141">IF(H45=0,0,H45/$F45)</f>
        <v>0.33333333333333331</v>
      </c>
      <c r="I46" s="37">
        <f t="shared" ref="I46" si="142">IF(I45=0,0,I45/$F45)</f>
        <v>0</v>
      </c>
      <c r="J46" s="37">
        <f t="shared" ref="J46" si="143">IF(J45=0,0,J45/$F45)</f>
        <v>0.33333333333333331</v>
      </c>
      <c r="K46" s="37">
        <f t="shared" ref="K46:L46" si="144">IF(K45=0,0,K45/$F45)</f>
        <v>0</v>
      </c>
      <c r="L46" s="37">
        <f t="shared" si="144"/>
        <v>0.33333333333333331</v>
      </c>
      <c r="M46" s="37">
        <f t="shared" ref="M46" si="145">IF(M45=0,0,M45/$F45)</f>
        <v>0</v>
      </c>
      <c r="N46" s="37">
        <f t="shared" ref="N46" si="146">IF(N45=0,0,N45/$F45)</f>
        <v>0.33333333333333331</v>
      </c>
      <c r="O46" s="37">
        <f t="shared" ref="O46" si="147">IF(O45=0,0,O45/$F45)</f>
        <v>0</v>
      </c>
    </row>
    <row r="47" spans="1:15" ht="11.25" customHeight="1">
      <c r="A47" s="172"/>
      <c r="B47" s="172"/>
      <c r="C47" s="43"/>
      <c r="D47" s="219" t="s">
        <v>423</v>
      </c>
      <c r="E47" s="42"/>
      <c r="F47" s="41">
        <f t="shared" si="0"/>
        <v>3</v>
      </c>
      <c r="G47" s="41">
        <v>3</v>
      </c>
      <c r="H47" s="41">
        <v>0</v>
      </c>
      <c r="I47" s="41">
        <v>0</v>
      </c>
      <c r="J47" s="41">
        <v>3</v>
      </c>
      <c r="K47" s="41">
        <v>0</v>
      </c>
      <c r="L47" s="41">
        <v>0</v>
      </c>
      <c r="M47" s="41">
        <v>0</v>
      </c>
      <c r="N47" s="41">
        <v>0</v>
      </c>
      <c r="O47" s="41">
        <v>0</v>
      </c>
    </row>
    <row r="48" spans="1:15" ht="12" customHeight="1">
      <c r="A48" s="172"/>
      <c r="B48" s="172"/>
      <c r="C48" s="40"/>
      <c r="D48" s="220"/>
      <c r="E48" s="39"/>
      <c r="F48" s="44">
        <f t="shared" si="0"/>
        <v>1</v>
      </c>
      <c r="G48" s="37">
        <f t="shared" ref="G48" si="148">IF(G47=0,0,G47/$F47)</f>
        <v>1</v>
      </c>
      <c r="H48" s="37">
        <f t="shared" ref="H48" si="149">IF(H47=0,0,H47/$F47)</f>
        <v>0</v>
      </c>
      <c r="I48" s="37">
        <f t="shared" ref="I48" si="150">IF(I47=0,0,I47/$F47)</f>
        <v>0</v>
      </c>
      <c r="J48" s="37">
        <f t="shared" ref="J48" si="151">IF(J47=0,0,J47/$F47)</f>
        <v>1</v>
      </c>
      <c r="K48" s="37">
        <f t="shared" ref="K48:L48" si="152">IF(K47=0,0,K47/$F47)</f>
        <v>0</v>
      </c>
      <c r="L48" s="37">
        <f t="shared" si="152"/>
        <v>0</v>
      </c>
      <c r="M48" s="37">
        <f t="shared" ref="M48" si="153">IF(M47=0,0,M47/$F47)</f>
        <v>0</v>
      </c>
      <c r="N48" s="37">
        <f t="shared" ref="N48" si="154">IF(N47=0,0,N47/$F47)</f>
        <v>0</v>
      </c>
      <c r="O48" s="37">
        <f t="shared" ref="O48" si="155">IF(O47=0,0,O47/$F47)</f>
        <v>0</v>
      </c>
    </row>
    <row r="49" spans="1:15" ht="12" customHeight="1">
      <c r="A49" s="172"/>
      <c r="B49" s="172"/>
      <c r="C49" s="43"/>
      <c r="D49" s="219" t="s">
        <v>424</v>
      </c>
      <c r="E49" s="42"/>
      <c r="F49" s="41">
        <f t="shared" si="0"/>
        <v>5</v>
      </c>
      <c r="G49" s="41">
        <v>3</v>
      </c>
      <c r="H49" s="41">
        <v>1</v>
      </c>
      <c r="I49" s="41">
        <v>1</v>
      </c>
      <c r="J49" s="41">
        <v>0</v>
      </c>
      <c r="K49" s="41">
        <v>0</v>
      </c>
      <c r="L49" s="41">
        <v>1</v>
      </c>
      <c r="M49" s="41">
        <v>1</v>
      </c>
      <c r="N49" s="41">
        <v>2</v>
      </c>
      <c r="O49" s="41">
        <v>1</v>
      </c>
    </row>
    <row r="50" spans="1:15" ht="12" customHeight="1">
      <c r="A50" s="172"/>
      <c r="B50" s="172"/>
      <c r="C50" s="40"/>
      <c r="D50" s="220"/>
      <c r="E50" s="39"/>
      <c r="F50" s="44">
        <f t="shared" si="0"/>
        <v>0.99999999999999989</v>
      </c>
      <c r="G50" s="37">
        <f t="shared" ref="G50" si="156">IF(G49=0,0,G49/$F49)</f>
        <v>0.6</v>
      </c>
      <c r="H50" s="37">
        <f t="shared" ref="H50" si="157">IF(H49=0,0,H49/$F49)</f>
        <v>0.2</v>
      </c>
      <c r="I50" s="37">
        <f t="shared" ref="I50" si="158">IF(I49=0,0,I49/$F49)</f>
        <v>0.2</v>
      </c>
      <c r="J50" s="37">
        <f t="shared" ref="J50" si="159">IF(J49=0,0,J49/$F49)</f>
        <v>0</v>
      </c>
      <c r="K50" s="37">
        <f t="shared" ref="K50:L50" si="160">IF(K49=0,0,K49/$F49)</f>
        <v>0</v>
      </c>
      <c r="L50" s="37">
        <f t="shared" si="160"/>
        <v>0.2</v>
      </c>
      <c r="M50" s="37">
        <f t="shared" ref="M50" si="161">IF(M49=0,0,M49/$F49)</f>
        <v>0.2</v>
      </c>
      <c r="N50" s="37">
        <f t="shared" ref="N50" si="162">IF(N49=0,0,N49/$F49)</f>
        <v>0.4</v>
      </c>
      <c r="O50" s="37">
        <f t="shared" ref="O50" si="163">IF(O49=0,0,O49/$F49)</f>
        <v>0.2</v>
      </c>
    </row>
    <row r="51" spans="1:15" ht="12" customHeight="1">
      <c r="A51" s="172"/>
      <c r="B51" s="172"/>
      <c r="C51" s="43"/>
      <c r="D51" s="219" t="s">
        <v>425</v>
      </c>
      <c r="E51" s="42"/>
      <c r="F51" s="41">
        <f t="shared" si="0"/>
        <v>15</v>
      </c>
      <c r="G51" s="41">
        <v>12</v>
      </c>
      <c r="H51" s="41">
        <v>0</v>
      </c>
      <c r="I51" s="41">
        <v>3</v>
      </c>
      <c r="J51" s="41">
        <v>7</v>
      </c>
      <c r="K51" s="41">
        <v>0</v>
      </c>
      <c r="L51" s="41">
        <v>4</v>
      </c>
      <c r="M51" s="41">
        <v>0</v>
      </c>
      <c r="N51" s="41">
        <v>1</v>
      </c>
      <c r="O51" s="41">
        <v>3</v>
      </c>
    </row>
    <row r="52" spans="1:15" ht="12" customHeight="1">
      <c r="A52" s="172"/>
      <c r="B52" s="172"/>
      <c r="C52" s="40"/>
      <c r="D52" s="220"/>
      <c r="E52" s="39"/>
      <c r="F52" s="44">
        <f t="shared" si="0"/>
        <v>1</v>
      </c>
      <c r="G52" s="37">
        <f t="shared" ref="G52" si="164">IF(G51=0,0,G51/$F51)</f>
        <v>0.8</v>
      </c>
      <c r="H52" s="37">
        <f t="shared" ref="H52" si="165">IF(H51=0,0,H51/$F51)</f>
        <v>0</v>
      </c>
      <c r="I52" s="37">
        <f t="shared" ref="I52" si="166">IF(I51=0,0,I51/$F51)</f>
        <v>0.2</v>
      </c>
      <c r="J52" s="37">
        <f t="shared" ref="J52" si="167">IF(J51=0,0,J51/$F51)</f>
        <v>0.46666666666666667</v>
      </c>
      <c r="K52" s="37">
        <f t="shared" ref="K52:L52" si="168">IF(K51=0,0,K51/$F51)</f>
        <v>0</v>
      </c>
      <c r="L52" s="37">
        <f t="shared" si="168"/>
        <v>0.26666666666666666</v>
      </c>
      <c r="M52" s="37">
        <f t="shared" ref="M52" si="169">IF(M51=0,0,M51/$F51)</f>
        <v>0</v>
      </c>
      <c r="N52" s="37">
        <f t="shared" ref="N52" si="170">IF(N51=0,0,N51/$F51)</f>
        <v>6.6666666666666666E-2</v>
      </c>
      <c r="O52" s="37">
        <f t="shared" ref="O52" si="171">IF(O51=0,0,O51/$F51)</f>
        <v>0.2</v>
      </c>
    </row>
    <row r="53" spans="1:15" ht="12" customHeight="1">
      <c r="A53" s="172"/>
      <c r="B53" s="172"/>
      <c r="C53" s="43"/>
      <c r="D53" s="219" t="s">
        <v>426</v>
      </c>
      <c r="E53" s="42"/>
      <c r="F53" s="41">
        <f t="shared" si="0"/>
        <v>5</v>
      </c>
      <c r="G53" s="41">
        <v>4</v>
      </c>
      <c r="H53" s="41">
        <v>1</v>
      </c>
      <c r="I53" s="41">
        <v>0</v>
      </c>
      <c r="J53" s="41">
        <v>3</v>
      </c>
      <c r="K53" s="41">
        <v>1</v>
      </c>
      <c r="L53" s="41">
        <v>0</v>
      </c>
      <c r="M53" s="41">
        <v>0</v>
      </c>
      <c r="N53" s="41">
        <v>1</v>
      </c>
      <c r="O53" s="41">
        <v>0</v>
      </c>
    </row>
    <row r="54" spans="1:15" ht="12" customHeight="1">
      <c r="A54" s="172"/>
      <c r="B54" s="172"/>
      <c r="C54" s="40"/>
      <c r="D54" s="220"/>
      <c r="E54" s="39"/>
      <c r="F54" s="44">
        <f t="shared" si="0"/>
        <v>1</v>
      </c>
      <c r="G54" s="37">
        <f t="shared" ref="G54" si="172">IF(G53=0,0,G53/$F53)</f>
        <v>0.8</v>
      </c>
      <c r="H54" s="37">
        <f t="shared" ref="H54" si="173">IF(H53=0,0,H53/$F53)</f>
        <v>0.2</v>
      </c>
      <c r="I54" s="37">
        <f t="shared" ref="I54" si="174">IF(I53=0,0,I53/$F53)</f>
        <v>0</v>
      </c>
      <c r="J54" s="37">
        <f t="shared" ref="J54" si="175">IF(J53=0,0,J53/$F53)</f>
        <v>0.6</v>
      </c>
      <c r="K54" s="37">
        <f t="shared" ref="K54:L54" si="176">IF(K53=0,0,K53/$F53)</f>
        <v>0.2</v>
      </c>
      <c r="L54" s="37">
        <f t="shared" si="176"/>
        <v>0</v>
      </c>
      <c r="M54" s="37">
        <f t="shared" ref="M54" si="177">IF(M53=0,0,M53/$F53)</f>
        <v>0</v>
      </c>
      <c r="N54" s="37">
        <f t="shared" ref="N54" si="178">IF(N53=0,0,N53/$F53)</f>
        <v>0.2</v>
      </c>
      <c r="O54" s="37">
        <f t="shared" ref="O54" si="179">IF(O53=0,0,O53/$F53)</f>
        <v>0</v>
      </c>
    </row>
    <row r="55" spans="1:15" ht="12" customHeight="1">
      <c r="A55" s="172"/>
      <c r="B55" s="172"/>
      <c r="C55" s="43"/>
      <c r="D55" s="219" t="s">
        <v>427</v>
      </c>
      <c r="E55" s="42"/>
      <c r="F55" s="41">
        <f t="shared" si="0"/>
        <v>31</v>
      </c>
      <c r="G55" s="41">
        <v>26</v>
      </c>
      <c r="H55" s="41">
        <v>3</v>
      </c>
      <c r="I55" s="41">
        <v>2</v>
      </c>
      <c r="J55" s="41">
        <v>11</v>
      </c>
      <c r="K55" s="41">
        <v>1</v>
      </c>
      <c r="L55" s="41">
        <v>9</v>
      </c>
      <c r="M55" s="41">
        <v>2</v>
      </c>
      <c r="N55" s="41">
        <v>4</v>
      </c>
      <c r="O55" s="41">
        <v>4</v>
      </c>
    </row>
    <row r="56" spans="1:15" ht="12" customHeight="1">
      <c r="A56" s="172"/>
      <c r="B56" s="172"/>
      <c r="C56" s="40"/>
      <c r="D56" s="220"/>
      <c r="E56" s="39"/>
      <c r="F56" s="44">
        <f t="shared" si="0"/>
        <v>1</v>
      </c>
      <c r="G56" s="37">
        <f t="shared" ref="G56" si="180">IF(G55=0,0,G55/$F55)</f>
        <v>0.83870967741935487</v>
      </c>
      <c r="H56" s="37">
        <f t="shared" ref="H56" si="181">IF(H55=0,0,H55/$F55)</f>
        <v>9.6774193548387094E-2</v>
      </c>
      <c r="I56" s="37">
        <f t="shared" ref="I56" si="182">IF(I55=0,0,I55/$F55)</f>
        <v>6.4516129032258063E-2</v>
      </c>
      <c r="J56" s="37">
        <f t="shared" ref="J56" si="183">IF(J55=0,0,J55/$F55)</f>
        <v>0.35483870967741937</v>
      </c>
      <c r="K56" s="37">
        <f t="shared" ref="K56:L56" si="184">IF(K55=0,0,K55/$F55)</f>
        <v>3.2258064516129031E-2</v>
      </c>
      <c r="L56" s="37">
        <f t="shared" si="184"/>
        <v>0.29032258064516131</v>
      </c>
      <c r="M56" s="37">
        <f t="shared" ref="M56" si="185">IF(M55=0,0,M55/$F55)</f>
        <v>6.4516129032258063E-2</v>
      </c>
      <c r="N56" s="37">
        <f t="shared" ref="N56" si="186">IF(N55=0,0,N55/$F55)</f>
        <v>0.12903225806451613</v>
      </c>
      <c r="O56" s="37">
        <f t="shared" ref="O56" si="187">IF(O55=0,0,O55/$F55)</f>
        <v>0.12903225806451613</v>
      </c>
    </row>
    <row r="57" spans="1:15" ht="12" customHeight="1">
      <c r="A57" s="172"/>
      <c r="B57" s="172"/>
      <c r="C57" s="43"/>
      <c r="D57" s="219" t="s">
        <v>428</v>
      </c>
      <c r="E57" s="42"/>
      <c r="F57" s="41">
        <f t="shared" si="0"/>
        <v>10</v>
      </c>
      <c r="G57" s="41">
        <v>9</v>
      </c>
      <c r="H57" s="41">
        <v>1</v>
      </c>
      <c r="I57" s="41">
        <v>0</v>
      </c>
      <c r="J57" s="41">
        <v>5</v>
      </c>
      <c r="K57" s="41">
        <v>0</v>
      </c>
      <c r="L57" s="41">
        <v>2</v>
      </c>
      <c r="M57" s="41">
        <v>1</v>
      </c>
      <c r="N57" s="41">
        <v>2</v>
      </c>
      <c r="O57" s="41">
        <v>0</v>
      </c>
    </row>
    <row r="58" spans="1:15" ht="12" customHeight="1">
      <c r="A58" s="172"/>
      <c r="B58" s="172"/>
      <c r="C58" s="40"/>
      <c r="D58" s="220"/>
      <c r="E58" s="39"/>
      <c r="F58" s="44">
        <f t="shared" si="0"/>
        <v>1</v>
      </c>
      <c r="G58" s="37">
        <f t="shared" ref="G58" si="188">IF(G57=0,0,G57/$F57)</f>
        <v>0.9</v>
      </c>
      <c r="H58" s="37">
        <f t="shared" ref="H58" si="189">IF(H57=0,0,H57/$F57)</f>
        <v>0.1</v>
      </c>
      <c r="I58" s="37">
        <f t="shared" ref="I58" si="190">IF(I57=0,0,I57/$F57)</f>
        <v>0</v>
      </c>
      <c r="J58" s="37">
        <f t="shared" ref="J58" si="191">IF(J57=0,0,J57/$F57)</f>
        <v>0.5</v>
      </c>
      <c r="K58" s="37">
        <f t="shared" ref="K58:L58" si="192">IF(K57=0,0,K57/$F57)</f>
        <v>0</v>
      </c>
      <c r="L58" s="37">
        <f t="shared" si="192"/>
        <v>0.2</v>
      </c>
      <c r="M58" s="37">
        <f t="shared" ref="M58" si="193">IF(M57=0,0,M57/$F57)</f>
        <v>0.1</v>
      </c>
      <c r="N58" s="37">
        <f t="shared" ref="N58" si="194">IF(N57=0,0,N57/$F57)</f>
        <v>0.2</v>
      </c>
      <c r="O58" s="37">
        <f t="shared" ref="O58" si="195">IF(O57=0,0,O57/$F57)</f>
        <v>0</v>
      </c>
    </row>
    <row r="59" spans="1:15" ht="12.75" customHeight="1">
      <c r="A59" s="172"/>
      <c r="B59" s="172"/>
      <c r="C59" s="43"/>
      <c r="D59" s="219" t="s">
        <v>429</v>
      </c>
      <c r="E59" s="42"/>
      <c r="F59" s="41">
        <f t="shared" si="0"/>
        <v>28</v>
      </c>
      <c r="G59" s="41">
        <v>27</v>
      </c>
      <c r="H59" s="41">
        <v>1</v>
      </c>
      <c r="I59" s="41">
        <v>0</v>
      </c>
      <c r="J59" s="41">
        <v>11</v>
      </c>
      <c r="K59" s="41">
        <v>1</v>
      </c>
      <c r="L59" s="41">
        <v>7</v>
      </c>
      <c r="M59" s="41">
        <v>6</v>
      </c>
      <c r="N59" s="41">
        <v>3</v>
      </c>
      <c r="O59" s="41">
        <v>0</v>
      </c>
    </row>
    <row r="60" spans="1:15" ht="12.75" customHeight="1">
      <c r="A60" s="172"/>
      <c r="B60" s="172"/>
      <c r="C60" s="40"/>
      <c r="D60" s="220"/>
      <c r="E60" s="39"/>
      <c r="F60" s="44">
        <f t="shared" si="0"/>
        <v>1</v>
      </c>
      <c r="G60" s="37">
        <f t="shared" ref="G60" si="196">IF(G59=0,0,G59/$F59)</f>
        <v>0.9642857142857143</v>
      </c>
      <c r="H60" s="37">
        <f t="shared" ref="H60" si="197">IF(H59=0,0,H59/$F59)</f>
        <v>3.5714285714285712E-2</v>
      </c>
      <c r="I60" s="37">
        <f t="shared" ref="I60" si="198">IF(I59=0,0,I59/$F59)</f>
        <v>0</v>
      </c>
      <c r="J60" s="37">
        <f t="shared" ref="J60" si="199">IF(J59=0,0,J59/$F59)</f>
        <v>0.39285714285714285</v>
      </c>
      <c r="K60" s="37">
        <f t="shared" ref="K60:L60" si="200">IF(K59=0,0,K59/$F59)</f>
        <v>3.5714285714285712E-2</v>
      </c>
      <c r="L60" s="37">
        <f t="shared" si="200"/>
        <v>0.25</v>
      </c>
      <c r="M60" s="37">
        <f t="shared" ref="M60" si="201">IF(M59=0,0,M59/$F59)</f>
        <v>0.21428571428571427</v>
      </c>
      <c r="N60" s="37">
        <f t="shared" ref="N60" si="202">IF(N59=0,0,N59/$F59)</f>
        <v>0.10714285714285714</v>
      </c>
      <c r="O60" s="37">
        <f t="shared" ref="O60" si="203">IF(O59=0,0,O59/$F59)</f>
        <v>0</v>
      </c>
    </row>
    <row r="61" spans="1:15" ht="12" customHeight="1">
      <c r="A61" s="172"/>
      <c r="B61" s="172"/>
      <c r="C61" s="43"/>
      <c r="D61" s="219" t="s">
        <v>21</v>
      </c>
      <c r="E61" s="42"/>
      <c r="F61" s="41">
        <f t="shared" si="0"/>
        <v>13</v>
      </c>
      <c r="G61" s="41">
        <v>13</v>
      </c>
      <c r="H61" s="41">
        <v>0</v>
      </c>
      <c r="I61" s="41">
        <v>0</v>
      </c>
      <c r="J61" s="41">
        <v>7</v>
      </c>
      <c r="K61" s="41">
        <v>0</v>
      </c>
      <c r="L61" s="41">
        <v>2</v>
      </c>
      <c r="M61" s="41">
        <v>1</v>
      </c>
      <c r="N61" s="41">
        <v>2</v>
      </c>
      <c r="O61" s="41">
        <v>1</v>
      </c>
    </row>
    <row r="62" spans="1:15" ht="12" customHeight="1">
      <c r="A62" s="172"/>
      <c r="B62" s="172"/>
      <c r="C62" s="40"/>
      <c r="D62" s="220"/>
      <c r="E62" s="39"/>
      <c r="F62" s="44">
        <f t="shared" si="0"/>
        <v>0.99999999999999989</v>
      </c>
      <c r="G62" s="37">
        <f t="shared" ref="G62" si="204">IF(G61=0,0,G61/$F61)</f>
        <v>1</v>
      </c>
      <c r="H62" s="37">
        <f t="shared" ref="H62" si="205">IF(H61=0,0,H61/$F61)</f>
        <v>0</v>
      </c>
      <c r="I62" s="37">
        <f t="shared" ref="I62" si="206">IF(I61=0,0,I61/$F61)</f>
        <v>0</v>
      </c>
      <c r="J62" s="37">
        <f t="shared" ref="J62" si="207">IF(J61=0,0,J61/$F61)</f>
        <v>0.53846153846153844</v>
      </c>
      <c r="K62" s="37">
        <f t="shared" ref="K62:L62" si="208">IF(K61=0,0,K61/$F61)</f>
        <v>0</v>
      </c>
      <c r="L62" s="37">
        <f t="shared" si="208"/>
        <v>0.15384615384615385</v>
      </c>
      <c r="M62" s="37">
        <f t="shared" ref="M62" si="209">IF(M61=0,0,M61/$F61)</f>
        <v>7.6923076923076927E-2</v>
      </c>
      <c r="N62" s="37">
        <f t="shared" ref="N62" si="210">IF(N61=0,0,N61/$F61)</f>
        <v>0.15384615384615385</v>
      </c>
      <c r="O62" s="37">
        <f t="shared" ref="O62" si="211">IF(O61=0,0,O61/$F61)</f>
        <v>7.6923076923076927E-2</v>
      </c>
    </row>
    <row r="63" spans="1:15" ht="12" customHeight="1">
      <c r="A63" s="172"/>
      <c r="B63" s="172"/>
      <c r="C63" s="43"/>
      <c r="D63" s="219" t="s">
        <v>430</v>
      </c>
      <c r="E63" s="42"/>
      <c r="F63" s="41">
        <f t="shared" si="0"/>
        <v>8</v>
      </c>
      <c r="G63" s="41">
        <v>7</v>
      </c>
      <c r="H63" s="41">
        <v>0</v>
      </c>
      <c r="I63" s="41">
        <v>1</v>
      </c>
      <c r="J63" s="41">
        <v>3</v>
      </c>
      <c r="K63" s="41">
        <v>0</v>
      </c>
      <c r="L63" s="41">
        <v>2</v>
      </c>
      <c r="M63" s="41">
        <v>1</v>
      </c>
      <c r="N63" s="41">
        <v>1</v>
      </c>
      <c r="O63" s="41">
        <v>1</v>
      </c>
    </row>
    <row r="64" spans="1:15" ht="12" customHeight="1">
      <c r="A64" s="172"/>
      <c r="B64" s="172"/>
      <c r="C64" s="40"/>
      <c r="D64" s="220"/>
      <c r="E64" s="39"/>
      <c r="F64" s="44">
        <f t="shared" si="0"/>
        <v>1</v>
      </c>
      <c r="G64" s="37">
        <f t="shared" ref="G64" si="212">IF(G63=0,0,G63/$F63)</f>
        <v>0.875</v>
      </c>
      <c r="H64" s="37">
        <f t="shared" ref="H64" si="213">IF(H63=0,0,H63/$F63)</f>
        <v>0</v>
      </c>
      <c r="I64" s="37">
        <f t="shared" ref="I64" si="214">IF(I63=0,0,I63/$F63)</f>
        <v>0.125</v>
      </c>
      <c r="J64" s="37">
        <f t="shared" ref="J64" si="215">IF(J63=0,0,J63/$F63)</f>
        <v>0.375</v>
      </c>
      <c r="K64" s="37">
        <f t="shared" ref="K64:L64" si="216">IF(K63=0,0,K63/$F63)</f>
        <v>0</v>
      </c>
      <c r="L64" s="37">
        <f t="shared" si="216"/>
        <v>0.25</v>
      </c>
      <c r="M64" s="37">
        <f t="shared" ref="M64" si="217">IF(M63=0,0,M63/$F63)</f>
        <v>0.125</v>
      </c>
      <c r="N64" s="37">
        <f t="shared" ref="N64" si="218">IF(N63=0,0,N63/$F63)</f>
        <v>0.125</v>
      </c>
      <c r="O64" s="37">
        <f t="shared" ref="O64" si="219">IF(O63=0,0,O63/$F63)</f>
        <v>0.125</v>
      </c>
    </row>
    <row r="65" spans="1:15" ht="12" customHeight="1">
      <c r="A65" s="172"/>
      <c r="B65" s="172"/>
      <c r="C65" s="43"/>
      <c r="D65" s="219" t="s">
        <v>431</v>
      </c>
      <c r="E65" s="42"/>
      <c r="F65" s="41">
        <f t="shared" si="0"/>
        <v>15</v>
      </c>
      <c r="G65" s="41">
        <v>14</v>
      </c>
      <c r="H65" s="41">
        <v>1</v>
      </c>
      <c r="I65" s="41">
        <v>0</v>
      </c>
      <c r="J65" s="41">
        <v>10</v>
      </c>
      <c r="K65" s="41">
        <v>1</v>
      </c>
      <c r="L65" s="41">
        <v>2</v>
      </c>
      <c r="M65" s="41">
        <v>1</v>
      </c>
      <c r="N65" s="41">
        <v>1</v>
      </c>
      <c r="O65" s="41">
        <v>0</v>
      </c>
    </row>
    <row r="66" spans="1:15" ht="12" customHeight="1">
      <c r="A66" s="172"/>
      <c r="B66" s="172"/>
      <c r="C66" s="40"/>
      <c r="D66" s="220"/>
      <c r="E66" s="39"/>
      <c r="F66" s="44">
        <f t="shared" si="0"/>
        <v>0.99999999999999989</v>
      </c>
      <c r="G66" s="37">
        <f t="shared" ref="G66" si="220">IF(G65=0,0,G65/$F65)</f>
        <v>0.93333333333333335</v>
      </c>
      <c r="H66" s="37">
        <f t="shared" ref="H66" si="221">IF(H65=0,0,H65/$F65)</f>
        <v>6.6666666666666666E-2</v>
      </c>
      <c r="I66" s="37">
        <f t="shared" ref="I66" si="222">IF(I65=0,0,I65/$F65)</f>
        <v>0</v>
      </c>
      <c r="J66" s="37">
        <f t="shared" ref="J66" si="223">IF(J65=0,0,J65/$F65)</f>
        <v>0.66666666666666663</v>
      </c>
      <c r="K66" s="37">
        <f t="shared" ref="K66:L66" si="224">IF(K65=0,0,K65/$F65)</f>
        <v>6.6666666666666666E-2</v>
      </c>
      <c r="L66" s="37">
        <f t="shared" si="224"/>
        <v>0.13333333333333333</v>
      </c>
      <c r="M66" s="37">
        <f t="shared" ref="M66" si="225">IF(M65=0,0,M65/$F65)</f>
        <v>6.6666666666666666E-2</v>
      </c>
      <c r="N66" s="37">
        <f t="shared" ref="N66" si="226">IF(N65=0,0,N65/$F65)</f>
        <v>6.6666666666666666E-2</v>
      </c>
      <c r="O66" s="37">
        <f t="shared" ref="O66" si="227">IF(O65=0,0,O65/$F65)</f>
        <v>0</v>
      </c>
    </row>
    <row r="67" spans="1:15" ht="12" customHeight="1">
      <c r="A67" s="172"/>
      <c r="B67" s="172"/>
      <c r="C67" s="43"/>
      <c r="D67" s="219" t="s">
        <v>432</v>
      </c>
      <c r="E67" s="42"/>
      <c r="F67" s="41">
        <f t="shared" si="0"/>
        <v>5</v>
      </c>
      <c r="G67" s="41">
        <v>4</v>
      </c>
      <c r="H67" s="41">
        <v>1</v>
      </c>
      <c r="I67" s="41">
        <v>0</v>
      </c>
      <c r="J67" s="41">
        <v>0</v>
      </c>
      <c r="K67" s="41">
        <v>0</v>
      </c>
      <c r="L67" s="41">
        <v>3</v>
      </c>
      <c r="M67" s="41">
        <v>1</v>
      </c>
      <c r="N67" s="41">
        <v>1</v>
      </c>
      <c r="O67" s="41">
        <v>0</v>
      </c>
    </row>
    <row r="68" spans="1:15" ht="12" customHeight="1">
      <c r="A68" s="172"/>
      <c r="B68" s="173"/>
      <c r="C68" s="40"/>
      <c r="D68" s="220"/>
      <c r="E68" s="39"/>
      <c r="F68" s="44">
        <f t="shared" si="0"/>
        <v>1</v>
      </c>
      <c r="G68" s="37">
        <f t="shared" ref="G68" si="228">IF(G67=0,0,G67/$F67)</f>
        <v>0.8</v>
      </c>
      <c r="H68" s="37">
        <f t="shared" ref="H68" si="229">IF(H67=0,0,H67/$F67)</f>
        <v>0.2</v>
      </c>
      <c r="I68" s="37">
        <f t="shared" ref="I68" si="230">IF(I67=0,0,I67/$F67)</f>
        <v>0</v>
      </c>
      <c r="J68" s="37">
        <f t="shared" ref="J68" si="231">IF(J67=0,0,J67/$F67)</f>
        <v>0</v>
      </c>
      <c r="K68" s="37">
        <f t="shared" ref="K68:L68" si="232">IF(K67=0,0,K67/$F67)</f>
        <v>0</v>
      </c>
      <c r="L68" s="37">
        <f t="shared" si="232"/>
        <v>0.6</v>
      </c>
      <c r="M68" s="37">
        <f t="shared" ref="M68" si="233">IF(M67=0,0,M67/$F67)</f>
        <v>0.2</v>
      </c>
      <c r="N68" s="37">
        <f t="shared" ref="N68" si="234">IF(N67=0,0,N67/$F67)</f>
        <v>0.2</v>
      </c>
      <c r="O68" s="37">
        <f t="shared" ref="O68" si="235">IF(O67=0,0,O67/$F67)</f>
        <v>0</v>
      </c>
    </row>
    <row r="69" spans="1:15" ht="12" customHeight="1">
      <c r="A69" s="172"/>
      <c r="B69" s="171" t="s">
        <v>17</v>
      </c>
      <c r="C69" s="43"/>
      <c r="D69" s="219" t="s">
        <v>16</v>
      </c>
      <c r="E69" s="42"/>
      <c r="F69" s="41">
        <f t="shared" si="0"/>
        <v>681</v>
      </c>
      <c r="G69" s="41">
        <f>SUM(G71,G73,G75,G77,G79,G81,G83,G85,G87,G89,G91,G93,G95,G97,G99)</f>
        <v>571</v>
      </c>
      <c r="H69" s="41">
        <f t="shared" ref="H69:O69" si="236">SUM(H71,H73,H75,H77,H79,H81,H83,H85,H87,H89,H91,H93,H95,H97,H99)</f>
        <v>77</v>
      </c>
      <c r="I69" s="41">
        <f t="shared" si="236"/>
        <v>33</v>
      </c>
      <c r="J69" s="41">
        <f t="shared" si="236"/>
        <v>272</v>
      </c>
      <c r="K69" s="41">
        <f t="shared" si="236"/>
        <v>9</v>
      </c>
      <c r="L69" s="41">
        <f t="shared" si="236"/>
        <v>115</v>
      </c>
      <c r="M69" s="41">
        <f t="shared" si="236"/>
        <v>33</v>
      </c>
      <c r="N69" s="41">
        <f t="shared" si="236"/>
        <v>181</v>
      </c>
      <c r="O69" s="41">
        <f t="shared" si="236"/>
        <v>71</v>
      </c>
    </row>
    <row r="70" spans="1:15" ht="12" customHeight="1">
      <c r="A70" s="172"/>
      <c r="B70" s="172"/>
      <c r="C70" s="40"/>
      <c r="D70" s="220"/>
      <c r="E70" s="39"/>
      <c r="F70" s="44">
        <f t="shared" si="0"/>
        <v>1</v>
      </c>
      <c r="G70" s="37">
        <f t="shared" ref="G70" si="237">IF(G69=0,0,G69/$F69)</f>
        <v>0.83847283406754769</v>
      </c>
      <c r="H70" s="37">
        <f t="shared" ref="H70" si="238">IF(H69=0,0,H69/$F69)</f>
        <v>0.1130690161527166</v>
      </c>
      <c r="I70" s="37">
        <f t="shared" ref="I70" si="239">IF(I69=0,0,I69/$F69)</f>
        <v>4.8458149779735685E-2</v>
      </c>
      <c r="J70" s="37">
        <f t="shared" ref="J70" si="240">IF(J69=0,0,J69/$F69)</f>
        <v>0.39941262848751835</v>
      </c>
      <c r="K70" s="37">
        <f t="shared" ref="K70:L70" si="241">IF(K69=0,0,K69/$F69)</f>
        <v>1.3215859030837005E-2</v>
      </c>
      <c r="L70" s="37">
        <f t="shared" si="241"/>
        <v>0.16886930983847284</v>
      </c>
      <c r="M70" s="37">
        <f t="shared" ref="M70" si="242">IF(M69=0,0,M69/$F69)</f>
        <v>4.8458149779735685E-2</v>
      </c>
      <c r="N70" s="37">
        <f t="shared" ref="N70" si="243">IF(N69=0,0,N69/$F69)</f>
        <v>0.26578560939794421</v>
      </c>
      <c r="O70" s="37">
        <f t="shared" ref="O70" si="244">IF(O69=0,0,O69/$F69)</f>
        <v>0.10425844346549193</v>
      </c>
    </row>
    <row r="71" spans="1:15" ht="12" customHeight="1">
      <c r="A71" s="172"/>
      <c r="B71" s="172"/>
      <c r="C71" s="43"/>
      <c r="D71" s="219" t="s">
        <v>120</v>
      </c>
      <c r="E71" s="42"/>
      <c r="F71" s="41">
        <f t="shared" ref="F71" si="245">SUM(G71:O71)/2</f>
        <v>6</v>
      </c>
      <c r="G71" s="41">
        <v>5</v>
      </c>
      <c r="H71" s="41">
        <v>1</v>
      </c>
      <c r="I71" s="41">
        <v>0</v>
      </c>
      <c r="J71" s="41">
        <v>2</v>
      </c>
      <c r="K71" s="41">
        <v>0</v>
      </c>
      <c r="L71" s="41">
        <v>1</v>
      </c>
      <c r="M71" s="41">
        <v>0</v>
      </c>
      <c r="N71" s="41">
        <v>2</v>
      </c>
      <c r="O71" s="41">
        <v>1</v>
      </c>
    </row>
    <row r="72" spans="1:15" ht="12" customHeight="1">
      <c r="A72" s="172"/>
      <c r="B72" s="172"/>
      <c r="C72" s="40"/>
      <c r="D72" s="220"/>
      <c r="E72" s="39"/>
      <c r="F72" s="44">
        <f t="shared" ref="F72:F100" si="246">SUM(G72:O72)/2</f>
        <v>1</v>
      </c>
      <c r="G72" s="37">
        <f t="shared" ref="G72" si="247">IF(G71=0,0,G71/$F71)</f>
        <v>0.83333333333333337</v>
      </c>
      <c r="H72" s="37">
        <f t="shared" ref="H72" si="248">IF(H71=0,0,H71/$F71)</f>
        <v>0.16666666666666666</v>
      </c>
      <c r="I72" s="37">
        <f t="shared" ref="I72" si="249">IF(I71=0,0,I71/$F71)</f>
        <v>0</v>
      </c>
      <c r="J72" s="37">
        <f t="shared" ref="J72" si="250">IF(J71=0,0,J71/$F71)</f>
        <v>0.33333333333333331</v>
      </c>
      <c r="K72" s="37">
        <f t="shared" ref="K72:L72" si="251">IF(K71=0,0,K71/$F71)</f>
        <v>0</v>
      </c>
      <c r="L72" s="37">
        <f t="shared" si="251"/>
        <v>0.16666666666666666</v>
      </c>
      <c r="M72" s="37">
        <f t="shared" ref="M72" si="252">IF(M71=0,0,M71/$F71)</f>
        <v>0</v>
      </c>
      <c r="N72" s="37">
        <f t="shared" ref="N72" si="253">IF(N71=0,0,N71/$F71)</f>
        <v>0.33333333333333331</v>
      </c>
      <c r="O72" s="37">
        <f t="shared" ref="O72" si="254">IF(O71=0,0,O71/$F71)</f>
        <v>0.16666666666666666</v>
      </c>
    </row>
    <row r="73" spans="1:15" ht="12" customHeight="1">
      <c r="A73" s="172"/>
      <c r="B73" s="172"/>
      <c r="C73" s="43"/>
      <c r="D73" s="219" t="s">
        <v>14</v>
      </c>
      <c r="E73" s="42"/>
      <c r="F73" s="41">
        <f t="shared" si="246"/>
        <v>84</v>
      </c>
      <c r="G73" s="41">
        <v>64</v>
      </c>
      <c r="H73" s="41">
        <v>17</v>
      </c>
      <c r="I73" s="41">
        <v>3</v>
      </c>
      <c r="J73" s="41">
        <v>23</v>
      </c>
      <c r="K73" s="41">
        <v>0</v>
      </c>
      <c r="L73" s="41">
        <v>9</v>
      </c>
      <c r="M73" s="41">
        <v>3</v>
      </c>
      <c r="N73" s="41">
        <v>40</v>
      </c>
      <c r="O73" s="41">
        <v>9</v>
      </c>
    </row>
    <row r="74" spans="1:15" ht="12" customHeight="1">
      <c r="A74" s="172"/>
      <c r="B74" s="172"/>
      <c r="C74" s="40"/>
      <c r="D74" s="220"/>
      <c r="E74" s="39"/>
      <c r="F74" s="44">
        <f t="shared" si="246"/>
        <v>1</v>
      </c>
      <c r="G74" s="37">
        <f t="shared" ref="G74" si="255">IF(G73=0,0,G73/$F73)</f>
        <v>0.76190476190476186</v>
      </c>
      <c r="H74" s="37">
        <f t="shared" ref="H74" si="256">IF(H73=0,0,H73/$F73)</f>
        <v>0.20238095238095238</v>
      </c>
      <c r="I74" s="37">
        <f t="shared" ref="I74" si="257">IF(I73=0,0,I73/$F73)</f>
        <v>3.5714285714285712E-2</v>
      </c>
      <c r="J74" s="37">
        <f t="shared" ref="J74" si="258">IF(J73=0,0,J73/$F73)</f>
        <v>0.27380952380952384</v>
      </c>
      <c r="K74" s="37">
        <f t="shared" ref="K74:L74" si="259">IF(K73=0,0,K73/$F73)</f>
        <v>0</v>
      </c>
      <c r="L74" s="37">
        <f t="shared" si="259"/>
        <v>0.10714285714285714</v>
      </c>
      <c r="M74" s="37">
        <f t="shared" ref="M74" si="260">IF(M73=0,0,M73/$F73)</f>
        <v>3.5714285714285712E-2</v>
      </c>
      <c r="N74" s="37">
        <f t="shared" ref="N74" si="261">IF(N73=0,0,N73/$F73)</f>
        <v>0.47619047619047616</v>
      </c>
      <c r="O74" s="37">
        <f t="shared" ref="O74" si="262">IF(O73=0,0,O73/$F73)</f>
        <v>0.10714285714285714</v>
      </c>
    </row>
    <row r="75" spans="1:15" ht="12" customHeight="1">
      <c r="A75" s="172"/>
      <c r="B75" s="172"/>
      <c r="C75" s="43"/>
      <c r="D75" s="219" t="s">
        <v>13</v>
      </c>
      <c r="E75" s="42"/>
      <c r="F75" s="41">
        <f t="shared" si="246"/>
        <v>24</v>
      </c>
      <c r="G75" s="41">
        <v>21</v>
      </c>
      <c r="H75" s="41">
        <v>3</v>
      </c>
      <c r="I75" s="41">
        <v>0</v>
      </c>
      <c r="J75" s="41">
        <v>8</v>
      </c>
      <c r="K75" s="41">
        <v>0</v>
      </c>
      <c r="L75" s="41">
        <v>11</v>
      </c>
      <c r="M75" s="41">
        <v>0</v>
      </c>
      <c r="N75" s="41">
        <v>4</v>
      </c>
      <c r="O75" s="41">
        <v>1</v>
      </c>
    </row>
    <row r="76" spans="1:15" ht="12" customHeight="1">
      <c r="A76" s="172"/>
      <c r="B76" s="172"/>
      <c r="C76" s="40"/>
      <c r="D76" s="220"/>
      <c r="E76" s="39"/>
      <c r="F76" s="44">
        <f t="shared" si="246"/>
        <v>1</v>
      </c>
      <c r="G76" s="37">
        <f t="shared" ref="G76" si="263">IF(G75=0,0,G75/$F75)</f>
        <v>0.875</v>
      </c>
      <c r="H76" s="37">
        <f t="shared" ref="H76" si="264">IF(H75=0,0,H75/$F75)</f>
        <v>0.125</v>
      </c>
      <c r="I76" s="37">
        <f t="shared" ref="I76" si="265">IF(I75=0,0,I75/$F75)</f>
        <v>0</v>
      </c>
      <c r="J76" s="37">
        <f t="shared" ref="J76" si="266">IF(J75=0,0,J75/$F75)</f>
        <v>0.33333333333333331</v>
      </c>
      <c r="K76" s="37">
        <f t="shared" ref="K76:L76" si="267">IF(K75=0,0,K75/$F75)</f>
        <v>0</v>
      </c>
      <c r="L76" s="37">
        <f t="shared" si="267"/>
        <v>0.45833333333333331</v>
      </c>
      <c r="M76" s="37">
        <f t="shared" ref="M76" si="268">IF(M75=0,0,M75/$F75)</f>
        <v>0</v>
      </c>
      <c r="N76" s="37">
        <f t="shared" ref="N76" si="269">IF(N75=0,0,N75/$F75)</f>
        <v>0.16666666666666666</v>
      </c>
      <c r="O76" s="37">
        <f t="shared" ref="O76" si="270">IF(O75=0,0,O75/$F75)</f>
        <v>4.1666666666666664E-2</v>
      </c>
    </row>
    <row r="77" spans="1:15" ht="12" customHeight="1">
      <c r="A77" s="172"/>
      <c r="B77" s="172"/>
      <c r="C77" s="43"/>
      <c r="D77" s="219" t="s">
        <v>12</v>
      </c>
      <c r="E77" s="42"/>
      <c r="F77" s="41">
        <f t="shared" si="246"/>
        <v>8</v>
      </c>
      <c r="G77" s="41">
        <v>8</v>
      </c>
      <c r="H77" s="41">
        <v>0</v>
      </c>
      <c r="I77" s="41">
        <v>0</v>
      </c>
      <c r="J77" s="41">
        <v>2</v>
      </c>
      <c r="K77" s="41">
        <v>0</v>
      </c>
      <c r="L77" s="41">
        <v>5</v>
      </c>
      <c r="M77" s="41">
        <v>0</v>
      </c>
      <c r="N77" s="41">
        <v>1</v>
      </c>
      <c r="O77" s="41">
        <v>0</v>
      </c>
    </row>
    <row r="78" spans="1:15" ht="12" customHeight="1">
      <c r="A78" s="172"/>
      <c r="B78" s="172"/>
      <c r="C78" s="40"/>
      <c r="D78" s="220"/>
      <c r="E78" s="39"/>
      <c r="F78" s="44">
        <f t="shared" si="246"/>
        <v>1</v>
      </c>
      <c r="G78" s="37">
        <f t="shared" ref="G78" si="271">IF(G77=0,0,G77/$F77)</f>
        <v>1</v>
      </c>
      <c r="H78" s="37">
        <f t="shared" ref="H78" si="272">IF(H77=0,0,H77/$F77)</f>
        <v>0</v>
      </c>
      <c r="I78" s="37">
        <f t="shared" ref="I78" si="273">IF(I77=0,0,I77/$F77)</f>
        <v>0</v>
      </c>
      <c r="J78" s="37">
        <f t="shared" ref="J78" si="274">IF(J77=0,0,J77/$F77)</f>
        <v>0.25</v>
      </c>
      <c r="K78" s="37">
        <f t="shared" ref="K78:L78" si="275">IF(K77=0,0,K77/$F77)</f>
        <v>0</v>
      </c>
      <c r="L78" s="37">
        <f t="shared" si="275"/>
        <v>0.625</v>
      </c>
      <c r="M78" s="37">
        <f t="shared" ref="M78" si="276">IF(M77=0,0,M77/$F77)</f>
        <v>0</v>
      </c>
      <c r="N78" s="37">
        <f t="shared" ref="N78" si="277">IF(N77=0,0,N77/$F77)</f>
        <v>0.125</v>
      </c>
      <c r="O78" s="37">
        <f t="shared" ref="O78" si="278">IF(O77=0,0,O77/$F77)</f>
        <v>0</v>
      </c>
    </row>
    <row r="79" spans="1:15" ht="12" customHeight="1">
      <c r="A79" s="172"/>
      <c r="B79" s="172"/>
      <c r="C79" s="43"/>
      <c r="D79" s="219" t="s">
        <v>11</v>
      </c>
      <c r="E79" s="42"/>
      <c r="F79" s="41">
        <f t="shared" si="246"/>
        <v>33</v>
      </c>
      <c r="G79" s="41">
        <v>26</v>
      </c>
      <c r="H79" s="41">
        <v>6</v>
      </c>
      <c r="I79" s="41">
        <v>1</v>
      </c>
      <c r="J79" s="41">
        <v>11</v>
      </c>
      <c r="K79" s="41">
        <v>1</v>
      </c>
      <c r="L79" s="41">
        <v>7</v>
      </c>
      <c r="M79" s="41">
        <v>2</v>
      </c>
      <c r="N79" s="41">
        <v>9</v>
      </c>
      <c r="O79" s="41">
        <v>3</v>
      </c>
    </row>
    <row r="80" spans="1:15" ht="12" customHeight="1">
      <c r="A80" s="172"/>
      <c r="B80" s="172"/>
      <c r="C80" s="40"/>
      <c r="D80" s="220"/>
      <c r="E80" s="39"/>
      <c r="F80" s="44">
        <f t="shared" si="246"/>
        <v>0.99999999999999989</v>
      </c>
      <c r="G80" s="37">
        <f t="shared" ref="G80" si="279">IF(G79=0,0,G79/$F79)</f>
        <v>0.78787878787878785</v>
      </c>
      <c r="H80" s="37">
        <f t="shared" ref="H80" si="280">IF(H79=0,0,H79/$F79)</f>
        <v>0.18181818181818182</v>
      </c>
      <c r="I80" s="37">
        <f t="shared" ref="I80" si="281">IF(I79=0,0,I79/$F79)</f>
        <v>3.0303030303030304E-2</v>
      </c>
      <c r="J80" s="37">
        <f t="shared" ref="J80" si="282">IF(J79=0,0,J79/$F79)</f>
        <v>0.33333333333333331</v>
      </c>
      <c r="K80" s="37">
        <f t="shared" ref="K80:L80" si="283">IF(K79=0,0,K79/$F79)</f>
        <v>3.0303030303030304E-2</v>
      </c>
      <c r="L80" s="37">
        <f t="shared" si="283"/>
        <v>0.21212121212121213</v>
      </c>
      <c r="M80" s="37">
        <f t="shared" ref="M80" si="284">IF(M79=0,0,M79/$F79)</f>
        <v>6.0606060606060608E-2</v>
      </c>
      <c r="N80" s="37">
        <f t="shared" ref="N80" si="285">IF(N79=0,0,N79/$F79)</f>
        <v>0.27272727272727271</v>
      </c>
      <c r="O80" s="37">
        <f t="shared" ref="O80" si="286">IF(O79=0,0,O79/$F79)</f>
        <v>9.0909090909090912E-2</v>
      </c>
    </row>
    <row r="81" spans="1:15" ht="12" customHeight="1">
      <c r="A81" s="172"/>
      <c r="B81" s="172"/>
      <c r="C81" s="43"/>
      <c r="D81" s="219" t="s">
        <v>10</v>
      </c>
      <c r="E81" s="42"/>
      <c r="F81" s="41">
        <f t="shared" si="246"/>
        <v>184</v>
      </c>
      <c r="G81" s="41">
        <v>158</v>
      </c>
      <c r="H81" s="41">
        <v>17</v>
      </c>
      <c r="I81" s="41">
        <v>9</v>
      </c>
      <c r="J81" s="41">
        <v>69</v>
      </c>
      <c r="K81" s="41">
        <v>4</v>
      </c>
      <c r="L81" s="41">
        <v>27</v>
      </c>
      <c r="M81" s="41">
        <v>17</v>
      </c>
      <c r="N81" s="41">
        <v>48</v>
      </c>
      <c r="O81" s="41">
        <v>19</v>
      </c>
    </row>
    <row r="82" spans="1:15" ht="12" customHeight="1">
      <c r="A82" s="172"/>
      <c r="B82" s="172"/>
      <c r="C82" s="40"/>
      <c r="D82" s="220"/>
      <c r="E82" s="39"/>
      <c r="F82" s="44">
        <f t="shared" si="246"/>
        <v>1.0000000000000002</v>
      </c>
      <c r="G82" s="37">
        <f t="shared" ref="G82" si="287">IF(G81=0,0,G81/$F81)</f>
        <v>0.85869565217391308</v>
      </c>
      <c r="H82" s="37">
        <f t="shared" ref="H82" si="288">IF(H81=0,0,H81/$F81)</f>
        <v>9.2391304347826081E-2</v>
      </c>
      <c r="I82" s="37">
        <f t="shared" ref="I82" si="289">IF(I81=0,0,I81/$F81)</f>
        <v>4.8913043478260872E-2</v>
      </c>
      <c r="J82" s="37">
        <f t="shared" ref="J82" si="290">IF(J81=0,0,J81/$F81)</f>
        <v>0.375</v>
      </c>
      <c r="K82" s="37">
        <f t="shared" ref="K82:L82" si="291">IF(K81=0,0,K81/$F81)</f>
        <v>2.1739130434782608E-2</v>
      </c>
      <c r="L82" s="37">
        <f t="shared" si="291"/>
        <v>0.14673913043478262</v>
      </c>
      <c r="M82" s="37">
        <f t="shared" ref="M82" si="292">IF(M81=0,0,M81/$F81)</f>
        <v>9.2391304347826081E-2</v>
      </c>
      <c r="N82" s="37">
        <f t="shared" ref="N82" si="293">IF(N81=0,0,N81/$F81)</f>
        <v>0.2608695652173913</v>
      </c>
      <c r="O82" s="37">
        <f t="shared" ref="O82" si="294">IF(O81=0,0,O81/$F81)</f>
        <v>0.10326086956521739</v>
      </c>
    </row>
    <row r="83" spans="1:15" ht="12" customHeight="1">
      <c r="A83" s="172"/>
      <c r="B83" s="172"/>
      <c r="C83" s="43"/>
      <c r="D83" s="219" t="s">
        <v>9</v>
      </c>
      <c r="E83" s="42"/>
      <c r="F83" s="41">
        <f t="shared" si="246"/>
        <v>21</v>
      </c>
      <c r="G83" s="41">
        <v>20</v>
      </c>
      <c r="H83" s="41">
        <v>1</v>
      </c>
      <c r="I83" s="41">
        <v>0</v>
      </c>
      <c r="J83" s="41">
        <v>4</v>
      </c>
      <c r="K83" s="41">
        <v>0</v>
      </c>
      <c r="L83" s="41">
        <v>6</v>
      </c>
      <c r="M83" s="41">
        <v>0</v>
      </c>
      <c r="N83" s="41">
        <v>11</v>
      </c>
      <c r="O83" s="41">
        <v>0</v>
      </c>
    </row>
    <row r="84" spans="1:15" ht="12" customHeight="1">
      <c r="A84" s="172"/>
      <c r="B84" s="172"/>
      <c r="C84" s="40"/>
      <c r="D84" s="220"/>
      <c r="E84" s="39"/>
      <c r="F84" s="44">
        <f t="shared" si="246"/>
        <v>1</v>
      </c>
      <c r="G84" s="37">
        <f t="shared" ref="G84" si="295">IF(G83=0,0,G83/$F83)</f>
        <v>0.95238095238095233</v>
      </c>
      <c r="H84" s="37">
        <f t="shared" ref="H84" si="296">IF(H83=0,0,H83/$F83)</f>
        <v>4.7619047619047616E-2</v>
      </c>
      <c r="I84" s="37">
        <f t="shared" ref="I84" si="297">IF(I83=0,0,I83/$F83)</f>
        <v>0</v>
      </c>
      <c r="J84" s="37">
        <f t="shared" ref="J84" si="298">IF(J83=0,0,J83/$F83)</f>
        <v>0.19047619047619047</v>
      </c>
      <c r="K84" s="37">
        <f t="shared" ref="K84:L84" si="299">IF(K83=0,0,K83/$F83)</f>
        <v>0</v>
      </c>
      <c r="L84" s="37">
        <f t="shared" si="299"/>
        <v>0.2857142857142857</v>
      </c>
      <c r="M84" s="37">
        <f t="shared" ref="M84" si="300">IF(M83=0,0,M83/$F83)</f>
        <v>0</v>
      </c>
      <c r="N84" s="37">
        <f t="shared" ref="N84" si="301">IF(N83=0,0,N83/$F83)</f>
        <v>0.52380952380952384</v>
      </c>
      <c r="O84" s="37">
        <f t="shared" ref="O84" si="302">IF(O83=0,0,O83/$F83)</f>
        <v>0</v>
      </c>
    </row>
    <row r="85" spans="1:15" ht="12" customHeight="1">
      <c r="A85" s="172"/>
      <c r="B85" s="172"/>
      <c r="C85" s="43"/>
      <c r="D85" s="219" t="s">
        <v>8</v>
      </c>
      <c r="E85" s="42"/>
      <c r="F85" s="41">
        <f t="shared" si="246"/>
        <v>8</v>
      </c>
      <c r="G85" s="41">
        <v>5</v>
      </c>
      <c r="H85" s="41">
        <v>2</v>
      </c>
      <c r="I85" s="41">
        <v>1</v>
      </c>
      <c r="J85" s="41">
        <v>3</v>
      </c>
      <c r="K85" s="41">
        <v>0</v>
      </c>
      <c r="L85" s="41">
        <v>1</v>
      </c>
      <c r="M85" s="41">
        <v>0</v>
      </c>
      <c r="N85" s="41">
        <v>3</v>
      </c>
      <c r="O85" s="41">
        <v>1</v>
      </c>
    </row>
    <row r="86" spans="1:15" ht="12" customHeight="1">
      <c r="A86" s="172"/>
      <c r="B86" s="172"/>
      <c r="C86" s="40"/>
      <c r="D86" s="220"/>
      <c r="E86" s="39"/>
      <c r="F86" s="44">
        <f t="shared" si="246"/>
        <v>1</v>
      </c>
      <c r="G86" s="37">
        <f t="shared" ref="G86" si="303">IF(G85=0,0,G85/$F85)</f>
        <v>0.625</v>
      </c>
      <c r="H86" s="37">
        <f t="shared" ref="H86" si="304">IF(H85=0,0,H85/$F85)</f>
        <v>0.25</v>
      </c>
      <c r="I86" s="37">
        <f t="shared" ref="I86" si="305">IF(I85=0,0,I85/$F85)</f>
        <v>0.125</v>
      </c>
      <c r="J86" s="37">
        <f t="shared" ref="J86" si="306">IF(J85=0,0,J85/$F85)</f>
        <v>0.375</v>
      </c>
      <c r="K86" s="37">
        <f t="shared" ref="K86:L86" si="307">IF(K85=0,0,K85/$F85)</f>
        <v>0</v>
      </c>
      <c r="L86" s="37">
        <f t="shared" si="307"/>
        <v>0.125</v>
      </c>
      <c r="M86" s="37">
        <f t="shared" ref="M86" si="308">IF(M85=0,0,M85/$F85)</f>
        <v>0</v>
      </c>
      <c r="N86" s="37">
        <f t="shared" ref="N86" si="309">IF(N85=0,0,N85/$F85)</f>
        <v>0.375</v>
      </c>
      <c r="O86" s="37">
        <f t="shared" ref="O86" si="310">IF(O85=0,0,O85/$F85)</f>
        <v>0.125</v>
      </c>
    </row>
    <row r="87" spans="1:15" ht="13.5" customHeight="1">
      <c r="A87" s="172"/>
      <c r="B87" s="172"/>
      <c r="C87" s="43"/>
      <c r="D87" s="224" t="s">
        <v>119</v>
      </c>
      <c r="E87" s="42"/>
      <c r="F87" s="41">
        <f t="shared" si="246"/>
        <v>19</v>
      </c>
      <c r="G87" s="41">
        <v>16</v>
      </c>
      <c r="H87" s="41">
        <v>2</v>
      </c>
      <c r="I87" s="41">
        <v>1</v>
      </c>
      <c r="J87" s="41">
        <v>11</v>
      </c>
      <c r="K87" s="41">
        <v>0</v>
      </c>
      <c r="L87" s="41">
        <v>1</v>
      </c>
      <c r="M87" s="41">
        <v>1</v>
      </c>
      <c r="N87" s="41">
        <v>5</v>
      </c>
      <c r="O87" s="41">
        <v>1</v>
      </c>
    </row>
    <row r="88" spans="1:15" ht="13.5" customHeight="1">
      <c r="A88" s="172"/>
      <c r="B88" s="172"/>
      <c r="C88" s="40"/>
      <c r="D88" s="220"/>
      <c r="E88" s="39"/>
      <c r="F88" s="44">
        <f t="shared" si="246"/>
        <v>0.99999999999999989</v>
      </c>
      <c r="G88" s="37">
        <f t="shared" ref="G88" si="311">IF(G87=0,0,G87/$F87)</f>
        <v>0.84210526315789469</v>
      </c>
      <c r="H88" s="37">
        <f t="shared" ref="H88" si="312">IF(H87=0,0,H87/$F87)</f>
        <v>0.10526315789473684</v>
      </c>
      <c r="I88" s="37">
        <f t="shared" ref="I88" si="313">IF(I87=0,0,I87/$F87)</f>
        <v>5.2631578947368418E-2</v>
      </c>
      <c r="J88" s="37">
        <f t="shared" ref="J88" si="314">IF(J87=0,0,J87/$F87)</f>
        <v>0.57894736842105265</v>
      </c>
      <c r="K88" s="37">
        <f t="shared" ref="K88:L88" si="315">IF(K87=0,0,K87/$F87)</f>
        <v>0</v>
      </c>
      <c r="L88" s="37">
        <f t="shared" si="315"/>
        <v>5.2631578947368418E-2</v>
      </c>
      <c r="M88" s="37">
        <f t="shared" ref="M88" si="316">IF(M87=0,0,M87/$F87)</f>
        <v>5.2631578947368418E-2</v>
      </c>
      <c r="N88" s="37">
        <f t="shared" ref="N88" si="317">IF(N87=0,0,N87/$F87)</f>
        <v>0.26315789473684209</v>
      </c>
      <c r="O88" s="37">
        <f t="shared" ref="O88" si="318">IF(O87=0,0,O87/$F87)</f>
        <v>5.2631578947368418E-2</v>
      </c>
    </row>
    <row r="89" spans="1:15" ht="12" customHeight="1">
      <c r="A89" s="172"/>
      <c r="B89" s="172"/>
      <c r="C89" s="43"/>
      <c r="D89" s="219" t="s">
        <v>6</v>
      </c>
      <c r="E89" s="42"/>
      <c r="F89" s="41">
        <f t="shared" si="246"/>
        <v>45</v>
      </c>
      <c r="G89" s="41">
        <v>33</v>
      </c>
      <c r="H89" s="41">
        <v>6</v>
      </c>
      <c r="I89" s="41">
        <v>6</v>
      </c>
      <c r="J89" s="41">
        <v>10</v>
      </c>
      <c r="K89" s="41">
        <v>3</v>
      </c>
      <c r="L89" s="41">
        <v>3</v>
      </c>
      <c r="M89" s="41">
        <v>2</v>
      </c>
      <c r="N89" s="41">
        <v>15</v>
      </c>
      <c r="O89" s="41">
        <v>12</v>
      </c>
    </row>
    <row r="90" spans="1:15" ht="12" customHeight="1">
      <c r="A90" s="172"/>
      <c r="B90" s="172"/>
      <c r="C90" s="40"/>
      <c r="D90" s="220"/>
      <c r="E90" s="39"/>
      <c r="F90" s="44">
        <f t="shared" si="246"/>
        <v>0.99999999999999989</v>
      </c>
      <c r="G90" s="37">
        <f t="shared" ref="G90" si="319">IF(G89=0,0,G89/$F89)</f>
        <v>0.73333333333333328</v>
      </c>
      <c r="H90" s="37">
        <f t="shared" ref="H90" si="320">IF(H89=0,0,H89/$F89)</f>
        <v>0.13333333333333333</v>
      </c>
      <c r="I90" s="37">
        <f t="shared" ref="I90" si="321">IF(I89=0,0,I89/$F89)</f>
        <v>0.13333333333333333</v>
      </c>
      <c r="J90" s="37">
        <f t="shared" ref="J90" si="322">IF(J89=0,0,J89/$F89)</f>
        <v>0.22222222222222221</v>
      </c>
      <c r="K90" s="37">
        <f t="shared" ref="K90:L90" si="323">IF(K89=0,0,K89/$F89)</f>
        <v>6.6666666666666666E-2</v>
      </c>
      <c r="L90" s="37">
        <f t="shared" si="323"/>
        <v>6.6666666666666666E-2</v>
      </c>
      <c r="M90" s="37">
        <f t="shared" ref="M90" si="324">IF(M89=0,0,M89/$F89)</f>
        <v>4.4444444444444446E-2</v>
      </c>
      <c r="N90" s="37">
        <f t="shared" ref="N90" si="325">IF(N89=0,0,N89/$F89)</f>
        <v>0.33333333333333331</v>
      </c>
      <c r="O90" s="37">
        <f t="shared" ref="O90" si="326">IF(O89=0,0,O89/$F89)</f>
        <v>0.26666666666666666</v>
      </c>
    </row>
    <row r="91" spans="1:15" ht="12" customHeight="1">
      <c r="A91" s="172"/>
      <c r="B91" s="172"/>
      <c r="C91" s="43"/>
      <c r="D91" s="219" t="s">
        <v>5</v>
      </c>
      <c r="E91" s="42"/>
      <c r="F91" s="41">
        <f t="shared" si="246"/>
        <v>16</v>
      </c>
      <c r="G91" s="41">
        <v>10</v>
      </c>
      <c r="H91" s="41">
        <v>3</v>
      </c>
      <c r="I91" s="41">
        <v>3</v>
      </c>
      <c r="J91" s="41">
        <v>3</v>
      </c>
      <c r="K91" s="41">
        <v>0</v>
      </c>
      <c r="L91" s="41">
        <v>1</v>
      </c>
      <c r="M91" s="41">
        <v>1</v>
      </c>
      <c r="N91" s="41">
        <v>7</v>
      </c>
      <c r="O91" s="41">
        <v>4</v>
      </c>
    </row>
    <row r="92" spans="1:15" ht="12" customHeight="1">
      <c r="A92" s="172"/>
      <c r="B92" s="172"/>
      <c r="C92" s="40"/>
      <c r="D92" s="220"/>
      <c r="E92" s="39"/>
      <c r="F92" s="44">
        <f t="shared" si="246"/>
        <v>1</v>
      </c>
      <c r="G92" s="37">
        <f t="shared" ref="G92" si="327">IF(G91=0,0,G91/$F91)</f>
        <v>0.625</v>
      </c>
      <c r="H92" s="37">
        <f t="shared" ref="H92" si="328">IF(H91=0,0,H91/$F91)</f>
        <v>0.1875</v>
      </c>
      <c r="I92" s="37">
        <f t="shared" ref="I92" si="329">IF(I91=0,0,I91/$F91)</f>
        <v>0.1875</v>
      </c>
      <c r="J92" s="37">
        <f t="shared" ref="J92" si="330">IF(J91=0,0,J91/$F91)</f>
        <v>0.1875</v>
      </c>
      <c r="K92" s="37">
        <f t="shared" ref="K92:L92" si="331">IF(K91=0,0,K91/$F91)</f>
        <v>0</v>
      </c>
      <c r="L92" s="37">
        <f t="shared" si="331"/>
        <v>6.25E-2</v>
      </c>
      <c r="M92" s="37">
        <f t="shared" ref="M92" si="332">IF(M91=0,0,M91/$F91)</f>
        <v>6.25E-2</v>
      </c>
      <c r="N92" s="37">
        <f t="shared" ref="N92" si="333">IF(N91=0,0,N91/$F91)</f>
        <v>0.4375</v>
      </c>
      <c r="O92" s="37">
        <f t="shared" ref="O92" si="334">IF(O91=0,0,O91/$F91)</f>
        <v>0.25</v>
      </c>
    </row>
    <row r="93" spans="1:15" ht="12" customHeight="1">
      <c r="A93" s="172"/>
      <c r="B93" s="172"/>
      <c r="C93" s="43"/>
      <c r="D93" s="219" t="s">
        <v>4</v>
      </c>
      <c r="E93" s="42"/>
      <c r="F93" s="41">
        <f t="shared" si="246"/>
        <v>19</v>
      </c>
      <c r="G93" s="41">
        <v>16</v>
      </c>
      <c r="H93" s="41">
        <v>2</v>
      </c>
      <c r="I93" s="41">
        <v>1</v>
      </c>
      <c r="J93" s="41">
        <v>11</v>
      </c>
      <c r="K93" s="41">
        <v>0</v>
      </c>
      <c r="L93" s="41">
        <v>3</v>
      </c>
      <c r="M93" s="41">
        <v>0</v>
      </c>
      <c r="N93" s="41">
        <v>2</v>
      </c>
      <c r="O93" s="41">
        <v>3</v>
      </c>
    </row>
    <row r="94" spans="1:15" ht="12" customHeight="1">
      <c r="A94" s="172"/>
      <c r="B94" s="172"/>
      <c r="C94" s="40"/>
      <c r="D94" s="220"/>
      <c r="E94" s="39"/>
      <c r="F94" s="44">
        <f t="shared" si="246"/>
        <v>1</v>
      </c>
      <c r="G94" s="37">
        <f t="shared" ref="G94" si="335">IF(G93=0,0,G93/$F93)</f>
        <v>0.84210526315789469</v>
      </c>
      <c r="H94" s="37">
        <f t="shared" ref="H94" si="336">IF(H93=0,0,H93/$F93)</f>
        <v>0.10526315789473684</v>
      </c>
      <c r="I94" s="37">
        <f t="shared" ref="I94" si="337">IF(I93=0,0,I93/$F93)</f>
        <v>5.2631578947368418E-2</v>
      </c>
      <c r="J94" s="37">
        <f t="shared" ref="J94" si="338">IF(J93=0,0,J93/$F93)</f>
        <v>0.57894736842105265</v>
      </c>
      <c r="K94" s="37">
        <f t="shared" ref="K94:L94" si="339">IF(K93=0,0,K93/$F93)</f>
        <v>0</v>
      </c>
      <c r="L94" s="37">
        <f t="shared" si="339"/>
        <v>0.15789473684210525</v>
      </c>
      <c r="M94" s="37">
        <f t="shared" ref="M94" si="340">IF(M93=0,0,M93/$F93)</f>
        <v>0</v>
      </c>
      <c r="N94" s="37">
        <f t="shared" ref="N94" si="341">IF(N93=0,0,N93/$F93)</f>
        <v>0.10526315789473684</v>
      </c>
      <c r="O94" s="37">
        <f t="shared" ref="O94" si="342">IF(O93=0,0,O93/$F93)</f>
        <v>0.15789473684210525</v>
      </c>
    </row>
    <row r="95" spans="1:15" ht="12" customHeight="1">
      <c r="A95" s="172"/>
      <c r="B95" s="172"/>
      <c r="C95" s="43"/>
      <c r="D95" s="219" t="s">
        <v>3</v>
      </c>
      <c r="E95" s="42"/>
      <c r="F95" s="41">
        <f t="shared" si="246"/>
        <v>146</v>
      </c>
      <c r="G95" s="41">
        <v>129</v>
      </c>
      <c r="H95" s="41">
        <v>13</v>
      </c>
      <c r="I95" s="41">
        <v>4</v>
      </c>
      <c r="J95" s="41">
        <v>77</v>
      </c>
      <c r="K95" s="41">
        <v>0</v>
      </c>
      <c r="L95" s="41">
        <v>28</v>
      </c>
      <c r="M95" s="41">
        <v>6</v>
      </c>
      <c r="N95" s="41">
        <v>26</v>
      </c>
      <c r="O95" s="41">
        <v>9</v>
      </c>
    </row>
    <row r="96" spans="1:15" ht="12" customHeight="1">
      <c r="A96" s="172"/>
      <c r="B96" s="172"/>
      <c r="C96" s="40"/>
      <c r="D96" s="220"/>
      <c r="E96" s="39"/>
      <c r="F96" s="44">
        <f t="shared" si="246"/>
        <v>1</v>
      </c>
      <c r="G96" s="37">
        <f t="shared" ref="G96" si="343">IF(G95=0,0,G95/$F95)</f>
        <v>0.88356164383561642</v>
      </c>
      <c r="H96" s="37">
        <f t="shared" ref="H96" si="344">IF(H95=0,0,H95/$F95)</f>
        <v>8.9041095890410954E-2</v>
      </c>
      <c r="I96" s="37">
        <f t="shared" ref="I96" si="345">IF(I95=0,0,I95/$F95)</f>
        <v>2.7397260273972601E-2</v>
      </c>
      <c r="J96" s="37">
        <f t="shared" ref="J96" si="346">IF(J95=0,0,J95/$F95)</f>
        <v>0.5273972602739726</v>
      </c>
      <c r="K96" s="37">
        <f t="shared" ref="K96:L96" si="347">IF(K95=0,0,K95/$F95)</f>
        <v>0</v>
      </c>
      <c r="L96" s="37">
        <f t="shared" si="347"/>
        <v>0.19178082191780821</v>
      </c>
      <c r="M96" s="37">
        <f t="shared" ref="M96" si="348">IF(M95=0,0,M95/$F95)</f>
        <v>4.1095890410958902E-2</v>
      </c>
      <c r="N96" s="37">
        <f t="shared" ref="N96" si="349">IF(N95=0,0,N95/$F95)</f>
        <v>0.17808219178082191</v>
      </c>
      <c r="O96" s="37">
        <f t="shared" ref="O96" si="350">IF(O95=0,0,O95/$F95)</f>
        <v>6.1643835616438353E-2</v>
      </c>
    </row>
    <row r="97" spans="1:15" ht="12" customHeight="1">
      <c r="A97" s="172"/>
      <c r="B97" s="172"/>
      <c r="C97" s="43"/>
      <c r="D97" s="219" t="s">
        <v>2</v>
      </c>
      <c r="E97" s="42"/>
      <c r="F97" s="41">
        <f t="shared" si="246"/>
        <v>22</v>
      </c>
      <c r="G97" s="41">
        <v>21</v>
      </c>
      <c r="H97" s="41">
        <v>0</v>
      </c>
      <c r="I97" s="41">
        <v>1</v>
      </c>
      <c r="J97" s="41">
        <v>13</v>
      </c>
      <c r="K97" s="41">
        <v>1</v>
      </c>
      <c r="L97" s="41">
        <v>4</v>
      </c>
      <c r="M97" s="41">
        <v>1</v>
      </c>
      <c r="N97" s="41">
        <v>1</v>
      </c>
      <c r="O97" s="41">
        <v>2</v>
      </c>
    </row>
    <row r="98" spans="1:15" ht="12" customHeight="1">
      <c r="A98" s="172"/>
      <c r="B98" s="172"/>
      <c r="C98" s="40"/>
      <c r="D98" s="220"/>
      <c r="E98" s="39"/>
      <c r="F98" s="44">
        <f t="shared" si="246"/>
        <v>0.99999999999999989</v>
      </c>
      <c r="G98" s="37">
        <f t="shared" ref="G98" si="351">IF(G97=0,0,G97/$F97)</f>
        <v>0.95454545454545459</v>
      </c>
      <c r="H98" s="37">
        <f t="shared" ref="H98" si="352">IF(H97=0,0,H97/$F97)</f>
        <v>0</v>
      </c>
      <c r="I98" s="37">
        <f t="shared" ref="I98" si="353">IF(I97=0,0,I97/$F97)</f>
        <v>4.5454545454545456E-2</v>
      </c>
      <c r="J98" s="37">
        <f t="shared" ref="J98" si="354">IF(J97=0,0,J97/$F97)</f>
        <v>0.59090909090909094</v>
      </c>
      <c r="K98" s="37">
        <f>IF(K97=0,0,K97/$F97)</f>
        <v>4.5454545454545456E-2</v>
      </c>
      <c r="L98" s="37">
        <f t="shared" ref="L98" si="355">IF(L97=0,0,L97/$F97)</f>
        <v>0.18181818181818182</v>
      </c>
      <c r="M98" s="37">
        <f t="shared" ref="M98" si="356">IF(M97=0,0,M97/$F97)</f>
        <v>4.5454545454545456E-2</v>
      </c>
      <c r="N98" s="37">
        <f t="shared" ref="N98" si="357">IF(N97=0,0,N97/$F97)</f>
        <v>4.5454545454545456E-2</v>
      </c>
      <c r="O98" s="37">
        <f t="shared" ref="O98" si="358">IF(O97=0,0,O97/$F97)</f>
        <v>9.0909090909090912E-2</v>
      </c>
    </row>
    <row r="99" spans="1:15" ht="12.75" customHeight="1">
      <c r="A99" s="172"/>
      <c r="B99" s="172"/>
      <c r="C99" s="43"/>
      <c r="D99" s="219" t="s">
        <v>1</v>
      </c>
      <c r="E99" s="42"/>
      <c r="F99" s="41">
        <f t="shared" si="246"/>
        <v>46</v>
      </c>
      <c r="G99" s="41">
        <v>39</v>
      </c>
      <c r="H99" s="41">
        <v>4</v>
      </c>
      <c r="I99" s="41">
        <v>3</v>
      </c>
      <c r="J99" s="41">
        <v>25</v>
      </c>
      <c r="K99" s="41">
        <v>0</v>
      </c>
      <c r="L99" s="41">
        <v>8</v>
      </c>
      <c r="M99" s="41">
        <v>0</v>
      </c>
      <c r="N99" s="41">
        <v>7</v>
      </c>
      <c r="O99" s="41">
        <v>6</v>
      </c>
    </row>
    <row r="100" spans="1:15" ht="12.75" customHeight="1">
      <c r="A100" s="173"/>
      <c r="B100" s="173"/>
      <c r="C100" s="40"/>
      <c r="D100" s="220"/>
      <c r="E100" s="39"/>
      <c r="F100" s="38">
        <f t="shared" si="246"/>
        <v>0.99999999999999978</v>
      </c>
      <c r="G100" s="37">
        <f t="shared" ref="G100:O100" si="359">IF(G99=0,0,G99/$F99)</f>
        <v>0.84782608695652173</v>
      </c>
      <c r="H100" s="37">
        <f t="shared" si="359"/>
        <v>8.6956521739130432E-2</v>
      </c>
      <c r="I100" s="37">
        <f t="shared" si="359"/>
        <v>6.5217391304347824E-2</v>
      </c>
      <c r="J100" s="37">
        <f t="shared" si="359"/>
        <v>0.54347826086956519</v>
      </c>
      <c r="K100" s="37">
        <f t="shared" si="359"/>
        <v>0</v>
      </c>
      <c r="L100" s="37">
        <f t="shared" si="359"/>
        <v>0.17391304347826086</v>
      </c>
      <c r="M100" s="37">
        <f t="shared" si="359"/>
        <v>0</v>
      </c>
      <c r="N100" s="37">
        <f t="shared" si="359"/>
        <v>0.15217391304347827</v>
      </c>
      <c r="O100" s="37">
        <f t="shared" si="359"/>
        <v>0.13043478260869565</v>
      </c>
    </row>
  </sheetData>
  <mergeCells count="65">
    <mergeCell ref="J3:O3"/>
    <mergeCell ref="J4:M4"/>
    <mergeCell ref="G4:G6"/>
    <mergeCell ref="H4:H6"/>
    <mergeCell ref="I4:I6"/>
    <mergeCell ref="N4:N6"/>
    <mergeCell ref="G3:I3"/>
    <mergeCell ref="D51:D52"/>
    <mergeCell ref="D53:D54"/>
    <mergeCell ref="D55:D56"/>
    <mergeCell ref="D57:D58"/>
    <mergeCell ref="D77:D78"/>
    <mergeCell ref="D79:D80"/>
    <mergeCell ref="D81:D82"/>
    <mergeCell ref="D83:D84"/>
    <mergeCell ref="O4:O6"/>
    <mergeCell ref="M5:M6"/>
    <mergeCell ref="L5:L6"/>
    <mergeCell ref="K5:K6"/>
    <mergeCell ref="J5:J6"/>
    <mergeCell ref="D59:D60"/>
    <mergeCell ref="D61:D62"/>
    <mergeCell ref="D63:D64"/>
    <mergeCell ref="D65:D66"/>
    <mergeCell ref="D67:D68"/>
    <mergeCell ref="D43:D44"/>
    <mergeCell ref="D45:D46"/>
    <mergeCell ref="B17:E18"/>
    <mergeCell ref="D93:D94"/>
    <mergeCell ref="D95:D96"/>
    <mergeCell ref="D97:D98"/>
    <mergeCell ref="D99:D100"/>
    <mergeCell ref="D87:D88"/>
    <mergeCell ref="D85:D86"/>
    <mergeCell ref="D89:D90"/>
    <mergeCell ref="D47:D48"/>
    <mergeCell ref="D49:D50"/>
    <mergeCell ref="A19:A100"/>
    <mergeCell ref="B19:B68"/>
    <mergeCell ref="D19:D20"/>
    <mergeCell ref="D21:D22"/>
    <mergeCell ref="D23:D24"/>
    <mergeCell ref="D25:D26"/>
    <mergeCell ref="B69:B100"/>
    <mergeCell ref="D69:D70"/>
    <mergeCell ref="D71:D72"/>
    <mergeCell ref="D73:D74"/>
    <mergeCell ref="D75:D76"/>
    <mergeCell ref="D91:D92"/>
    <mergeCell ref="D37:D38"/>
    <mergeCell ref="D39:D40"/>
    <mergeCell ref="D41:D42"/>
    <mergeCell ref="F3:F6"/>
    <mergeCell ref="A7:E8"/>
    <mergeCell ref="A9:A18"/>
    <mergeCell ref="B9:E10"/>
    <mergeCell ref="B11:E12"/>
    <mergeCell ref="B13:E14"/>
    <mergeCell ref="B15:E16"/>
    <mergeCell ref="A3:E6"/>
    <mergeCell ref="D31:D32"/>
    <mergeCell ref="D33:D34"/>
    <mergeCell ref="D27:D28"/>
    <mergeCell ref="D29:D30"/>
    <mergeCell ref="D35:D3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100"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0"/>
  <sheetViews>
    <sheetView showGridLines="0" view="pageBreakPreview" zoomScaleNormal="100" zoomScaleSheetLayoutView="100" workbookViewId="0">
      <selection activeCell="I9" sqref="I9"/>
    </sheetView>
  </sheetViews>
  <sheetFormatPr defaultRowHeight="13.5"/>
  <cols>
    <col min="1" max="2" width="2.625" style="4" customWidth="1"/>
    <col min="3" max="3" width="1.375" style="4" customWidth="1"/>
    <col min="4" max="4" width="27.625" style="4" customWidth="1"/>
    <col min="5" max="5" width="1.375" style="4" customWidth="1"/>
    <col min="6" max="18" width="8.125" style="3" customWidth="1"/>
    <col min="19" max="16384" width="9" style="3"/>
  </cols>
  <sheetData>
    <row r="1" spans="1:19" ht="14.25">
      <c r="A1" s="18" t="s">
        <v>643</v>
      </c>
    </row>
    <row r="2" spans="1:19">
      <c r="R2" s="46" t="s">
        <v>153</v>
      </c>
    </row>
    <row r="3" spans="1:19" ht="18.75" customHeight="1">
      <c r="A3" s="238" t="s">
        <v>64</v>
      </c>
      <c r="B3" s="239"/>
      <c r="C3" s="239"/>
      <c r="D3" s="239"/>
      <c r="E3" s="240"/>
      <c r="F3" s="167" t="s">
        <v>63</v>
      </c>
      <c r="G3" s="320" t="s">
        <v>235</v>
      </c>
      <c r="H3" s="321"/>
      <c r="I3" s="321"/>
      <c r="J3" s="321"/>
      <c r="K3" s="321"/>
      <c r="L3" s="322"/>
      <c r="M3" s="320" t="s">
        <v>234</v>
      </c>
      <c r="N3" s="321"/>
      <c r="O3" s="321"/>
      <c r="P3" s="321"/>
      <c r="Q3" s="321"/>
      <c r="R3" s="322"/>
    </row>
    <row r="4" spans="1:19" ht="18.75" customHeight="1">
      <c r="A4" s="241"/>
      <c r="B4" s="242"/>
      <c r="C4" s="242"/>
      <c r="D4" s="242"/>
      <c r="E4" s="243"/>
      <c r="F4" s="168"/>
      <c r="G4" s="320" t="s">
        <v>217</v>
      </c>
      <c r="H4" s="321"/>
      <c r="I4" s="321"/>
      <c r="J4" s="321"/>
      <c r="K4" s="303" t="s">
        <v>216</v>
      </c>
      <c r="L4" s="303" t="s">
        <v>154</v>
      </c>
      <c r="M4" s="320" t="s">
        <v>217</v>
      </c>
      <c r="N4" s="321"/>
      <c r="O4" s="321"/>
      <c r="P4" s="321"/>
      <c r="Q4" s="303" t="s">
        <v>216</v>
      </c>
      <c r="R4" s="303" t="s">
        <v>154</v>
      </c>
    </row>
    <row r="5" spans="1:19" ht="44.25" customHeight="1">
      <c r="A5" s="241"/>
      <c r="B5" s="242"/>
      <c r="C5" s="242"/>
      <c r="D5" s="242"/>
      <c r="E5" s="243"/>
      <c r="F5" s="168"/>
      <c r="G5" s="254" t="s">
        <v>215</v>
      </c>
      <c r="H5" s="303" t="s">
        <v>214</v>
      </c>
      <c r="I5" s="254" t="s">
        <v>213</v>
      </c>
      <c r="J5" s="254" t="s">
        <v>212</v>
      </c>
      <c r="K5" s="258"/>
      <c r="L5" s="258"/>
      <c r="M5" s="254" t="s">
        <v>215</v>
      </c>
      <c r="N5" s="303" t="s">
        <v>214</v>
      </c>
      <c r="O5" s="254" t="s">
        <v>213</v>
      </c>
      <c r="P5" s="254" t="s">
        <v>212</v>
      </c>
      <c r="Q5" s="258"/>
      <c r="R5" s="258"/>
    </row>
    <row r="6" spans="1:19" ht="24.75" customHeight="1">
      <c r="A6" s="244"/>
      <c r="B6" s="245"/>
      <c r="C6" s="245"/>
      <c r="D6" s="245"/>
      <c r="E6" s="246"/>
      <c r="F6" s="150"/>
      <c r="G6" s="256"/>
      <c r="H6" s="259"/>
      <c r="I6" s="256"/>
      <c r="J6" s="256"/>
      <c r="K6" s="259"/>
      <c r="L6" s="259"/>
      <c r="M6" s="256"/>
      <c r="N6" s="259"/>
      <c r="O6" s="256"/>
      <c r="P6" s="256"/>
      <c r="Q6" s="259"/>
      <c r="R6" s="259"/>
    </row>
    <row r="7" spans="1:19" ht="12" customHeight="1">
      <c r="A7" s="158" t="s">
        <v>50</v>
      </c>
      <c r="B7" s="159"/>
      <c r="C7" s="159"/>
      <c r="D7" s="159"/>
      <c r="E7" s="160"/>
      <c r="F7" s="41">
        <f>SUM(G7:R7)/2</f>
        <v>912</v>
      </c>
      <c r="G7" s="41">
        <f t="shared" ref="G7:R7" si="0">SUM(G9,G11,G13,G15,G17)</f>
        <v>378</v>
      </c>
      <c r="H7" s="41">
        <f t="shared" si="0"/>
        <v>14</v>
      </c>
      <c r="I7" s="41">
        <f t="shared" si="0"/>
        <v>123</v>
      </c>
      <c r="J7" s="41">
        <f t="shared" si="0"/>
        <v>107</v>
      </c>
      <c r="K7" s="41">
        <f t="shared" si="0"/>
        <v>201</v>
      </c>
      <c r="L7" s="41">
        <f t="shared" si="0"/>
        <v>89</v>
      </c>
      <c r="M7" s="41">
        <f t="shared" si="0"/>
        <v>20</v>
      </c>
      <c r="N7" s="41">
        <f t="shared" si="0"/>
        <v>4</v>
      </c>
      <c r="O7" s="41">
        <f t="shared" si="0"/>
        <v>4</v>
      </c>
      <c r="P7" s="41">
        <f t="shared" si="0"/>
        <v>41</v>
      </c>
      <c r="Q7" s="41">
        <f t="shared" si="0"/>
        <v>729</v>
      </c>
      <c r="R7" s="41">
        <f t="shared" si="0"/>
        <v>114</v>
      </c>
      <c r="S7" s="54"/>
    </row>
    <row r="8" spans="1:19" ht="12" customHeight="1">
      <c r="A8" s="161"/>
      <c r="B8" s="162"/>
      <c r="C8" s="162"/>
      <c r="D8" s="162"/>
      <c r="E8" s="163"/>
      <c r="F8" s="44">
        <f>SUM(G8:R8)/2</f>
        <v>0.99999999999999978</v>
      </c>
      <c r="G8" s="37">
        <f t="shared" ref="G8:R8" si="1">IF(G7=0,0,G7/$F7)</f>
        <v>0.41447368421052633</v>
      </c>
      <c r="H8" s="37">
        <f t="shared" si="1"/>
        <v>1.5350877192982455E-2</v>
      </c>
      <c r="I8" s="37">
        <f t="shared" si="1"/>
        <v>0.13486842105263158</v>
      </c>
      <c r="J8" s="37">
        <f t="shared" si="1"/>
        <v>0.11732456140350878</v>
      </c>
      <c r="K8" s="37">
        <f t="shared" si="1"/>
        <v>0.22039473684210525</v>
      </c>
      <c r="L8" s="37">
        <f t="shared" si="1"/>
        <v>9.7587719298245612E-2</v>
      </c>
      <c r="M8" s="37">
        <f t="shared" si="1"/>
        <v>2.1929824561403508E-2</v>
      </c>
      <c r="N8" s="37">
        <f t="shared" si="1"/>
        <v>4.3859649122807015E-3</v>
      </c>
      <c r="O8" s="37">
        <f t="shared" si="1"/>
        <v>4.3859649122807015E-3</v>
      </c>
      <c r="P8" s="37">
        <f t="shared" si="1"/>
        <v>4.4956140350877194E-2</v>
      </c>
      <c r="Q8" s="37">
        <f t="shared" si="1"/>
        <v>0.79934210526315785</v>
      </c>
      <c r="R8" s="37">
        <f t="shared" si="1"/>
        <v>0.125</v>
      </c>
    </row>
    <row r="9" spans="1:19" ht="12" customHeight="1">
      <c r="A9" s="174" t="s">
        <v>49</v>
      </c>
      <c r="B9" s="232" t="s">
        <v>48</v>
      </c>
      <c r="C9" s="233"/>
      <c r="D9" s="233"/>
      <c r="E9" s="234"/>
      <c r="F9" s="41">
        <f t="shared" ref="F9:F72" si="2">SUM(G9:R9)/2</f>
        <v>277</v>
      </c>
      <c r="G9" s="41">
        <v>62</v>
      </c>
      <c r="H9" s="41">
        <v>3</v>
      </c>
      <c r="I9" s="41">
        <v>17</v>
      </c>
      <c r="J9" s="41">
        <v>11</v>
      </c>
      <c r="K9" s="41">
        <v>134</v>
      </c>
      <c r="L9" s="41">
        <v>50</v>
      </c>
      <c r="M9" s="41">
        <v>7</v>
      </c>
      <c r="N9" s="41">
        <v>0</v>
      </c>
      <c r="O9" s="41">
        <v>1</v>
      </c>
      <c r="P9" s="41">
        <v>3</v>
      </c>
      <c r="Q9" s="41">
        <v>211</v>
      </c>
      <c r="R9" s="41">
        <v>55</v>
      </c>
    </row>
    <row r="10" spans="1:19" ht="12" customHeight="1">
      <c r="A10" s="175"/>
      <c r="B10" s="235"/>
      <c r="C10" s="236"/>
      <c r="D10" s="236"/>
      <c r="E10" s="237"/>
      <c r="F10" s="44">
        <f t="shared" si="2"/>
        <v>0.99999999999999989</v>
      </c>
      <c r="G10" s="37">
        <f>IF(G9=0,0,G9/$F9)</f>
        <v>0.22382671480144403</v>
      </c>
      <c r="H10" s="37">
        <f>IF(H9=0,0,H9/$F9)</f>
        <v>1.0830324909747292E-2</v>
      </c>
      <c r="I10" s="37">
        <f>IF(I9=0,0,I9/$F9)</f>
        <v>6.1371841155234655E-2</v>
      </c>
      <c r="J10" s="37">
        <f>IF(J9=0,0,J9/$F9)</f>
        <v>3.9711191335740074E-2</v>
      </c>
      <c r="K10" s="37">
        <f>IF(K9=0,0,K9/$F9)</f>
        <v>0.48375451263537905</v>
      </c>
      <c r="L10" s="37">
        <f t="shared" ref="L10" si="3">IF(L9=0,0,L9/$F9)</f>
        <v>0.18050541516245489</v>
      </c>
      <c r="M10" s="37">
        <f>IF(M9=0,0,M9/$F9)</f>
        <v>2.5270758122743681E-2</v>
      </c>
      <c r="N10" s="37">
        <f>IF(N9=0,0,N9/$F9)</f>
        <v>0</v>
      </c>
      <c r="O10" s="37">
        <f>IF(O9=0,0,O9/$F9)</f>
        <v>3.6101083032490976E-3</v>
      </c>
      <c r="P10" s="37">
        <f t="shared" ref="P10:R10" si="4">IF(P9=0,0,P9/$F9)</f>
        <v>1.0830324909747292E-2</v>
      </c>
      <c r="Q10" s="37">
        <f t="shared" si="4"/>
        <v>0.76173285198555951</v>
      </c>
      <c r="R10" s="37">
        <f t="shared" si="4"/>
        <v>0.19855595667870035</v>
      </c>
    </row>
    <row r="11" spans="1:19" ht="12" customHeight="1">
      <c r="A11" s="175"/>
      <c r="B11" s="232" t="s">
        <v>47</v>
      </c>
      <c r="C11" s="233"/>
      <c r="D11" s="233"/>
      <c r="E11" s="234"/>
      <c r="F11" s="41">
        <f t="shared" si="2"/>
        <v>147</v>
      </c>
      <c r="G11" s="41">
        <v>67</v>
      </c>
      <c r="H11" s="41">
        <v>0</v>
      </c>
      <c r="I11" s="41">
        <v>21</v>
      </c>
      <c r="J11" s="41">
        <v>4</v>
      </c>
      <c r="K11" s="41">
        <v>40</v>
      </c>
      <c r="L11" s="41">
        <v>15</v>
      </c>
      <c r="M11" s="41">
        <v>2</v>
      </c>
      <c r="N11" s="41">
        <v>0</v>
      </c>
      <c r="O11" s="41">
        <v>1</v>
      </c>
      <c r="P11" s="41">
        <v>2</v>
      </c>
      <c r="Q11" s="41">
        <v>115</v>
      </c>
      <c r="R11" s="41">
        <v>27</v>
      </c>
    </row>
    <row r="12" spans="1:19" ht="12" customHeight="1">
      <c r="A12" s="175"/>
      <c r="B12" s="235"/>
      <c r="C12" s="236"/>
      <c r="D12" s="236"/>
      <c r="E12" s="237"/>
      <c r="F12" s="44">
        <f t="shared" si="2"/>
        <v>1</v>
      </c>
      <c r="G12" s="37">
        <f t="shared" ref="G12:R12" si="5">IF(G11=0,0,G11/$F11)</f>
        <v>0.45578231292517007</v>
      </c>
      <c r="H12" s="37">
        <f t="shared" si="5"/>
        <v>0</v>
      </c>
      <c r="I12" s="37">
        <f t="shared" si="5"/>
        <v>0.14285714285714285</v>
      </c>
      <c r="J12" s="37">
        <f t="shared" si="5"/>
        <v>2.7210884353741496E-2</v>
      </c>
      <c r="K12" s="37">
        <f t="shared" si="5"/>
        <v>0.27210884353741499</v>
      </c>
      <c r="L12" s="37">
        <f t="shared" si="5"/>
        <v>0.10204081632653061</v>
      </c>
      <c r="M12" s="37">
        <f t="shared" si="5"/>
        <v>1.3605442176870748E-2</v>
      </c>
      <c r="N12" s="37">
        <f t="shared" si="5"/>
        <v>0</v>
      </c>
      <c r="O12" s="37">
        <f t="shared" si="5"/>
        <v>6.8027210884353739E-3</v>
      </c>
      <c r="P12" s="37">
        <f t="shared" si="5"/>
        <v>1.3605442176870748E-2</v>
      </c>
      <c r="Q12" s="37">
        <f t="shared" si="5"/>
        <v>0.78231292517006801</v>
      </c>
      <c r="R12" s="37">
        <f t="shared" si="5"/>
        <v>0.18367346938775511</v>
      </c>
    </row>
    <row r="13" spans="1:19" ht="12" customHeight="1">
      <c r="A13" s="175"/>
      <c r="B13" s="232" t="s">
        <v>46</v>
      </c>
      <c r="C13" s="233"/>
      <c r="D13" s="233"/>
      <c r="E13" s="234"/>
      <c r="F13" s="41">
        <f t="shared" si="2"/>
        <v>222</v>
      </c>
      <c r="G13" s="41">
        <v>135</v>
      </c>
      <c r="H13" s="41">
        <v>3</v>
      </c>
      <c r="I13" s="41">
        <v>36</v>
      </c>
      <c r="J13" s="41">
        <v>18</v>
      </c>
      <c r="K13" s="41">
        <v>14</v>
      </c>
      <c r="L13" s="41">
        <v>16</v>
      </c>
      <c r="M13" s="41">
        <v>4</v>
      </c>
      <c r="N13" s="41">
        <v>1</v>
      </c>
      <c r="O13" s="41">
        <v>1</v>
      </c>
      <c r="P13" s="41">
        <v>9</v>
      </c>
      <c r="Q13" s="41">
        <v>189</v>
      </c>
      <c r="R13" s="41">
        <v>18</v>
      </c>
    </row>
    <row r="14" spans="1:19" ht="12" customHeight="1">
      <c r="A14" s="175"/>
      <c r="B14" s="235"/>
      <c r="C14" s="236"/>
      <c r="D14" s="236"/>
      <c r="E14" s="237"/>
      <c r="F14" s="44">
        <f t="shared" si="2"/>
        <v>1</v>
      </c>
      <c r="G14" s="37">
        <f t="shared" ref="G14:R14" si="6">IF(G13=0,0,G13/$F13)</f>
        <v>0.60810810810810811</v>
      </c>
      <c r="H14" s="37">
        <f t="shared" si="6"/>
        <v>1.3513513513513514E-2</v>
      </c>
      <c r="I14" s="37">
        <f t="shared" si="6"/>
        <v>0.16216216216216217</v>
      </c>
      <c r="J14" s="37">
        <f t="shared" si="6"/>
        <v>8.1081081081081086E-2</v>
      </c>
      <c r="K14" s="37">
        <f t="shared" si="6"/>
        <v>6.3063063063063057E-2</v>
      </c>
      <c r="L14" s="37">
        <f t="shared" si="6"/>
        <v>7.2072072072072071E-2</v>
      </c>
      <c r="M14" s="37">
        <f t="shared" si="6"/>
        <v>1.8018018018018018E-2</v>
      </c>
      <c r="N14" s="37">
        <f t="shared" si="6"/>
        <v>4.5045045045045045E-3</v>
      </c>
      <c r="O14" s="37">
        <f t="shared" si="6"/>
        <v>4.5045045045045045E-3</v>
      </c>
      <c r="P14" s="37">
        <f t="shared" si="6"/>
        <v>4.0540540540540543E-2</v>
      </c>
      <c r="Q14" s="37">
        <f t="shared" si="6"/>
        <v>0.85135135135135132</v>
      </c>
      <c r="R14" s="37">
        <f t="shared" si="6"/>
        <v>8.1081081081081086E-2</v>
      </c>
    </row>
    <row r="15" spans="1:19" ht="12" customHeight="1">
      <c r="A15" s="175"/>
      <c r="B15" s="232" t="s">
        <v>45</v>
      </c>
      <c r="C15" s="233"/>
      <c r="D15" s="233"/>
      <c r="E15" s="234"/>
      <c r="F15" s="41">
        <f t="shared" si="2"/>
        <v>75</v>
      </c>
      <c r="G15" s="41">
        <v>48</v>
      </c>
      <c r="H15" s="41">
        <v>0</v>
      </c>
      <c r="I15" s="41">
        <v>15</v>
      </c>
      <c r="J15" s="41">
        <v>9</v>
      </c>
      <c r="K15" s="41">
        <v>1</v>
      </c>
      <c r="L15" s="41">
        <v>2</v>
      </c>
      <c r="M15" s="41">
        <v>2</v>
      </c>
      <c r="N15" s="41">
        <v>0</v>
      </c>
      <c r="O15" s="41">
        <v>0</v>
      </c>
      <c r="P15" s="41">
        <v>5</v>
      </c>
      <c r="Q15" s="41">
        <v>66</v>
      </c>
      <c r="R15" s="41">
        <v>2</v>
      </c>
    </row>
    <row r="16" spans="1:19" ht="12" customHeight="1">
      <c r="A16" s="175"/>
      <c r="B16" s="235"/>
      <c r="C16" s="236"/>
      <c r="D16" s="236"/>
      <c r="E16" s="237"/>
      <c r="F16" s="44">
        <f t="shared" si="2"/>
        <v>0.99999999999999989</v>
      </c>
      <c r="G16" s="37">
        <f t="shared" ref="G16:R16" si="7">IF(G15=0,0,G15/$F15)</f>
        <v>0.64</v>
      </c>
      <c r="H16" s="37">
        <f t="shared" si="7"/>
        <v>0</v>
      </c>
      <c r="I16" s="37">
        <f t="shared" si="7"/>
        <v>0.2</v>
      </c>
      <c r="J16" s="37">
        <f t="shared" si="7"/>
        <v>0.12</v>
      </c>
      <c r="K16" s="37">
        <f t="shared" si="7"/>
        <v>1.3333333333333334E-2</v>
      </c>
      <c r="L16" s="37">
        <f t="shared" si="7"/>
        <v>2.6666666666666668E-2</v>
      </c>
      <c r="M16" s="37">
        <f t="shared" si="7"/>
        <v>2.6666666666666668E-2</v>
      </c>
      <c r="N16" s="37">
        <f t="shared" si="7"/>
        <v>0</v>
      </c>
      <c r="O16" s="37">
        <f t="shared" si="7"/>
        <v>0</v>
      </c>
      <c r="P16" s="37">
        <f t="shared" si="7"/>
        <v>6.6666666666666666E-2</v>
      </c>
      <c r="Q16" s="37">
        <f t="shared" si="7"/>
        <v>0.88</v>
      </c>
      <c r="R16" s="37">
        <f t="shared" si="7"/>
        <v>2.6666666666666668E-2</v>
      </c>
    </row>
    <row r="17" spans="1:18" ht="12" customHeight="1">
      <c r="A17" s="175"/>
      <c r="B17" s="232" t="s">
        <v>44</v>
      </c>
      <c r="C17" s="233"/>
      <c r="D17" s="233"/>
      <c r="E17" s="234"/>
      <c r="F17" s="41">
        <f t="shared" si="2"/>
        <v>191</v>
      </c>
      <c r="G17" s="41">
        <v>66</v>
      </c>
      <c r="H17" s="41">
        <v>8</v>
      </c>
      <c r="I17" s="41">
        <v>34</v>
      </c>
      <c r="J17" s="41">
        <v>65</v>
      </c>
      <c r="K17" s="41">
        <v>12</v>
      </c>
      <c r="L17" s="41">
        <v>6</v>
      </c>
      <c r="M17" s="41">
        <v>5</v>
      </c>
      <c r="N17" s="41">
        <v>3</v>
      </c>
      <c r="O17" s="41">
        <v>1</v>
      </c>
      <c r="P17" s="41">
        <v>22</v>
      </c>
      <c r="Q17" s="41">
        <v>148</v>
      </c>
      <c r="R17" s="41">
        <v>12</v>
      </c>
    </row>
    <row r="18" spans="1:18" ht="12" customHeight="1">
      <c r="A18" s="176"/>
      <c r="B18" s="235"/>
      <c r="C18" s="236"/>
      <c r="D18" s="236"/>
      <c r="E18" s="237"/>
      <c r="F18" s="44">
        <f t="shared" si="2"/>
        <v>1</v>
      </c>
      <c r="G18" s="37">
        <f t="shared" ref="G18:R18" si="8">IF(G17=0,0,G17/$F17)</f>
        <v>0.34554973821989526</v>
      </c>
      <c r="H18" s="37">
        <f t="shared" si="8"/>
        <v>4.1884816753926704E-2</v>
      </c>
      <c r="I18" s="37">
        <f t="shared" si="8"/>
        <v>0.17801047120418848</v>
      </c>
      <c r="J18" s="37">
        <f t="shared" si="8"/>
        <v>0.34031413612565448</v>
      </c>
      <c r="K18" s="37">
        <f t="shared" si="8"/>
        <v>6.2827225130890049E-2</v>
      </c>
      <c r="L18" s="37">
        <f t="shared" si="8"/>
        <v>3.1413612565445025E-2</v>
      </c>
      <c r="M18" s="37">
        <f t="shared" si="8"/>
        <v>2.6178010471204188E-2</v>
      </c>
      <c r="N18" s="37">
        <f t="shared" si="8"/>
        <v>1.5706806282722512E-2</v>
      </c>
      <c r="O18" s="37">
        <f t="shared" si="8"/>
        <v>5.235602094240838E-3</v>
      </c>
      <c r="P18" s="37">
        <f t="shared" si="8"/>
        <v>0.11518324607329843</v>
      </c>
      <c r="Q18" s="37">
        <f t="shared" si="8"/>
        <v>0.77486910994764402</v>
      </c>
      <c r="R18" s="37">
        <f t="shared" si="8"/>
        <v>6.2827225130890049E-2</v>
      </c>
    </row>
    <row r="19" spans="1:18" ht="12" customHeight="1">
      <c r="A19" s="171" t="s">
        <v>43</v>
      </c>
      <c r="B19" s="171" t="s">
        <v>42</v>
      </c>
      <c r="C19" s="43"/>
      <c r="D19" s="219" t="s">
        <v>16</v>
      </c>
      <c r="E19" s="42"/>
      <c r="F19" s="41">
        <f t="shared" si="2"/>
        <v>231</v>
      </c>
      <c r="G19" s="41">
        <f t="shared" ref="G19:R19" si="9">SUM(G21,G23,G25,G27,G29,G31,G33,G35,G37,G39,G41,G43,G45,G47,G49,G51,G53,G55,G57,G59,G61,G63,G65,G67)</f>
        <v>93</v>
      </c>
      <c r="H19" s="41">
        <f t="shared" si="9"/>
        <v>7</v>
      </c>
      <c r="I19" s="41">
        <f t="shared" si="9"/>
        <v>41</v>
      </c>
      <c r="J19" s="41">
        <f t="shared" si="9"/>
        <v>36</v>
      </c>
      <c r="K19" s="41">
        <f t="shared" si="9"/>
        <v>35</v>
      </c>
      <c r="L19" s="41">
        <f t="shared" si="9"/>
        <v>19</v>
      </c>
      <c r="M19" s="41">
        <f t="shared" si="9"/>
        <v>4</v>
      </c>
      <c r="N19" s="41">
        <f t="shared" si="9"/>
        <v>2</v>
      </c>
      <c r="O19" s="41">
        <f t="shared" si="9"/>
        <v>0</v>
      </c>
      <c r="P19" s="41">
        <f t="shared" si="9"/>
        <v>16</v>
      </c>
      <c r="Q19" s="41">
        <f t="shared" si="9"/>
        <v>178</v>
      </c>
      <c r="R19" s="41">
        <f t="shared" si="9"/>
        <v>31</v>
      </c>
    </row>
    <row r="20" spans="1:18" ht="12" customHeight="1">
      <c r="A20" s="172"/>
      <c r="B20" s="172"/>
      <c r="C20" s="40"/>
      <c r="D20" s="220"/>
      <c r="E20" s="39"/>
      <c r="F20" s="44">
        <f t="shared" si="2"/>
        <v>1</v>
      </c>
      <c r="G20" s="37">
        <f t="shared" ref="G20:R20" si="10">IF(G19=0,0,G19/$F19)</f>
        <v>0.40259740259740262</v>
      </c>
      <c r="H20" s="37">
        <f t="shared" si="10"/>
        <v>3.0303030303030304E-2</v>
      </c>
      <c r="I20" s="37">
        <f t="shared" si="10"/>
        <v>0.1774891774891775</v>
      </c>
      <c r="J20" s="37">
        <f t="shared" si="10"/>
        <v>0.15584415584415584</v>
      </c>
      <c r="K20" s="37">
        <f t="shared" si="10"/>
        <v>0.15151515151515152</v>
      </c>
      <c r="L20" s="37">
        <f t="shared" si="10"/>
        <v>8.2251082251082255E-2</v>
      </c>
      <c r="M20" s="37">
        <f t="shared" si="10"/>
        <v>1.7316017316017316E-2</v>
      </c>
      <c r="N20" s="37">
        <f t="shared" si="10"/>
        <v>8.658008658008658E-3</v>
      </c>
      <c r="O20" s="37">
        <f t="shared" si="10"/>
        <v>0</v>
      </c>
      <c r="P20" s="37">
        <f t="shared" si="10"/>
        <v>6.9264069264069264E-2</v>
      </c>
      <c r="Q20" s="37">
        <f t="shared" si="10"/>
        <v>0.77056277056277056</v>
      </c>
      <c r="R20" s="37">
        <f t="shared" si="10"/>
        <v>0.13419913419913421</v>
      </c>
    </row>
    <row r="21" spans="1:18" ht="12" customHeight="1">
      <c r="A21" s="172"/>
      <c r="B21" s="172"/>
      <c r="C21" s="43"/>
      <c r="D21" s="219" t="s">
        <v>410</v>
      </c>
      <c r="E21" s="42"/>
      <c r="F21" s="41">
        <f t="shared" si="2"/>
        <v>27</v>
      </c>
      <c r="G21" s="41">
        <v>8</v>
      </c>
      <c r="H21" s="41">
        <v>1</v>
      </c>
      <c r="I21" s="41">
        <v>10</v>
      </c>
      <c r="J21" s="41">
        <v>3</v>
      </c>
      <c r="K21" s="41">
        <v>4</v>
      </c>
      <c r="L21" s="41">
        <v>1</v>
      </c>
      <c r="M21" s="41">
        <v>1</v>
      </c>
      <c r="N21" s="41">
        <v>0</v>
      </c>
      <c r="O21" s="41">
        <v>0</v>
      </c>
      <c r="P21" s="41">
        <v>0</v>
      </c>
      <c r="Q21" s="41">
        <v>20</v>
      </c>
      <c r="R21" s="41">
        <v>6</v>
      </c>
    </row>
    <row r="22" spans="1:18" ht="12" customHeight="1">
      <c r="A22" s="172"/>
      <c r="B22" s="172"/>
      <c r="C22" s="40"/>
      <c r="D22" s="220"/>
      <c r="E22" s="39"/>
      <c r="F22" s="44">
        <f t="shared" si="2"/>
        <v>1</v>
      </c>
      <c r="G22" s="37">
        <f t="shared" ref="G22:R22" si="11">IF(G21=0,0,G21/$F21)</f>
        <v>0.29629629629629628</v>
      </c>
      <c r="H22" s="37">
        <f t="shared" si="11"/>
        <v>3.7037037037037035E-2</v>
      </c>
      <c r="I22" s="37">
        <f t="shared" si="11"/>
        <v>0.37037037037037035</v>
      </c>
      <c r="J22" s="37">
        <f t="shared" si="11"/>
        <v>0.1111111111111111</v>
      </c>
      <c r="K22" s="37">
        <f t="shared" si="11"/>
        <v>0.14814814814814814</v>
      </c>
      <c r="L22" s="37">
        <f t="shared" si="11"/>
        <v>3.7037037037037035E-2</v>
      </c>
      <c r="M22" s="37">
        <f t="shared" si="11"/>
        <v>3.7037037037037035E-2</v>
      </c>
      <c r="N22" s="37">
        <f t="shared" si="11"/>
        <v>0</v>
      </c>
      <c r="O22" s="37">
        <f t="shared" si="11"/>
        <v>0</v>
      </c>
      <c r="P22" s="37">
        <f t="shared" si="11"/>
        <v>0</v>
      </c>
      <c r="Q22" s="37">
        <f t="shared" si="11"/>
        <v>0.7407407407407407</v>
      </c>
      <c r="R22" s="37">
        <f t="shared" si="11"/>
        <v>0.22222222222222221</v>
      </c>
    </row>
    <row r="23" spans="1:18" ht="12" customHeight="1">
      <c r="A23" s="172"/>
      <c r="B23" s="172"/>
      <c r="C23" s="43"/>
      <c r="D23" s="219" t="s">
        <v>411</v>
      </c>
      <c r="E23" s="42"/>
      <c r="F23" s="41">
        <f t="shared" si="2"/>
        <v>4</v>
      </c>
      <c r="G23" s="41">
        <v>2</v>
      </c>
      <c r="H23" s="41">
        <v>0</v>
      </c>
      <c r="I23" s="41">
        <v>0</v>
      </c>
      <c r="J23" s="41">
        <v>0</v>
      </c>
      <c r="K23" s="41">
        <v>2</v>
      </c>
      <c r="L23" s="41">
        <v>0</v>
      </c>
      <c r="M23" s="41">
        <v>0</v>
      </c>
      <c r="N23" s="41">
        <v>0</v>
      </c>
      <c r="O23" s="41">
        <v>0</v>
      </c>
      <c r="P23" s="41">
        <v>0</v>
      </c>
      <c r="Q23" s="41">
        <v>4</v>
      </c>
      <c r="R23" s="41">
        <v>0</v>
      </c>
    </row>
    <row r="24" spans="1:18" ht="12" customHeight="1">
      <c r="A24" s="172"/>
      <c r="B24" s="172"/>
      <c r="C24" s="40"/>
      <c r="D24" s="220"/>
      <c r="E24" s="39"/>
      <c r="F24" s="44">
        <f t="shared" si="2"/>
        <v>1</v>
      </c>
      <c r="G24" s="37">
        <f t="shared" ref="G24:R24" si="12">IF(G23=0,0,G23/$F23)</f>
        <v>0.5</v>
      </c>
      <c r="H24" s="37">
        <f t="shared" si="12"/>
        <v>0</v>
      </c>
      <c r="I24" s="37">
        <f t="shared" si="12"/>
        <v>0</v>
      </c>
      <c r="J24" s="37">
        <f t="shared" si="12"/>
        <v>0</v>
      </c>
      <c r="K24" s="37">
        <f t="shared" si="12"/>
        <v>0.5</v>
      </c>
      <c r="L24" s="37">
        <f t="shared" si="12"/>
        <v>0</v>
      </c>
      <c r="M24" s="37">
        <f t="shared" si="12"/>
        <v>0</v>
      </c>
      <c r="N24" s="37">
        <f t="shared" si="12"/>
        <v>0</v>
      </c>
      <c r="O24" s="37">
        <f t="shared" si="12"/>
        <v>0</v>
      </c>
      <c r="P24" s="37">
        <f t="shared" si="12"/>
        <v>0</v>
      </c>
      <c r="Q24" s="37">
        <f t="shared" si="12"/>
        <v>1</v>
      </c>
      <c r="R24" s="37">
        <f t="shared" si="12"/>
        <v>0</v>
      </c>
    </row>
    <row r="25" spans="1:18" ht="12" customHeight="1">
      <c r="A25" s="172"/>
      <c r="B25" s="172"/>
      <c r="C25" s="43"/>
      <c r="D25" s="225" t="s">
        <v>412</v>
      </c>
      <c r="E25" s="117"/>
      <c r="F25" s="106">
        <f t="shared" si="2"/>
        <v>20</v>
      </c>
      <c r="G25" s="106">
        <v>9</v>
      </c>
      <c r="H25" s="106">
        <v>1</v>
      </c>
      <c r="I25" s="41">
        <v>2</v>
      </c>
      <c r="J25" s="41">
        <v>3</v>
      </c>
      <c r="K25" s="41">
        <v>1</v>
      </c>
      <c r="L25" s="41">
        <v>4</v>
      </c>
      <c r="M25" s="41">
        <v>0</v>
      </c>
      <c r="N25" s="41">
        <v>0</v>
      </c>
      <c r="O25" s="41">
        <v>0</v>
      </c>
      <c r="P25" s="41">
        <v>0</v>
      </c>
      <c r="Q25" s="41">
        <v>14</v>
      </c>
      <c r="R25" s="41">
        <v>6</v>
      </c>
    </row>
    <row r="26" spans="1:18" ht="12" customHeight="1">
      <c r="A26" s="172"/>
      <c r="B26" s="172"/>
      <c r="C26" s="40"/>
      <c r="D26" s="226"/>
      <c r="E26" s="118"/>
      <c r="F26" s="119">
        <f t="shared" si="2"/>
        <v>1</v>
      </c>
      <c r="G26" s="109">
        <f t="shared" ref="G26:R26" si="13">IF(G25=0,0,G25/$F25)</f>
        <v>0.45</v>
      </c>
      <c r="H26" s="109">
        <f t="shared" si="13"/>
        <v>0.05</v>
      </c>
      <c r="I26" s="37">
        <f t="shared" si="13"/>
        <v>0.1</v>
      </c>
      <c r="J26" s="37">
        <f t="shared" si="13"/>
        <v>0.15</v>
      </c>
      <c r="K26" s="37">
        <f t="shared" si="13"/>
        <v>0.05</v>
      </c>
      <c r="L26" s="37">
        <f t="shared" si="13"/>
        <v>0.2</v>
      </c>
      <c r="M26" s="37">
        <f t="shared" si="13"/>
        <v>0</v>
      </c>
      <c r="N26" s="37">
        <f t="shared" si="13"/>
        <v>0</v>
      </c>
      <c r="O26" s="37">
        <f t="shared" si="13"/>
        <v>0</v>
      </c>
      <c r="P26" s="37">
        <f t="shared" si="13"/>
        <v>0</v>
      </c>
      <c r="Q26" s="37">
        <f t="shared" si="13"/>
        <v>0.7</v>
      </c>
      <c r="R26" s="37">
        <f t="shared" si="13"/>
        <v>0.3</v>
      </c>
    </row>
    <row r="27" spans="1:18" ht="12" customHeight="1">
      <c r="A27" s="172"/>
      <c r="B27" s="172"/>
      <c r="C27" s="43"/>
      <c r="D27" s="219" t="s">
        <v>413</v>
      </c>
      <c r="E27" s="42"/>
      <c r="F27" s="41">
        <f t="shared" si="2"/>
        <v>2</v>
      </c>
      <c r="G27" s="41">
        <v>1</v>
      </c>
      <c r="H27" s="41">
        <v>0</v>
      </c>
      <c r="I27" s="41">
        <v>0</v>
      </c>
      <c r="J27" s="41">
        <v>0</v>
      </c>
      <c r="K27" s="41">
        <v>1</v>
      </c>
      <c r="L27" s="41">
        <v>0</v>
      </c>
      <c r="M27" s="41">
        <v>0</v>
      </c>
      <c r="N27" s="41">
        <v>0</v>
      </c>
      <c r="O27" s="41">
        <v>0</v>
      </c>
      <c r="P27" s="41">
        <v>0</v>
      </c>
      <c r="Q27" s="41">
        <v>2</v>
      </c>
      <c r="R27" s="41">
        <v>0</v>
      </c>
    </row>
    <row r="28" spans="1:18" ht="12" customHeight="1">
      <c r="A28" s="172"/>
      <c r="B28" s="172"/>
      <c r="C28" s="40"/>
      <c r="D28" s="220"/>
      <c r="E28" s="39"/>
      <c r="F28" s="44">
        <f t="shared" si="2"/>
        <v>1</v>
      </c>
      <c r="G28" s="37">
        <f t="shared" ref="G28:R28" si="14">IF(G27=0,0,G27/$F27)</f>
        <v>0.5</v>
      </c>
      <c r="H28" s="37">
        <f t="shared" si="14"/>
        <v>0</v>
      </c>
      <c r="I28" s="37">
        <f t="shared" si="14"/>
        <v>0</v>
      </c>
      <c r="J28" s="37">
        <f t="shared" si="14"/>
        <v>0</v>
      </c>
      <c r="K28" s="37">
        <f t="shared" si="14"/>
        <v>0.5</v>
      </c>
      <c r="L28" s="37">
        <f t="shared" si="14"/>
        <v>0</v>
      </c>
      <c r="M28" s="37">
        <f t="shared" si="14"/>
        <v>0</v>
      </c>
      <c r="N28" s="37">
        <f t="shared" si="14"/>
        <v>0</v>
      </c>
      <c r="O28" s="37">
        <f t="shared" si="14"/>
        <v>0</v>
      </c>
      <c r="P28" s="37">
        <f t="shared" si="14"/>
        <v>0</v>
      </c>
      <c r="Q28" s="37">
        <f t="shared" si="14"/>
        <v>1</v>
      </c>
      <c r="R28" s="37">
        <f t="shared" si="14"/>
        <v>0</v>
      </c>
    </row>
    <row r="29" spans="1:18" ht="12" customHeight="1">
      <c r="A29" s="172"/>
      <c r="B29" s="172"/>
      <c r="C29" s="43"/>
      <c r="D29" s="219" t="s">
        <v>414</v>
      </c>
      <c r="E29" s="42"/>
      <c r="F29" s="41">
        <f t="shared" si="2"/>
        <v>5</v>
      </c>
      <c r="G29" s="41">
        <v>1</v>
      </c>
      <c r="H29" s="41">
        <v>0</v>
      </c>
      <c r="I29" s="41">
        <v>3</v>
      </c>
      <c r="J29" s="41">
        <v>1</v>
      </c>
      <c r="K29" s="41">
        <v>0</v>
      </c>
      <c r="L29" s="41">
        <v>0</v>
      </c>
      <c r="M29" s="41">
        <v>0</v>
      </c>
      <c r="N29" s="41">
        <v>0</v>
      </c>
      <c r="O29" s="41">
        <v>0</v>
      </c>
      <c r="P29" s="41">
        <v>0</v>
      </c>
      <c r="Q29" s="41">
        <v>5</v>
      </c>
      <c r="R29" s="41">
        <v>0</v>
      </c>
    </row>
    <row r="30" spans="1:18" ht="12" customHeight="1">
      <c r="A30" s="172"/>
      <c r="B30" s="172"/>
      <c r="C30" s="40"/>
      <c r="D30" s="220"/>
      <c r="E30" s="39"/>
      <c r="F30" s="44">
        <f t="shared" si="2"/>
        <v>1</v>
      </c>
      <c r="G30" s="37">
        <f t="shared" ref="G30:R30" si="15">IF(G29=0,0,G29/$F29)</f>
        <v>0.2</v>
      </c>
      <c r="H30" s="37">
        <f t="shared" si="15"/>
        <v>0</v>
      </c>
      <c r="I30" s="37">
        <f t="shared" si="15"/>
        <v>0.6</v>
      </c>
      <c r="J30" s="37">
        <f t="shared" si="15"/>
        <v>0.2</v>
      </c>
      <c r="K30" s="37">
        <f t="shared" si="15"/>
        <v>0</v>
      </c>
      <c r="L30" s="37">
        <f t="shared" si="15"/>
        <v>0</v>
      </c>
      <c r="M30" s="37">
        <f t="shared" si="15"/>
        <v>0</v>
      </c>
      <c r="N30" s="37">
        <f t="shared" si="15"/>
        <v>0</v>
      </c>
      <c r="O30" s="37">
        <f t="shared" si="15"/>
        <v>0</v>
      </c>
      <c r="P30" s="37">
        <f t="shared" si="15"/>
        <v>0</v>
      </c>
      <c r="Q30" s="37">
        <f t="shared" si="15"/>
        <v>1</v>
      </c>
      <c r="R30" s="37">
        <f t="shared" si="15"/>
        <v>0</v>
      </c>
    </row>
    <row r="31" spans="1:18" ht="12" customHeight="1">
      <c r="A31" s="172"/>
      <c r="B31" s="172"/>
      <c r="C31" s="43"/>
      <c r="D31" s="219" t="s">
        <v>415</v>
      </c>
      <c r="E31" s="42"/>
      <c r="F31" s="41">
        <f t="shared" si="2"/>
        <v>1</v>
      </c>
      <c r="G31" s="41">
        <v>0</v>
      </c>
      <c r="H31" s="41">
        <v>0</v>
      </c>
      <c r="I31" s="41">
        <v>0</v>
      </c>
      <c r="J31" s="41">
        <v>1</v>
      </c>
      <c r="K31" s="41">
        <v>0</v>
      </c>
      <c r="L31" s="41">
        <v>0</v>
      </c>
      <c r="M31" s="41">
        <v>0</v>
      </c>
      <c r="N31" s="41">
        <v>0</v>
      </c>
      <c r="O31" s="41">
        <v>0</v>
      </c>
      <c r="P31" s="41">
        <v>0</v>
      </c>
      <c r="Q31" s="41">
        <v>1</v>
      </c>
      <c r="R31" s="41">
        <v>0</v>
      </c>
    </row>
    <row r="32" spans="1:18" ht="12" customHeight="1">
      <c r="A32" s="172"/>
      <c r="B32" s="172"/>
      <c r="C32" s="40"/>
      <c r="D32" s="220"/>
      <c r="E32" s="39"/>
      <c r="F32" s="44">
        <f t="shared" si="2"/>
        <v>1</v>
      </c>
      <c r="G32" s="37">
        <f t="shared" ref="G32:R32" si="16">IF(G31=0,0,G31/$F31)</f>
        <v>0</v>
      </c>
      <c r="H32" s="37">
        <f t="shared" si="16"/>
        <v>0</v>
      </c>
      <c r="I32" s="37">
        <f t="shared" si="16"/>
        <v>0</v>
      </c>
      <c r="J32" s="37">
        <f t="shared" si="16"/>
        <v>1</v>
      </c>
      <c r="K32" s="37">
        <f t="shared" si="16"/>
        <v>0</v>
      </c>
      <c r="L32" s="37">
        <f t="shared" si="16"/>
        <v>0</v>
      </c>
      <c r="M32" s="37">
        <f t="shared" si="16"/>
        <v>0</v>
      </c>
      <c r="N32" s="37">
        <f t="shared" si="16"/>
        <v>0</v>
      </c>
      <c r="O32" s="37">
        <f t="shared" si="16"/>
        <v>0</v>
      </c>
      <c r="P32" s="37">
        <f t="shared" si="16"/>
        <v>0</v>
      </c>
      <c r="Q32" s="37">
        <f t="shared" si="16"/>
        <v>1</v>
      </c>
      <c r="R32" s="37">
        <f t="shared" si="16"/>
        <v>0</v>
      </c>
    </row>
    <row r="33" spans="1:18" ht="12" customHeight="1">
      <c r="A33" s="172"/>
      <c r="B33" s="172"/>
      <c r="C33" s="43"/>
      <c r="D33" s="219" t="s">
        <v>416</v>
      </c>
      <c r="E33" s="42"/>
      <c r="F33" s="41">
        <f t="shared" si="2"/>
        <v>5</v>
      </c>
      <c r="G33" s="41">
        <v>1</v>
      </c>
      <c r="H33" s="41">
        <v>0</v>
      </c>
      <c r="I33" s="41">
        <v>2</v>
      </c>
      <c r="J33" s="41">
        <v>0</v>
      </c>
      <c r="K33" s="41">
        <v>2</v>
      </c>
      <c r="L33" s="41">
        <v>0</v>
      </c>
      <c r="M33" s="41">
        <v>0</v>
      </c>
      <c r="N33" s="41">
        <v>0</v>
      </c>
      <c r="O33" s="41">
        <v>0</v>
      </c>
      <c r="P33" s="41">
        <v>0</v>
      </c>
      <c r="Q33" s="41">
        <v>3</v>
      </c>
      <c r="R33" s="41">
        <v>2</v>
      </c>
    </row>
    <row r="34" spans="1:18" ht="12" customHeight="1">
      <c r="A34" s="172"/>
      <c r="B34" s="172"/>
      <c r="C34" s="40"/>
      <c r="D34" s="220"/>
      <c r="E34" s="39"/>
      <c r="F34" s="44">
        <f t="shared" si="2"/>
        <v>1</v>
      </c>
      <c r="G34" s="37">
        <f t="shared" ref="G34:R34" si="17">IF(G33=0,0,G33/$F33)</f>
        <v>0.2</v>
      </c>
      <c r="H34" s="37">
        <f t="shared" si="17"/>
        <v>0</v>
      </c>
      <c r="I34" s="37">
        <f t="shared" si="17"/>
        <v>0.4</v>
      </c>
      <c r="J34" s="37">
        <f t="shared" si="17"/>
        <v>0</v>
      </c>
      <c r="K34" s="37">
        <f t="shared" si="17"/>
        <v>0.4</v>
      </c>
      <c r="L34" s="37">
        <f t="shared" si="17"/>
        <v>0</v>
      </c>
      <c r="M34" s="37">
        <f t="shared" si="17"/>
        <v>0</v>
      </c>
      <c r="N34" s="37">
        <f t="shared" si="17"/>
        <v>0</v>
      </c>
      <c r="O34" s="37">
        <f t="shared" si="17"/>
        <v>0</v>
      </c>
      <c r="P34" s="37">
        <f t="shared" si="17"/>
        <v>0</v>
      </c>
      <c r="Q34" s="37">
        <f t="shared" si="17"/>
        <v>0.6</v>
      </c>
      <c r="R34" s="37">
        <f t="shared" si="17"/>
        <v>0.4</v>
      </c>
    </row>
    <row r="35" spans="1:18" ht="12" customHeight="1">
      <c r="A35" s="172"/>
      <c r="B35" s="172"/>
      <c r="C35" s="43"/>
      <c r="D35" s="219" t="s">
        <v>417</v>
      </c>
      <c r="E35" s="42"/>
      <c r="F35" s="41">
        <f t="shared" si="2"/>
        <v>11</v>
      </c>
      <c r="G35" s="41">
        <v>2</v>
      </c>
      <c r="H35" s="41">
        <v>2</v>
      </c>
      <c r="I35" s="41">
        <v>2</v>
      </c>
      <c r="J35" s="41">
        <v>3</v>
      </c>
      <c r="K35" s="41">
        <v>2</v>
      </c>
      <c r="L35" s="41">
        <v>0</v>
      </c>
      <c r="M35" s="41">
        <v>0</v>
      </c>
      <c r="N35" s="41">
        <v>0</v>
      </c>
      <c r="O35" s="41">
        <v>0</v>
      </c>
      <c r="P35" s="41">
        <v>2</v>
      </c>
      <c r="Q35" s="41">
        <v>9</v>
      </c>
      <c r="R35" s="41">
        <v>0</v>
      </c>
    </row>
    <row r="36" spans="1:18" ht="12" customHeight="1">
      <c r="A36" s="172"/>
      <c r="B36" s="172"/>
      <c r="C36" s="40"/>
      <c r="D36" s="220"/>
      <c r="E36" s="39"/>
      <c r="F36" s="44">
        <f t="shared" si="2"/>
        <v>1</v>
      </c>
      <c r="G36" s="37">
        <f t="shared" ref="G36:R36" si="18">IF(G35=0,0,G35/$F35)</f>
        <v>0.18181818181818182</v>
      </c>
      <c r="H36" s="37">
        <f t="shared" si="18"/>
        <v>0.18181818181818182</v>
      </c>
      <c r="I36" s="37">
        <f t="shared" si="18"/>
        <v>0.18181818181818182</v>
      </c>
      <c r="J36" s="37">
        <f t="shared" si="18"/>
        <v>0.27272727272727271</v>
      </c>
      <c r="K36" s="37">
        <f t="shared" si="18"/>
        <v>0.18181818181818182</v>
      </c>
      <c r="L36" s="37">
        <f t="shared" si="18"/>
        <v>0</v>
      </c>
      <c r="M36" s="37">
        <f t="shared" si="18"/>
        <v>0</v>
      </c>
      <c r="N36" s="37">
        <f t="shared" si="18"/>
        <v>0</v>
      </c>
      <c r="O36" s="37">
        <f t="shared" si="18"/>
        <v>0</v>
      </c>
      <c r="P36" s="37">
        <f t="shared" si="18"/>
        <v>0.18181818181818182</v>
      </c>
      <c r="Q36" s="37">
        <f t="shared" si="18"/>
        <v>0.81818181818181823</v>
      </c>
      <c r="R36" s="37">
        <f t="shared" si="18"/>
        <v>0</v>
      </c>
    </row>
    <row r="37" spans="1:18" ht="12" customHeight="1">
      <c r="A37" s="172"/>
      <c r="B37" s="172"/>
      <c r="C37" s="43"/>
      <c r="D37" s="219" t="s">
        <v>418</v>
      </c>
      <c r="E37" s="42"/>
      <c r="F37" s="41">
        <f t="shared" si="2"/>
        <v>1</v>
      </c>
      <c r="G37" s="41">
        <v>0</v>
      </c>
      <c r="H37" s="41">
        <v>0</v>
      </c>
      <c r="I37" s="41">
        <v>0</v>
      </c>
      <c r="J37" s="41">
        <v>0</v>
      </c>
      <c r="K37" s="41">
        <v>0</v>
      </c>
      <c r="L37" s="41">
        <v>1</v>
      </c>
      <c r="M37" s="41">
        <v>0</v>
      </c>
      <c r="N37" s="41">
        <v>0</v>
      </c>
      <c r="O37" s="41">
        <v>0</v>
      </c>
      <c r="P37" s="41">
        <v>0</v>
      </c>
      <c r="Q37" s="41">
        <v>1</v>
      </c>
      <c r="R37" s="41">
        <v>0</v>
      </c>
    </row>
    <row r="38" spans="1:18" ht="12" customHeight="1">
      <c r="A38" s="172"/>
      <c r="B38" s="172"/>
      <c r="C38" s="40"/>
      <c r="D38" s="220"/>
      <c r="E38" s="39"/>
      <c r="F38" s="44">
        <f t="shared" si="2"/>
        <v>1</v>
      </c>
      <c r="G38" s="37">
        <f t="shared" ref="G38:R38" si="19">IF(G37=0,0,G37/$F37)</f>
        <v>0</v>
      </c>
      <c r="H38" s="37">
        <f t="shared" si="19"/>
        <v>0</v>
      </c>
      <c r="I38" s="37">
        <f t="shared" si="19"/>
        <v>0</v>
      </c>
      <c r="J38" s="37">
        <f t="shared" si="19"/>
        <v>0</v>
      </c>
      <c r="K38" s="37">
        <f t="shared" si="19"/>
        <v>0</v>
      </c>
      <c r="L38" s="37">
        <f t="shared" si="19"/>
        <v>1</v>
      </c>
      <c r="M38" s="37">
        <f t="shared" si="19"/>
        <v>0</v>
      </c>
      <c r="N38" s="37">
        <f t="shared" si="19"/>
        <v>0</v>
      </c>
      <c r="O38" s="37">
        <f t="shared" si="19"/>
        <v>0</v>
      </c>
      <c r="P38" s="37">
        <f t="shared" si="19"/>
        <v>0</v>
      </c>
      <c r="Q38" s="37">
        <f t="shared" si="19"/>
        <v>1</v>
      </c>
      <c r="R38" s="37">
        <f t="shared" si="19"/>
        <v>0</v>
      </c>
    </row>
    <row r="39" spans="1:18" ht="12" customHeight="1">
      <c r="A39" s="172"/>
      <c r="B39" s="172"/>
      <c r="C39" s="43"/>
      <c r="D39" s="219" t="s">
        <v>419</v>
      </c>
      <c r="E39" s="42"/>
      <c r="F39" s="41">
        <f t="shared" si="2"/>
        <v>8</v>
      </c>
      <c r="G39" s="41">
        <v>5</v>
      </c>
      <c r="H39" s="41">
        <v>0</v>
      </c>
      <c r="I39" s="41">
        <v>3</v>
      </c>
      <c r="J39" s="41">
        <v>0</v>
      </c>
      <c r="K39" s="41">
        <v>0</v>
      </c>
      <c r="L39" s="41">
        <v>0</v>
      </c>
      <c r="M39" s="41">
        <v>0</v>
      </c>
      <c r="N39" s="41">
        <v>1</v>
      </c>
      <c r="O39" s="41">
        <v>0</v>
      </c>
      <c r="P39" s="41">
        <v>0</v>
      </c>
      <c r="Q39" s="41">
        <v>5</v>
      </c>
      <c r="R39" s="41">
        <v>2</v>
      </c>
    </row>
    <row r="40" spans="1:18" ht="12" customHeight="1">
      <c r="A40" s="172"/>
      <c r="B40" s="172"/>
      <c r="C40" s="40"/>
      <c r="D40" s="220"/>
      <c r="E40" s="39"/>
      <c r="F40" s="44">
        <f t="shared" si="2"/>
        <v>1</v>
      </c>
      <c r="G40" s="37">
        <f t="shared" ref="G40:R40" si="20">IF(G39=0,0,G39/$F39)</f>
        <v>0.625</v>
      </c>
      <c r="H40" s="37">
        <f t="shared" si="20"/>
        <v>0</v>
      </c>
      <c r="I40" s="37">
        <f t="shared" si="20"/>
        <v>0.375</v>
      </c>
      <c r="J40" s="37">
        <f t="shared" si="20"/>
        <v>0</v>
      </c>
      <c r="K40" s="37">
        <f t="shared" si="20"/>
        <v>0</v>
      </c>
      <c r="L40" s="37">
        <f t="shared" si="20"/>
        <v>0</v>
      </c>
      <c r="M40" s="37">
        <f t="shared" si="20"/>
        <v>0</v>
      </c>
      <c r="N40" s="37">
        <f t="shared" si="20"/>
        <v>0.125</v>
      </c>
      <c r="O40" s="37">
        <f t="shared" si="20"/>
        <v>0</v>
      </c>
      <c r="P40" s="37">
        <f t="shared" si="20"/>
        <v>0</v>
      </c>
      <c r="Q40" s="37">
        <f t="shared" si="20"/>
        <v>0.625</v>
      </c>
      <c r="R40" s="37">
        <f t="shared" si="20"/>
        <v>0.25</v>
      </c>
    </row>
    <row r="41" spans="1:18" ht="12" customHeight="1">
      <c r="A41" s="172"/>
      <c r="B41" s="172"/>
      <c r="C41" s="43"/>
      <c r="D41" s="219" t="s">
        <v>420</v>
      </c>
      <c r="E41" s="42"/>
      <c r="F41" s="41">
        <f t="shared" si="2"/>
        <v>1</v>
      </c>
      <c r="G41" s="41">
        <v>0</v>
      </c>
      <c r="H41" s="41">
        <v>0</v>
      </c>
      <c r="I41" s="41">
        <v>0</v>
      </c>
      <c r="J41" s="41">
        <v>0</v>
      </c>
      <c r="K41" s="41">
        <v>0</v>
      </c>
      <c r="L41" s="41">
        <v>1</v>
      </c>
      <c r="M41" s="41">
        <v>0</v>
      </c>
      <c r="N41" s="41">
        <v>0</v>
      </c>
      <c r="O41" s="41">
        <v>0</v>
      </c>
      <c r="P41" s="41">
        <v>0</v>
      </c>
      <c r="Q41" s="41">
        <v>0</v>
      </c>
      <c r="R41" s="41">
        <v>1</v>
      </c>
    </row>
    <row r="42" spans="1:18" ht="12" customHeight="1">
      <c r="A42" s="172"/>
      <c r="B42" s="172"/>
      <c r="C42" s="40"/>
      <c r="D42" s="220"/>
      <c r="E42" s="39"/>
      <c r="F42" s="44">
        <f t="shared" si="2"/>
        <v>1</v>
      </c>
      <c r="G42" s="37">
        <f t="shared" ref="G42:R42" si="21">IF(G41=0,0,G41/$F41)</f>
        <v>0</v>
      </c>
      <c r="H42" s="37">
        <f t="shared" si="21"/>
        <v>0</v>
      </c>
      <c r="I42" s="37">
        <f t="shared" si="21"/>
        <v>0</v>
      </c>
      <c r="J42" s="37">
        <f t="shared" si="21"/>
        <v>0</v>
      </c>
      <c r="K42" s="37">
        <f t="shared" si="21"/>
        <v>0</v>
      </c>
      <c r="L42" s="37">
        <f t="shared" si="21"/>
        <v>1</v>
      </c>
      <c r="M42" s="37">
        <f t="shared" si="21"/>
        <v>0</v>
      </c>
      <c r="N42" s="37">
        <f t="shared" si="21"/>
        <v>0</v>
      </c>
      <c r="O42" s="37">
        <f t="shared" si="21"/>
        <v>0</v>
      </c>
      <c r="P42" s="37">
        <f t="shared" si="21"/>
        <v>0</v>
      </c>
      <c r="Q42" s="37">
        <f t="shared" si="21"/>
        <v>0</v>
      </c>
      <c r="R42" s="37">
        <f t="shared" si="21"/>
        <v>1</v>
      </c>
    </row>
    <row r="43" spans="1:18" ht="12" customHeight="1">
      <c r="A43" s="172"/>
      <c r="B43" s="172"/>
      <c r="C43" s="43"/>
      <c r="D43" s="219" t="s">
        <v>421</v>
      </c>
      <c r="E43" s="42"/>
      <c r="F43" s="41">
        <f t="shared" si="2"/>
        <v>2</v>
      </c>
      <c r="G43" s="41">
        <v>0</v>
      </c>
      <c r="H43" s="41">
        <v>0</v>
      </c>
      <c r="I43" s="41">
        <v>1</v>
      </c>
      <c r="J43" s="41">
        <v>0</v>
      </c>
      <c r="K43" s="41">
        <v>0</v>
      </c>
      <c r="L43" s="41">
        <v>1</v>
      </c>
      <c r="M43" s="41">
        <v>0</v>
      </c>
      <c r="N43" s="41">
        <v>0</v>
      </c>
      <c r="O43" s="41">
        <v>0</v>
      </c>
      <c r="P43" s="41">
        <v>0</v>
      </c>
      <c r="Q43" s="41">
        <v>1</v>
      </c>
      <c r="R43" s="41">
        <v>1</v>
      </c>
    </row>
    <row r="44" spans="1:18" ht="12" customHeight="1">
      <c r="A44" s="172"/>
      <c r="B44" s="172"/>
      <c r="C44" s="40"/>
      <c r="D44" s="220"/>
      <c r="E44" s="39"/>
      <c r="F44" s="44">
        <f t="shared" si="2"/>
        <v>1</v>
      </c>
      <c r="G44" s="37">
        <f t="shared" ref="G44:R44" si="22">IF(G43=0,0,G43/$F43)</f>
        <v>0</v>
      </c>
      <c r="H44" s="37">
        <f t="shared" si="22"/>
        <v>0</v>
      </c>
      <c r="I44" s="37">
        <f t="shared" si="22"/>
        <v>0.5</v>
      </c>
      <c r="J44" s="37">
        <f t="shared" si="22"/>
        <v>0</v>
      </c>
      <c r="K44" s="37">
        <f t="shared" si="22"/>
        <v>0</v>
      </c>
      <c r="L44" s="37">
        <f t="shared" si="22"/>
        <v>0.5</v>
      </c>
      <c r="M44" s="37">
        <f t="shared" si="22"/>
        <v>0</v>
      </c>
      <c r="N44" s="37">
        <f t="shared" si="22"/>
        <v>0</v>
      </c>
      <c r="O44" s="37">
        <f t="shared" si="22"/>
        <v>0</v>
      </c>
      <c r="P44" s="37">
        <f t="shared" si="22"/>
        <v>0</v>
      </c>
      <c r="Q44" s="37">
        <f t="shared" si="22"/>
        <v>0.5</v>
      </c>
      <c r="R44" s="37">
        <f t="shared" si="22"/>
        <v>0.5</v>
      </c>
    </row>
    <row r="45" spans="1:18" ht="12" customHeight="1">
      <c r="A45" s="172"/>
      <c r="B45" s="172"/>
      <c r="C45" s="43"/>
      <c r="D45" s="219" t="s">
        <v>422</v>
      </c>
      <c r="E45" s="42"/>
      <c r="F45" s="41">
        <f t="shared" si="2"/>
        <v>6</v>
      </c>
      <c r="G45" s="41">
        <v>2</v>
      </c>
      <c r="H45" s="41">
        <v>0</v>
      </c>
      <c r="I45" s="41">
        <v>1</v>
      </c>
      <c r="J45" s="41">
        <v>1</v>
      </c>
      <c r="K45" s="41">
        <v>2</v>
      </c>
      <c r="L45" s="41">
        <v>0</v>
      </c>
      <c r="M45" s="41">
        <v>0</v>
      </c>
      <c r="N45" s="41">
        <v>0</v>
      </c>
      <c r="O45" s="41">
        <v>0</v>
      </c>
      <c r="P45" s="41">
        <v>0</v>
      </c>
      <c r="Q45" s="41">
        <v>6</v>
      </c>
      <c r="R45" s="41">
        <v>0</v>
      </c>
    </row>
    <row r="46" spans="1:18" ht="12" customHeight="1">
      <c r="A46" s="172"/>
      <c r="B46" s="172"/>
      <c r="C46" s="40"/>
      <c r="D46" s="220"/>
      <c r="E46" s="39"/>
      <c r="F46" s="44">
        <f t="shared" si="2"/>
        <v>1</v>
      </c>
      <c r="G46" s="37">
        <f t="shared" ref="G46:R46" si="23">IF(G45=0,0,G45/$F45)</f>
        <v>0.33333333333333331</v>
      </c>
      <c r="H46" s="37">
        <f t="shared" si="23"/>
        <v>0</v>
      </c>
      <c r="I46" s="37">
        <f t="shared" si="23"/>
        <v>0.16666666666666666</v>
      </c>
      <c r="J46" s="37">
        <f t="shared" si="23"/>
        <v>0.16666666666666666</v>
      </c>
      <c r="K46" s="37">
        <f t="shared" si="23"/>
        <v>0.33333333333333331</v>
      </c>
      <c r="L46" s="37">
        <f t="shared" si="23"/>
        <v>0</v>
      </c>
      <c r="M46" s="37">
        <f t="shared" si="23"/>
        <v>0</v>
      </c>
      <c r="N46" s="37">
        <f t="shared" si="23"/>
        <v>0</v>
      </c>
      <c r="O46" s="37">
        <f t="shared" si="23"/>
        <v>0</v>
      </c>
      <c r="P46" s="37">
        <f t="shared" si="23"/>
        <v>0</v>
      </c>
      <c r="Q46" s="37">
        <f t="shared" si="23"/>
        <v>1</v>
      </c>
      <c r="R46" s="37">
        <f t="shared" si="23"/>
        <v>0</v>
      </c>
    </row>
    <row r="47" spans="1:18" ht="11.25" customHeight="1">
      <c r="A47" s="172"/>
      <c r="B47" s="172"/>
      <c r="C47" s="43"/>
      <c r="D47" s="219" t="s">
        <v>423</v>
      </c>
      <c r="E47" s="42"/>
      <c r="F47" s="41">
        <f t="shared" si="2"/>
        <v>3</v>
      </c>
      <c r="G47" s="41">
        <v>3</v>
      </c>
      <c r="H47" s="41">
        <v>0</v>
      </c>
      <c r="I47" s="41">
        <v>0</v>
      </c>
      <c r="J47" s="41">
        <v>0</v>
      </c>
      <c r="K47" s="41">
        <v>0</v>
      </c>
      <c r="L47" s="41">
        <v>0</v>
      </c>
      <c r="M47" s="41">
        <v>0</v>
      </c>
      <c r="N47" s="41">
        <v>0</v>
      </c>
      <c r="O47" s="41">
        <v>0</v>
      </c>
      <c r="P47" s="41">
        <v>0</v>
      </c>
      <c r="Q47" s="41">
        <v>3</v>
      </c>
      <c r="R47" s="41">
        <v>0</v>
      </c>
    </row>
    <row r="48" spans="1:18" ht="12" customHeight="1">
      <c r="A48" s="172"/>
      <c r="B48" s="172"/>
      <c r="C48" s="40"/>
      <c r="D48" s="220"/>
      <c r="E48" s="39"/>
      <c r="F48" s="44">
        <f t="shared" si="2"/>
        <v>1</v>
      </c>
      <c r="G48" s="37">
        <f t="shared" ref="G48:R48" si="24">IF(G47=0,0,G47/$F47)</f>
        <v>1</v>
      </c>
      <c r="H48" s="37">
        <f t="shared" si="24"/>
        <v>0</v>
      </c>
      <c r="I48" s="37">
        <f t="shared" si="24"/>
        <v>0</v>
      </c>
      <c r="J48" s="37">
        <f t="shared" si="24"/>
        <v>0</v>
      </c>
      <c r="K48" s="37">
        <f t="shared" si="24"/>
        <v>0</v>
      </c>
      <c r="L48" s="37">
        <f t="shared" si="24"/>
        <v>0</v>
      </c>
      <c r="M48" s="37">
        <f t="shared" si="24"/>
        <v>0</v>
      </c>
      <c r="N48" s="37">
        <f t="shared" si="24"/>
        <v>0</v>
      </c>
      <c r="O48" s="37">
        <f t="shared" si="24"/>
        <v>0</v>
      </c>
      <c r="P48" s="37">
        <f t="shared" si="24"/>
        <v>0</v>
      </c>
      <c r="Q48" s="37">
        <f t="shared" si="24"/>
        <v>1</v>
      </c>
      <c r="R48" s="37">
        <f t="shared" si="24"/>
        <v>0</v>
      </c>
    </row>
    <row r="49" spans="1:18" ht="12" customHeight="1">
      <c r="A49" s="172"/>
      <c r="B49" s="172"/>
      <c r="C49" s="43"/>
      <c r="D49" s="219" t="s">
        <v>424</v>
      </c>
      <c r="E49" s="42"/>
      <c r="F49" s="41">
        <f t="shared" si="2"/>
        <v>5</v>
      </c>
      <c r="G49" s="41">
        <v>0</v>
      </c>
      <c r="H49" s="41">
        <v>0</v>
      </c>
      <c r="I49" s="41">
        <v>1</v>
      </c>
      <c r="J49" s="41">
        <v>1</v>
      </c>
      <c r="K49" s="41">
        <v>2</v>
      </c>
      <c r="L49" s="41">
        <v>1</v>
      </c>
      <c r="M49" s="41">
        <v>0</v>
      </c>
      <c r="N49" s="41">
        <v>0</v>
      </c>
      <c r="O49" s="41">
        <v>0</v>
      </c>
      <c r="P49" s="41">
        <v>1</v>
      </c>
      <c r="Q49" s="41">
        <v>3</v>
      </c>
      <c r="R49" s="41">
        <v>1</v>
      </c>
    </row>
    <row r="50" spans="1:18" ht="12" customHeight="1">
      <c r="A50" s="172"/>
      <c r="B50" s="172"/>
      <c r="C50" s="40"/>
      <c r="D50" s="220"/>
      <c r="E50" s="39"/>
      <c r="F50" s="44">
        <f t="shared" si="2"/>
        <v>0.99999999999999989</v>
      </c>
      <c r="G50" s="37">
        <f t="shared" ref="G50:R50" si="25">IF(G49=0,0,G49/$F49)</f>
        <v>0</v>
      </c>
      <c r="H50" s="37">
        <f t="shared" si="25"/>
        <v>0</v>
      </c>
      <c r="I50" s="37">
        <f t="shared" si="25"/>
        <v>0.2</v>
      </c>
      <c r="J50" s="37">
        <f t="shared" si="25"/>
        <v>0.2</v>
      </c>
      <c r="K50" s="37">
        <f t="shared" si="25"/>
        <v>0.4</v>
      </c>
      <c r="L50" s="37">
        <f t="shared" si="25"/>
        <v>0.2</v>
      </c>
      <c r="M50" s="37">
        <f t="shared" si="25"/>
        <v>0</v>
      </c>
      <c r="N50" s="37">
        <f t="shared" si="25"/>
        <v>0</v>
      </c>
      <c r="O50" s="37">
        <f t="shared" si="25"/>
        <v>0</v>
      </c>
      <c r="P50" s="37">
        <f t="shared" si="25"/>
        <v>0.2</v>
      </c>
      <c r="Q50" s="37">
        <f t="shared" si="25"/>
        <v>0.6</v>
      </c>
      <c r="R50" s="37">
        <f t="shared" si="25"/>
        <v>0.2</v>
      </c>
    </row>
    <row r="51" spans="1:18" ht="12" customHeight="1">
      <c r="A51" s="172"/>
      <c r="B51" s="172"/>
      <c r="C51" s="43"/>
      <c r="D51" s="219" t="s">
        <v>425</v>
      </c>
      <c r="E51" s="42"/>
      <c r="F51" s="41">
        <f t="shared" si="2"/>
        <v>15</v>
      </c>
      <c r="G51" s="41">
        <v>8</v>
      </c>
      <c r="H51" s="41">
        <v>0</v>
      </c>
      <c r="I51" s="41">
        <v>3</v>
      </c>
      <c r="J51" s="41">
        <v>0</v>
      </c>
      <c r="K51" s="41">
        <v>1</v>
      </c>
      <c r="L51" s="41">
        <v>3</v>
      </c>
      <c r="M51" s="41">
        <v>1</v>
      </c>
      <c r="N51" s="41">
        <v>0</v>
      </c>
      <c r="O51" s="41">
        <v>0</v>
      </c>
      <c r="P51" s="41">
        <v>1</v>
      </c>
      <c r="Q51" s="41">
        <v>10</v>
      </c>
      <c r="R51" s="41">
        <v>3</v>
      </c>
    </row>
    <row r="52" spans="1:18" ht="12" customHeight="1">
      <c r="A52" s="172"/>
      <c r="B52" s="172"/>
      <c r="C52" s="40"/>
      <c r="D52" s="220"/>
      <c r="E52" s="39"/>
      <c r="F52" s="44">
        <f t="shared" si="2"/>
        <v>0.99999999999999989</v>
      </c>
      <c r="G52" s="37">
        <f t="shared" ref="G52:R52" si="26">IF(G51=0,0,G51/$F51)</f>
        <v>0.53333333333333333</v>
      </c>
      <c r="H52" s="37">
        <f t="shared" si="26"/>
        <v>0</v>
      </c>
      <c r="I52" s="37">
        <f t="shared" si="26"/>
        <v>0.2</v>
      </c>
      <c r="J52" s="37">
        <f t="shared" si="26"/>
        <v>0</v>
      </c>
      <c r="K52" s="37">
        <f t="shared" si="26"/>
        <v>6.6666666666666666E-2</v>
      </c>
      <c r="L52" s="37">
        <f t="shared" si="26"/>
        <v>0.2</v>
      </c>
      <c r="M52" s="37">
        <f t="shared" si="26"/>
        <v>6.6666666666666666E-2</v>
      </c>
      <c r="N52" s="37">
        <f t="shared" si="26"/>
        <v>0</v>
      </c>
      <c r="O52" s="37">
        <f t="shared" si="26"/>
        <v>0</v>
      </c>
      <c r="P52" s="37">
        <f t="shared" si="26"/>
        <v>6.6666666666666666E-2</v>
      </c>
      <c r="Q52" s="37">
        <f t="shared" si="26"/>
        <v>0.66666666666666663</v>
      </c>
      <c r="R52" s="37">
        <f t="shared" si="26"/>
        <v>0.2</v>
      </c>
    </row>
    <row r="53" spans="1:18" ht="12" customHeight="1">
      <c r="A53" s="172"/>
      <c r="B53" s="172"/>
      <c r="C53" s="43"/>
      <c r="D53" s="219" t="s">
        <v>426</v>
      </c>
      <c r="E53" s="42"/>
      <c r="F53" s="41">
        <f t="shared" si="2"/>
        <v>5</v>
      </c>
      <c r="G53" s="41">
        <v>3</v>
      </c>
      <c r="H53" s="41">
        <v>0</v>
      </c>
      <c r="I53" s="41">
        <v>0</v>
      </c>
      <c r="J53" s="41">
        <v>1</v>
      </c>
      <c r="K53" s="41">
        <v>1</v>
      </c>
      <c r="L53" s="41">
        <v>0</v>
      </c>
      <c r="M53" s="41">
        <v>0</v>
      </c>
      <c r="N53" s="41">
        <v>0</v>
      </c>
      <c r="O53" s="41">
        <v>0</v>
      </c>
      <c r="P53" s="41">
        <v>0</v>
      </c>
      <c r="Q53" s="41">
        <v>5</v>
      </c>
      <c r="R53" s="41">
        <v>0</v>
      </c>
    </row>
    <row r="54" spans="1:18" ht="12" customHeight="1">
      <c r="A54" s="172"/>
      <c r="B54" s="172"/>
      <c r="C54" s="40"/>
      <c r="D54" s="220"/>
      <c r="E54" s="39"/>
      <c r="F54" s="44">
        <f t="shared" si="2"/>
        <v>1</v>
      </c>
      <c r="G54" s="37">
        <f t="shared" ref="G54:R54" si="27">IF(G53=0,0,G53/$F53)</f>
        <v>0.6</v>
      </c>
      <c r="H54" s="37">
        <f t="shared" si="27"/>
        <v>0</v>
      </c>
      <c r="I54" s="37">
        <f t="shared" si="27"/>
        <v>0</v>
      </c>
      <c r="J54" s="37">
        <f t="shared" si="27"/>
        <v>0.2</v>
      </c>
      <c r="K54" s="37">
        <f t="shared" si="27"/>
        <v>0.2</v>
      </c>
      <c r="L54" s="37">
        <f t="shared" si="27"/>
        <v>0</v>
      </c>
      <c r="M54" s="37">
        <f t="shared" si="27"/>
        <v>0</v>
      </c>
      <c r="N54" s="37">
        <f t="shared" si="27"/>
        <v>0</v>
      </c>
      <c r="O54" s="37">
        <f t="shared" si="27"/>
        <v>0</v>
      </c>
      <c r="P54" s="37">
        <f t="shared" si="27"/>
        <v>0</v>
      </c>
      <c r="Q54" s="37">
        <f t="shared" si="27"/>
        <v>1</v>
      </c>
      <c r="R54" s="37">
        <f t="shared" si="27"/>
        <v>0</v>
      </c>
    </row>
    <row r="55" spans="1:18" ht="12" customHeight="1">
      <c r="A55" s="172"/>
      <c r="B55" s="172"/>
      <c r="C55" s="43"/>
      <c r="D55" s="219" t="s">
        <v>427</v>
      </c>
      <c r="E55" s="42"/>
      <c r="F55" s="41">
        <f t="shared" si="2"/>
        <v>31</v>
      </c>
      <c r="G55" s="41">
        <v>14</v>
      </c>
      <c r="H55" s="41">
        <v>0</v>
      </c>
      <c r="I55" s="41">
        <v>2</v>
      </c>
      <c r="J55" s="41">
        <v>4</v>
      </c>
      <c r="K55" s="41">
        <v>7</v>
      </c>
      <c r="L55" s="41">
        <v>4</v>
      </c>
      <c r="M55" s="41">
        <v>0</v>
      </c>
      <c r="N55" s="41">
        <v>0</v>
      </c>
      <c r="O55" s="41">
        <v>0</v>
      </c>
      <c r="P55" s="41">
        <v>1</v>
      </c>
      <c r="Q55" s="41">
        <v>24</v>
      </c>
      <c r="R55" s="41">
        <v>6</v>
      </c>
    </row>
    <row r="56" spans="1:18" ht="12" customHeight="1">
      <c r="A56" s="172"/>
      <c r="B56" s="172"/>
      <c r="C56" s="40"/>
      <c r="D56" s="220"/>
      <c r="E56" s="39"/>
      <c r="F56" s="44">
        <f t="shared" si="2"/>
        <v>1</v>
      </c>
      <c r="G56" s="37">
        <f t="shared" ref="G56:R56" si="28">IF(G55=0,0,G55/$F55)</f>
        <v>0.45161290322580644</v>
      </c>
      <c r="H56" s="37">
        <f t="shared" si="28"/>
        <v>0</v>
      </c>
      <c r="I56" s="37">
        <f t="shared" si="28"/>
        <v>6.4516129032258063E-2</v>
      </c>
      <c r="J56" s="37">
        <f t="shared" si="28"/>
        <v>0.12903225806451613</v>
      </c>
      <c r="K56" s="37">
        <f t="shared" si="28"/>
        <v>0.22580645161290322</v>
      </c>
      <c r="L56" s="37">
        <f t="shared" si="28"/>
        <v>0.12903225806451613</v>
      </c>
      <c r="M56" s="37">
        <f t="shared" si="28"/>
        <v>0</v>
      </c>
      <c r="N56" s="37">
        <f t="shared" si="28"/>
        <v>0</v>
      </c>
      <c r="O56" s="37">
        <f t="shared" si="28"/>
        <v>0</v>
      </c>
      <c r="P56" s="37">
        <f t="shared" si="28"/>
        <v>3.2258064516129031E-2</v>
      </c>
      <c r="Q56" s="37">
        <f t="shared" si="28"/>
        <v>0.77419354838709675</v>
      </c>
      <c r="R56" s="37">
        <f t="shared" si="28"/>
        <v>0.19354838709677419</v>
      </c>
    </row>
    <row r="57" spans="1:18" ht="12" customHeight="1">
      <c r="A57" s="172"/>
      <c r="B57" s="172"/>
      <c r="C57" s="43"/>
      <c r="D57" s="219" t="s">
        <v>428</v>
      </c>
      <c r="E57" s="42"/>
      <c r="F57" s="41">
        <f t="shared" si="2"/>
        <v>10</v>
      </c>
      <c r="G57" s="41">
        <v>5</v>
      </c>
      <c r="H57" s="41">
        <v>0</v>
      </c>
      <c r="I57" s="41">
        <v>0</v>
      </c>
      <c r="J57" s="41">
        <v>3</v>
      </c>
      <c r="K57" s="41">
        <v>2</v>
      </c>
      <c r="L57" s="41">
        <v>0</v>
      </c>
      <c r="M57" s="41">
        <v>0</v>
      </c>
      <c r="N57" s="41">
        <v>0</v>
      </c>
      <c r="O57" s="41">
        <v>0</v>
      </c>
      <c r="P57" s="41">
        <v>0</v>
      </c>
      <c r="Q57" s="41">
        <v>10</v>
      </c>
      <c r="R57" s="41">
        <v>0</v>
      </c>
    </row>
    <row r="58" spans="1:18" ht="12" customHeight="1">
      <c r="A58" s="172"/>
      <c r="B58" s="172"/>
      <c r="C58" s="40"/>
      <c r="D58" s="220"/>
      <c r="E58" s="39"/>
      <c r="F58" s="44">
        <f t="shared" si="2"/>
        <v>1</v>
      </c>
      <c r="G58" s="37">
        <f t="shared" ref="G58:R58" si="29">IF(G57=0,0,G57/$F57)</f>
        <v>0.5</v>
      </c>
      <c r="H58" s="37">
        <f t="shared" si="29"/>
        <v>0</v>
      </c>
      <c r="I58" s="37">
        <f t="shared" si="29"/>
        <v>0</v>
      </c>
      <c r="J58" s="37">
        <f t="shared" si="29"/>
        <v>0.3</v>
      </c>
      <c r="K58" s="37">
        <f t="shared" si="29"/>
        <v>0.2</v>
      </c>
      <c r="L58" s="37">
        <f t="shared" si="29"/>
        <v>0</v>
      </c>
      <c r="M58" s="37">
        <f t="shared" si="29"/>
        <v>0</v>
      </c>
      <c r="N58" s="37">
        <f t="shared" si="29"/>
        <v>0</v>
      </c>
      <c r="O58" s="37">
        <f t="shared" si="29"/>
        <v>0</v>
      </c>
      <c r="P58" s="37">
        <f t="shared" si="29"/>
        <v>0</v>
      </c>
      <c r="Q58" s="37">
        <f t="shared" si="29"/>
        <v>1</v>
      </c>
      <c r="R58" s="37">
        <f t="shared" si="29"/>
        <v>0</v>
      </c>
    </row>
    <row r="59" spans="1:18" ht="12.75" customHeight="1">
      <c r="A59" s="172"/>
      <c r="B59" s="172"/>
      <c r="C59" s="43"/>
      <c r="D59" s="219" t="s">
        <v>429</v>
      </c>
      <c r="E59" s="42"/>
      <c r="F59" s="41">
        <f t="shared" si="2"/>
        <v>28</v>
      </c>
      <c r="G59" s="41">
        <v>7</v>
      </c>
      <c r="H59" s="41">
        <v>2</v>
      </c>
      <c r="I59" s="41">
        <v>8</v>
      </c>
      <c r="J59" s="41">
        <v>8</v>
      </c>
      <c r="K59" s="41">
        <v>3</v>
      </c>
      <c r="L59" s="41">
        <v>0</v>
      </c>
      <c r="M59" s="41">
        <v>0</v>
      </c>
      <c r="N59" s="41">
        <v>1</v>
      </c>
      <c r="O59" s="41">
        <v>0</v>
      </c>
      <c r="P59" s="41">
        <v>7</v>
      </c>
      <c r="Q59" s="41">
        <v>20</v>
      </c>
      <c r="R59" s="41">
        <v>0</v>
      </c>
    </row>
    <row r="60" spans="1:18" ht="12.75" customHeight="1">
      <c r="A60" s="172"/>
      <c r="B60" s="172"/>
      <c r="C60" s="40"/>
      <c r="D60" s="220"/>
      <c r="E60" s="39"/>
      <c r="F60" s="44">
        <f t="shared" si="2"/>
        <v>1</v>
      </c>
      <c r="G60" s="37">
        <f t="shared" ref="G60:R60" si="30">IF(G59=0,0,G59/$F59)</f>
        <v>0.25</v>
      </c>
      <c r="H60" s="37">
        <f t="shared" si="30"/>
        <v>7.1428571428571425E-2</v>
      </c>
      <c r="I60" s="37">
        <f t="shared" si="30"/>
        <v>0.2857142857142857</v>
      </c>
      <c r="J60" s="37">
        <f t="shared" si="30"/>
        <v>0.2857142857142857</v>
      </c>
      <c r="K60" s="37">
        <f t="shared" si="30"/>
        <v>0.10714285714285714</v>
      </c>
      <c r="L60" s="37">
        <f t="shared" si="30"/>
        <v>0</v>
      </c>
      <c r="M60" s="37">
        <f t="shared" si="30"/>
        <v>0</v>
      </c>
      <c r="N60" s="37">
        <f t="shared" si="30"/>
        <v>3.5714285714285712E-2</v>
      </c>
      <c r="O60" s="37">
        <f t="shared" si="30"/>
        <v>0</v>
      </c>
      <c r="P60" s="37">
        <f t="shared" si="30"/>
        <v>0.25</v>
      </c>
      <c r="Q60" s="37">
        <f t="shared" si="30"/>
        <v>0.7142857142857143</v>
      </c>
      <c r="R60" s="37">
        <f t="shared" si="30"/>
        <v>0</v>
      </c>
    </row>
    <row r="61" spans="1:18" ht="12" customHeight="1">
      <c r="A61" s="172"/>
      <c r="B61" s="172"/>
      <c r="C61" s="43"/>
      <c r="D61" s="219" t="s">
        <v>21</v>
      </c>
      <c r="E61" s="42"/>
      <c r="F61" s="41">
        <f t="shared" si="2"/>
        <v>13</v>
      </c>
      <c r="G61" s="41">
        <v>7</v>
      </c>
      <c r="H61" s="41">
        <v>1</v>
      </c>
      <c r="I61" s="41">
        <v>1</v>
      </c>
      <c r="J61" s="41">
        <v>1</v>
      </c>
      <c r="K61" s="41">
        <v>2</v>
      </c>
      <c r="L61" s="41">
        <v>1</v>
      </c>
      <c r="M61" s="41">
        <v>0</v>
      </c>
      <c r="N61" s="41">
        <v>0</v>
      </c>
      <c r="O61" s="41">
        <v>0</v>
      </c>
      <c r="P61" s="41">
        <v>0</v>
      </c>
      <c r="Q61" s="41">
        <v>12</v>
      </c>
      <c r="R61" s="41">
        <v>1</v>
      </c>
    </row>
    <row r="62" spans="1:18" ht="12" customHeight="1">
      <c r="A62" s="172"/>
      <c r="B62" s="172"/>
      <c r="C62" s="40"/>
      <c r="D62" s="220"/>
      <c r="E62" s="39"/>
      <c r="F62" s="44">
        <f t="shared" si="2"/>
        <v>1</v>
      </c>
      <c r="G62" s="37">
        <f t="shared" ref="G62:R62" si="31">IF(G61=0,0,G61/$F61)</f>
        <v>0.53846153846153844</v>
      </c>
      <c r="H62" s="37">
        <f t="shared" si="31"/>
        <v>7.6923076923076927E-2</v>
      </c>
      <c r="I62" s="37">
        <f t="shared" si="31"/>
        <v>7.6923076923076927E-2</v>
      </c>
      <c r="J62" s="37">
        <f t="shared" si="31"/>
        <v>7.6923076923076927E-2</v>
      </c>
      <c r="K62" s="37">
        <f t="shared" si="31"/>
        <v>0.15384615384615385</v>
      </c>
      <c r="L62" s="37">
        <f t="shared" si="31"/>
        <v>7.6923076923076927E-2</v>
      </c>
      <c r="M62" s="37">
        <f t="shared" si="31"/>
        <v>0</v>
      </c>
      <c r="N62" s="37">
        <f t="shared" si="31"/>
        <v>0</v>
      </c>
      <c r="O62" s="37">
        <f t="shared" si="31"/>
        <v>0</v>
      </c>
      <c r="P62" s="37">
        <f t="shared" si="31"/>
        <v>0</v>
      </c>
      <c r="Q62" s="37">
        <f t="shared" si="31"/>
        <v>0.92307692307692313</v>
      </c>
      <c r="R62" s="37">
        <f t="shared" si="31"/>
        <v>7.6923076923076927E-2</v>
      </c>
    </row>
    <row r="63" spans="1:18" ht="12" customHeight="1">
      <c r="A63" s="172"/>
      <c r="B63" s="172"/>
      <c r="C63" s="43"/>
      <c r="D63" s="219" t="s">
        <v>430</v>
      </c>
      <c r="E63" s="42"/>
      <c r="F63" s="41">
        <f t="shared" si="2"/>
        <v>8</v>
      </c>
      <c r="G63" s="41">
        <v>3</v>
      </c>
      <c r="H63" s="41">
        <v>0</v>
      </c>
      <c r="I63" s="41">
        <v>1</v>
      </c>
      <c r="J63" s="41">
        <v>2</v>
      </c>
      <c r="K63" s="41">
        <v>1</v>
      </c>
      <c r="L63" s="41">
        <v>1</v>
      </c>
      <c r="M63" s="41">
        <v>0</v>
      </c>
      <c r="N63" s="41">
        <v>0</v>
      </c>
      <c r="O63" s="41">
        <v>0</v>
      </c>
      <c r="P63" s="41">
        <v>2</v>
      </c>
      <c r="Q63" s="41">
        <v>5</v>
      </c>
      <c r="R63" s="41">
        <v>1</v>
      </c>
    </row>
    <row r="64" spans="1:18" ht="12" customHeight="1">
      <c r="A64" s="172"/>
      <c r="B64" s="172"/>
      <c r="C64" s="40"/>
      <c r="D64" s="220"/>
      <c r="E64" s="39"/>
      <c r="F64" s="44">
        <f t="shared" si="2"/>
        <v>1</v>
      </c>
      <c r="G64" s="37">
        <f t="shared" ref="G64:R64" si="32">IF(G63=0,0,G63/$F63)</f>
        <v>0.375</v>
      </c>
      <c r="H64" s="37">
        <f t="shared" si="32"/>
        <v>0</v>
      </c>
      <c r="I64" s="37">
        <f t="shared" si="32"/>
        <v>0.125</v>
      </c>
      <c r="J64" s="37">
        <f t="shared" si="32"/>
        <v>0.25</v>
      </c>
      <c r="K64" s="37">
        <f t="shared" si="32"/>
        <v>0.125</v>
      </c>
      <c r="L64" s="37">
        <f t="shared" si="32"/>
        <v>0.125</v>
      </c>
      <c r="M64" s="37">
        <f t="shared" si="32"/>
        <v>0</v>
      </c>
      <c r="N64" s="37">
        <f t="shared" si="32"/>
        <v>0</v>
      </c>
      <c r="O64" s="37">
        <f t="shared" si="32"/>
        <v>0</v>
      </c>
      <c r="P64" s="37">
        <f t="shared" si="32"/>
        <v>0.25</v>
      </c>
      <c r="Q64" s="37">
        <f t="shared" si="32"/>
        <v>0.625</v>
      </c>
      <c r="R64" s="37">
        <f t="shared" si="32"/>
        <v>0.125</v>
      </c>
    </row>
    <row r="65" spans="1:18" ht="12" customHeight="1">
      <c r="A65" s="172"/>
      <c r="B65" s="172"/>
      <c r="C65" s="43"/>
      <c r="D65" s="219" t="s">
        <v>431</v>
      </c>
      <c r="E65" s="42"/>
      <c r="F65" s="41">
        <f t="shared" si="2"/>
        <v>15</v>
      </c>
      <c r="G65" s="41">
        <v>10</v>
      </c>
      <c r="H65" s="41">
        <v>0</v>
      </c>
      <c r="I65" s="41">
        <v>1</v>
      </c>
      <c r="J65" s="41">
        <v>2</v>
      </c>
      <c r="K65" s="41">
        <v>1</v>
      </c>
      <c r="L65" s="41">
        <v>1</v>
      </c>
      <c r="M65" s="41">
        <v>2</v>
      </c>
      <c r="N65" s="41">
        <v>0</v>
      </c>
      <c r="O65" s="41">
        <v>0</v>
      </c>
      <c r="P65" s="41">
        <v>1</v>
      </c>
      <c r="Q65" s="41">
        <v>11</v>
      </c>
      <c r="R65" s="41">
        <v>1</v>
      </c>
    </row>
    <row r="66" spans="1:18" ht="12" customHeight="1">
      <c r="A66" s="172"/>
      <c r="B66" s="172"/>
      <c r="C66" s="40"/>
      <c r="D66" s="220"/>
      <c r="E66" s="39"/>
      <c r="F66" s="44">
        <f t="shared" si="2"/>
        <v>0.99999999999999989</v>
      </c>
      <c r="G66" s="37">
        <f t="shared" ref="G66:R66" si="33">IF(G65=0,0,G65/$F65)</f>
        <v>0.66666666666666663</v>
      </c>
      <c r="H66" s="37">
        <f t="shared" si="33"/>
        <v>0</v>
      </c>
      <c r="I66" s="37">
        <f t="shared" si="33"/>
        <v>6.6666666666666666E-2</v>
      </c>
      <c r="J66" s="37">
        <f t="shared" si="33"/>
        <v>0.13333333333333333</v>
      </c>
      <c r="K66" s="37">
        <f t="shared" si="33"/>
        <v>6.6666666666666666E-2</v>
      </c>
      <c r="L66" s="37">
        <f t="shared" si="33"/>
        <v>6.6666666666666666E-2</v>
      </c>
      <c r="M66" s="37">
        <f t="shared" si="33"/>
        <v>0.13333333333333333</v>
      </c>
      <c r="N66" s="37">
        <f t="shared" si="33"/>
        <v>0</v>
      </c>
      <c r="O66" s="37">
        <f t="shared" si="33"/>
        <v>0</v>
      </c>
      <c r="P66" s="37">
        <f t="shared" si="33"/>
        <v>6.6666666666666666E-2</v>
      </c>
      <c r="Q66" s="37">
        <f t="shared" si="33"/>
        <v>0.73333333333333328</v>
      </c>
      <c r="R66" s="37">
        <f t="shared" si="33"/>
        <v>6.6666666666666666E-2</v>
      </c>
    </row>
    <row r="67" spans="1:18" ht="12" customHeight="1">
      <c r="A67" s="172"/>
      <c r="B67" s="172"/>
      <c r="C67" s="43"/>
      <c r="D67" s="219" t="s">
        <v>432</v>
      </c>
      <c r="E67" s="42"/>
      <c r="F67" s="41">
        <f t="shared" si="2"/>
        <v>5</v>
      </c>
      <c r="G67" s="41">
        <v>2</v>
      </c>
      <c r="H67" s="41">
        <v>0</v>
      </c>
      <c r="I67" s="41">
        <v>0</v>
      </c>
      <c r="J67" s="41">
        <v>2</v>
      </c>
      <c r="K67" s="41">
        <v>1</v>
      </c>
      <c r="L67" s="41">
        <v>0</v>
      </c>
      <c r="M67" s="41">
        <v>0</v>
      </c>
      <c r="N67" s="41">
        <v>0</v>
      </c>
      <c r="O67" s="41">
        <v>0</v>
      </c>
      <c r="P67" s="41">
        <v>1</v>
      </c>
      <c r="Q67" s="41">
        <v>4</v>
      </c>
      <c r="R67" s="41">
        <v>0</v>
      </c>
    </row>
    <row r="68" spans="1:18" ht="12" customHeight="1">
      <c r="A68" s="172"/>
      <c r="B68" s="173"/>
      <c r="C68" s="40"/>
      <c r="D68" s="220"/>
      <c r="E68" s="39"/>
      <c r="F68" s="44">
        <f t="shared" si="2"/>
        <v>1</v>
      </c>
      <c r="G68" s="37">
        <f t="shared" ref="G68:R68" si="34">IF(G67=0,0,G67/$F67)</f>
        <v>0.4</v>
      </c>
      <c r="H68" s="37">
        <f t="shared" si="34"/>
        <v>0</v>
      </c>
      <c r="I68" s="37">
        <f t="shared" si="34"/>
        <v>0</v>
      </c>
      <c r="J68" s="37">
        <f t="shared" si="34"/>
        <v>0.4</v>
      </c>
      <c r="K68" s="37">
        <f t="shared" si="34"/>
        <v>0.2</v>
      </c>
      <c r="L68" s="37">
        <f t="shared" si="34"/>
        <v>0</v>
      </c>
      <c r="M68" s="37">
        <f t="shared" si="34"/>
        <v>0</v>
      </c>
      <c r="N68" s="37">
        <f t="shared" si="34"/>
        <v>0</v>
      </c>
      <c r="O68" s="37">
        <f t="shared" si="34"/>
        <v>0</v>
      </c>
      <c r="P68" s="37">
        <f t="shared" si="34"/>
        <v>0.2</v>
      </c>
      <c r="Q68" s="37">
        <f t="shared" si="34"/>
        <v>0.8</v>
      </c>
      <c r="R68" s="37">
        <f t="shared" si="34"/>
        <v>0</v>
      </c>
    </row>
    <row r="69" spans="1:18" ht="12" customHeight="1">
      <c r="A69" s="172"/>
      <c r="B69" s="171" t="s">
        <v>17</v>
      </c>
      <c r="C69" s="43"/>
      <c r="D69" s="219" t="s">
        <v>16</v>
      </c>
      <c r="E69" s="42"/>
      <c r="F69" s="41">
        <f t="shared" si="2"/>
        <v>681</v>
      </c>
      <c r="G69" s="41">
        <f t="shared" ref="G69:R69" si="35">SUM(G71,G73,G75,G77,G79,G81,G83,G85,G87,G89,G91,G93,G95,G97,G99)</f>
        <v>285</v>
      </c>
      <c r="H69" s="41">
        <f t="shared" si="35"/>
        <v>7</v>
      </c>
      <c r="I69" s="41">
        <f t="shared" si="35"/>
        <v>82</v>
      </c>
      <c r="J69" s="41">
        <f t="shared" si="35"/>
        <v>71</v>
      </c>
      <c r="K69" s="41">
        <f t="shared" si="35"/>
        <v>166</v>
      </c>
      <c r="L69" s="41">
        <f t="shared" si="35"/>
        <v>70</v>
      </c>
      <c r="M69" s="41">
        <f t="shared" si="35"/>
        <v>16</v>
      </c>
      <c r="N69" s="41">
        <f t="shared" si="35"/>
        <v>2</v>
      </c>
      <c r="O69" s="41">
        <f t="shared" si="35"/>
        <v>4</v>
      </c>
      <c r="P69" s="41">
        <f t="shared" si="35"/>
        <v>25</v>
      </c>
      <c r="Q69" s="41">
        <f t="shared" si="35"/>
        <v>551</v>
      </c>
      <c r="R69" s="41">
        <f t="shared" si="35"/>
        <v>83</v>
      </c>
    </row>
    <row r="70" spans="1:18" ht="12" customHeight="1">
      <c r="A70" s="172"/>
      <c r="B70" s="172"/>
      <c r="C70" s="40"/>
      <c r="D70" s="220"/>
      <c r="E70" s="39"/>
      <c r="F70" s="44">
        <f t="shared" si="2"/>
        <v>1</v>
      </c>
      <c r="G70" s="37">
        <f t="shared" ref="G70:R70" si="36">IF(G69=0,0,G69/$F69)</f>
        <v>0.41850220264317178</v>
      </c>
      <c r="H70" s="37">
        <f t="shared" si="36"/>
        <v>1.0279001468428781E-2</v>
      </c>
      <c r="I70" s="37">
        <f t="shared" si="36"/>
        <v>0.12041116005873716</v>
      </c>
      <c r="J70" s="37">
        <f t="shared" si="36"/>
        <v>0.10425844346549193</v>
      </c>
      <c r="K70" s="37">
        <f t="shared" si="36"/>
        <v>0.24375917767988253</v>
      </c>
      <c r="L70" s="37">
        <f t="shared" si="36"/>
        <v>0.10279001468428781</v>
      </c>
      <c r="M70" s="37">
        <f t="shared" si="36"/>
        <v>2.3494860499265784E-2</v>
      </c>
      <c r="N70" s="37">
        <f t="shared" si="36"/>
        <v>2.936857562408223E-3</v>
      </c>
      <c r="O70" s="37">
        <f t="shared" si="36"/>
        <v>5.8737151248164461E-3</v>
      </c>
      <c r="P70" s="37">
        <f t="shared" si="36"/>
        <v>3.6710719530102791E-2</v>
      </c>
      <c r="Q70" s="37">
        <f t="shared" si="36"/>
        <v>0.80910425844346545</v>
      </c>
      <c r="R70" s="37">
        <f t="shared" si="36"/>
        <v>0.12187958883994127</v>
      </c>
    </row>
    <row r="71" spans="1:18" ht="12" customHeight="1">
      <c r="A71" s="172"/>
      <c r="B71" s="172"/>
      <c r="C71" s="43"/>
      <c r="D71" s="219" t="s">
        <v>233</v>
      </c>
      <c r="E71" s="42"/>
      <c r="F71" s="41">
        <f t="shared" si="2"/>
        <v>6</v>
      </c>
      <c r="G71" s="41">
        <v>2</v>
      </c>
      <c r="H71" s="41">
        <v>0</v>
      </c>
      <c r="I71" s="41">
        <v>1</v>
      </c>
      <c r="J71" s="41">
        <v>0</v>
      </c>
      <c r="K71" s="41">
        <v>3</v>
      </c>
      <c r="L71" s="41">
        <v>0</v>
      </c>
      <c r="M71" s="41">
        <v>1</v>
      </c>
      <c r="N71" s="41">
        <v>0</v>
      </c>
      <c r="O71" s="41">
        <v>0</v>
      </c>
      <c r="P71" s="41">
        <v>0</v>
      </c>
      <c r="Q71" s="41">
        <v>4</v>
      </c>
      <c r="R71" s="41">
        <v>1</v>
      </c>
    </row>
    <row r="72" spans="1:18" ht="12" customHeight="1">
      <c r="A72" s="172"/>
      <c r="B72" s="172"/>
      <c r="C72" s="40"/>
      <c r="D72" s="220"/>
      <c r="E72" s="39"/>
      <c r="F72" s="44">
        <f t="shared" si="2"/>
        <v>1</v>
      </c>
      <c r="G72" s="37">
        <f t="shared" ref="G72:R72" si="37">IF(G71=0,0,G71/$F71)</f>
        <v>0.33333333333333331</v>
      </c>
      <c r="H72" s="37">
        <f t="shared" si="37"/>
        <v>0</v>
      </c>
      <c r="I72" s="37">
        <f t="shared" si="37"/>
        <v>0.16666666666666666</v>
      </c>
      <c r="J72" s="37">
        <f t="shared" si="37"/>
        <v>0</v>
      </c>
      <c r="K72" s="37">
        <f t="shared" si="37"/>
        <v>0.5</v>
      </c>
      <c r="L72" s="37">
        <f t="shared" si="37"/>
        <v>0</v>
      </c>
      <c r="M72" s="37">
        <f t="shared" si="37"/>
        <v>0.16666666666666666</v>
      </c>
      <c r="N72" s="37">
        <f t="shared" si="37"/>
        <v>0</v>
      </c>
      <c r="O72" s="37">
        <f t="shared" si="37"/>
        <v>0</v>
      </c>
      <c r="P72" s="37">
        <f t="shared" si="37"/>
        <v>0</v>
      </c>
      <c r="Q72" s="37">
        <f t="shared" si="37"/>
        <v>0.66666666666666663</v>
      </c>
      <c r="R72" s="37">
        <f t="shared" si="37"/>
        <v>0.16666666666666666</v>
      </c>
    </row>
    <row r="73" spans="1:18" ht="12" customHeight="1">
      <c r="A73" s="172"/>
      <c r="B73" s="172"/>
      <c r="C73" s="43"/>
      <c r="D73" s="219" t="s">
        <v>232</v>
      </c>
      <c r="E73" s="42"/>
      <c r="F73" s="41">
        <f t="shared" ref="F73:F100" si="38">SUM(G73:R73)/2</f>
        <v>84</v>
      </c>
      <c r="G73" s="41">
        <v>24</v>
      </c>
      <c r="H73" s="41">
        <v>0</v>
      </c>
      <c r="I73" s="41">
        <v>10</v>
      </c>
      <c r="J73" s="41">
        <v>4</v>
      </c>
      <c r="K73" s="41">
        <v>38</v>
      </c>
      <c r="L73" s="41">
        <v>8</v>
      </c>
      <c r="M73" s="41">
        <v>0</v>
      </c>
      <c r="N73" s="41">
        <v>0</v>
      </c>
      <c r="O73" s="41">
        <v>2</v>
      </c>
      <c r="P73" s="41">
        <v>0</v>
      </c>
      <c r="Q73" s="41">
        <v>73</v>
      </c>
      <c r="R73" s="41">
        <v>9</v>
      </c>
    </row>
    <row r="74" spans="1:18" ht="12" customHeight="1">
      <c r="A74" s="172"/>
      <c r="B74" s="172"/>
      <c r="C74" s="40"/>
      <c r="D74" s="220"/>
      <c r="E74" s="39"/>
      <c r="F74" s="44">
        <f t="shared" si="38"/>
        <v>1</v>
      </c>
      <c r="G74" s="37">
        <f t="shared" ref="G74:R74" si="39">IF(G73=0,0,G73/$F73)</f>
        <v>0.2857142857142857</v>
      </c>
      <c r="H74" s="37">
        <f t="shared" si="39"/>
        <v>0</v>
      </c>
      <c r="I74" s="37">
        <f t="shared" si="39"/>
        <v>0.11904761904761904</v>
      </c>
      <c r="J74" s="37">
        <f t="shared" si="39"/>
        <v>4.7619047619047616E-2</v>
      </c>
      <c r="K74" s="37">
        <f t="shared" si="39"/>
        <v>0.45238095238095238</v>
      </c>
      <c r="L74" s="37">
        <f t="shared" si="39"/>
        <v>9.5238095238095233E-2</v>
      </c>
      <c r="M74" s="37">
        <f t="shared" si="39"/>
        <v>0</v>
      </c>
      <c r="N74" s="37">
        <f t="shared" si="39"/>
        <v>0</v>
      </c>
      <c r="O74" s="37">
        <f t="shared" si="39"/>
        <v>2.3809523809523808E-2</v>
      </c>
      <c r="P74" s="37">
        <f t="shared" si="39"/>
        <v>0</v>
      </c>
      <c r="Q74" s="37">
        <f t="shared" si="39"/>
        <v>0.86904761904761907</v>
      </c>
      <c r="R74" s="37">
        <f t="shared" si="39"/>
        <v>0.10714285714285714</v>
      </c>
    </row>
    <row r="75" spans="1:18" ht="12" customHeight="1">
      <c r="A75" s="172"/>
      <c r="B75" s="172"/>
      <c r="C75" s="43"/>
      <c r="D75" s="219" t="s">
        <v>13</v>
      </c>
      <c r="E75" s="42"/>
      <c r="F75" s="41">
        <f t="shared" si="38"/>
        <v>24</v>
      </c>
      <c r="G75" s="41">
        <v>7</v>
      </c>
      <c r="H75" s="41">
        <v>0</v>
      </c>
      <c r="I75" s="41">
        <v>1</v>
      </c>
      <c r="J75" s="41">
        <v>11</v>
      </c>
      <c r="K75" s="41">
        <v>3</v>
      </c>
      <c r="L75" s="41">
        <v>2</v>
      </c>
      <c r="M75" s="41">
        <v>1</v>
      </c>
      <c r="N75" s="41">
        <v>0</v>
      </c>
      <c r="O75" s="41">
        <v>0</v>
      </c>
      <c r="P75" s="41">
        <v>1</v>
      </c>
      <c r="Q75" s="41">
        <v>20</v>
      </c>
      <c r="R75" s="41">
        <v>2</v>
      </c>
    </row>
    <row r="76" spans="1:18" ht="12" customHeight="1">
      <c r="A76" s="172"/>
      <c r="B76" s="172"/>
      <c r="C76" s="40"/>
      <c r="D76" s="220"/>
      <c r="E76" s="39"/>
      <c r="F76" s="44">
        <f t="shared" si="38"/>
        <v>1.0000000000000002</v>
      </c>
      <c r="G76" s="37">
        <f t="shared" ref="G76:R76" si="40">IF(G75=0,0,G75/$F75)</f>
        <v>0.29166666666666669</v>
      </c>
      <c r="H76" s="37">
        <f t="shared" si="40"/>
        <v>0</v>
      </c>
      <c r="I76" s="37">
        <f t="shared" si="40"/>
        <v>4.1666666666666664E-2</v>
      </c>
      <c r="J76" s="37">
        <f t="shared" si="40"/>
        <v>0.45833333333333331</v>
      </c>
      <c r="K76" s="37">
        <f t="shared" si="40"/>
        <v>0.125</v>
      </c>
      <c r="L76" s="37">
        <f t="shared" si="40"/>
        <v>8.3333333333333329E-2</v>
      </c>
      <c r="M76" s="37">
        <f t="shared" si="40"/>
        <v>4.1666666666666664E-2</v>
      </c>
      <c r="N76" s="37">
        <f t="shared" si="40"/>
        <v>0</v>
      </c>
      <c r="O76" s="37">
        <f t="shared" si="40"/>
        <v>0</v>
      </c>
      <c r="P76" s="37">
        <f t="shared" si="40"/>
        <v>4.1666666666666664E-2</v>
      </c>
      <c r="Q76" s="37">
        <f t="shared" si="40"/>
        <v>0.83333333333333337</v>
      </c>
      <c r="R76" s="37">
        <f t="shared" si="40"/>
        <v>8.3333333333333329E-2</v>
      </c>
    </row>
    <row r="77" spans="1:18" ht="12" customHeight="1">
      <c r="A77" s="172"/>
      <c r="B77" s="172"/>
      <c r="C77" s="43"/>
      <c r="D77" s="219" t="s">
        <v>231</v>
      </c>
      <c r="E77" s="42"/>
      <c r="F77" s="41">
        <f t="shared" si="38"/>
        <v>8</v>
      </c>
      <c r="G77" s="41">
        <v>4</v>
      </c>
      <c r="H77" s="41">
        <v>0</v>
      </c>
      <c r="I77" s="41">
        <v>1</v>
      </c>
      <c r="J77" s="41">
        <v>2</v>
      </c>
      <c r="K77" s="41">
        <v>1</v>
      </c>
      <c r="L77" s="41">
        <v>0</v>
      </c>
      <c r="M77" s="41">
        <v>0</v>
      </c>
      <c r="N77" s="41">
        <v>0</v>
      </c>
      <c r="O77" s="41">
        <v>0</v>
      </c>
      <c r="P77" s="41">
        <v>2</v>
      </c>
      <c r="Q77" s="41">
        <v>5</v>
      </c>
      <c r="R77" s="41">
        <v>1</v>
      </c>
    </row>
    <row r="78" spans="1:18" ht="12" customHeight="1">
      <c r="A78" s="172"/>
      <c r="B78" s="172"/>
      <c r="C78" s="40"/>
      <c r="D78" s="220"/>
      <c r="E78" s="39"/>
      <c r="F78" s="44">
        <f t="shared" si="38"/>
        <v>1</v>
      </c>
      <c r="G78" s="37">
        <f t="shared" ref="G78:R78" si="41">IF(G77=0,0,G77/$F77)</f>
        <v>0.5</v>
      </c>
      <c r="H78" s="37">
        <f t="shared" si="41"/>
        <v>0</v>
      </c>
      <c r="I78" s="37">
        <f t="shared" si="41"/>
        <v>0.125</v>
      </c>
      <c r="J78" s="37">
        <f t="shared" si="41"/>
        <v>0.25</v>
      </c>
      <c r="K78" s="37">
        <f t="shared" si="41"/>
        <v>0.125</v>
      </c>
      <c r="L78" s="37">
        <f t="shared" si="41"/>
        <v>0</v>
      </c>
      <c r="M78" s="37">
        <f t="shared" si="41"/>
        <v>0</v>
      </c>
      <c r="N78" s="37">
        <f t="shared" si="41"/>
        <v>0</v>
      </c>
      <c r="O78" s="37">
        <f t="shared" si="41"/>
        <v>0</v>
      </c>
      <c r="P78" s="37">
        <f t="shared" si="41"/>
        <v>0.25</v>
      </c>
      <c r="Q78" s="37">
        <f t="shared" si="41"/>
        <v>0.625</v>
      </c>
      <c r="R78" s="37">
        <f t="shared" si="41"/>
        <v>0.125</v>
      </c>
    </row>
    <row r="79" spans="1:18" ht="12" customHeight="1">
      <c r="A79" s="172"/>
      <c r="B79" s="172"/>
      <c r="C79" s="43"/>
      <c r="D79" s="219" t="s">
        <v>230</v>
      </c>
      <c r="E79" s="42"/>
      <c r="F79" s="41">
        <f t="shared" si="38"/>
        <v>33</v>
      </c>
      <c r="G79" s="41">
        <v>11</v>
      </c>
      <c r="H79" s="41">
        <v>1</v>
      </c>
      <c r="I79" s="41">
        <v>4</v>
      </c>
      <c r="J79" s="41">
        <v>5</v>
      </c>
      <c r="K79" s="41">
        <v>7</v>
      </c>
      <c r="L79" s="41">
        <v>5</v>
      </c>
      <c r="M79" s="41">
        <v>0</v>
      </c>
      <c r="N79" s="41">
        <v>0</v>
      </c>
      <c r="O79" s="41">
        <v>1</v>
      </c>
      <c r="P79" s="41">
        <v>0</v>
      </c>
      <c r="Q79" s="41">
        <v>29</v>
      </c>
      <c r="R79" s="41">
        <v>3</v>
      </c>
    </row>
    <row r="80" spans="1:18" ht="12" customHeight="1">
      <c r="A80" s="172"/>
      <c r="B80" s="172"/>
      <c r="C80" s="40"/>
      <c r="D80" s="220"/>
      <c r="E80" s="39"/>
      <c r="F80" s="44">
        <f t="shared" si="38"/>
        <v>1</v>
      </c>
      <c r="G80" s="37">
        <f t="shared" ref="G80:R80" si="42">IF(G79=0,0,G79/$F79)</f>
        <v>0.33333333333333331</v>
      </c>
      <c r="H80" s="37">
        <f t="shared" si="42"/>
        <v>3.0303030303030304E-2</v>
      </c>
      <c r="I80" s="37">
        <f t="shared" si="42"/>
        <v>0.12121212121212122</v>
      </c>
      <c r="J80" s="37">
        <f t="shared" si="42"/>
        <v>0.15151515151515152</v>
      </c>
      <c r="K80" s="37">
        <f t="shared" si="42"/>
        <v>0.21212121212121213</v>
      </c>
      <c r="L80" s="37">
        <f t="shared" si="42"/>
        <v>0.15151515151515152</v>
      </c>
      <c r="M80" s="37">
        <f t="shared" si="42"/>
        <v>0</v>
      </c>
      <c r="N80" s="37">
        <f t="shared" si="42"/>
        <v>0</v>
      </c>
      <c r="O80" s="37">
        <f t="shared" si="42"/>
        <v>3.0303030303030304E-2</v>
      </c>
      <c r="P80" s="37">
        <f t="shared" si="42"/>
        <v>0</v>
      </c>
      <c r="Q80" s="37">
        <f t="shared" si="42"/>
        <v>0.87878787878787878</v>
      </c>
      <c r="R80" s="37">
        <f t="shared" si="42"/>
        <v>9.0909090909090912E-2</v>
      </c>
    </row>
    <row r="81" spans="1:18" ht="12" customHeight="1">
      <c r="A81" s="172"/>
      <c r="B81" s="172"/>
      <c r="C81" s="43"/>
      <c r="D81" s="219" t="s">
        <v>10</v>
      </c>
      <c r="E81" s="42"/>
      <c r="F81" s="41">
        <f t="shared" si="38"/>
        <v>184</v>
      </c>
      <c r="G81" s="41">
        <v>70</v>
      </c>
      <c r="H81" s="41">
        <v>3</v>
      </c>
      <c r="I81" s="41">
        <v>19</v>
      </c>
      <c r="J81" s="41">
        <v>25</v>
      </c>
      <c r="K81" s="41">
        <v>48</v>
      </c>
      <c r="L81" s="41">
        <v>19</v>
      </c>
      <c r="M81" s="41">
        <v>8</v>
      </c>
      <c r="N81" s="41">
        <v>1</v>
      </c>
      <c r="O81" s="41">
        <v>0</v>
      </c>
      <c r="P81" s="41">
        <v>10</v>
      </c>
      <c r="Q81" s="41">
        <v>139</v>
      </c>
      <c r="R81" s="41">
        <v>26</v>
      </c>
    </row>
    <row r="82" spans="1:18" ht="12" customHeight="1">
      <c r="A82" s="172"/>
      <c r="B82" s="172"/>
      <c r="C82" s="40"/>
      <c r="D82" s="220"/>
      <c r="E82" s="39"/>
      <c r="F82" s="44">
        <f t="shared" si="38"/>
        <v>1</v>
      </c>
      <c r="G82" s="37">
        <f t="shared" ref="G82:R82" si="43">IF(G81=0,0,G81/$F81)</f>
        <v>0.38043478260869568</v>
      </c>
      <c r="H82" s="37">
        <f t="shared" si="43"/>
        <v>1.6304347826086956E-2</v>
      </c>
      <c r="I82" s="37">
        <f t="shared" si="43"/>
        <v>0.10326086956521739</v>
      </c>
      <c r="J82" s="37">
        <f t="shared" si="43"/>
        <v>0.1358695652173913</v>
      </c>
      <c r="K82" s="37">
        <f t="shared" si="43"/>
        <v>0.2608695652173913</v>
      </c>
      <c r="L82" s="37">
        <f t="shared" si="43"/>
        <v>0.10326086956521739</v>
      </c>
      <c r="M82" s="37">
        <f t="shared" si="43"/>
        <v>4.3478260869565216E-2</v>
      </c>
      <c r="N82" s="37">
        <f t="shared" si="43"/>
        <v>5.434782608695652E-3</v>
      </c>
      <c r="O82" s="37">
        <f t="shared" si="43"/>
        <v>0</v>
      </c>
      <c r="P82" s="37">
        <f t="shared" si="43"/>
        <v>5.434782608695652E-2</v>
      </c>
      <c r="Q82" s="37">
        <f t="shared" si="43"/>
        <v>0.75543478260869568</v>
      </c>
      <c r="R82" s="37">
        <f t="shared" si="43"/>
        <v>0.14130434782608695</v>
      </c>
    </row>
    <row r="83" spans="1:18" ht="12" customHeight="1">
      <c r="A83" s="172"/>
      <c r="B83" s="172"/>
      <c r="C83" s="43"/>
      <c r="D83" s="219" t="s">
        <v>9</v>
      </c>
      <c r="E83" s="42"/>
      <c r="F83" s="41">
        <f t="shared" si="38"/>
        <v>21</v>
      </c>
      <c r="G83" s="41">
        <v>5</v>
      </c>
      <c r="H83" s="41">
        <v>0</v>
      </c>
      <c r="I83" s="41">
        <v>4</v>
      </c>
      <c r="J83" s="41">
        <v>5</v>
      </c>
      <c r="K83" s="41">
        <v>7</v>
      </c>
      <c r="L83" s="41">
        <v>0</v>
      </c>
      <c r="M83" s="41">
        <v>0</v>
      </c>
      <c r="N83" s="41">
        <v>0</v>
      </c>
      <c r="O83" s="41">
        <v>0</v>
      </c>
      <c r="P83" s="41">
        <v>4</v>
      </c>
      <c r="Q83" s="41">
        <v>17</v>
      </c>
      <c r="R83" s="41">
        <v>0</v>
      </c>
    </row>
    <row r="84" spans="1:18" ht="12" customHeight="1">
      <c r="A84" s="172"/>
      <c r="B84" s="172"/>
      <c r="C84" s="40"/>
      <c r="D84" s="220"/>
      <c r="E84" s="39"/>
      <c r="F84" s="44">
        <f t="shared" si="38"/>
        <v>1</v>
      </c>
      <c r="G84" s="37">
        <f t="shared" ref="G84:R84" si="44">IF(G83=0,0,G83/$F83)</f>
        <v>0.23809523809523808</v>
      </c>
      <c r="H84" s="37">
        <f t="shared" si="44"/>
        <v>0</v>
      </c>
      <c r="I84" s="37">
        <f t="shared" si="44"/>
        <v>0.19047619047619047</v>
      </c>
      <c r="J84" s="37">
        <f t="shared" si="44"/>
        <v>0.23809523809523808</v>
      </c>
      <c r="K84" s="37">
        <f t="shared" si="44"/>
        <v>0.33333333333333331</v>
      </c>
      <c r="L84" s="37">
        <f t="shared" si="44"/>
        <v>0</v>
      </c>
      <c r="M84" s="37">
        <f t="shared" si="44"/>
        <v>0</v>
      </c>
      <c r="N84" s="37">
        <f t="shared" si="44"/>
        <v>0</v>
      </c>
      <c r="O84" s="37">
        <f t="shared" si="44"/>
        <v>0</v>
      </c>
      <c r="P84" s="37">
        <f t="shared" si="44"/>
        <v>0.19047619047619047</v>
      </c>
      <c r="Q84" s="37">
        <f t="shared" si="44"/>
        <v>0.80952380952380953</v>
      </c>
      <c r="R84" s="37">
        <f t="shared" si="44"/>
        <v>0</v>
      </c>
    </row>
    <row r="85" spans="1:18" ht="12" customHeight="1">
      <c r="A85" s="172"/>
      <c r="B85" s="172"/>
      <c r="C85" s="43"/>
      <c r="D85" s="219" t="s">
        <v>229</v>
      </c>
      <c r="E85" s="42"/>
      <c r="F85" s="41">
        <f t="shared" si="38"/>
        <v>8</v>
      </c>
      <c r="G85" s="41">
        <v>3</v>
      </c>
      <c r="H85" s="41">
        <v>0</v>
      </c>
      <c r="I85" s="41">
        <v>2</v>
      </c>
      <c r="J85" s="41">
        <v>0</v>
      </c>
      <c r="K85" s="41">
        <v>2</v>
      </c>
      <c r="L85" s="41">
        <v>1</v>
      </c>
      <c r="M85" s="41">
        <v>0</v>
      </c>
      <c r="N85" s="41">
        <v>0</v>
      </c>
      <c r="O85" s="41">
        <v>0</v>
      </c>
      <c r="P85" s="41">
        <v>0</v>
      </c>
      <c r="Q85" s="41">
        <v>7</v>
      </c>
      <c r="R85" s="41">
        <v>1</v>
      </c>
    </row>
    <row r="86" spans="1:18" ht="12" customHeight="1">
      <c r="A86" s="172"/>
      <c r="B86" s="172"/>
      <c r="C86" s="40"/>
      <c r="D86" s="220"/>
      <c r="E86" s="39"/>
      <c r="F86" s="44">
        <f t="shared" si="38"/>
        <v>1</v>
      </c>
      <c r="G86" s="37">
        <f t="shared" ref="G86:R86" si="45">IF(G85=0,0,G85/$F85)</f>
        <v>0.375</v>
      </c>
      <c r="H86" s="37">
        <f t="shared" si="45"/>
        <v>0</v>
      </c>
      <c r="I86" s="37">
        <f t="shared" si="45"/>
        <v>0.25</v>
      </c>
      <c r="J86" s="37">
        <f t="shared" si="45"/>
        <v>0</v>
      </c>
      <c r="K86" s="37">
        <f t="shared" si="45"/>
        <v>0.25</v>
      </c>
      <c r="L86" s="37">
        <f t="shared" si="45"/>
        <v>0.125</v>
      </c>
      <c r="M86" s="37">
        <f t="shared" si="45"/>
        <v>0</v>
      </c>
      <c r="N86" s="37">
        <f t="shared" si="45"/>
        <v>0</v>
      </c>
      <c r="O86" s="37">
        <f t="shared" si="45"/>
        <v>0</v>
      </c>
      <c r="P86" s="37">
        <f t="shared" si="45"/>
        <v>0</v>
      </c>
      <c r="Q86" s="37">
        <f t="shared" si="45"/>
        <v>0.875</v>
      </c>
      <c r="R86" s="37">
        <f t="shared" si="45"/>
        <v>0.125</v>
      </c>
    </row>
    <row r="87" spans="1:18" ht="13.5" customHeight="1">
      <c r="A87" s="172"/>
      <c r="B87" s="172"/>
      <c r="C87" s="43"/>
      <c r="D87" s="224" t="s">
        <v>228</v>
      </c>
      <c r="E87" s="42"/>
      <c r="F87" s="41">
        <f t="shared" si="38"/>
        <v>19</v>
      </c>
      <c r="G87" s="41">
        <v>8</v>
      </c>
      <c r="H87" s="41">
        <v>1</v>
      </c>
      <c r="I87" s="41">
        <v>3</v>
      </c>
      <c r="J87" s="41">
        <v>2</v>
      </c>
      <c r="K87" s="41">
        <v>4</v>
      </c>
      <c r="L87" s="41">
        <v>1</v>
      </c>
      <c r="M87" s="41">
        <v>0</v>
      </c>
      <c r="N87" s="41">
        <v>0</v>
      </c>
      <c r="O87" s="41">
        <v>0</v>
      </c>
      <c r="P87" s="41">
        <v>2</v>
      </c>
      <c r="Q87" s="41">
        <v>16</v>
      </c>
      <c r="R87" s="41">
        <v>1</v>
      </c>
    </row>
    <row r="88" spans="1:18" ht="13.5" customHeight="1">
      <c r="A88" s="172"/>
      <c r="B88" s="172"/>
      <c r="C88" s="40"/>
      <c r="D88" s="220"/>
      <c r="E88" s="39"/>
      <c r="F88" s="44">
        <f t="shared" si="38"/>
        <v>0.99999999999999989</v>
      </c>
      <c r="G88" s="37">
        <f t="shared" ref="G88:R88" si="46">IF(G87=0,0,G87/$F87)</f>
        <v>0.42105263157894735</v>
      </c>
      <c r="H88" s="37">
        <f t="shared" si="46"/>
        <v>5.2631578947368418E-2</v>
      </c>
      <c r="I88" s="37">
        <f t="shared" si="46"/>
        <v>0.15789473684210525</v>
      </c>
      <c r="J88" s="37">
        <f t="shared" si="46"/>
        <v>0.10526315789473684</v>
      </c>
      <c r="K88" s="37">
        <f t="shared" si="46"/>
        <v>0.21052631578947367</v>
      </c>
      <c r="L88" s="37">
        <f t="shared" si="46"/>
        <v>5.2631578947368418E-2</v>
      </c>
      <c r="M88" s="37">
        <f t="shared" si="46"/>
        <v>0</v>
      </c>
      <c r="N88" s="37">
        <f t="shared" si="46"/>
        <v>0</v>
      </c>
      <c r="O88" s="37">
        <f t="shared" si="46"/>
        <v>0</v>
      </c>
      <c r="P88" s="37">
        <f t="shared" si="46"/>
        <v>0.10526315789473684</v>
      </c>
      <c r="Q88" s="37">
        <f t="shared" si="46"/>
        <v>0.84210526315789469</v>
      </c>
      <c r="R88" s="37">
        <f t="shared" si="46"/>
        <v>5.2631578947368418E-2</v>
      </c>
    </row>
    <row r="89" spans="1:18" ht="12" customHeight="1">
      <c r="A89" s="172"/>
      <c r="B89" s="172"/>
      <c r="C89" s="43"/>
      <c r="D89" s="219" t="s">
        <v>227</v>
      </c>
      <c r="E89" s="42"/>
      <c r="F89" s="41">
        <f t="shared" si="38"/>
        <v>45</v>
      </c>
      <c r="G89" s="41">
        <v>14</v>
      </c>
      <c r="H89" s="41">
        <v>1</v>
      </c>
      <c r="I89" s="41">
        <v>4</v>
      </c>
      <c r="J89" s="41">
        <v>2</v>
      </c>
      <c r="K89" s="41">
        <v>14</v>
      </c>
      <c r="L89" s="41">
        <v>10</v>
      </c>
      <c r="M89" s="41">
        <v>1</v>
      </c>
      <c r="N89" s="41">
        <v>1</v>
      </c>
      <c r="O89" s="41">
        <v>0</v>
      </c>
      <c r="P89" s="41">
        <v>0</v>
      </c>
      <c r="Q89" s="41">
        <v>31</v>
      </c>
      <c r="R89" s="41">
        <v>12</v>
      </c>
    </row>
    <row r="90" spans="1:18" ht="12" customHeight="1">
      <c r="A90" s="172"/>
      <c r="B90" s="172"/>
      <c r="C90" s="40"/>
      <c r="D90" s="220"/>
      <c r="E90" s="39"/>
      <c r="F90" s="44">
        <f t="shared" si="38"/>
        <v>0.99999999999999989</v>
      </c>
      <c r="G90" s="37">
        <f t="shared" ref="G90:R90" si="47">IF(G89=0,0,G89/$F89)</f>
        <v>0.31111111111111112</v>
      </c>
      <c r="H90" s="37">
        <f t="shared" si="47"/>
        <v>2.2222222222222223E-2</v>
      </c>
      <c r="I90" s="37">
        <f t="shared" si="47"/>
        <v>8.8888888888888892E-2</v>
      </c>
      <c r="J90" s="37">
        <f t="shared" si="47"/>
        <v>4.4444444444444446E-2</v>
      </c>
      <c r="K90" s="37">
        <f t="shared" si="47"/>
        <v>0.31111111111111112</v>
      </c>
      <c r="L90" s="37">
        <f t="shared" si="47"/>
        <v>0.22222222222222221</v>
      </c>
      <c r="M90" s="37">
        <f t="shared" si="47"/>
        <v>2.2222222222222223E-2</v>
      </c>
      <c r="N90" s="37">
        <f t="shared" si="47"/>
        <v>2.2222222222222223E-2</v>
      </c>
      <c r="O90" s="37">
        <f t="shared" si="47"/>
        <v>0</v>
      </c>
      <c r="P90" s="37">
        <f t="shared" si="47"/>
        <v>0</v>
      </c>
      <c r="Q90" s="37">
        <f t="shared" si="47"/>
        <v>0.68888888888888888</v>
      </c>
      <c r="R90" s="37">
        <f t="shared" si="47"/>
        <v>0.26666666666666666</v>
      </c>
    </row>
    <row r="91" spans="1:18" ht="12" customHeight="1">
      <c r="A91" s="172"/>
      <c r="B91" s="172"/>
      <c r="C91" s="43"/>
      <c r="D91" s="219" t="s">
        <v>226</v>
      </c>
      <c r="E91" s="42"/>
      <c r="F91" s="41">
        <f t="shared" si="38"/>
        <v>16</v>
      </c>
      <c r="G91" s="41">
        <v>2</v>
      </c>
      <c r="H91" s="41">
        <v>1</v>
      </c>
      <c r="I91" s="41">
        <v>1</v>
      </c>
      <c r="J91" s="41">
        <v>1</v>
      </c>
      <c r="K91" s="41">
        <v>7</v>
      </c>
      <c r="L91" s="41">
        <v>4</v>
      </c>
      <c r="M91" s="41">
        <v>0</v>
      </c>
      <c r="N91" s="41">
        <v>0</v>
      </c>
      <c r="O91" s="41">
        <v>0</v>
      </c>
      <c r="P91" s="41">
        <v>1</v>
      </c>
      <c r="Q91" s="41">
        <v>10</v>
      </c>
      <c r="R91" s="41">
        <v>5</v>
      </c>
    </row>
    <row r="92" spans="1:18" ht="12" customHeight="1">
      <c r="A92" s="172"/>
      <c r="B92" s="172"/>
      <c r="C92" s="40"/>
      <c r="D92" s="220"/>
      <c r="E92" s="39"/>
      <c r="F92" s="44">
        <f t="shared" si="38"/>
        <v>1</v>
      </c>
      <c r="G92" s="37">
        <f t="shared" ref="G92:R92" si="48">IF(G91=0,0,G91/$F91)</f>
        <v>0.125</v>
      </c>
      <c r="H92" s="37">
        <f t="shared" si="48"/>
        <v>6.25E-2</v>
      </c>
      <c r="I92" s="37">
        <f t="shared" si="48"/>
        <v>6.25E-2</v>
      </c>
      <c r="J92" s="37">
        <f t="shared" si="48"/>
        <v>6.25E-2</v>
      </c>
      <c r="K92" s="37">
        <f t="shared" si="48"/>
        <v>0.4375</v>
      </c>
      <c r="L92" s="37">
        <f t="shared" si="48"/>
        <v>0.25</v>
      </c>
      <c r="M92" s="37">
        <f t="shared" si="48"/>
        <v>0</v>
      </c>
      <c r="N92" s="37">
        <f t="shared" si="48"/>
        <v>0</v>
      </c>
      <c r="O92" s="37">
        <f t="shared" si="48"/>
        <v>0</v>
      </c>
      <c r="P92" s="37">
        <f t="shared" si="48"/>
        <v>6.25E-2</v>
      </c>
      <c r="Q92" s="37">
        <f t="shared" si="48"/>
        <v>0.625</v>
      </c>
      <c r="R92" s="37">
        <f t="shared" si="48"/>
        <v>0.3125</v>
      </c>
    </row>
    <row r="93" spans="1:18" ht="12" customHeight="1">
      <c r="A93" s="172"/>
      <c r="B93" s="172"/>
      <c r="C93" s="43"/>
      <c r="D93" s="219" t="s">
        <v>225</v>
      </c>
      <c r="E93" s="42"/>
      <c r="F93" s="41">
        <f t="shared" si="38"/>
        <v>19</v>
      </c>
      <c r="G93" s="41">
        <v>6</v>
      </c>
      <c r="H93" s="41">
        <v>0</v>
      </c>
      <c r="I93" s="41">
        <v>7</v>
      </c>
      <c r="J93" s="41">
        <v>1</v>
      </c>
      <c r="K93" s="41">
        <v>2</v>
      </c>
      <c r="L93" s="41">
        <v>3</v>
      </c>
      <c r="M93" s="41">
        <v>0</v>
      </c>
      <c r="N93" s="41">
        <v>0</v>
      </c>
      <c r="O93" s="41">
        <v>0</v>
      </c>
      <c r="P93" s="41">
        <v>1</v>
      </c>
      <c r="Q93" s="41">
        <v>15</v>
      </c>
      <c r="R93" s="41">
        <v>3</v>
      </c>
    </row>
    <row r="94" spans="1:18" ht="12" customHeight="1">
      <c r="A94" s="172"/>
      <c r="B94" s="172"/>
      <c r="C94" s="40"/>
      <c r="D94" s="220"/>
      <c r="E94" s="39"/>
      <c r="F94" s="44">
        <f t="shared" si="38"/>
        <v>0.99999999999999989</v>
      </c>
      <c r="G94" s="37">
        <f t="shared" ref="G94:R94" si="49">IF(G93=0,0,G93/$F93)</f>
        <v>0.31578947368421051</v>
      </c>
      <c r="H94" s="37">
        <f t="shared" si="49"/>
        <v>0</v>
      </c>
      <c r="I94" s="37">
        <f t="shared" si="49"/>
        <v>0.36842105263157893</v>
      </c>
      <c r="J94" s="37">
        <f t="shared" si="49"/>
        <v>5.2631578947368418E-2</v>
      </c>
      <c r="K94" s="37">
        <f t="shared" si="49"/>
        <v>0.10526315789473684</v>
      </c>
      <c r="L94" s="37">
        <f t="shared" si="49"/>
        <v>0.15789473684210525</v>
      </c>
      <c r="M94" s="37">
        <f t="shared" si="49"/>
        <v>0</v>
      </c>
      <c r="N94" s="37">
        <f t="shared" si="49"/>
        <v>0</v>
      </c>
      <c r="O94" s="37">
        <f t="shared" si="49"/>
        <v>0</v>
      </c>
      <c r="P94" s="37">
        <f t="shared" si="49"/>
        <v>5.2631578947368418E-2</v>
      </c>
      <c r="Q94" s="37">
        <f t="shared" si="49"/>
        <v>0.78947368421052633</v>
      </c>
      <c r="R94" s="37">
        <f t="shared" si="49"/>
        <v>0.15789473684210525</v>
      </c>
    </row>
    <row r="95" spans="1:18" ht="12" customHeight="1">
      <c r="A95" s="172"/>
      <c r="B95" s="172"/>
      <c r="C95" s="43"/>
      <c r="D95" s="219" t="s">
        <v>224</v>
      </c>
      <c r="E95" s="42"/>
      <c r="F95" s="41">
        <f t="shared" si="38"/>
        <v>146</v>
      </c>
      <c r="G95" s="41">
        <v>89</v>
      </c>
      <c r="H95" s="41">
        <v>0</v>
      </c>
      <c r="I95" s="41">
        <v>20</v>
      </c>
      <c r="J95" s="41">
        <v>6</v>
      </c>
      <c r="K95" s="41">
        <v>22</v>
      </c>
      <c r="L95" s="41">
        <v>9</v>
      </c>
      <c r="M95" s="41">
        <v>3</v>
      </c>
      <c r="N95" s="41">
        <v>0</v>
      </c>
      <c r="O95" s="41">
        <v>1</v>
      </c>
      <c r="P95" s="41">
        <v>1</v>
      </c>
      <c r="Q95" s="41">
        <v>131</v>
      </c>
      <c r="R95" s="41">
        <v>10</v>
      </c>
    </row>
    <row r="96" spans="1:18" ht="12" customHeight="1">
      <c r="A96" s="172"/>
      <c r="B96" s="172"/>
      <c r="C96" s="40"/>
      <c r="D96" s="220"/>
      <c r="E96" s="39"/>
      <c r="F96" s="44">
        <f t="shared" si="38"/>
        <v>1</v>
      </c>
      <c r="G96" s="37">
        <f t="shared" ref="G96:R96" si="50">IF(G95=0,0,G95/$F95)</f>
        <v>0.6095890410958904</v>
      </c>
      <c r="H96" s="37">
        <f t="shared" si="50"/>
        <v>0</v>
      </c>
      <c r="I96" s="37">
        <f t="shared" si="50"/>
        <v>0.13698630136986301</v>
      </c>
      <c r="J96" s="37">
        <f t="shared" si="50"/>
        <v>4.1095890410958902E-2</v>
      </c>
      <c r="K96" s="37">
        <f t="shared" si="50"/>
        <v>0.15068493150684931</v>
      </c>
      <c r="L96" s="37">
        <f t="shared" si="50"/>
        <v>6.1643835616438353E-2</v>
      </c>
      <c r="M96" s="37">
        <f t="shared" si="50"/>
        <v>2.0547945205479451E-2</v>
      </c>
      <c r="N96" s="37">
        <f t="shared" si="50"/>
        <v>0</v>
      </c>
      <c r="O96" s="37">
        <f t="shared" si="50"/>
        <v>6.8493150684931503E-3</v>
      </c>
      <c r="P96" s="37">
        <f t="shared" si="50"/>
        <v>6.8493150684931503E-3</v>
      </c>
      <c r="Q96" s="37">
        <f t="shared" si="50"/>
        <v>0.89726027397260277</v>
      </c>
      <c r="R96" s="37">
        <f t="shared" si="50"/>
        <v>6.8493150684931503E-2</v>
      </c>
    </row>
    <row r="97" spans="1:18" ht="12" customHeight="1">
      <c r="A97" s="172"/>
      <c r="B97" s="172"/>
      <c r="C97" s="43"/>
      <c r="D97" s="219" t="s">
        <v>223</v>
      </c>
      <c r="E97" s="42"/>
      <c r="F97" s="41">
        <f t="shared" si="38"/>
        <v>22</v>
      </c>
      <c r="G97" s="41">
        <v>13</v>
      </c>
      <c r="H97" s="41">
        <v>0</v>
      </c>
      <c r="I97" s="41">
        <v>1</v>
      </c>
      <c r="J97" s="41">
        <v>6</v>
      </c>
      <c r="K97" s="41">
        <v>0</v>
      </c>
      <c r="L97" s="41">
        <v>2</v>
      </c>
      <c r="M97" s="41">
        <v>2</v>
      </c>
      <c r="N97" s="41">
        <v>0</v>
      </c>
      <c r="O97" s="41">
        <v>0</v>
      </c>
      <c r="P97" s="41">
        <v>2</v>
      </c>
      <c r="Q97" s="41">
        <v>16</v>
      </c>
      <c r="R97" s="41">
        <v>2</v>
      </c>
    </row>
    <row r="98" spans="1:18" ht="12" customHeight="1">
      <c r="A98" s="172"/>
      <c r="B98" s="172"/>
      <c r="C98" s="40"/>
      <c r="D98" s="220"/>
      <c r="E98" s="39"/>
      <c r="F98" s="44">
        <f t="shared" si="38"/>
        <v>0.99999999999999989</v>
      </c>
      <c r="G98" s="37">
        <f t="shared" ref="G98:R98" si="51">IF(G97=0,0,G97/$F97)</f>
        <v>0.59090909090909094</v>
      </c>
      <c r="H98" s="37">
        <f t="shared" si="51"/>
        <v>0</v>
      </c>
      <c r="I98" s="37">
        <f t="shared" si="51"/>
        <v>4.5454545454545456E-2</v>
      </c>
      <c r="J98" s="37">
        <f t="shared" si="51"/>
        <v>0.27272727272727271</v>
      </c>
      <c r="K98" s="37">
        <f t="shared" si="51"/>
        <v>0</v>
      </c>
      <c r="L98" s="37">
        <f t="shared" si="51"/>
        <v>9.0909090909090912E-2</v>
      </c>
      <c r="M98" s="37">
        <f t="shared" si="51"/>
        <v>9.0909090909090912E-2</v>
      </c>
      <c r="N98" s="37">
        <f t="shared" si="51"/>
        <v>0</v>
      </c>
      <c r="O98" s="37">
        <f t="shared" si="51"/>
        <v>0</v>
      </c>
      <c r="P98" s="37">
        <f t="shared" si="51"/>
        <v>9.0909090909090912E-2</v>
      </c>
      <c r="Q98" s="37">
        <f t="shared" si="51"/>
        <v>0.72727272727272729</v>
      </c>
      <c r="R98" s="37">
        <f t="shared" si="51"/>
        <v>9.0909090909090912E-2</v>
      </c>
    </row>
    <row r="99" spans="1:18" ht="12.75" customHeight="1">
      <c r="A99" s="172"/>
      <c r="B99" s="172"/>
      <c r="C99" s="43"/>
      <c r="D99" s="219" t="s">
        <v>222</v>
      </c>
      <c r="E99" s="42"/>
      <c r="F99" s="41">
        <f t="shared" si="38"/>
        <v>46</v>
      </c>
      <c r="G99" s="41">
        <v>27</v>
      </c>
      <c r="H99" s="41">
        <v>0</v>
      </c>
      <c r="I99" s="41">
        <v>4</v>
      </c>
      <c r="J99" s="41">
        <v>1</v>
      </c>
      <c r="K99" s="41">
        <v>8</v>
      </c>
      <c r="L99" s="41">
        <v>6</v>
      </c>
      <c r="M99" s="41">
        <v>0</v>
      </c>
      <c r="N99" s="41">
        <v>0</v>
      </c>
      <c r="O99" s="41">
        <v>0</v>
      </c>
      <c r="P99" s="41">
        <v>1</v>
      </c>
      <c r="Q99" s="41">
        <v>38</v>
      </c>
      <c r="R99" s="41">
        <v>7</v>
      </c>
    </row>
    <row r="100" spans="1:18" ht="12.75" customHeight="1">
      <c r="A100" s="173"/>
      <c r="B100" s="173"/>
      <c r="C100" s="40"/>
      <c r="D100" s="220"/>
      <c r="E100" s="39"/>
      <c r="F100" s="38">
        <f t="shared" si="38"/>
        <v>1</v>
      </c>
      <c r="G100" s="37">
        <f t="shared" ref="G100:R100" si="52">IF(G99=0,0,G99/$F99)</f>
        <v>0.58695652173913049</v>
      </c>
      <c r="H100" s="37">
        <f t="shared" si="52"/>
        <v>0</v>
      </c>
      <c r="I100" s="37">
        <f t="shared" si="52"/>
        <v>8.6956521739130432E-2</v>
      </c>
      <c r="J100" s="37">
        <f t="shared" si="52"/>
        <v>2.1739130434782608E-2</v>
      </c>
      <c r="K100" s="37">
        <f t="shared" si="52"/>
        <v>0.17391304347826086</v>
      </c>
      <c r="L100" s="37">
        <f t="shared" si="52"/>
        <v>0.13043478260869565</v>
      </c>
      <c r="M100" s="37">
        <f t="shared" si="52"/>
        <v>0</v>
      </c>
      <c r="N100" s="37">
        <f t="shared" si="52"/>
        <v>0</v>
      </c>
      <c r="O100" s="37">
        <f t="shared" si="52"/>
        <v>0</v>
      </c>
      <c r="P100" s="37">
        <f t="shared" si="52"/>
        <v>2.1739130434782608E-2</v>
      </c>
      <c r="Q100" s="37">
        <f t="shared" si="52"/>
        <v>0.82608695652173914</v>
      </c>
      <c r="R100" s="37">
        <f t="shared" si="52"/>
        <v>0.15217391304347827</v>
      </c>
    </row>
  </sheetData>
  <mergeCells count="69">
    <mergeCell ref="G3:L3"/>
    <mergeCell ref="M3:R3"/>
    <mergeCell ref="G4:J4"/>
    <mergeCell ref="M4:P4"/>
    <mergeCell ref="K4:K6"/>
    <mergeCell ref="L4:L6"/>
    <mergeCell ref="R4:R6"/>
    <mergeCell ref="M5:M6"/>
    <mergeCell ref="N5:N6"/>
    <mergeCell ref="O5:O6"/>
    <mergeCell ref="P5:P6"/>
    <mergeCell ref="G5:G6"/>
    <mergeCell ref="H5:H6"/>
    <mergeCell ref="I5:I6"/>
    <mergeCell ref="J5:J6"/>
    <mergeCell ref="Q4:Q6"/>
    <mergeCell ref="D53:D54"/>
    <mergeCell ref="D67:D68"/>
    <mergeCell ref="B69:B100"/>
    <mergeCell ref="D69:D70"/>
    <mergeCell ref="D83:D84"/>
    <mergeCell ref="D85:D86"/>
    <mergeCell ref="D87:D88"/>
    <mergeCell ref="D79:D80"/>
    <mergeCell ref="D81:D82"/>
    <mergeCell ref="D93:D94"/>
    <mergeCell ref="D95:D96"/>
    <mergeCell ref="D65:D66"/>
    <mergeCell ref="D99:D100"/>
    <mergeCell ref="A3:E6"/>
    <mergeCell ref="F3:F6"/>
    <mergeCell ref="A7:E8"/>
    <mergeCell ref="A9:A18"/>
    <mergeCell ref="D43:D44"/>
    <mergeCell ref="A19:A100"/>
    <mergeCell ref="B19:B68"/>
    <mergeCell ref="D19:D20"/>
    <mergeCell ref="D21:D22"/>
    <mergeCell ref="D23:D24"/>
    <mergeCell ref="D25:D26"/>
    <mergeCell ref="D27:D28"/>
    <mergeCell ref="D29:D30"/>
    <mergeCell ref="D31:D32"/>
    <mergeCell ref="D33:D34"/>
    <mergeCell ref="D35:D36"/>
    <mergeCell ref="D45:D46"/>
    <mergeCell ref="D47:D48"/>
    <mergeCell ref="D49:D50"/>
    <mergeCell ref="D51:D52"/>
    <mergeCell ref="D97:D98"/>
    <mergeCell ref="D77:D78"/>
    <mergeCell ref="D71:D72"/>
    <mergeCell ref="D73:D74"/>
    <mergeCell ref="D75:D76"/>
    <mergeCell ref="D59:D60"/>
    <mergeCell ref="D61:D62"/>
    <mergeCell ref="D63:D64"/>
    <mergeCell ref="D55:D56"/>
    <mergeCell ref="D57:D58"/>
    <mergeCell ref="D89:D90"/>
    <mergeCell ref="D91:D92"/>
    <mergeCell ref="D37:D38"/>
    <mergeCell ref="D39:D40"/>
    <mergeCell ref="D41:D42"/>
    <mergeCell ref="B9:E10"/>
    <mergeCell ref="B11:E12"/>
    <mergeCell ref="B13:E14"/>
    <mergeCell ref="B15:E16"/>
    <mergeCell ref="B17:E18"/>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100" 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8" width="8.125" style="3" customWidth="1"/>
    <col min="19" max="16384" width="9" style="3"/>
  </cols>
  <sheetData>
    <row r="1" spans="1:18" ht="14.25">
      <c r="A1" s="18" t="s">
        <v>644</v>
      </c>
    </row>
    <row r="2" spans="1:18">
      <c r="R2" s="46" t="s">
        <v>153</v>
      </c>
    </row>
    <row r="3" spans="1:18" ht="18.75" customHeight="1">
      <c r="A3" s="238" t="s">
        <v>64</v>
      </c>
      <c r="B3" s="239"/>
      <c r="C3" s="239"/>
      <c r="D3" s="239"/>
      <c r="E3" s="240"/>
      <c r="F3" s="167" t="s">
        <v>63</v>
      </c>
      <c r="G3" s="320" t="s">
        <v>249</v>
      </c>
      <c r="H3" s="321"/>
      <c r="I3" s="321"/>
      <c r="J3" s="321"/>
      <c r="K3" s="321"/>
      <c r="L3" s="322"/>
      <c r="M3" s="320" t="s">
        <v>248</v>
      </c>
      <c r="N3" s="321"/>
      <c r="O3" s="321"/>
      <c r="P3" s="321"/>
      <c r="Q3" s="321"/>
      <c r="R3" s="322"/>
    </row>
    <row r="4" spans="1:18" ht="18.75" customHeight="1">
      <c r="A4" s="241"/>
      <c r="B4" s="242"/>
      <c r="C4" s="242"/>
      <c r="D4" s="242"/>
      <c r="E4" s="243"/>
      <c r="F4" s="168"/>
      <c r="G4" s="320" t="s">
        <v>217</v>
      </c>
      <c r="H4" s="321"/>
      <c r="I4" s="321"/>
      <c r="J4" s="321"/>
      <c r="K4" s="303" t="s">
        <v>216</v>
      </c>
      <c r="L4" s="303" t="s">
        <v>154</v>
      </c>
      <c r="M4" s="320" t="s">
        <v>217</v>
      </c>
      <c r="N4" s="321"/>
      <c r="O4" s="321"/>
      <c r="P4" s="321"/>
      <c r="Q4" s="303" t="s">
        <v>216</v>
      </c>
      <c r="R4" s="303" t="s">
        <v>154</v>
      </c>
    </row>
    <row r="5" spans="1:18" ht="44.25" customHeight="1">
      <c r="A5" s="241"/>
      <c r="B5" s="242"/>
      <c r="C5" s="242"/>
      <c r="D5" s="242"/>
      <c r="E5" s="243"/>
      <c r="F5" s="168"/>
      <c r="G5" s="254" t="s">
        <v>215</v>
      </c>
      <c r="H5" s="303" t="s">
        <v>214</v>
      </c>
      <c r="I5" s="254" t="s">
        <v>213</v>
      </c>
      <c r="J5" s="254" t="s">
        <v>212</v>
      </c>
      <c r="K5" s="258"/>
      <c r="L5" s="258"/>
      <c r="M5" s="254" t="s">
        <v>215</v>
      </c>
      <c r="N5" s="303" t="s">
        <v>214</v>
      </c>
      <c r="O5" s="254" t="s">
        <v>213</v>
      </c>
      <c r="P5" s="254" t="s">
        <v>212</v>
      </c>
      <c r="Q5" s="258"/>
      <c r="R5" s="258"/>
    </row>
    <row r="6" spans="1:18" ht="24.75" customHeight="1">
      <c r="A6" s="244"/>
      <c r="B6" s="245"/>
      <c r="C6" s="245"/>
      <c r="D6" s="245"/>
      <c r="E6" s="246"/>
      <c r="F6" s="150"/>
      <c r="G6" s="256"/>
      <c r="H6" s="259"/>
      <c r="I6" s="256"/>
      <c r="J6" s="256"/>
      <c r="K6" s="259"/>
      <c r="L6" s="259"/>
      <c r="M6" s="256"/>
      <c r="N6" s="259"/>
      <c r="O6" s="256"/>
      <c r="P6" s="256"/>
      <c r="Q6" s="259"/>
      <c r="R6" s="259"/>
    </row>
    <row r="7" spans="1:18" ht="12" customHeight="1">
      <c r="A7" s="158" t="s">
        <v>50</v>
      </c>
      <c r="B7" s="159"/>
      <c r="C7" s="159"/>
      <c r="D7" s="159"/>
      <c r="E7" s="160"/>
      <c r="F7" s="41">
        <f>SUM(G7:R7)/2</f>
        <v>912</v>
      </c>
      <c r="G7" s="41">
        <f t="shared" ref="G7:R7" si="0">SUM(G9,G11,G13,G15,G17)</f>
        <v>126</v>
      </c>
      <c r="H7" s="41">
        <f t="shared" si="0"/>
        <v>11</v>
      </c>
      <c r="I7" s="41">
        <f t="shared" si="0"/>
        <v>52</v>
      </c>
      <c r="J7" s="41">
        <f t="shared" si="0"/>
        <v>74</v>
      </c>
      <c r="K7" s="41">
        <f t="shared" si="0"/>
        <v>546</v>
      </c>
      <c r="L7" s="41">
        <f t="shared" si="0"/>
        <v>103</v>
      </c>
      <c r="M7" s="41">
        <f t="shared" si="0"/>
        <v>21</v>
      </c>
      <c r="N7" s="41">
        <f t="shared" si="0"/>
        <v>7</v>
      </c>
      <c r="O7" s="41">
        <f t="shared" si="0"/>
        <v>24</v>
      </c>
      <c r="P7" s="41">
        <f t="shared" si="0"/>
        <v>9</v>
      </c>
      <c r="Q7" s="41">
        <f t="shared" si="0"/>
        <v>738</v>
      </c>
      <c r="R7" s="41">
        <f t="shared" si="0"/>
        <v>113</v>
      </c>
    </row>
    <row r="8" spans="1:18" ht="12" customHeight="1">
      <c r="A8" s="161"/>
      <c r="B8" s="162"/>
      <c r="C8" s="162"/>
      <c r="D8" s="162"/>
      <c r="E8" s="163"/>
      <c r="F8" s="44">
        <f>SUM(G8:R8)/2</f>
        <v>1</v>
      </c>
      <c r="G8" s="37">
        <f t="shared" ref="G8:R8" si="1">IF(G7=0,0,G7/$F7)</f>
        <v>0.13815789473684212</v>
      </c>
      <c r="H8" s="37">
        <f t="shared" si="1"/>
        <v>1.2061403508771929E-2</v>
      </c>
      <c r="I8" s="37">
        <f t="shared" si="1"/>
        <v>5.701754385964912E-2</v>
      </c>
      <c r="J8" s="37">
        <f t="shared" si="1"/>
        <v>8.1140350877192985E-2</v>
      </c>
      <c r="K8" s="37">
        <f t="shared" si="1"/>
        <v>0.59868421052631582</v>
      </c>
      <c r="L8" s="37">
        <f t="shared" si="1"/>
        <v>0.11293859649122807</v>
      </c>
      <c r="M8" s="37">
        <f t="shared" si="1"/>
        <v>2.3026315789473683E-2</v>
      </c>
      <c r="N8" s="37">
        <f t="shared" si="1"/>
        <v>7.6754385964912276E-3</v>
      </c>
      <c r="O8" s="37">
        <f t="shared" si="1"/>
        <v>2.6315789473684209E-2</v>
      </c>
      <c r="P8" s="37">
        <f t="shared" si="1"/>
        <v>9.8684210526315784E-3</v>
      </c>
      <c r="Q8" s="37">
        <f t="shared" si="1"/>
        <v>0.80921052631578949</v>
      </c>
      <c r="R8" s="37">
        <f t="shared" si="1"/>
        <v>0.12390350877192982</v>
      </c>
    </row>
    <row r="9" spans="1:18" ht="12" customHeight="1">
      <c r="A9" s="174" t="s">
        <v>49</v>
      </c>
      <c r="B9" s="232" t="s">
        <v>48</v>
      </c>
      <c r="C9" s="233"/>
      <c r="D9" s="233"/>
      <c r="E9" s="234"/>
      <c r="F9" s="41">
        <f t="shared" ref="F9:F72" si="2">SUM(G9:R9)/2</f>
        <v>277</v>
      </c>
      <c r="G9" s="41">
        <v>23</v>
      </c>
      <c r="H9" s="41">
        <v>2</v>
      </c>
      <c r="I9" s="41">
        <v>5</v>
      </c>
      <c r="J9" s="41">
        <v>12</v>
      </c>
      <c r="K9" s="41">
        <v>183</v>
      </c>
      <c r="L9" s="41">
        <v>52</v>
      </c>
      <c r="M9" s="41">
        <v>4</v>
      </c>
      <c r="N9" s="41">
        <v>0</v>
      </c>
      <c r="O9" s="41">
        <v>0</v>
      </c>
      <c r="P9" s="41">
        <v>1</v>
      </c>
      <c r="Q9" s="41">
        <v>215</v>
      </c>
      <c r="R9" s="41">
        <v>57</v>
      </c>
    </row>
    <row r="10" spans="1:18" ht="12" customHeight="1">
      <c r="A10" s="175"/>
      <c r="B10" s="235"/>
      <c r="C10" s="236"/>
      <c r="D10" s="236"/>
      <c r="E10" s="237"/>
      <c r="F10" s="44">
        <f t="shared" si="2"/>
        <v>1</v>
      </c>
      <c r="G10" s="37">
        <f>IF(G9=0,0,G9/$F9)</f>
        <v>8.3032490974729242E-2</v>
      </c>
      <c r="H10" s="37">
        <f>IF(H9=0,0,H9/$F9)</f>
        <v>7.2202166064981952E-3</v>
      </c>
      <c r="I10" s="37">
        <f>IF(I9=0,0,I9/$F9)</f>
        <v>1.8050541516245487E-2</v>
      </c>
      <c r="J10" s="37">
        <f>IF(J9=0,0,J9/$F9)</f>
        <v>4.3321299638989168E-2</v>
      </c>
      <c r="K10" s="37">
        <f>IF(K9=0,0,K9/$F9)</f>
        <v>0.66064981949458479</v>
      </c>
      <c r="L10" s="37">
        <f t="shared" ref="L10" si="3">IF(L9=0,0,L9/$F9)</f>
        <v>0.18772563176895307</v>
      </c>
      <c r="M10" s="37">
        <f>IF(M9=0,0,M9/$F9)</f>
        <v>1.444043321299639E-2</v>
      </c>
      <c r="N10" s="37">
        <f>IF(N9=0,0,N9/$F9)</f>
        <v>0</v>
      </c>
      <c r="O10" s="37">
        <f>IF(O9=0,0,O9/$F9)</f>
        <v>0</v>
      </c>
      <c r="P10" s="37">
        <f t="shared" ref="P10:R10" si="4">IF(P9=0,0,P9/$F9)</f>
        <v>3.6101083032490976E-3</v>
      </c>
      <c r="Q10" s="37">
        <f t="shared" si="4"/>
        <v>0.776173285198556</v>
      </c>
      <c r="R10" s="37">
        <f t="shared" si="4"/>
        <v>0.20577617328519857</v>
      </c>
    </row>
    <row r="11" spans="1:18" ht="12" customHeight="1">
      <c r="A11" s="175"/>
      <c r="B11" s="232" t="s">
        <v>47</v>
      </c>
      <c r="C11" s="233"/>
      <c r="D11" s="233"/>
      <c r="E11" s="234"/>
      <c r="F11" s="41">
        <f t="shared" si="2"/>
        <v>147</v>
      </c>
      <c r="G11" s="41">
        <v>24</v>
      </c>
      <c r="H11" s="41">
        <v>0</v>
      </c>
      <c r="I11" s="41">
        <v>8</v>
      </c>
      <c r="J11" s="41">
        <v>6</v>
      </c>
      <c r="K11" s="41">
        <v>86</v>
      </c>
      <c r="L11" s="41">
        <v>23</v>
      </c>
      <c r="M11" s="41">
        <v>0</v>
      </c>
      <c r="N11" s="41">
        <v>0</v>
      </c>
      <c r="O11" s="41">
        <v>1</v>
      </c>
      <c r="P11" s="41">
        <v>0</v>
      </c>
      <c r="Q11" s="41">
        <v>119</v>
      </c>
      <c r="R11" s="41">
        <v>27</v>
      </c>
    </row>
    <row r="12" spans="1:18" ht="12" customHeight="1">
      <c r="A12" s="175"/>
      <c r="B12" s="235"/>
      <c r="C12" s="236"/>
      <c r="D12" s="236"/>
      <c r="E12" s="237"/>
      <c r="F12" s="44">
        <f t="shared" si="2"/>
        <v>1</v>
      </c>
      <c r="G12" s="37">
        <f t="shared" ref="G12:R12" si="5">IF(G11=0,0,G11/$F11)</f>
        <v>0.16326530612244897</v>
      </c>
      <c r="H12" s="37">
        <f t="shared" si="5"/>
        <v>0</v>
      </c>
      <c r="I12" s="37">
        <f t="shared" si="5"/>
        <v>5.4421768707482991E-2</v>
      </c>
      <c r="J12" s="37">
        <f t="shared" si="5"/>
        <v>4.0816326530612242E-2</v>
      </c>
      <c r="K12" s="37">
        <f t="shared" si="5"/>
        <v>0.58503401360544216</v>
      </c>
      <c r="L12" s="37">
        <f t="shared" si="5"/>
        <v>0.15646258503401361</v>
      </c>
      <c r="M12" s="37">
        <f t="shared" si="5"/>
        <v>0</v>
      </c>
      <c r="N12" s="37">
        <f t="shared" si="5"/>
        <v>0</v>
      </c>
      <c r="O12" s="37">
        <f t="shared" si="5"/>
        <v>6.8027210884353739E-3</v>
      </c>
      <c r="P12" s="37">
        <f t="shared" si="5"/>
        <v>0</v>
      </c>
      <c r="Q12" s="37">
        <f t="shared" si="5"/>
        <v>0.80952380952380953</v>
      </c>
      <c r="R12" s="37">
        <f t="shared" si="5"/>
        <v>0.18367346938775511</v>
      </c>
    </row>
    <row r="13" spans="1:18" ht="12" customHeight="1">
      <c r="A13" s="175"/>
      <c r="B13" s="232" t="s">
        <v>46</v>
      </c>
      <c r="C13" s="233"/>
      <c r="D13" s="233"/>
      <c r="E13" s="234"/>
      <c r="F13" s="41">
        <f t="shared" si="2"/>
        <v>222</v>
      </c>
      <c r="G13" s="41">
        <v>42</v>
      </c>
      <c r="H13" s="41">
        <v>2</v>
      </c>
      <c r="I13" s="41">
        <v>17</v>
      </c>
      <c r="J13" s="41">
        <v>10</v>
      </c>
      <c r="K13" s="41">
        <v>136</v>
      </c>
      <c r="L13" s="41">
        <v>15</v>
      </c>
      <c r="M13" s="41">
        <v>4</v>
      </c>
      <c r="N13" s="41">
        <v>1</v>
      </c>
      <c r="O13" s="41">
        <v>4</v>
      </c>
      <c r="P13" s="41">
        <v>1</v>
      </c>
      <c r="Q13" s="41">
        <v>193</v>
      </c>
      <c r="R13" s="41">
        <v>19</v>
      </c>
    </row>
    <row r="14" spans="1:18" ht="12" customHeight="1">
      <c r="A14" s="175"/>
      <c r="B14" s="235"/>
      <c r="C14" s="236"/>
      <c r="D14" s="236"/>
      <c r="E14" s="237"/>
      <c r="F14" s="44">
        <f t="shared" si="2"/>
        <v>0.99999999999999989</v>
      </c>
      <c r="G14" s="37">
        <f t="shared" ref="G14:R14" si="6">IF(G13=0,0,G13/$F13)</f>
        <v>0.1891891891891892</v>
      </c>
      <c r="H14" s="37">
        <f t="shared" si="6"/>
        <v>9.0090090090090089E-3</v>
      </c>
      <c r="I14" s="37">
        <f t="shared" si="6"/>
        <v>7.6576576576576572E-2</v>
      </c>
      <c r="J14" s="37">
        <f t="shared" si="6"/>
        <v>4.5045045045045043E-2</v>
      </c>
      <c r="K14" s="37">
        <f t="shared" si="6"/>
        <v>0.61261261261261257</v>
      </c>
      <c r="L14" s="37">
        <f t="shared" si="6"/>
        <v>6.7567567567567571E-2</v>
      </c>
      <c r="M14" s="37">
        <f t="shared" si="6"/>
        <v>1.8018018018018018E-2</v>
      </c>
      <c r="N14" s="37">
        <f t="shared" si="6"/>
        <v>4.5045045045045045E-3</v>
      </c>
      <c r="O14" s="37">
        <f t="shared" si="6"/>
        <v>1.8018018018018018E-2</v>
      </c>
      <c r="P14" s="37">
        <f t="shared" si="6"/>
        <v>4.5045045045045045E-3</v>
      </c>
      <c r="Q14" s="37">
        <f t="shared" si="6"/>
        <v>0.86936936936936937</v>
      </c>
      <c r="R14" s="37">
        <f t="shared" si="6"/>
        <v>8.5585585585585586E-2</v>
      </c>
    </row>
    <row r="15" spans="1:18" ht="12" customHeight="1">
      <c r="A15" s="175"/>
      <c r="B15" s="232" t="s">
        <v>45</v>
      </c>
      <c r="C15" s="233"/>
      <c r="D15" s="233"/>
      <c r="E15" s="234"/>
      <c r="F15" s="41">
        <f t="shared" si="2"/>
        <v>75</v>
      </c>
      <c r="G15" s="41">
        <v>17</v>
      </c>
      <c r="H15" s="41">
        <v>1</v>
      </c>
      <c r="I15" s="41">
        <v>5</v>
      </c>
      <c r="J15" s="41">
        <v>6</v>
      </c>
      <c r="K15" s="41">
        <v>44</v>
      </c>
      <c r="L15" s="41">
        <v>2</v>
      </c>
      <c r="M15" s="41">
        <v>1</v>
      </c>
      <c r="N15" s="41">
        <v>2</v>
      </c>
      <c r="O15" s="41">
        <v>2</v>
      </c>
      <c r="P15" s="41">
        <v>2</v>
      </c>
      <c r="Q15" s="41">
        <v>65</v>
      </c>
      <c r="R15" s="41">
        <v>3</v>
      </c>
    </row>
    <row r="16" spans="1:18" ht="12" customHeight="1">
      <c r="A16" s="175"/>
      <c r="B16" s="235"/>
      <c r="C16" s="236"/>
      <c r="D16" s="236"/>
      <c r="E16" s="237"/>
      <c r="F16" s="44">
        <f t="shared" si="2"/>
        <v>1</v>
      </c>
      <c r="G16" s="37">
        <f t="shared" ref="G16:R16" si="7">IF(G15=0,0,G15/$F15)</f>
        <v>0.22666666666666666</v>
      </c>
      <c r="H16" s="37">
        <f t="shared" si="7"/>
        <v>1.3333333333333334E-2</v>
      </c>
      <c r="I16" s="37">
        <f t="shared" si="7"/>
        <v>6.6666666666666666E-2</v>
      </c>
      <c r="J16" s="37">
        <f t="shared" si="7"/>
        <v>0.08</v>
      </c>
      <c r="K16" s="37">
        <f t="shared" si="7"/>
        <v>0.58666666666666667</v>
      </c>
      <c r="L16" s="37">
        <f t="shared" si="7"/>
        <v>2.6666666666666668E-2</v>
      </c>
      <c r="M16" s="37">
        <f t="shared" si="7"/>
        <v>1.3333333333333334E-2</v>
      </c>
      <c r="N16" s="37">
        <f t="shared" si="7"/>
        <v>2.6666666666666668E-2</v>
      </c>
      <c r="O16" s="37">
        <f t="shared" si="7"/>
        <v>2.6666666666666668E-2</v>
      </c>
      <c r="P16" s="37">
        <f t="shared" si="7"/>
        <v>2.6666666666666668E-2</v>
      </c>
      <c r="Q16" s="37">
        <f t="shared" si="7"/>
        <v>0.8666666666666667</v>
      </c>
      <c r="R16" s="37">
        <f t="shared" si="7"/>
        <v>0.04</v>
      </c>
    </row>
    <row r="17" spans="1:18" ht="12" customHeight="1">
      <c r="A17" s="175"/>
      <c r="B17" s="232" t="s">
        <v>44</v>
      </c>
      <c r="C17" s="233"/>
      <c r="D17" s="233"/>
      <c r="E17" s="234"/>
      <c r="F17" s="41">
        <f t="shared" si="2"/>
        <v>191</v>
      </c>
      <c r="G17" s="41">
        <v>20</v>
      </c>
      <c r="H17" s="41">
        <v>6</v>
      </c>
      <c r="I17" s="41">
        <v>17</v>
      </c>
      <c r="J17" s="41">
        <v>40</v>
      </c>
      <c r="K17" s="41">
        <v>97</v>
      </c>
      <c r="L17" s="41">
        <v>11</v>
      </c>
      <c r="M17" s="41">
        <v>12</v>
      </c>
      <c r="N17" s="41">
        <v>4</v>
      </c>
      <c r="O17" s="41">
        <v>17</v>
      </c>
      <c r="P17" s="41">
        <v>5</v>
      </c>
      <c r="Q17" s="41">
        <v>146</v>
      </c>
      <c r="R17" s="41">
        <v>7</v>
      </c>
    </row>
    <row r="18" spans="1:18" ht="12" customHeight="1">
      <c r="A18" s="176"/>
      <c r="B18" s="235"/>
      <c r="C18" s="236"/>
      <c r="D18" s="236"/>
      <c r="E18" s="237"/>
      <c r="F18" s="44">
        <f t="shared" si="2"/>
        <v>1</v>
      </c>
      <c r="G18" s="37">
        <f t="shared" ref="G18:R18" si="8">IF(G17=0,0,G17/$F17)</f>
        <v>0.10471204188481675</v>
      </c>
      <c r="H18" s="37">
        <f t="shared" si="8"/>
        <v>3.1413612565445025E-2</v>
      </c>
      <c r="I18" s="37">
        <f t="shared" si="8"/>
        <v>8.9005235602094238E-2</v>
      </c>
      <c r="J18" s="37">
        <f t="shared" si="8"/>
        <v>0.20942408376963351</v>
      </c>
      <c r="K18" s="37">
        <f t="shared" si="8"/>
        <v>0.50785340314136129</v>
      </c>
      <c r="L18" s="37">
        <f t="shared" si="8"/>
        <v>5.7591623036649213E-2</v>
      </c>
      <c r="M18" s="37">
        <f t="shared" si="8"/>
        <v>6.2827225130890049E-2</v>
      </c>
      <c r="N18" s="37">
        <f t="shared" si="8"/>
        <v>2.0942408376963352E-2</v>
      </c>
      <c r="O18" s="37">
        <f t="shared" si="8"/>
        <v>8.9005235602094238E-2</v>
      </c>
      <c r="P18" s="37">
        <f t="shared" si="8"/>
        <v>2.6178010471204188E-2</v>
      </c>
      <c r="Q18" s="37">
        <f t="shared" si="8"/>
        <v>0.76439790575916233</v>
      </c>
      <c r="R18" s="37">
        <f t="shared" si="8"/>
        <v>3.6649214659685861E-2</v>
      </c>
    </row>
    <row r="19" spans="1:18" ht="12" customHeight="1">
      <c r="A19" s="171" t="s">
        <v>43</v>
      </c>
      <c r="B19" s="171" t="s">
        <v>42</v>
      </c>
      <c r="C19" s="43"/>
      <c r="D19" s="219" t="s">
        <v>16</v>
      </c>
      <c r="E19" s="42"/>
      <c r="F19" s="41">
        <f t="shared" si="2"/>
        <v>231</v>
      </c>
      <c r="G19" s="41">
        <f t="shared" ref="G19:R19" si="9">SUM(G21,G23,G25,G27,G29,G31,G33,G35,G37,G39,G41,G43,G45,G47,G49,G51,G53,G55,G57,G59,G61,G63,G65,G67)</f>
        <v>36</v>
      </c>
      <c r="H19" s="41">
        <f t="shared" si="9"/>
        <v>4</v>
      </c>
      <c r="I19" s="41">
        <f t="shared" si="9"/>
        <v>20</v>
      </c>
      <c r="J19" s="41">
        <f t="shared" si="9"/>
        <v>23</v>
      </c>
      <c r="K19" s="41">
        <f t="shared" si="9"/>
        <v>122</v>
      </c>
      <c r="L19" s="41">
        <f t="shared" si="9"/>
        <v>26</v>
      </c>
      <c r="M19" s="41">
        <f t="shared" si="9"/>
        <v>1</v>
      </c>
      <c r="N19" s="41">
        <f t="shared" si="9"/>
        <v>1</v>
      </c>
      <c r="O19" s="41">
        <f t="shared" si="9"/>
        <v>6</v>
      </c>
      <c r="P19" s="41">
        <f t="shared" si="9"/>
        <v>2</v>
      </c>
      <c r="Q19" s="41">
        <f t="shared" si="9"/>
        <v>191</v>
      </c>
      <c r="R19" s="41">
        <f t="shared" si="9"/>
        <v>30</v>
      </c>
    </row>
    <row r="20" spans="1:18" ht="12" customHeight="1">
      <c r="A20" s="172"/>
      <c r="B20" s="172"/>
      <c r="C20" s="40"/>
      <c r="D20" s="220"/>
      <c r="E20" s="39"/>
      <c r="F20" s="44">
        <f t="shared" si="2"/>
        <v>0.99999999999999989</v>
      </c>
      <c r="G20" s="37">
        <f t="shared" ref="G20:R20" si="10">IF(G19=0,0,G19/$F19)</f>
        <v>0.15584415584415584</v>
      </c>
      <c r="H20" s="37">
        <f t="shared" si="10"/>
        <v>1.7316017316017316E-2</v>
      </c>
      <c r="I20" s="37">
        <f t="shared" si="10"/>
        <v>8.6580086580086577E-2</v>
      </c>
      <c r="J20" s="37">
        <f t="shared" si="10"/>
        <v>9.9567099567099568E-2</v>
      </c>
      <c r="K20" s="37">
        <f t="shared" si="10"/>
        <v>0.52813852813852813</v>
      </c>
      <c r="L20" s="37">
        <f t="shared" si="10"/>
        <v>0.11255411255411256</v>
      </c>
      <c r="M20" s="37">
        <f t="shared" si="10"/>
        <v>4.329004329004329E-3</v>
      </c>
      <c r="N20" s="37">
        <f t="shared" si="10"/>
        <v>4.329004329004329E-3</v>
      </c>
      <c r="O20" s="37">
        <f t="shared" si="10"/>
        <v>2.5974025974025976E-2</v>
      </c>
      <c r="P20" s="37">
        <f t="shared" si="10"/>
        <v>8.658008658008658E-3</v>
      </c>
      <c r="Q20" s="37">
        <f t="shared" si="10"/>
        <v>0.82683982683982682</v>
      </c>
      <c r="R20" s="37">
        <f t="shared" si="10"/>
        <v>0.12987012987012986</v>
      </c>
    </row>
    <row r="21" spans="1:18" ht="12" customHeight="1">
      <c r="A21" s="172"/>
      <c r="B21" s="172"/>
      <c r="C21" s="43"/>
      <c r="D21" s="219" t="s">
        <v>410</v>
      </c>
      <c r="E21" s="42"/>
      <c r="F21" s="41">
        <f t="shared" si="2"/>
        <v>27</v>
      </c>
      <c r="G21" s="41">
        <v>3</v>
      </c>
      <c r="H21" s="41">
        <v>0</v>
      </c>
      <c r="I21" s="41">
        <v>6</v>
      </c>
      <c r="J21" s="41">
        <v>2</v>
      </c>
      <c r="K21" s="41">
        <v>12</v>
      </c>
      <c r="L21" s="41">
        <v>4</v>
      </c>
      <c r="M21" s="41">
        <v>0</v>
      </c>
      <c r="N21" s="41">
        <v>0</v>
      </c>
      <c r="O21" s="41">
        <v>2</v>
      </c>
      <c r="P21" s="41">
        <v>0</v>
      </c>
      <c r="Q21" s="41">
        <v>20</v>
      </c>
      <c r="R21" s="41">
        <v>5</v>
      </c>
    </row>
    <row r="22" spans="1:18" ht="12" customHeight="1">
      <c r="A22" s="172"/>
      <c r="B22" s="172"/>
      <c r="C22" s="40"/>
      <c r="D22" s="220"/>
      <c r="E22" s="39"/>
      <c r="F22" s="44">
        <f t="shared" si="2"/>
        <v>0.99999999999999989</v>
      </c>
      <c r="G22" s="37">
        <f t="shared" ref="G22:R22" si="11">IF(G21=0,0,G21/$F21)</f>
        <v>0.1111111111111111</v>
      </c>
      <c r="H22" s="37">
        <f t="shared" si="11"/>
        <v>0</v>
      </c>
      <c r="I22" s="37">
        <f t="shared" si="11"/>
        <v>0.22222222222222221</v>
      </c>
      <c r="J22" s="37">
        <f t="shared" si="11"/>
        <v>7.407407407407407E-2</v>
      </c>
      <c r="K22" s="37">
        <f t="shared" si="11"/>
        <v>0.44444444444444442</v>
      </c>
      <c r="L22" s="37">
        <f t="shared" si="11"/>
        <v>0.14814814814814814</v>
      </c>
      <c r="M22" s="37">
        <f t="shared" si="11"/>
        <v>0</v>
      </c>
      <c r="N22" s="37">
        <f t="shared" si="11"/>
        <v>0</v>
      </c>
      <c r="O22" s="37">
        <f t="shared" si="11"/>
        <v>7.407407407407407E-2</v>
      </c>
      <c r="P22" s="37">
        <f t="shared" si="11"/>
        <v>0</v>
      </c>
      <c r="Q22" s="37">
        <f t="shared" si="11"/>
        <v>0.7407407407407407</v>
      </c>
      <c r="R22" s="37">
        <f t="shared" si="11"/>
        <v>0.18518518518518517</v>
      </c>
    </row>
    <row r="23" spans="1:18" ht="12" customHeight="1">
      <c r="A23" s="172"/>
      <c r="B23" s="172"/>
      <c r="C23" s="43"/>
      <c r="D23" s="219" t="s">
        <v>411</v>
      </c>
      <c r="E23" s="42"/>
      <c r="F23" s="41">
        <f t="shared" si="2"/>
        <v>4</v>
      </c>
      <c r="G23" s="41">
        <v>0</v>
      </c>
      <c r="H23" s="41">
        <v>0</v>
      </c>
      <c r="I23" s="41">
        <v>0</v>
      </c>
      <c r="J23" s="41">
        <v>0</v>
      </c>
      <c r="K23" s="41">
        <v>4</v>
      </c>
      <c r="L23" s="41">
        <v>0</v>
      </c>
      <c r="M23" s="41">
        <v>0</v>
      </c>
      <c r="N23" s="41">
        <v>0</v>
      </c>
      <c r="O23" s="41">
        <v>0</v>
      </c>
      <c r="P23" s="41">
        <v>0</v>
      </c>
      <c r="Q23" s="41">
        <v>4</v>
      </c>
      <c r="R23" s="41">
        <v>0</v>
      </c>
    </row>
    <row r="24" spans="1:18" ht="12" customHeight="1">
      <c r="A24" s="172"/>
      <c r="B24" s="172"/>
      <c r="C24" s="40"/>
      <c r="D24" s="220"/>
      <c r="E24" s="39"/>
      <c r="F24" s="44">
        <f t="shared" si="2"/>
        <v>1</v>
      </c>
      <c r="G24" s="37">
        <f t="shared" ref="G24:R24" si="12">IF(G23=0,0,G23/$F23)</f>
        <v>0</v>
      </c>
      <c r="H24" s="37">
        <f t="shared" si="12"/>
        <v>0</v>
      </c>
      <c r="I24" s="37">
        <f t="shared" si="12"/>
        <v>0</v>
      </c>
      <c r="J24" s="37">
        <f t="shared" si="12"/>
        <v>0</v>
      </c>
      <c r="K24" s="37">
        <f t="shared" si="12"/>
        <v>1</v>
      </c>
      <c r="L24" s="37">
        <f t="shared" si="12"/>
        <v>0</v>
      </c>
      <c r="M24" s="37">
        <f t="shared" si="12"/>
        <v>0</v>
      </c>
      <c r="N24" s="37">
        <f t="shared" si="12"/>
        <v>0</v>
      </c>
      <c r="O24" s="37">
        <f t="shared" si="12"/>
        <v>0</v>
      </c>
      <c r="P24" s="37">
        <f t="shared" si="12"/>
        <v>0</v>
      </c>
      <c r="Q24" s="37">
        <f t="shared" si="12"/>
        <v>1</v>
      </c>
      <c r="R24" s="37">
        <f t="shared" si="12"/>
        <v>0</v>
      </c>
    </row>
    <row r="25" spans="1:18" ht="12" customHeight="1">
      <c r="A25" s="172"/>
      <c r="B25" s="172"/>
      <c r="C25" s="43"/>
      <c r="D25" s="225" t="s">
        <v>412</v>
      </c>
      <c r="E25" s="117"/>
      <c r="F25" s="106">
        <f t="shared" si="2"/>
        <v>20</v>
      </c>
      <c r="G25" s="106">
        <v>4</v>
      </c>
      <c r="H25" s="106">
        <v>0</v>
      </c>
      <c r="I25" s="41">
        <v>1</v>
      </c>
      <c r="J25" s="41">
        <v>3</v>
      </c>
      <c r="K25" s="41">
        <v>7</v>
      </c>
      <c r="L25" s="41">
        <v>5</v>
      </c>
      <c r="M25" s="41">
        <v>0</v>
      </c>
      <c r="N25" s="41">
        <v>0</v>
      </c>
      <c r="O25" s="41">
        <v>0</v>
      </c>
      <c r="P25" s="41">
        <v>0</v>
      </c>
      <c r="Q25" s="41">
        <v>14</v>
      </c>
      <c r="R25" s="41">
        <v>6</v>
      </c>
    </row>
    <row r="26" spans="1:18" ht="12" customHeight="1">
      <c r="A26" s="172"/>
      <c r="B26" s="172"/>
      <c r="C26" s="40"/>
      <c r="D26" s="226"/>
      <c r="E26" s="118"/>
      <c r="F26" s="119">
        <f t="shared" si="2"/>
        <v>1</v>
      </c>
      <c r="G26" s="109">
        <f t="shared" ref="G26:R26" si="13">IF(G25=0,0,G25/$F25)</f>
        <v>0.2</v>
      </c>
      <c r="H26" s="109">
        <f t="shared" si="13"/>
        <v>0</v>
      </c>
      <c r="I26" s="37">
        <f t="shared" si="13"/>
        <v>0.05</v>
      </c>
      <c r="J26" s="37">
        <f t="shared" si="13"/>
        <v>0.15</v>
      </c>
      <c r="K26" s="37">
        <f t="shared" si="13"/>
        <v>0.35</v>
      </c>
      <c r="L26" s="37">
        <f t="shared" si="13"/>
        <v>0.25</v>
      </c>
      <c r="M26" s="37">
        <f t="shared" si="13"/>
        <v>0</v>
      </c>
      <c r="N26" s="37">
        <f t="shared" si="13"/>
        <v>0</v>
      </c>
      <c r="O26" s="37">
        <f t="shared" si="13"/>
        <v>0</v>
      </c>
      <c r="P26" s="37">
        <f t="shared" si="13"/>
        <v>0</v>
      </c>
      <c r="Q26" s="37">
        <f t="shared" si="13"/>
        <v>0.7</v>
      </c>
      <c r="R26" s="37">
        <f t="shared" si="13"/>
        <v>0.3</v>
      </c>
    </row>
    <row r="27" spans="1:18" ht="12" customHeight="1">
      <c r="A27" s="172"/>
      <c r="B27" s="172"/>
      <c r="C27" s="43"/>
      <c r="D27" s="219" t="s">
        <v>413</v>
      </c>
      <c r="E27" s="42"/>
      <c r="F27" s="41">
        <f t="shared" si="2"/>
        <v>2</v>
      </c>
      <c r="G27" s="41">
        <v>1</v>
      </c>
      <c r="H27" s="41">
        <v>0</v>
      </c>
      <c r="I27" s="41">
        <v>0</v>
      </c>
      <c r="J27" s="41">
        <v>0</v>
      </c>
      <c r="K27" s="41">
        <v>1</v>
      </c>
      <c r="L27" s="41">
        <v>0</v>
      </c>
      <c r="M27" s="41">
        <v>0</v>
      </c>
      <c r="N27" s="41">
        <v>0</v>
      </c>
      <c r="O27" s="41">
        <v>0</v>
      </c>
      <c r="P27" s="41">
        <v>0</v>
      </c>
      <c r="Q27" s="41">
        <v>2</v>
      </c>
      <c r="R27" s="41">
        <v>0</v>
      </c>
    </row>
    <row r="28" spans="1:18" ht="12" customHeight="1">
      <c r="A28" s="172"/>
      <c r="B28" s="172"/>
      <c r="C28" s="40"/>
      <c r="D28" s="220"/>
      <c r="E28" s="39"/>
      <c r="F28" s="44">
        <f t="shared" si="2"/>
        <v>1</v>
      </c>
      <c r="G28" s="37">
        <f t="shared" ref="G28:R28" si="14">IF(G27=0,0,G27/$F27)</f>
        <v>0.5</v>
      </c>
      <c r="H28" s="37">
        <f t="shared" si="14"/>
        <v>0</v>
      </c>
      <c r="I28" s="37">
        <f t="shared" si="14"/>
        <v>0</v>
      </c>
      <c r="J28" s="37">
        <f t="shared" si="14"/>
        <v>0</v>
      </c>
      <c r="K28" s="37">
        <f t="shared" si="14"/>
        <v>0.5</v>
      </c>
      <c r="L28" s="37">
        <f t="shared" si="14"/>
        <v>0</v>
      </c>
      <c r="M28" s="37">
        <f t="shared" si="14"/>
        <v>0</v>
      </c>
      <c r="N28" s="37">
        <f t="shared" si="14"/>
        <v>0</v>
      </c>
      <c r="O28" s="37">
        <f t="shared" si="14"/>
        <v>0</v>
      </c>
      <c r="P28" s="37">
        <f t="shared" si="14"/>
        <v>0</v>
      </c>
      <c r="Q28" s="37">
        <f t="shared" si="14"/>
        <v>1</v>
      </c>
      <c r="R28" s="37">
        <f t="shared" si="14"/>
        <v>0</v>
      </c>
    </row>
    <row r="29" spans="1:18" ht="12" customHeight="1">
      <c r="A29" s="172"/>
      <c r="B29" s="172"/>
      <c r="C29" s="43"/>
      <c r="D29" s="219" t="s">
        <v>414</v>
      </c>
      <c r="E29" s="42"/>
      <c r="F29" s="41">
        <f t="shared" si="2"/>
        <v>5</v>
      </c>
      <c r="G29" s="41">
        <v>0</v>
      </c>
      <c r="H29" s="41">
        <v>0</v>
      </c>
      <c r="I29" s="41">
        <v>2</v>
      </c>
      <c r="J29" s="41">
        <v>1</v>
      </c>
      <c r="K29" s="41">
        <v>2</v>
      </c>
      <c r="L29" s="41">
        <v>0</v>
      </c>
      <c r="M29" s="41">
        <v>0</v>
      </c>
      <c r="N29" s="41">
        <v>0</v>
      </c>
      <c r="O29" s="41">
        <v>0</v>
      </c>
      <c r="P29" s="41">
        <v>1</v>
      </c>
      <c r="Q29" s="41">
        <v>4</v>
      </c>
      <c r="R29" s="41">
        <v>0</v>
      </c>
    </row>
    <row r="30" spans="1:18" ht="12" customHeight="1">
      <c r="A30" s="172"/>
      <c r="B30" s="172"/>
      <c r="C30" s="40"/>
      <c r="D30" s="220"/>
      <c r="E30" s="39"/>
      <c r="F30" s="44">
        <f t="shared" si="2"/>
        <v>1</v>
      </c>
      <c r="G30" s="37">
        <f t="shared" ref="G30:R30" si="15">IF(G29=0,0,G29/$F29)</f>
        <v>0</v>
      </c>
      <c r="H30" s="37">
        <f t="shared" si="15"/>
        <v>0</v>
      </c>
      <c r="I30" s="37">
        <f t="shared" si="15"/>
        <v>0.4</v>
      </c>
      <c r="J30" s="37">
        <f t="shared" si="15"/>
        <v>0.2</v>
      </c>
      <c r="K30" s="37">
        <f t="shared" si="15"/>
        <v>0.4</v>
      </c>
      <c r="L30" s="37">
        <f t="shared" si="15"/>
        <v>0</v>
      </c>
      <c r="M30" s="37">
        <f t="shared" si="15"/>
        <v>0</v>
      </c>
      <c r="N30" s="37">
        <f t="shared" si="15"/>
        <v>0</v>
      </c>
      <c r="O30" s="37">
        <f t="shared" si="15"/>
        <v>0</v>
      </c>
      <c r="P30" s="37">
        <f t="shared" si="15"/>
        <v>0.2</v>
      </c>
      <c r="Q30" s="37">
        <f t="shared" si="15"/>
        <v>0.8</v>
      </c>
      <c r="R30" s="37">
        <f t="shared" si="15"/>
        <v>0</v>
      </c>
    </row>
    <row r="31" spans="1:18" ht="12" customHeight="1">
      <c r="A31" s="172"/>
      <c r="B31" s="172"/>
      <c r="C31" s="43"/>
      <c r="D31" s="219" t="s">
        <v>415</v>
      </c>
      <c r="E31" s="42"/>
      <c r="F31" s="41">
        <f t="shared" si="2"/>
        <v>1</v>
      </c>
      <c r="G31" s="41">
        <v>0</v>
      </c>
      <c r="H31" s="41">
        <v>0</v>
      </c>
      <c r="I31" s="41">
        <v>0</v>
      </c>
      <c r="J31" s="41">
        <v>1</v>
      </c>
      <c r="K31" s="41">
        <v>0</v>
      </c>
      <c r="L31" s="41">
        <v>0</v>
      </c>
      <c r="M31" s="41">
        <v>0</v>
      </c>
      <c r="N31" s="41">
        <v>0</v>
      </c>
      <c r="O31" s="41">
        <v>0</v>
      </c>
      <c r="P31" s="41">
        <v>0</v>
      </c>
      <c r="Q31" s="41">
        <v>1</v>
      </c>
      <c r="R31" s="41">
        <v>0</v>
      </c>
    </row>
    <row r="32" spans="1:18" ht="12" customHeight="1">
      <c r="A32" s="172"/>
      <c r="B32" s="172"/>
      <c r="C32" s="40"/>
      <c r="D32" s="220"/>
      <c r="E32" s="39"/>
      <c r="F32" s="44">
        <f t="shared" si="2"/>
        <v>1</v>
      </c>
      <c r="G32" s="37">
        <f t="shared" ref="G32:R32" si="16">IF(G31=0,0,G31/$F31)</f>
        <v>0</v>
      </c>
      <c r="H32" s="37">
        <f t="shared" si="16"/>
        <v>0</v>
      </c>
      <c r="I32" s="37">
        <f t="shared" si="16"/>
        <v>0</v>
      </c>
      <c r="J32" s="37">
        <f t="shared" si="16"/>
        <v>1</v>
      </c>
      <c r="K32" s="37">
        <f t="shared" si="16"/>
        <v>0</v>
      </c>
      <c r="L32" s="37">
        <f t="shared" si="16"/>
        <v>0</v>
      </c>
      <c r="M32" s="37">
        <f t="shared" si="16"/>
        <v>0</v>
      </c>
      <c r="N32" s="37">
        <f t="shared" si="16"/>
        <v>0</v>
      </c>
      <c r="O32" s="37">
        <f t="shared" si="16"/>
        <v>0</v>
      </c>
      <c r="P32" s="37">
        <f t="shared" si="16"/>
        <v>0</v>
      </c>
      <c r="Q32" s="37">
        <f t="shared" si="16"/>
        <v>1</v>
      </c>
      <c r="R32" s="37">
        <f t="shared" si="16"/>
        <v>0</v>
      </c>
    </row>
    <row r="33" spans="1:18" ht="12" customHeight="1">
      <c r="A33" s="172"/>
      <c r="B33" s="172"/>
      <c r="C33" s="43"/>
      <c r="D33" s="219" t="s">
        <v>416</v>
      </c>
      <c r="E33" s="42"/>
      <c r="F33" s="41">
        <f t="shared" si="2"/>
        <v>5</v>
      </c>
      <c r="G33" s="41">
        <v>1</v>
      </c>
      <c r="H33" s="41">
        <v>0</v>
      </c>
      <c r="I33" s="41">
        <v>2</v>
      </c>
      <c r="J33" s="41">
        <v>0</v>
      </c>
      <c r="K33" s="41">
        <v>2</v>
      </c>
      <c r="L33" s="41">
        <v>0</v>
      </c>
      <c r="M33" s="41">
        <v>0</v>
      </c>
      <c r="N33" s="41">
        <v>0</v>
      </c>
      <c r="O33" s="41">
        <v>0</v>
      </c>
      <c r="P33" s="41">
        <v>0</v>
      </c>
      <c r="Q33" s="41">
        <v>3</v>
      </c>
      <c r="R33" s="41">
        <v>2</v>
      </c>
    </row>
    <row r="34" spans="1:18" ht="12" customHeight="1">
      <c r="A34" s="172"/>
      <c r="B34" s="172"/>
      <c r="C34" s="40"/>
      <c r="D34" s="220"/>
      <c r="E34" s="39"/>
      <c r="F34" s="44">
        <f t="shared" si="2"/>
        <v>1</v>
      </c>
      <c r="G34" s="37">
        <f t="shared" ref="G34:R34" si="17">IF(G33=0,0,G33/$F33)</f>
        <v>0.2</v>
      </c>
      <c r="H34" s="37">
        <f t="shared" si="17"/>
        <v>0</v>
      </c>
      <c r="I34" s="37">
        <f t="shared" si="17"/>
        <v>0.4</v>
      </c>
      <c r="J34" s="37">
        <f t="shared" si="17"/>
        <v>0</v>
      </c>
      <c r="K34" s="37">
        <f t="shared" si="17"/>
        <v>0.4</v>
      </c>
      <c r="L34" s="37">
        <f t="shared" si="17"/>
        <v>0</v>
      </c>
      <c r="M34" s="37">
        <f t="shared" si="17"/>
        <v>0</v>
      </c>
      <c r="N34" s="37">
        <f t="shared" si="17"/>
        <v>0</v>
      </c>
      <c r="O34" s="37">
        <f t="shared" si="17"/>
        <v>0</v>
      </c>
      <c r="P34" s="37">
        <f t="shared" si="17"/>
        <v>0</v>
      </c>
      <c r="Q34" s="37">
        <f t="shared" si="17"/>
        <v>0.6</v>
      </c>
      <c r="R34" s="37">
        <f t="shared" si="17"/>
        <v>0.4</v>
      </c>
    </row>
    <row r="35" spans="1:18" ht="12" customHeight="1">
      <c r="A35" s="172"/>
      <c r="B35" s="172"/>
      <c r="C35" s="43"/>
      <c r="D35" s="219" t="s">
        <v>417</v>
      </c>
      <c r="E35" s="42"/>
      <c r="F35" s="41">
        <f t="shared" si="2"/>
        <v>11</v>
      </c>
      <c r="G35" s="41">
        <v>1</v>
      </c>
      <c r="H35" s="41">
        <v>1</v>
      </c>
      <c r="I35" s="41">
        <v>1</v>
      </c>
      <c r="J35" s="41">
        <v>1</v>
      </c>
      <c r="K35" s="41">
        <v>7</v>
      </c>
      <c r="L35" s="41">
        <v>0</v>
      </c>
      <c r="M35" s="41">
        <v>0</v>
      </c>
      <c r="N35" s="41">
        <v>0</v>
      </c>
      <c r="O35" s="41">
        <v>2</v>
      </c>
      <c r="P35" s="41">
        <v>0</v>
      </c>
      <c r="Q35" s="41">
        <v>9</v>
      </c>
      <c r="R35" s="41">
        <v>0</v>
      </c>
    </row>
    <row r="36" spans="1:18" ht="12" customHeight="1">
      <c r="A36" s="172"/>
      <c r="B36" s="172"/>
      <c r="C36" s="40"/>
      <c r="D36" s="220"/>
      <c r="E36" s="39"/>
      <c r="F36" s="44">
        <f t="shared" si="2"/>
        <v>1</v>
      </c>
      <c r="G36" s="37">
        <f t="shared" ref="G36:R36" si="18">IF(G35=0,0,G35/$F35)</f>
        <v>9.0909090909090912E-2</v>
      </c>
      <c r="H36" s="37">
        <f t="shared" si="18"/>
        <v>9.0909090909090912E-2</v>
      </c>
      <c r="I36" s="37">
        <f t="shared" si="18"/>
        <v>9.0909090909090912E-2</v>
      </c>
      <c r="J36" s="37">
        <f t="shared" si="18"/>
        <v>9.0909090909090912E-2</v>
      </c>
      <c r="K36" s="37">
        <f t="shared" si="18"/>
        <v>0.63636363636363635</v>
      </c>
      <c r="L36" s="37">
        <f t="shared" si="18"/>
        <v>0</v>
      </c>
      <c r="M36" s="37">
        <f t="shared" si="18"/>
        <v>0</v>
      </c>
      <c r="N36" s="37">
        <f t="shared" si="18"/>
        <v>0</v>
      </c>
      <c r="O36" s="37">
        <f t="shared" si="18"/>
        <v>0.18181818181818182</v>
      </c>
      <c r="P36" s="37">
        <f t="shared" si="18"/>
        <v>0</v>
      </c>
      <c r="Q36" s="37">
        <f t="shared" si="18"/>
        <v>0.81818181818181823</v>
      </c>
      <c r="R36" s="37">
        <f t="shared" si="18"/>
        <v>0</v>
      </c>
    </row>
    <row r="37" spans="1:18" ht="12" customHeight="1">
      <c r="A37" s="172"/>
      <c r="B37" s="172"/>
      <c r="C37" s="43"/>
      <c r="D37" s="219" t="s">
        <v>418</v>
      </c>
      <c r="E37" s="42"/>
      <c r="F37" s="41">
        <f t="shared" si="2"/>
        <v>1</v>
      </c>
      <c r="G37" s="41">
        <v>0</v>
      </c>
      <c r="H37" s="41">
        <v>0</v>
      </c>
      <c r="I37" s="41">
        <v>0</v>
      </c>
      <c r="J37" s="41">
        <v>0</v>
      </c>
      <c r="K37" s="41">
        <v>1</v>
      </c>
      <c r="L37" s="41">
        <v>0</v>
      </c>
      <c r="M37" s="41">
        <v>0</v>
      </c>
      <c r="N37" s="41">
        <v>0</v>
      </c>
      <c r="O37" s="41">
        <v>0</v>
      </c>
      <c r="P37" s="41">
        <v>0</v>
      </c>
      <c r="Q37" s="41">
        <v>1</v>
      </c>
      <c r="R37" s="41">
        <v>0</v>
      </c>
    </row>
    <row r="38" spans="1:18" ht="12" customHeight="1">
      <c r="A38" s="172"/>
      <c r="B38" s="172"/>
      <c r="C38" s="40"/>
      <c r="D38" s="220"/>
      <c r="E38" s="39"/>
      <c r="F38" s="44">
        <f t="shared" si="2"/>
        <v>1</v>
      </c>
      <c r="G38" s="37">
        <f t="shared" ref="G38:R38" si="19">IF(G37=0,0,G37/$F37)</f>
        <v>0</v>
      </c>
      <c r="H38" s="37">
        <f t="shared" si="19"/>
        <v>0</v>
      </c>
      <c r="I38" s="37">
        <f t="shared" si="19"/>
        <v>0</v>
      </c>
      <c r="J38" s="37">
        <f t="shared" si="19"/>
        <v>0</v>
      </c>
      <c r="K38" s="37">
        <f t="shared" si="19"/>
        <v>1</v>
      </c>
      <c r="L38" s="37">
        <f t="shared" si="19"/>
        <v>0</v>
      </c>
      <c r="M38" s="37">
        <f t="shared" si="19"/>
        <v>0</v>
      </c>
      <c r="N38" s="37">
        <f t="shared" si="19"/>
        <v>0</v>
      </c>
      <c r="O38" s="37">
        <f t="shared" si="19"/>
        <v>0</v>
      </c>
      <c r="P38" s="37">
        <f t="shared" si="19"/>
        <v>0</v>
      </c>
      <c r="Q38" s="37">
        <f t="shared" si="19"/>
        <v>1</v>
      </c>
      <c r="R38" s="37">
        <f t="shared" si="19"/>
        <v>0</v>
      </c>
    </row>
    <row r="39" spans="1:18" ht="12" customHeight="1">
      <c r="A39" s="172"/>
      <c r="B39" s="172"/>
      <c r="C39" s="43"/>
      <c r="D39" s="219" t="s">
        <v>419</v>
      </c>
      <c r="E39" s="42"/>
      <c r="F39" s="41">
        <f t="shared" si="2"/>
        <v>8</v>
      </c>
      <c r="G39" s="41">
        <v>0</v>
      </c>
      <c r="H39" s="41">
        <v>1</v>
      </c>
      <c r="I39" s="41">
        <v>0</v>
      </c>
      <c r="J39" s="41">
        <v>0</v>
      </c>
      <c r="K39" s="41">
        <v>5</v>
      </c>
      <c r="L39" s="41">
        <v>2</v>
      </c>
      <c r="M39" s="41">
        <v>0</v>
      </c>
      <c r="N39" s="41">
        <v>1</v>
      </c>
      <c r="O39" s="41">
        <v>0</v>
      </c>
      <c r="P39" s="41">
        <v>0</v>
      </c>
      <c r="Q39" s="41">
        <v>5</v>
      </c>
      <c r="R39" s="41">
        <v>2</v>
      </c>
    </row>
    <row r="40" spans="1:18" ht="12" customHeight="1">
      <c r="A40" s="172"/>
      <c r="B40" s="172"/>
      <c r="C40" s="40"/>
      <c r="D40" s="220"/>
      <c r="E40" s="39"/>
      <c r="F40" s="44">
        <f t="shared" si="2"/>
        <v>1</v>
      </c>
      <c r="G40" s="37">
        <f t="shared" ref="G40:R40" si="20">IF(G39=0,0,G39/$F39)</f>
        <v>0</v>
      </c>
      <c r="H40" s="37">
        <f t="shared" si="20"/>
        <v>0.125</v>
      </c>
      <c r="I40" s="37">
        <f t="shared" si="20"/>
        <v>0</v>
      </c>
      <c r="J40" s="37">
        <f t="shared" si="20"/>
        <v>0</v>
      </c>
      <c r="K40" s="37">
        <f t="shared" si="20"/>
        <v>0.625</v>
      </c>
      <c r="L40" s="37">
        <f t="shared" si="20"/>
        <v>0.25</v>
      </c>
      <c r="M40" s="37">
        <f t="shared" si="20"/>
        <v>0</v>
      </c>
      <c r="N40" s="37">
        <f t="shared" si="20"/>
        <v>0.125</v>
      </c>
      <c r="O40" s="37">
        <f t="shared" si="20"/>
        <v>0</v>
      </c>
      <c r="P40" s="37">
        <f t="shared" si="20"/>
        <v>0</v>
      </c>
      <c r="Q40" s="37">
        <f t="shared" si="20"/>
        <v>0.625</v>
      </c>
      <c r="R40" s="37">
        <f t="shared" si="20"/>
        <v>0.25</v>
      </c>
    </row>
    <row r="41" spans="1:18" ht="12" customHeight="1">
      <c r="A41" s="172"/>
      <c r="B41" s="172"/>
      <c r="C41" s="43"/>
      <c r="D41" s="219" t="s">
        <v>420</v>
      </c>
      <c r="E41" s="42"/>
      <c r="F41" s="41">
        <f t="shared" si="2"/>
        <v>1</v>
      </c>
      <c r="G41" s="41">
        <v>0</v>
      </c>
      <c r="H41" s="41">
        <v>0</v>
      </c>
      <c r="I41" s="41">
        <v>0</v>
      </c>
      <c r="J41" s="41">
        <v>0</v>
      </c>
      <c r="K41" s="41">
        <v>0</v>
      </c>
      <c r="L41" s="41">
        <v>1</v>
      </c>
      <c r="M41" s="41">
        <v>0</v>
      </c>
      <c r="N41" s="41">
        <v>0</v>
      </c>
      <c r="O41" s="41">
        <v>0</v>
      </c>
      <c r="P41" s="41">
        <v>0</v>
      </c>
      <c r="Q41" s="41">
        <v>0</v>
      </c>
      <c r="R41" s="41">
        <v>1</v>
      </c>
    </row>
    <row r="42" spans="1:18" ht="12" customHeight="1">
      <c r="A42" s="172"/>
      <c r="B42" s="172"/>
      <c r="C42" s="40"/>
      <c r="D42" s="220"/>
      <c r="E42" s="39"/>
      <c r="F42" s="44">
        <f t="shared" si="2"/>
        <v>1</v>
      </c>
      <c r="G42" s="37">
        <f t="shared" ref="G42:R42" si="21">IF(G41=0,0,G41/$F41)</f>
        <v>0</v>
      </c>
      <c r="H42" s="37">
        <f t="shared" si="21"/>
        <v>0</v>
      </c>
      <c r="I42" s="37">
        <f t="shared" si="21"/>
        <v>0</v>
      </c>
      <c r="J42" s="37">
        <f t="shared" si="21"/>
        <v>0</v>
      </c>
      <c r="K42" s="37">
        <f t="shared" si="21"/>
        <v>0</v>
      </c>
      <c r="L42" s="37">
        <f t="shared" si="21"/>
        <v>1</v>
      </c>
      <c r="M42" s="37">
        <f t="shared" si="21"/>
        <v>0</v>
      </c>
      <c r="N42" s="37">
        <f t="shared" si="21"/>
        <v>0</v>
      </c>
      <c r="O42" s="37">
        <f t="shared" si="21"/>
        <v>0</v>
      </c>
      <c r="P42" s="37">
        <f t="shared" si="21"/>
        <v>0</v>
      </c>
      <c r="Q42" s="37">
        <f t="shared" si="21"/>
        <v>0</v>
      </c>
      <c r="R42" s="37">
        <f t="shared" si="21"/>
        <v>1</v>
      </c>
    </row>
    <row r="43" spans="1:18" ht="12" customHeight="1">
      <c r="A43" s="172"/>
      <c r="B43" s="172"/>
      <c r="C43" s="43"/>
      <c r="D43" s="219" t="s">
        <v>421</v>
      </c>
      <c r="E43" s="42"/>
      <c r="F43" s="41">
        <f t="shared" si="2"/>
        <v>2</v>
      </c>
      <c r="G43" s="41">
        <v>0</v>
      </c>
      <c r="H43" s="41">
        <v>0</v>
      </c>
      <c r="I43" s="41">
        <v>1</v>
      </c>
      <c r="J43" s="41">
        <v>0</v>
      </c>
      <c r="K43" s="41">
        <v>0</v>
      </c>
      <c r="L43" s="41">
        <v>1</v>
      </c>
      <c r="M43" s="41">
        <v>0</v>
      </c>
      <c r="N43" s="41">
        <v>0</v>
      </c>
      <c r="O43" s="41">
        <v>0</v>
      </c>
      <c r="P43" s="41">
        <v>0</v>
      </c>
      <c r="Q43" s="41">
        <v>1</v>
      </c>
      <c r="R43" s="41">
        <v>1</v>
      </c>
    </row>
    <row r="44" spans="1:18" ht="12" customHeight="1">
      <c r="A44" s="172"/>
      <c r="B44" s="172"/>
      <c r="C44" s="40"/>
      <c r="D44" s="220"/>
      <c r="E44" s="39"/>
      <c r="F44" s="44">
        <f t="shared" si="2"/>
        <v>1</v>
      </c>
      <c r="G44" s="37">
        <f t="shared" ref="G44:R44" si="22">IF(G43=0,0,G43/$F43)</f>
        <v>0</v>
      </c>
      <c r="H44" s="37">
        <f t="shared" si="22"/>
        <v>0</v>
      </c>
      <c r="I44" s="37">
        <f t="shared" si="22"/>
        <v>0.5</v>
      </c>
      <c r="J44" s="37">
        <f t="shared" si="22"/>
        <v>0</v>
      </c>
      <c r="K44" s="37">
        <f t="shared" si="22"/>
        <v>0</v>
      </c>
      <c r="L44" s="37">
        <f t="shared" si="22"/>
        <v>0.5</v>
      </c>
      <c r="M44" s="37">
        <f t="shared" si="22"/>
        <v>0</v>
      </c>
      <c r="N44" s="37">
        <f t="shared" si="22"/>
        <v>0</v>
      </c>
      <c r="O44" s="37">
        <f t="shared" si="22"/>
        <v>0</v>
      </c>
      <c r="P44" s="37">
        <f t="shared" si="22"/>
        <v>0</v>
      </c>
      <c r="Q44" s="37">
        <f t="shared" si="22"/>
        <v>0.5</v>
      </c>
      <c r="R44" s="37">
        <f t="shared" si="22"/>
        <v>0.5</v>
      </c>
    </row>
    <row r="45" spans="1:18" ht="12" customHeight="1">
      <c r="A45" s="172"/>
      <c r="B45" s="172"/>
      <c r="C45" s="43"/>
      <c r="D45" s="219" t="s">
        <v>422</v>
      </c>
      <c r="E45" s="42"/>
      <c r="F45" s="41">
        <f t="shared" si="2"/>
        <v>6</v>
      </c>
      <c r="G45" s="41">
        <v>1</v>
      </c>
      <c r="H45" s="41">
        <v>0</v>
      </c>
      <c r="I45" s="41">
        <v>1</v>
      </c>
      <c r="J45" s="41">
        <v>0</v>
      </c>
      <c r="K45" s="41">
        <v>4</v>
      </c>
      <c r="L45" s="41">
        <v>0</v>
      </c>
      <c r="M45" s="41">
        <v>0</v>
      </c>
      <c r="N45" s="41">
        <v>0</v>
      </c>
      <c r="O45" s="41">
        <v>0</v>
      </c>
      <c r="P45" s="41">
        <v>0</v>
      </c>
      <c r="Q45" s="41">
        <v>6</v>
      </c>
      <c r="R45" s="41">
        <v>0</v>
      </c>
    </row>
    <row r="46" spans="1:18" ht="12" customHeight="1">
      <c r="A46" s="172"/>
      <c r="B46" s="172"/>
      <c r="C46" s="40"/>
      <c r="D46" s="220"/>
      <c r="E46" s="39"/>
      <c r="F46" s="44">
        <f t="shared" si="2"/>
        <v>1</v>
      </c>
      <c r="G46" s="37">
        <f t="shared" ref="G46:R46" si="23">IF(G45=0,0,G45/$F45)</f>
        <v>0.16666666666666666</v>
      </c>
      <c r="H46" s="37">
        <f t="shared" si="23"/>
        <v>0</v>
      </c>
      <c r="I46" s="37">
        <f t="shared" si="23"/>
        <v>0.16666666666666666</v>
      </c>
      <c r="J46" s="37">
        <f t="shared" si="23"/>
        <v>0</v>
      </c>
      <c r="K46" s="37">
        <f t="shared" si="23"/>
        <v>0.66666666666666663</v>
      </c>
      <c r="L46" s="37">
        <f t="shared" si="23"/>
        <v>0</v>
      </c>
      <c r="M46" s="37">
        <f t="shared" si="23"/>
        <v>0</v>
      </c>
      <c r="N46" s="37">
        <f t="shared" si="23"/>
        <v>0</v>
      </c>
      <c r="O46" s="37">
        <f t="shared" si="23"/>
        <v>0</v>
      </c>
      <c r="P46" s="37">
        <f t="shared" si="23"/>
        <v>0</v>
      </c>
      <c r="Q46" s="37">
        <f t="shared" si="23"/>
        <v>1</v>
      </c>
      <c r="R46" s="37">
        <f t="shared" si="23"/>
        <v>0</v>
      </c>
    </row>
    <row r="47" spans="1:18" ht="11.25" customHeight="1">
      <c r="A47" s="172"/>
      <c r="B47" s="172"/>
      <c r="C47" s="43"/>
      <c r="D47" s="219" t="s">
        <v>423</v>
      </c>
      <c r="E47" s="42"/>
      <c r="F47" s="41">
        <f t="shared" si="2"/>
        <v>3</v>
      </c>
      <c r="G47" s="41">
        <v>1</v>
      </c>
      <c r="H47" s="41">
        <v>0</v>
      </c>
      <c r="I47" s="41">
        <v>0</v>
      </c>
      <c r="J47" s="41">
        <v>0</v>
      </c>
      <c r="K47" s="41">
        <v>2</v>
      </c>
      <c r="L47" s="41">
        <v>0</v>
      </c>
      <c r="M47" s="41">
        <v>0</v>
      </c>
      <c r="N47" s="41">
        <v>0</v>
      </c>
      <c r="O47" s="41">
        <v>0</v>
      </c>
      <c r="P47" s="41">
        <v>0</v>
      </c>
      <c r="Q47" s="41">
        <v>3</v>
      </c>
      <c r="R47" s="41">
        <v>0</v>
      </c>
    </row>
    <row r="48" spans="1:18" ht="12" customHeight="1">
      <c r="A48" s="172"/>
      <c r="B48" s="172"/>
      <c r="C48" s="40"/>
      <c r="D48" s="220"/>
      <c r="E48" s="39"/>
      <c r="F48" s="44">
        <f t="shared" si="2"/>
        <v>1</v>
      </c>
      <c r="G48" s="37">
        <f t="shared" ref="G48:R48" si="24">IF(G47=0,0,G47/$F47)</f>
        <v>0.33333333333333331</v>
      </c>
      <c r="H48" s="37">
        <f t="shared" si="24"/>
        <v>0</v>
      </c>
      <c r="I48" s="37">
        <f t="shared" si="24"/>
        <v>0</v>
      </c>
      <c r="J48" s="37">
        <f t="shared" si="24"/>
        <v>0</v>
      </c>
      <c r="K48" s="37">
        <f t="shared" si="24"/>
        <v>0.66666666666666663</v>
      </c>
      <c r="L48" s="37">
        <f t="shared" si="24"/>
        <v>0</v>
      </c>
      <c r="M48" s="37">
        <f t="shared" si="24"/>
        <v>0</v>
      </c>
      <c r="N48" s="37">
        <f t="shared" si="24"/>
        <v>0</v>
      </c>
      <c r="O48" s="37">
        <f t="shared" si="24"/>
        <v>0</v>
      </c>
      <c r="P48" s="37">
        <f t="shared" si="24"/>
        <v>0</v>
      </c>
      <c r="Q48" s="37">
        <f t="shared" si="24"/>
        <v>1</v>
      </c>
      <c r="R48" s="37">
        <f t="shared" si="24"/>
        <v>0</v>
      </c>
    </row>
    <row r="49" spans="1:18" ht="12" customHeight="1">
      <c r="A49" s="172"/>
      <c r="B49" s="172"/>
      <c r="C49" s="43"/>
      <c r="D49" s="219" t="s">
        <v>424</v>
      </c>
      <c r="E49" s="42"/>
      <c r="F49" s="41">
        <f t="shared" si="2"/>
        <v>5</v>
      </c>
      <c r="G49" s="41">
        <v>0</v>
      </c>
      <c r="H49" s="41">
        <v>0</v>
      </c>
      <c r="I49" s="41">
        <v>1</v>
      </c>
      <c r="J49" s="41">
        <v>1</v>
      </c>
      <c r="K49" s="41">
        <v>2</v>
      </c>
      <c r="L49" s="41">
        <v>1</v>
      </c>
      <c r="M49" s="41">
        <v>0</v>
      </c>
      <c r="N49" s="41">
        <v>0</v>
      </c>
      <c r="O49" s="41">
        <v>0</v>
      </c>
      <c r="P49" s="41">
        <v>0</v>
      </c>
      <c r="Q49" s="41">
        <v>4</v>
      </c>
      <c r="R49" s="41">
        <v>1</v>
      </c>
    </row>
    <row r="50" spans="1:18" ht="12" customHeight="1">
      <c r="A50" s="172"/>
      <c r="B50" s="172"/>
      <c r="C50" s="40"/>
      <c r="D50" s="220"/>
      <c r="E50" s="39"/>
      <c r="F50" s="44">
        <f t="shared" si="2"/>
        <v>1</v>
      </c>
      <c r="G50" s="37">
        <f t="shared" ref="G50:R50" si="25">IF(G49=0,0,G49/$F49)</f>
        <v>0</v>
      </c>
      <c r="H50" s="37">
        <f t="shared" si="25"/>
        <v>0</v>
      </c>
      <c r="I50" s="37">
        <f t="shared" si="25"/>
        <v>0.2</v>
      </c>
      <c r="J50" s="37">
        <f t="shared" si="25"/>
        <v>0.2</v>
      </c>
      <c r="K50" s="37">
        <f t="shared" si="25"/>
        <v>0.4</v>
      </c>
      <c r="L50" s="37">
        <f t="shared" si="25"/>
        <v>0.2</v>
      </c>
      <c r="M50" s="37">
        <f t="shared" si="25"/>
        <v>0</v>
      </c>
      <c r="N50" s="37">
        <f t="shared" si="25"/>
        <v>0</v>
      </c>
      <c r="O50" s="37">
        <f t="shared" si="25"/>
        <v>0</v>
      </c>
      <c r="P50" s="37">
        <f t="shared" si="25"/>
        <v>0</v>
      </c>
      <c r="Q50" s="37">
        <f t="shared" si="25"/>
        <v>0.8</v>
      </c>
      <c r="R50" s="37">
        <f t="shared" si="25"/>
        <v>0.2</v>
      </c>
    </row>
    <row r="51" spans="1:18" ht="12" customHeight="1">
      <c r="A51" s="172"/>
      <c r="B51" s="172"/>
      <c r="C51" s="43"/>
      <c r="D51" s="219" t="s">
        <v>425</v>
      </c>
      <c r="E51" s="42"/>
      <c r="F51" s="41">
        <f t="shared" si="2"/>
        <v>15</v>
      </c>
      <c r="G51" s="41">
        <v>2</v>
      </c>
      <c r="H51" s="41">
        <v>0</v>
      </c>
      <c r="I51" s="41">
        <v>1</v>
      </c>
      <c r="J51" s="41">
        <v>1</v>
      </c>
      <c r="K51" s="41">
        <v>7</v>
      </c>
      <c r="L51" s="41">
        <v>4</v>
      </c>
      <c r="M51" s="41">
        <v>1</v>
      </c>
      <c r="N51" s="41">
        <v>0</v>
      </c>
      <c r="O51" s="41">
        <v>1</v>
      </c>
      <c r="P51" s="41">
        <v>0</v>
      </c>
      <c r="Q51" s="41">
        <v>10</v>
      </c>
      <c r="R51" s="41">
        <v>3</v>
      </c>
    </row>
    <row r="52" spans="1:18" ht="12" customHeight="1">
      <c r="A52" s="172"/>
      <c r="B52" s="172"/>
      <c r="C52" s="40"/>
      <c r="D52" s="220"/>
      <c r="E52" s="39"/>
      <c r="F52" s="44">
        <f t="shared" si="2"/>
        <v>0.99999999999999989</v>
      </c>
      <c r="G52" s="37">
        <f t="shared" ref="G52:R52" si="26">IF(G51=0,0,G51/$F51)</f>
        <v>0.13333333333333333</v>
      </c>
      <c r="H52" s="37">
        <f t="shared" si="26"/>
        <v>0</v>
      </c>
      <c r="I52" s="37">
        <f t="shared" si="26"/>
        <v>6.6666666666666666E-2</v>
      </c>
      <c r="J52" s="37">
        <f t="shared" si="26"/>
        <v>6.6666666666666666E-2</v>
      </c>
      <c r="K52" s="37">
        <f t="shared" si="26"/>
        <v>0.46666666666666667</v>
      </c>
      <c r="L52" s="37">
        <f t="shared" si="26"/>
        <v>0.26666666666666666</v>
      </c>
      <c r="M52" s="37">
        <f t="shared" si="26"/>
        <v>6.6666666666666666E-2</v>
      </c>
      <c r="N52" s="37">
        <f t="shared" si="26"/>
        <v>0</v>
      </c>
      <c r="O52" s="37">
        <f t="shared" si="26"/>
        <v>6.6666666666666666E-2</v>
      </c>
      <c r="P52" s="37">
        <f t="shared" si="26"/>
        <v>0</v>
      </c>
      <c r="Q52" s="37">
        <f t="shared" si="26"/>
        <v>0.66666666666666663</v>
      </c>
      <c r="R52" s="37">
        <f t="shared" si="26"/>
        <v>0.2</v>
      </c>
    </row>
    <row r="53" spans="1:18" ht="12" customHeight="1">
      <c r="A53" s="172"/>
      <c r="B53" s="172"/>
      <c r="C53" s="43"/>
      <c r="D53" s="219" t="s">
        <v>426</v>
      </c>
      <c r="E53" s="42"/>
      <c r="F53" s="41">
        <f t="shared" si="2"/>
        <v>5</v>
      </c>
      <c r="G53" s="41">
        <v>2</v>
      </c>
      <c r="H53" s="41">
        <v>0</v>
      </c>
      <c r="I53" s="41">
        <v>0</v>
      </c>
      <c r="J53" s="41">
        <v>0</v>
      </c>
      <c r="K53" s="41">
        <v>3</v>
      </c>
      <c r="L53" s="41">
        <v>0</v>
      </c>
      <c r="M53" s="41">
        <v>0</v>
      </c>
      <c r="N53" s="41">
        <v>0</v>
      </c>
      <c r="O53" s="41">
        <v>0</v>
      </c>
      <c r="P53" s="41">
        <v>0</v>
      </c>
      <c r="Q53" s="41">
        <v>5</v>
      </c>
      <c r="R53" s="41">
        <v>0</v>
      </c>
    </row>
    <row r="54" spans="1:18" ht="12" customHeight="1">
      <c r="A54" s="172"/>
      <c r="B54" s="172"/>
      <c r="C54" s="40"/>
      <c r="D54" s="220"/>
      <c r="E54" s="39"/>
      <c r="F54" s="44">
        <f t="shared" si="2"/>
        <v>1</v>
      </c>
      <c r="G54" s="37">
        <f t="shared" ref="G54:R54" si="27">IF(G53=0,0,G53/$F53)</f>
        <v>0.4</v>
      </c>
      <c r="H54" s="37">
        <f t="shared" si="27"/>
        <v>0</v>
      </c>
      <c r="I54" s="37">
        <f t="shared" si="27"/>
        <v>0</v>
      </c>
      <c r="J54" s="37">
        <f t="shared" si="27"/>
        <v>0</v>
      </c>
      <c r="K54" s="37">
        <f t="shared" si="27"/>
        <v>0.6</v>
      </c>
      <c r="L54" s="37">
        <f t="shared" si="27"/>
        <v>0</v>
      </c>
      <c r="M54" s="37">
        <f t="shared" si="27"/>
        <v>0</v>
      </c>
      <c r="N54" s="37">
        <f t="shared" si="27"/>
        <v>0</v>
      </c>
      <c r="O54" s="37">
        <f t="shared" si="27"/>
        <v>0</v>
      </c>
      <c r="P54" s="37">
        <f t="shared" si="27"/>
        <v>0</v>
      </c>
      <c r="Q54" s="37">
        <f t="shared" si="27"/>
        <v>1</v>
      </c>
      <c r="R54" s="37">
        <f t="shared" si="27"/>
        <v>0</v>
      </c>
    </row>
    <row r="55" spans="1:18" ht="12" customHeight="1">
      <c r="A55" s="172"/>
      <c r="B55" s="172"/>
      <c r="C55" s="43"/>
      <c r="D55" s="219" t="s">
        <v>427</v>
      </c>
      <c r="E55" s="42"/>
      <c r="F55" s="41">
        <f t="shared" si="2"/>
        <v>31</v>
      </c>
      <c r="G55" s="41">
        <v>6</v>
      </c>
      <c r="H55" s="41">
        <v>0</v>
      </c>
      <c r="I55" s="41">
        <v>0</v>
      </c>
      <c r="J55" s="41">
        <v>1</v>
      </c>
      <c r="K55" s="41">
        <v>19</v>
      </c>
      <c r="L55" s="41">
        <v>5</v>
      </c>
      <c r="M55" s="41">
        <v>0</v>
      </c>
      <c r="N55" s="41">
        <v>0</v>
      </c>
      <c r="O55" s="41">
        <v>0</v>
      </c>
      <c r="P55" s="41">
        <v>0</v>
      </c>
      <c r="Q55" s="41">
        <v>25</v>
      </c>
      <c r="R55" s="41">
        <v>6</v>
      </c>
    </row>
    <row r="56" spans="1:18" ht="12" customHeight="1">
      <c r="A56" s="172"/>
      <c r="B56" s="172"/>
      <c r="C56" s="40"/>
      <c r="D56" s="220"/>
      <c r="E56" s="39"/>
      <c r="F56" s="44">
        <f t="shared" si="2"/>
        <v>1</v>
      </c>
      <c r="G56" s="37">
        <f t="shared" ref="G56:R56" si="28">IF(G55=0,0,G55/$F55)</f>
        <v>0.19354838709677419</v>
      </c>
      <c r="H56" s="37">
        <f t="shared" si="28"/>
        <v>0</v>
      </c>
      <c r="I56" s="37">
        <f t="shared" si="28"/>
        <v>0</v>
      </c>
      <c r="J56" s="37">
        <f t="shared" si="28"/>
        <v>3.2258064516129031E-2</v>
      </c>
      <c r="K56" s="37">
        <f t="shared" si="28"/>
        <v>0.61290322580645162</v>
      </c>
      <c r="L56" s="37">
        <f t="shared" si="28"/>
        <v>0.16129032258064516</v>
      </c>
      <c r="M56" s="37">
        <f t="shared" si="28"/>
        <v>0</v>
      </c>
      <c r="N56" s="37">
        <f t="shared" si="28"/>
        <v>0</v>
      </c>
      <c r="O56" s="37">
        <f t="shared" si="28"/>
        <v>0</v>
      </c>
      <c r="P56" s="37">
        <f t="shared" si="28"/>
        <v>0</v>
      </c>
      <c r="Q56" s="37">
        <f t="shared" si="28"/>
        <v>0.80645161290322576</v>
      </c>
      <c r="R56" s="37">
        <f t="shared" si="28"/>
        <v>0.19354838709677419</v>
      </c>
    </row>
    <row r="57" spans="1:18" ht="12" customHeight="1">
      <c r="A57" s="172"/>
      <c r="B57" s="172"/>
      <c r="C57" s="43"/>
      <c r="D57" s="219" t="s">
        <v>428</v>
      </c>
      <c r="E57" s="42"/>
      <c r="F57" s="41">
        <f t="shared" si="2"/>
        <v>10</v>
      </c>
      <c r="G57" s="41">
        <v>1</v>
      </c>
      <c r="H57" s="41">
        <v>1</v>
      </c>
      <c r="I57" s="41">
        <v>1</v>
      </c>
      <c r="J57" s="41">
        <v>2</v>
      </c>
      <c r="K57" s="41">
        <v>5</v>
      </c>
      <c r="L57" s="41">
        <v>0</v>
      </c>
      <c r="M57" s="41">
        <v>0</v>
      </c>
      <c r="N57" s="41">
        <v>0</v>
      </c>
      <c r="O57" s="41">
        <v>1</v>
      </c>
      <c r="P57" s="41">
        <v>0</v>
      </c>
      <c r="Q57" s="41">
        <v>9</v>
      </c>
      <c r="R57" s="41">
        <v>0</v>
      </c>
    </row>
    <row r="58" spans="1:18" ht="12" customHeight="1">
      <c r="A58" s="172"/>
      <c r="B58" s="172"/>
      <c r="C58" s="40"/>
      <c r="D58" s="220"/>
      <c r="E58" s="39"/>
      <c r="F58" s="44">
        <f t="shared" si="2"/>
        <v>1</v>
      </c>
      <c r="G58" s="37">
        <f t="shared" ref="G58:R58" si="29">IF(G57=0,0,G57/$F57)</f>
        <v>0.1</v>
      </c>
      <c r="H58" s="37">
        <f t="shared" si="29"/>
        <v>0.1</v>
      </c>
      <c r="I58" s="37">
        <f t="shared" si="29"/>
        <v>0.1</v>
      </c>
      <c r="J58" s="37">
        <f t="shared" si="29"/>
        <v>0.2</v>
      </c>
      <c r="K58" s="37">
        <f t="shared" si="29"/>
        <v>0.5</v>
      </c>
      <c r="L58" s="37">
        <f t="shared" si="29"/>
        <v>0</v>
      </c>
      <c r="M58" s="37">
        <f t="shared" si="29"/>
        <v>0</v>
      </c>
      <c r="N58" s="37">
        <f t="shared" si="29"/>
        <v>0</v>
      </c>
      <c r="O58" s="37">
        <f t="shared" si="29"/>
        <v>0.1</v>
      </c>
      <c r="P58" s="37">
        <f t="shared" si="29"/>
        <v>0</v>
      </c>
      <c r="Q58" s="37">
        <f t="shared" si="29"/>
        <v>0.9</v>
      </c>
      <c r="R58" s="37">
        <f t="shared" si="29"/>
        <v>0</v>
      </c>
    </row>
    <row r="59" spans="1:18" ht="12.75" customHeight="1">
      <c r="A59" s="172"/>
      <c r="B59" s="172"/>
      <c r="C59" s="43"/>
      <c r="D59" s="219" t="s">
        <v>429</v>
      </c>
      <c r="E59" s="42"/>
      <c r="F59" s="41">
        <f t="shared" si="2"/>
        <v>28</v>
      </c>
      <c r="G59" s="41">
        <v>4</v>
      </c>
      <c r="H59" s="41">
        <v>0</v>
      </c>
      <c r="I59" s="41">
        <v>1</v>
      </c>
      <c r="J59" s="41">
        <v>7</v>
      </c>
      <c r="K59" s="41">
        <v>16</v>
      </c>
      <c r="L59" s="41">
        <v>0</v>
      </c>
      <c r="M59" s="41">
        <v>0</v>
      </c>
      <c r="N59" s="41">
        <v>0</v>
      </c>
      <c r="O59" s="41">
        <v>0</v>
      </c>
      <c r="P59" s="41">
        <v>0</v>
      </c>
      <c r="Q59" s="41">
        <v>28</v>
      </c>
      <c r="R59" s="41">
        <v>0</v>
      </c>
    </row>
    <row r="60" spans="1:18" ht="12.75" customHeight="1">
      <c r="A60" s="172"/>
      <c r="B60" s="172"/>
      <c r="C60" s="40"/>
      <c r="D60" s="220"/>
      <c r="E60" s="39"/>
      <c r="F60" s="44">
        <f t="shared" si="2"/>
        <v>1</v>
      </c>
      <c r="G60" s="37">
        <f t="shared" ref="G60:R60" si="30">IF(G59=0,0,G59/$F59)</f>
        <v>0.14285714285714285</v>
      </c>
      <c r="H60" s="37">
        <f t="shared" si="30"/>
        <v>0</v>
      </c>
      <c r="I60" s="37">
        <f t="shared" si="30"/>
        <v>3.5714285714285712E-2</v>
      </c>
      <c r="J60" s="37">
        <f t="shared" si="30"/>
        <v>0.25</v>
      </c>
      <c r="K60" s="37">
        <f t="shared" si="30"/>
        <v>0.5714285714285714</v>
      </c>
      <c r="L60" s="37">
        <f t="shared" si="30"/>
        <v>0</v>
      </c>
      <c r="M60" s="37">
        <f t="shared" si="30"/>
        <v>0</v>
      </c>
      <c r="N60" s="37">
        <f t="shared" si="30"/>
        <v>0</v>
      </c>
      <c r="O60" s="37">
        <f t="shared" si="30"/>
        <v>0</v>
      </c>
      <c r="P60" s="37">
        <f t="shared" si="30"/>
        <v>0</v>
      </c>
      <c r="Q60" s="37">
        <f t="shared" si="30"/>
        <v>1</v>
      </c>
      <c r="R60" s="37">
        <f t="shared" si="30"/>
        <v>0</v>
      </c>
    </row>
    <row r="61" spans="1:18" ht="12" customHeight="1">
      <c r="A61" s="172"/>
      <c r="B61" s="172"/>
      <c r="C61" s="43"/>
      <c r="D61" s="219" t="s">
        <v>21</v>
      </c>
      <c r="E61" s="42"/>
      <c r="F61" s="41">
        <f t="shared" si="2"/>
        <v>13</v>
      </c>
      <c r="G61" s="41">
        <v>4</v>
      </c>
      <c r="H61" s="41">
        <v>1</v>
      </c>
      <c r="I61" s="41">
        <v>1</v>
      </c>
      <c r="J61" s="41">
        <v>2</v>
      </c>
      <c r="K61" s="41">
        <v>4</v>
      </c>
      <c r="L61" s="41">
        <v>1</v>
      </c>
      <c r="M61" s="41">
        <v>0</v>
      </c>
      <c r="N61" s="41">
        <v>0</v>
      </c>
      <c r="O61" s="41">
        <v>0</v>
      </c>
      <c r="P61" s="41">
        <v>0</v>
      </c>
      <c r="Q61" s="41">
        <v>12</v>
      </c>
      <c r="R61" s="41">
        <v>1</v>
      </c>
    </row>
    <row r="62" spans="1:18" ht="12" customHeight="1">
      <c r="A62" s="172"/>
      <c r="B62" s="172"/>
      <c r="C62" s="40"/>
      <c r="D62" s="220"/>
      <c r="E62" s="39"/>
      <c r="F62" s="44">
        <f t="shared" si="2"/>
        <v>1</v>
      </c>
      <c r="G62" s="37">
        <f t="shared" ref="G62:R62" si="31">IF(G61=0,0,G61/$F61)</f>
        <v>0.30769230769230771</v>
      </c>
      <c r="H62" s="37">
        <f t="shared" si="31"/>
        <v>7.6923076923076927E-2</v>
      </c>
      <c r="I62" s="37">
        <f t="shared" si="31"/>
        <v>7.6923076923076927E-2</v>
      </c>
      <c r="J62" s="37">
        <f t="shared" si="31"/>
        <v>0.15384615384615385</v>
      </c>
      <c r="K62" s="37">
        <f t="shared" si="31"/>
        <v>0.30769230769230771</v>
      </c>
      <c r="L62" s="37">
        <f t="shared" si="31"/>
        <v>7.6923076923076927E-2</v>
      </c>
      <c r="M62" s="37">
        <f t="shared" si="31"/>
        <v>0</v>
      </c>
      <c r="N62" s="37">
        <f t="shared" si="31"/>
        <v>0</v>
      </c>
      <c r="O62" s="37">
        <f t="shared" si="31"/>
        <v>0</v>
      </c>
      <c r="P62" s="37">
        <f t="shared" si="31"/>
        <v>0</v>
      </c>
      <c r="Q62" s="37">
        <f t="shared" si="31"/>
        <v>0.92307692307692313</v>
      </c>
      <c r="R62" s="37">
        <f t="shared" si="31"/>
        <v>7.6923076923076927E-2</v>
      </c>
    </row>
    <row r="63" spans="1:18" ht="12" customHeight="1">
      <c r="A63" s="172"/>
      <c r="B63" s="172"/>
      <c r="C63" s="43"/>
      <c r="D63" s="219" t="s">
        <v>430</v>
      </c>
      <c r="E63" s="42"/>
      <c r="F63" s="41">
        <f t="shared" si="2"/>
        <v>8</v>
      </c>
      <c r="G63" s="41">
        <v>0</v>
      </c>
      <c r="H63" s="41">
        <v>0</v>
      </c>
      <c r="I63" s="41">
        <v>0</v>
      </c>
      <c r="J63" s="41">
        <v>0</v>
      </c>
      <c r="K63" s="41">
        <v>7</v>
      </c>
      <c r="L63" s="41">
        <v>1</v>
      </c>
      <c r="M63" s="41">
        <v>0</v>
      </c>
      <c r="N63" s="41">
        <v>0</v>
      </c>
      <c r="O63" s="41">
        <v>0</v>
      </c>
      <c r="P63" s="41">
        <v>1</v>
      </c>
      <c r="Q63" s="41">
        <v>6</v>
      </c>
      <c r="R63" s="41">
        <v>1</v>
      </c>
    </row>
    <row r="64" spans="1:18" ht="12" customHeight="1">
      <c r="A64" s="172"/>
      <c r="B64" s="172"/>
      <c r="C64" s="40"/>
      <c r="D64" s="220"/>
      <c r="E64" s="39"/>
      <c r="F64" s="44">
        <f t="shared" si="2"/>
        <v>1</v>
      </c>
      <c r="G64" s="37">
        <f t="shared" ref="G64:R64" si="32">IF(G63=0,0,G63/$F63)</f>
        <v>0</v>
      </c>
      <c r="H64" s="37">
        <f t="shared" si="32"/>
        <v>0</v>
      </c>
      <c r="I64" s="37">
        <f t="shared" si="32"/>
        <v>0</v>
      </c>
      <c r="J64" s="37">
        <f t="shared" si="32"/>
        <v>0</v>
      </c>
      <c r="K64" s="37">
        <f t="shared" si="32"/>
        <v>0.875</v>
      </c>
      <c r="L64" s="37">
        <f t="shared" si="32"/>
        <v>0.125</v>
      </c>
      <c r="M64" s="37">
        <f t="shared" si="32"/>
        <v>0</v>
      </c>
      <c r="N64" s="37">
        <f t="shared" si="32"/>
        <v>0</v>
      </c>
      <c r="O64" s="37">
        <f t="shared" si="32"/>
        <v>0</v>
      </c>
      <c r="P64" s="37">
        <f t="shared" si="32"/>
        <v>0.125</v>
      </c>
      <c r="Q64" s="37">
        <f t="shared" si="32"/>
        <v>0.75</v>
      </c>
      <c r="R64" s="37">
        <f t="shared" si="32"/>
        <v>0.125</v>
      </c>
    </row>
    <row r="65" spans="1:18" ht="12" customHeight="1">
      <c r="A65" s="172"/>
      <c r="B65" s="172"/>
      <c r="C65" s="43"/>
      <c r="D65" s="219" t="s">
        <v>431</v>
      </c>
      <c r="E65" s="42"/>
      <c r="F65" s="41">
        <f t="shared" si="2"/>
        <v>15</v>
      </c>
      <c r="G65" s="41">
        <v>5</v>
      </c>
      <c r="H65" s="41">
        <v>0</v>
      </c>
      <c r="I65" s="41">
        <v>1</v>
      </c>
      <c r="J65" s="41">
        <v>1</v>
      </c>
      <c r="K65" s="41">
        <v>7</v>
      </c>
      <c r="L65" s="41">
        <v>1</v>
      </c>
      <c r="M65" s="41">
        <v>0</v>
      </c>
      <c r="N65" s="41">
        <v>0</v>
      </c>
      <c r="O65" s="41">
        <v>0</v>
      </c>
      <c r="P65" s="41">
        <v>0</v>
      </c>
      <c r="Q65" s="41">
        <v>14</v>
      </c>
      <c r="R65" s="41">
        <v>1</v>
      </c>
    </row>
    <row r="66" spans="1:18" ht="12" customHeight="1">
      <c r="A66" s="172"/>
      <c r="B66" s="172"/>
      <c r="C66" s="40"/>
      <c r="D66" s="220"/>
      <c r="E66" s="39"/>
      <c r="F66" s="44">
        <f t="shared" si="2"/>
        <v>1</v>
      </c>
      <c r="G66" s="37">
        <f t="shared" ref="G66:R66" si="33">IF(G65=0,0,G65/$F65)</f>
        <v>0.33333333333333331</v>
      </c>
      <c r="H66" s="37">
        <f t="shared" si="33"/>
        <v>0</v>
      </c>
      <c r="I66" s="37">
        <f t="shared" si="33"/>
        <v>6.6666666666666666E-2</v>
      </c>
      <c r="J66" s="37">
        <f t="shared" si="33"/>
        <v>6.6666666666666666E-2</v>
      </c>
      <c r="K66" s="37">
        <f t="shared" si="33"/>
        <v>0.46666666666666667</v>
      </c>
      <c r="L66" s="37">
        <f t="shared" si="33"/>
        <v>6.6666666666666666E-2</v>
      </c>
      <c r="M66" s="37">
        <f t="shared" si="33"/>
        <v>0</v>
      </c>
      <c r="N66" s="37">
        <f t="shared" si="33"/>
        <v>0</v>
      </c>
      <c r="O66" s="37">
        <f t="shared" si="33"/>
        <v>0</v>
      </c>
      <c r="P66" s="37">
        <f t="shared" si="33"/>
        <v>0</v>
      </c>
      <c r="Q66" s="37">
        <f t="shared" si="33"/>
        <v>0.93333333333333335</v>
      </c>
      <c r="R66" s="37">
        <f t="shared" si="33"/>
        <v>6.6666666666666666E-2</v>
      </c>
    </row>
    <row r="67" spans="1:18" ht="12" customHeight="1">
      <c r="A67" s="172"/>
      <c r="B67" s="172"/>
      <c r="C67" s="43"/>
      <c r="D67" s="219" t="s">
        <v>432</v>
      </c>
      <c r="E67" s="42"/>
      <c r="F67" s="41">
        <f t="shared" si="2"/>
        <v>5</v>
      </c>
      <c r="G67" s="41">
        <v>0</v>
      </c>
      <c r="H67" s="41">
        <v>0</v>
      </c>
      <c r="I67" s="41">
        <v>0</v>
      </c>
      <c r="J67" s="41">
        <v>0</v>
      </c>
      <c r="K67" s="41">
        <v>5</v>
      </c>
      <c r="L67" s="41">
        <v>0</v>
      </c>
      <c r="M67" s="41">
        <v>0</v>
      </c>
      <c r="N67" s="41">
        <v>0</v>
      </c>
      <c r="O67" s="41">
        <v>0</v>
      </c>
      <c r="P67" s="41">
        <v>0</v>
      </c>
      <c r="Q67" s="41">
        <v>5</v>
      </c>
      <c r="R67" s="41">
        <v>0</v>
      </c>
    </row>
    <row r="68" spans="1:18" ht="12" customHeight="1">
      <c r="A68" s="172"/>
      <c r="B68" s="173"/>
      <c r="C68" s="40"/>
      <c r="D68" s="220"/>
      <c r="E68" s="39"/>
      <c r="F68" s="44">
        <f t="shared" si="2"/>
        <v>1</v>
      </c>
      <c r="G68" s="37">
        <f t="shared" ref="G68:R68" si="34">IF(G67=0,0,G67/$F67)</f>
        <v>0</v>
      </c>
      <c r="H68" s="37">
        <f t="shared" si="34"/>
        <v>0</v>
      </c>
      <c r="I68" s="37">
        <f t="shared" si="34"/>
        <v>0</v>
      </c>
      <c r="J68" s="37">
        <f t="shared" si="34"/>
        <v>0</v>
      </c>
      <c r="K68" s="37">
        <f t="shared" si="34"/>
        <v>1</v>
      </c>
      <c r="L68" s="37">
        <f t="shared" si="34"/>
        <v>0</v>
      </c>
      <c r="M68" s="37">
        <f t="shared" si="34"/>
        <v>0</v>
      </c>
      <c r="N68" s="37">
        <f t="shared" si="34"/>
        <v>0</v>
      </c>
      <c r="O68" s="37">
        <f t="shared" si="34"/>
        <v>0</v>
      </c>
      <c r="P68" s="37">
        <f t="shared" si="34"/>
        <v>0</v>
      </c>
      <c r="Q68" s="37">
        <f t="shared" si="34"/>
        <v>1</v>
      </c>
      <c r="R68" s="37">
        <f t="shared" si="34"/>
        <v>0</v>
      </c>
    </row>
    <row r="69" spans="1:18" ht="12" customHeight="1">
      <c r="A69" s="172"/>
      <c r="B69" s="171" t="s">
        <v>17</v>
      </c>
      <c r="C69" s="43"/>
      <c r="D69" s="219" t="s">
        <v>16</v>
      </c>
      <c r="E69" s="42"/>
      <c r="F69" s="41">
        <f t="shared" si="2"/>
        <v>681</v>
      </c>
      <c r="G69" s="41">
        <f t="shared" ref="G69:R69" si="35">SUM(G71,G73,G75,G77,G79,G81,G83,G85,G87,G89,G91,G93,G95,G97,G99)</f>
        <v>90</v>
      </c>
      <c r="H69" s="41">
        <f t="shared" si="35"/>
        <v>7</v>
      </c>
      <c r="I69" s="41">
        <f t="shared" si="35"/>
        <v>32</v>
      </c>
      <c r="J69" s="41">
        <f t="shared" si="35"/>
        <v>51</v>
      </c>
      <c r="K69" s="41">
        <f t="shared" si="35"/>
        <v>424</v>
      </c>
      <c r="L69" s="41">
        <f t="shared" si="35"/>
        <v>77</v>
      </c>
      <c r="M69" s="41">
        <f t="shared" si="35"/>
        <v>20</v>
      </c>
      <c r="N69" s="41">
        <f t="shared" si="35"/>
        <v>6</v>
      </c>
      <c r="O69" s="41">
        <f t="shared" si="35"/>
        <v>18</v>
      </c>
      <c r="P69" s="41">
        <f t="shared" si="35"/>
        <v>7</v>
      </c>
      <c r="Q69" s="41">
        <f t="shared" si="35"/>
        <v>547</v>
      </c>
      <c r="R69" s="41">
        <f t="shared" si="35"/>
        <v>83</v>
      </c>
    </row>
    <row r="70" spans="1:18" ht="12" customHeight="1">
      <c r="A70" s="172"/>
      <c r="B70" s="172"/>
      <c r="C70" s="40"/>
      <c r="D70" s="220"/>
      <c r="E70" s="39"/>
      <c r="F70" s="44">
        <f t="shared" si="2"/>
        <v>1</v>
      </c>
      <c r="G70" s="37">
        <f t="shared" ref="G70:R70" si="36">IF(G69=0,0,G69/$F69)</f>
        <v>0.13215859030837004</v>
      </c>
      <c r="H70" s="37">
        <f t="shared" si="36"/>
        <v>1.0279001468428781E-2</v>
      </c>
      <c r="I70" s="37">
        <f t="shared" si="36"/>
        <v>4.6989720998531569E-2</v>
      </c>
      <c r="J70" s="37">
        <f t="shared" si="36"/>
        <v>7.4889867841409691E-2</v>
      </c>
      <c r="K70" s="37">
        <f t="shared" si="36"/>
        <v>0.62261380323054327</v>
      </c>
      <c r="L70" s="37">
        <f t="shared" si="36"/>
        <v>0.1130690161527166</v>
      </c>
      <c r="M70" s="37">
        <f t="shared" si="36"/>
        <v>2.9368575624082231E-2</v>
      </c>
      <c r="N70" s="37">
        <f t="shared" si="36"/>
        <v>8.8105726872246704E-3</v>
      </c>
      <c r="O70" s="37">
        <f t="shared" si="36"/>
        <v>2.643171806167401E-2</v>
      </c>
      <c r="P70" s="37">
        <f t="shared" si="36"/>
        <v>1.0279001468428781E-2</v>
      </c>
      <c r="Q70" s="37">
        <f t="shared" si="36"/>
        <v>0.80323054331864907</v>
      </c>
      <c r="R70" s="37">
        <f t="shared" si="36"/>
        <v>0.12187958883994127</v>
      </c>
    </row>
    <row r="71" spans="1:18" ht="12" customHeight="1">
      <c r="A71" s="172"/>
      <c r="B71" s="172"/>
      <c r="C71" s="43"/>
      <c r="D71" s="219" t="s">
        <v>247</v>
      </c>
      <c r="E71" s="42"/>
      <c r="F71" s="41">
        <f t="shared" si="2"/>
        <v>6</v>
      </c>
      <c r="G71" s="41">
        <v>1</v>
      </c>
      <c r="H71" s="41">
        <v>0</v>
      </c>
      <c r="I71" s="41">
        <v>0</v>
      </c>
      <c r="J71" s="41">
        <v>0</v>
      </c>
      <c r="K71" s="41">
        <v>4</v>
      </c>
      <c r="L71" s="41">
        <v>1</v>
      </c>
      <c r="M71" s="41">
        <v>0</v>
      </c>
      <c r="N71" s="41">
        <v>0</v>
      </c>
      <c r="O71" s="41">
        <v>0</v>
      </c>
      <c r="P71" s="41">
        <v>0</v>
      </c>
      <c r="Q71" s="41">
        <v>5</v>
      </c>
      <c r="R71" s="41">
        <v>1</v>
      </c>
    </row>
    <row r="72" spans="1:18" ht="12" customHeight="1">
      <c r="A72" s="172"/>
      <c r="B72" s="172"/>
      <c r="C72" s="40"/>
      <c r="D72" s="220"/>
      <c r="E72" s="39"/>
      <c r="F72" s="44">
        <f t="shared" si="2"/>
        <v>1</v>
      </c>
      <c r="G72" s="37">
        <f t="shared" ref="G72:R72" si="37">IF(G71=0,0,G71/$F71)</f>
        <v>0.16666666666666666</v>
      </c>
      <c r="H72" s="37">
        <f t="shared" si="37"/>
        <v>0</v>
      </c>
      <c r="I72" s="37">
        <f t="shared" si="37"/>
        <v>0</v>
      </c>
      <c r="J72" s="37">
        <f t="shared" si="37"/>
        <v>0</v>
      </c>
      <c r="K72" s="37">
        <f t="shared" si="37"/>
        <v>0.66666666666666663</v>
      </c>
      <c r="L72" s="37">
        <f t="shared" si="37"/>
        <v>0.16666666666666666</v>
      </c>
      <c r="M72" s="37">
        <f t="shared" si="37"/>
        <v>0</v>
      </c>
      <c r="N72" s="37">
        <f t="shared" si="37"/>
        <v>0</v>
      </c>
      <c r="O72" s="37">
        <f t="shared" si="37"/>
        <v>0</v>
      </c>
      <c r="P72" s="37">
        <f t="shared" si="37"/>
        <v>0</v>
      </c>
      <c r="Q72" s="37">
        <f t="shared" si="37"/>
        <v>0.83333333333333337</v>
      </c>
      <c r="R72" s="37">
        <f t="shared" si="37"/>
        <v>0.16666666666666666</v>
      </c>
    </row>
    <row r="73" spans="1:18" ht="12" customHeight="1">
      <c r="A73" s="172"/>
      <c r="B73" s="172"/>
      <c r="C73" s="43"/>
      <c r="D73" s="219" t="s">
        <v>246</v>
      </c>
      <c r="E73" s="42"/>
      <c r="F73" s="41">
        <f t="shared" ref="F73:F100" si="38">SUM(G73:R73)/2</f>
        <v>84</v>
      </c>
      <c r="G73" s="41">
        <v>12</v>
      </c>
      <c r="H73" s="41">
        <v>0</v>
      </c>
      <c r="I73" s="41">
        <v>5</v>
      </c>
      <c r="J73" s="41">
        <v>2</v>
      </c>
      <c r="K73" s="41">
        <v>56</v>
      </c>
      <c r="L73" s="41">
        <v>9</v>
      </c>
      <c r="M73" s="41">
        <v>0</v>
      </c>
      <c r="N73" s="41">
        <v>0</v>
      </c>
      <c r="O73" s="41">
        <v>0</v>
      </c>
      <c r="P73" s="41">
        <v>0</v>
      </c>
      <c r="Q73" s="41">
        <v>75</v>
      </c>
      <c r="R73" s="41">
        <v>9</v>
      </c>
    </row>
    <row r="74" spans="1:18" ht="12" customHeight="1">
      <c r="A74" s="172"/>
      <c r="B74" s="172"/>
      <c r="C74" s="40"/>
      <c r="D74" s="220"/>
      <c r="E74" s="39"/>
      <c r="F74" s="44">
        <f t="shared" si="38"/>
        <v>1</v>
      </c>
      <c r="G74" s="37">
        <f t="shared" ref="G74:R74" si="39">IF(G73=0,0,G73/$F73)</f>
        <v>0.14285714285714285</v>
      </c>
      <c r="H74" s="37">
        <f t="shared" si="39"/>
        <v>0</v>
      </c>
      <c r="I74" s="37">
        <f t="shared" si="39"/>
        <v>5.9523809523809521E-2</v>
      </c>
      <c r="J74" s="37">
        <f t="shared" si="39"/>
        <v>2.3809523809523808E-2</v>
      </c>
      <c r="K74" s="37">
        <f t="shared" si="39"/>
        <v>0.66666666666666663</v>
      </c>
      <c r="L74" s="37">
        <f t="shared" si="39"/>
        <v>0.10714285714285714</v>
      </c>
      <c r="M74" s="37">
        <f t="shared" si="39"/>
        <v>0</v>
      </c>
      <c r="N74" s="37">
        <f t="shared" si="39"/>
        <v>0</v>
      </c>
      <c r="O74" s="37">
        <f t="shared" si="39"/>
        <v>0</v>
      </c>
      <c r="P74" s="37">
        <f t="shared" si="39"/>
        <v>0</v>
      </c>
      <c r="Q74" s="37">
        <f t="shared" si="39"/>
        <v>0.8928571428571429</v>
      </c>
      <c r="R74" s="37">
        <f t="shared" si="39"/>
        <v>0.10714285714285714</v>
      </c>
    </row>
    <row r="75" spans="1:18" ht="12" customHeight="1">
      <c r="A75" s="172"/>
      <c r="B75" s="172"/>
      <c r="C75" s="43"/>
      <c r="D75" s="219" t="s">
        <v>13</v>
      </c>
      <c r="E75" s="42"/>
      <c r="F75" s="41">
        <f t="shared" si="38"/>
        <v>24</v>
      </c>
      <c r="G75" s="41">
        <v>5</v>
      </c>
      <c r="H75" s="41">
        <v>0</v>
      </c>
      <c r="I75" s="41">
        <v>0</v>
      </c>
      <c r="J75" s="41">
        <v>10</v>
      </c>
      <c r="K75" s="41">
        <v>7</v>
      </c>
      <c r="L75" s="41">
        <v>2</v>
      </c>
      <c r="M75" s="41">
        <v>0</v>
      </c>
      <c r="N75" s="41">
        <v>0</v>
      </c>
      <c r="O75" s="41">
        <v>0</v>
      </c>
      <c r="P75" s="41">
        <v>0</v>
      </c>
      <c r="Q75" s="41">
        <v>22</v>
      </c>
      <c r="R75" s="41">
        <v>2</v>
      </c>
    </row>
    <row r="76" spans="1:18" ht="12" customHeight="1">
      <c r="A76" s="172"/>
      <c r="B76" s="172"/>
      <c r="C76" s="40"/>
      <c r="D76" s="220"/>
      <c r="E76" s="39"/>
      <c r="F76" s="44">
        <f t="shared" si="38"/>
        <v>0.99999999999999989</v>
      </c>
      <c r="G76" s="37">
        <f t="shared" ref="G76:R76" si="40">IF(G75=0,0,G75/$F75)</f>
        <v>0.20833333333333334</v>
      </c>
      <c r="H76" s="37">
        <f t="shared" si="40"/>
        <v>0</v>
      </c>
      <c r="I76" s="37">
        <f t="shared" si="40"/>
        <v>0</v>
      </c>
      <c r="J76" s="37">
        <f t="shared" si="40"/>
        <v>0.41666666666666669</v>
      </c>
      <c r="K76" s="37">
        <f t="shared" si="40"/>
        <v>0.29166666666666669</v>
      </c>
      <c r="L76" s="37">
        <f t="shared" si="40"/>
        <v>8.3333333333333329E-2</v>
      </c>
      <c r="M76" s="37">
        <f t="shared" si="40"/>
        <v>0</v>
      </c>
      <c r="N76" s="37">
        <f t="shared" si="40"/>
        <v>0</v>
      </c>
      <c r="O76" s="37">
        <f t="shared" si="40"/>
        <v>0</v>
      </c>
      <c r="P76" s="37">
        <f t="shared" si="40"/>
        <v>0</v>
      </c>
      <c r="Q76" s="37">
        <f t="shared" si="40"/>
        <v>0.91666666666666663</v>
      </c>
      <c r="R76" s="37">
        <f t="shared" si="40"/>
        <v>8.3333333333333329E-2</v>
      </c>
    </row>
    <row r="77" spans="1:18" ht="12" customHeight="1">
      <c r="A77" s="172"/>
      <c r="B77" s="172"/>
      <c r="C77" s="43"/>
      <c r="D77" s="219" t="s">
        <v>245</v>
      </c>
      <c r="E77" s="42"/>
      <c r="F77" s="41">
        <f t="shared" si="38"/>
        <v>8</v>
      </c>
      <c r="G77" s="41">
        <v>2</v>
      </c>
      <c r="H77" s="41">
        <v>0</v>
      </c>
      <c r="I77" s="41">
        <v>0</v>
      </c>
      <c r="J77" s="41">
        <v>1</v>
      </c>
      <c r="K77" s="41">
        <v>4</v>
      </c>
      <c r="L77" s="41">
        <v>1</v>
      </c>
      <c r="M77" s="41">
        <v>0</v>
      </c>
      <c r="N77" s="41">
        <v>0</v>
      </c>
      <c r="O77" s="41">
        <v>0</v>
      </c>
      <c r="P77" s="41">
        <v>1</v>
      </c>
      <c r="Q77" s="41">
        <v>6</v>
      </c>
      <c r="R77" s="41">
        <v>1</v>
      </c>
    </row>
    <row r="78" spans="1:18" ht="12" customHeight="1">
      <c r="A78" s="172"/>
      <c r="B78" s="172"/>
      <c r="C78" s="40"/>
      <c r="D78" s="220"/>
      <c r="E78" s="39"/>
      <c r="F78" s="44">
        <f t="shared" si="38"/>
        <v>1</v>
      </c>
      <c r="G78" s="37">
        <f t="shared" ref="G78:R78" si="41">IF(G77=0,0,G77/$F77)</f>
        <v>0.25</v>
      </c>
      <c r="H78" s="37">
        <f t="shared" si="41"/>
        <v>0</v>
      </c>
      <c r="I78" s="37">
        <f t="shared" si="41"/>
        <v>0</v>
      </c>
      <c r="J78" s="37">
        <f t="shared" si="41"/>
        <v>0.125</v>
      </c>
      <c r="K78" s="37">
        <f t="shared" si="41"/>
        <v>0.5</v>
      </c>
      <c r="L78" s="37">
        <f t="shared" si="41"/>
        <v>0.125</v>
      </c>
      <c r="M78" s="37">
        <f t="shared" si="41"/>
        <v>0</v>
      </c>
      <c r="N78" s="37">
        <f t="shared" si="41"/>
        <v>0</v>
      </c>
      <c r="O78" s="37">
        <f t="shared" si="41"/>
        <v>0</v>
      </c>
      <c r="P78" s="37">
        <f t="shared" si="41"/>
        <v>0.125</v>
      </c>
      <c r="Q78" s="37">
        <f t="shared" si="41"/>
        <v>0.75</v>
      </c>
      <c r="R78" s="37">
        <f t="shared" si="41"/>
        <v>0.125</v>
      </c>
    </row>
    <row r="79" spans="1:18" ht="12" customHeight="1">
      <c r="A79" s="172"/>
      <c r="B79" s="172"/>
      <c r="C79" s="43"/>
      <c r="D79" s="219" t="s">
        <v>244</v>
      </c>
      <c r="E79" s="42"/>
      <c r="F79" s="41">
        <f t="shared" si="38"/>
        <v>33</v>
      </c>
      <c r="G79" s="41">
        <v>2</v>
      </c>
      <c r="H79" s="41">
        <v>1</v>
      </c>
      <c r="I79" s="41">
        <v>3</v>
      </c>
      <c r="J79" s="41">
        <v>2</v>
      </c>
      <c r="K79" s="41">
        <v>20</v>
      </c>
      <c r="L79" s="41">
        <v>5</v>
      </c>
      <c r="M79" s="41">
        <v>0</v>
      </c>
      <c r="N79" s="41">
        <v>0</v>
      </c>
      <c r="O79" s="41">
        <v>2</v>
      </c>
      <c r="P79" s="41">
        <v>0</v>
      </c>
      <c r="Q79" s="41">
        <v>28</v>
      </c>
      <c r="R79" s="41">
        <v>3</v>
      </c>
    </row>
    <row r="80" spans="1:18" ht="12" customHeight="1">
      <c r="A80" s="172"/>
      <c r="B80" s="172"/>
      <c r="C80" s="40"/>
      <c r="D80" s="220"/>
      <c r="E80" s="39"/>
      <c r="F80" s="44">
        <f t="shared" si="38"/>
        <v>1</v>
      </c>
      <c r="G80" s="37">
        <f t="shared" ref="G80:R80" si="42">IF(G79=0,0,G79/$F79)</f>
        <v>6.0606060606060608E-2</v>
      </c>
      <c r="H80" s="37">
        <f t="shared" si="42"/>
        <v>3.0303030303030304E-2</v>
      </c>
      <c r="I80" s="37">
        <f t="shared" si="42"/>
        <v>9.0909090909090912E-2</v>
      </c>
      <c r="J80" s="37">
        <f t="shared" si="42"/>
        <v>6.0606060606060608E-2</v>
      </c>
      <c r="K80" s="37">
        <f t="shared" si="42"/>
        <v>0.60606060606060608</v>
      </c>
      <c r="L80" s="37">
        <f t="shared" si="42"/>
        <v>0.15151515151515152</v>
      </c>
      <c r="M80" s="37">
        <f t="shared" si="42"/>
        <v>0</v>
      </c>
      <c r="N80" s="37">
        <f t="shared" si="42"/>
        <v>0</v>
      </c>
      <c r="O80" s="37">
        <f t="shared" si="42"/>
        <v>6.0606060606060608E-2</v>
      </c>
      <c r="P80" s="37">
        <f t="shared" si="42"/>
        <v>0</v>
      </c>
      <c r="Q80" s="37">
        <f t="shared" si="42"/>
        <v>0.84848484848484851</v>
      </c>
      <c r="R80" s="37">
        <f t="shared" si="42"/>
        <v>9.0909090909090912E-2</v>
      </c>
    </row>
    <row r="81" spans="1:18" ht="12" customHeight="1">
      <c r="A81" s="172"/>
      <c r="B81" s="172"/>
      <c r="C81" s="43"/>
      <c r="D81" s="219" t="s">
        <v>10</v>
      </c>
      <c r="E81" s="42"/>
      <c r="F81" s="41">
        <f t="shared" si="38"/>
        <v>184</v>
      </c>
      <c r="G81" s="41">
        <v>18</v>
      </c>
      <c r="H81" s="41">
        <v>3</v>
      </c>
      <c r="I81" s="41">
        <v>8</v>
      </c>
      <c r="J81" s="41">
        <v>19</v>
      </c>
      <c r="K81" s="41">
        <v>113</v>
      </c>
      <c r="L81" s="41">
        <v>23</v>
      </c>
      <c r="M81" s="41">
        <v>1</v>
      </c>
      <c r="N81" s="41">
        <v>1</v>
      </c>
      <c r="O81" s="41">
        <v>1</v>
      </c>
      <c r="P81" s="41">
        <v>2</v>
      </c>
      <c r="Q81" s="41">
        <v>152</v>
      </c>
      <c r="R81" s="41">
        <v>27</v>
      </c>
    </row>
    <row r="82" spans="1:18" ht="12" customHeight="1">
      <c r="A82" s="172"/>
      <c r="B82" s="172"/>
      <c r="C82" s="40"/>
      <c r="D82" s="220"/>
      <c r="E82" s="39"/>
      <c r="F82" s="44">
        <f t="shared" si="38"/>
        <v>1</v>
      </c>
      <c r="G82" s="37">
        <f t="shared" ref="G82:R82" si="43">IF(G81=0,0,G81/$F81)</f>
        <v>9.7826086956521743E-2</v>
      </c>
      <c r="H82" s="37">
        <f t="shared" si="43"/>
        <v>1.6304347826086956E-2</v>
      </c>
      <c r="I82" s="37">
        <f t="shared" si="43"/>
        <v>4.3478260869565216E-2</v>
      </c>
      <c r="J82" s="37">
        <f t="shared" si="43"/>
        <v>0.10326086956521739</v>
      </c>
      <c r="K82" s="37">
        <f t="shared" si="43"/>
        <v>0.61413043478260865</v>
      </c>
      <c r="L82" s="37">
        <f t="shared" si="43"/>
        <v>0.125</v>
      </c>
      <c r="M82" s="37">
        <f t="shared" si="43"/>
        <v>5.434782608695652E-3</v>
      </c>
      <c r="N82" s="37">
        <f t="shared" si="43"/>
        <v>5.434782608695652E-3</v>
      </c>
      <c r="O82" s="37">
        <f t="shared" si="43"/>
        <v>5.434782608695652E-3</v>
      </c>
      <c r="P82" s="37">
        <f t="shared" si="43"/>
        <v>1.0869565217391304E-2</v>
      </c>
      <c r="Q82" s="37">
        <f t="shared" si="43"/>
        <v>0.82608695652173914</v>
      </c>
      <c r="R82" s="37">
        <f t="shared" si="43"/>
        <v>0.14673913043478262</v>
      </c>
    </row>
    <row r="83" spans="1:18" ht="12" customHeight="1">
      <c r="A83" s="172"/>
      <c r="B83" s="172"/>
      <c r="C83" s="43"/>
      <c r="D83" s="219" t="s">
        <v>9</v>
      </c>
      <c r="E83" s="42"/>
      <c r="F83" s="41">
        <f t="shared" si="38"/>
        <v>21</v>
      </c>
      <c r="G83" s="41">
        <v>2</v>
      </c>
      <c r="H83" s="41">
        <v>0</v>
      </c>
      <c r="I83" s="41">
        <v>1</v>
      </c>
      <c r="J83" s="41">
        <v>0</v>
      </c>
      <c r="K83" s="41">
        <v>18</v>
      </c>
      <c r="L83" s="41">
        <v>0</v>
      </c>
      <c r="M83" s="41">
        <v>2</v>
      </c>
      <c r="N83" s="41">
        <v>1</v>
      </c>
      <c r="O83" s="41">
        <v>1</v>
      </c>
      <c r="P83" s="41">
        <v>0</v>
      </c>
      <c r="Q83" s="41">
        <v>17</v>
      </c>
      <c r="R83" s="41">
        <v>0</v>
      </c>
    </row>
    <row r="84" spans="1:18" ht="12" customHeight="1">
      <c r="A84" s="172"/>
      <c r="B84" s="172"/>
      <c r="C84" s="40"/>
      <c r="D84" s="220"/>
      <c r="E84" s="39"/>
      <c r="F84" s="44">
        <f t="shared" si="38"/>
        <v>1</v>
      </c>
      <c r="G84" s="37">
        <f t="shared" ref="G84:R84" si="44">IF(G83=0,0,G83/$F83)</f>
        <v>9.5238095238095233E-2</v>
      </c>
      <c r="H84" s="37">
        <f t="shared" si="44"/>
        <v>0</v>
      </c>
      <c r="I84" s="37">
        <f t="shared" si="44"/>
        <v>4.7619047619047616E-2</v>
      </c>
      <c r="J84" s="37">
        <f t="shared" si="44"/>
        <v>0</v>
      </c>
      <c r="K84" s="37">
        <f t="shared" si="44"/>
        <v>0.8571428571428571</v>
      </c>
      <c r="L84" s="37">
        <f t="shared" si="44"/>
        <v>0</v>
      </c>
      <c r="M84" s="37">
        <f t="shared" si="44"/>
        <v>9.5238095238095233E-2</v>
      </c>
      <c r="N84" s="37">
        <f t="shared" si="44"/>
        <v>4.7619047619047616E-2</v>
      </c>
      <c r="O84" s="37">
        <f t="shared" si="44"/>
        <v>4.7619047619047616E-2</v>
      </c>
      <c r="P84" s="37">
        <f t="shared" si="44"/>
        <v>0</v>
      </c>
      <c r="Q84" s="37">
        <f t="shared" si="44"/>
        <v>0.80952380952380953</v>
      </c>
      <c r="R84" s="37">
        <f t="shared" si="44"/>
        <v>0</v>
      </c>
    </row>
    <row r="85" spans="1:18" ht="12" customHeight="1">
      <c r="A85" s="172"/>
      <c r="B85" s="172"/>
      <c r="C85" s="43"/>
      <c r="D85" s="219" t="s">
        <v>243</v>
      </c>
      <c r="E85" s="42"/>
      <c r="F85" s="41">
        <f t="shared" si="38"/>
        <v>8</v>
      </c>
      <c r="G85" s="41">
        <v>1</v>
      </c>
      <c r="H85" s="41">
        <v>0</v>
      </c>
      <c r="I85" s="41">
        <v>0</v>
      </c>
      <c r="J85" s="41">
        <v>0</v>
      </c>
      <c r="K85" s="41">
        <v>6</v>
      </c>
      <c r="L85" s="41">
        <v>1</v>
      </c>
      <c r="M85" s="41">
        <v>0</v>
      </c>
      <c r="N85" s="41">
        <v>0</v>
      </c>
      <c r="O85" s="41">
        <v>0</v>
      </c>
      <c r="P85" s="41">
        <v>0</v>
      </c>
      <c r="Q85" s="41">
        <v>7</v>
      </c>
      <c r="R85" s="41">
        <v>1</v>
      </c>
    </row>
    <row r="86" spans="1:18" ht="12" customHeight="1">
      <c r="A86" s="172"/>
      <c r="B86" s="172"/>
      <c r="C86" s="40"/>
      <c r="D86" s="220"/>
      <c r="E86" s="39"/>
      <c r="F86" s="44">
        <f t="shared" si="38"/>
        <v>1</v>
      </c>
      <c r="G86" s="37">
        <f t="shared" ref="G86:R86" si="45">IF(G85=0,0,G85/$F85)</f>
        <v>0.125</v>
      </c>
      <c r="H86" s="37">
        <f t="shared" si="45"/>
        <v>0</v>
      </c>
      <c r="I86" s="37">
        <f t="shared" si="45"/>
        <v>0</v>
      </c>
      <c r="J86" s="37">
        <f t="shared" si="45"/>
        <v>0</v>
      </c>
      <c r="K86" s="37">
        <f t="shared" si="45"/>
        <v>0.75</v>
      </c>
      <c r="L86" s="37">
        <f t="shared" si="45"/>
        <v>0.125</v>
      </c>
      <c r="M86" s="37">
        <f t="shared" si="45"/>
        <v>0</v>
      </c>
      <c r="N86" s="37">
        <f t="shared" si="45"/>
        <v>0</v>
      </c>
      <c r="O86" s="37">
        <f t="shared" si="45"/>
        <v>0</v>
      </c>
      <c r="P86" s="37">
        <f t="shared" si="45"/>
        <v>0</v>
      </c>
      <c r="Q86" s="37">
        <f t="shared" si="45"/>
        <v>0.875</v>
      </c>
      <c r="R86" s="37">
        <f t="shared" si="45"/>
        <v>0.125</v>
      </c>
    </row>
    <row r="87" spans="1:18" ht="13.5" customHeight="1">
      <c r="A87" s="172"/>
      <c r="B87" s="172"/>
      <c r="C87" s="43"/>
      <c r="D87" s="224" t="s">
        <v>242</v>
      </c>
      <c r="E87" s="42"/>
      <c r="F87" s="41">
        <f t="shared" si="38"/>
        <v>19</v>
      </c>
      <c r="G87" s="41">
        <v>0</v>
      </c>
      <c r="H87" s="41">
        <v>1</v>
      </c>
      <c r="I87" s="41">
        <v>1</v>
      </c>
      <c r="J87" s="41">
        <v>2</v>
      </c>
      <c r="K87" s="41">
        <v>13</v>
      </c>
      <c r="L87" s="41">
        <v>2</v>
      </c>
      <c r="M87" s="41">
        <v>1</v>
      </c>
      <c r="N87" s="41">
        <v>0</v>
      </c>
      <c r="O87" s="41">
        <v>0</v>
      </c>
      <c r="P87" s="41">
        <v>0</v>
      </c>
      <c r="Q87" s="41">
        <v>16</v>
      </c>
      <c r="R87" s="41">
        <v>2</v>
      </c>
    </row>
    <row r="88" spans="1:18" ht="13.5" customHeight="1">
      <c r="A88" s="172"/>
      <c r="B88" s="172"/>
      <c r="C88" s="40"/>
      <c r="D88" s="220"/>
      <c r="E88" s="39"/>
      <c r="F88" s="44">
        <f t="shared" si="38"/>
        <v>1</v>
      </c>
      <c r="G88" s="37">
        <f t="shared" ref="G88:R88" si="46">IF(G87=0,0,G87/$F87)</f>
        <v>0</v>
      </c>
      <c r="H88" s="37">
        <f t="shared" si="46"/>
        <v>5.2631578947368418E-2</v>
      </c>
      <c r="I88" s="37">
        <f t="shared" si="46"/>
        <v>5.2631578947368418E-2</v>
      </c>
      <c r="J88" s="37">
        <f t="shared" si="46"/>
        <v>0.10526315789473684</v>
      </c>
      <c r="K88" s="37">
        <f t="shared" si="46"/>
        <v>0.68421052631578949</v>
      </c>
      <c r="L88" s="37">
        <f t="shared" si="46"/>
        <v>0.10526315789473684</v>
      </c>
      <c r="M88" s="37">
        <f t="shared" si="46"/>
        <v>5.2631578947368418E-2</v>
      </c>
      <c r="N88" s="37">
        <f t="shared" si="46"/>
        <v>0</v>
      </c>
      <c r="O88" s="37">
        <f t="shared" si="46"/>
        <v>0</v>
      </c>
      <c r="P88" s="37">
        <f t="shared" si="46"/>
        <v>0</v>
      </c>
      <c r="Q88" s="37">
        <f t="shared" si="46"/>
        <v>0.84210526315789469</v>
      </c>
      <c r="R88" s="37">
        <f t="shared" si="46"/>
        <v>0.10526315789473684</v>
      </c>
    </row>
    <row r="89" spans="1:18" ht="12" customHeight="1">
      <c r="A89" s="172"/>
      <c r="B89" s="172"/>
      <c r="C89" s="43"/>
      <c r="D89" s="219" t="s">
        <v>241</v>
      </c>
      <c r="E89" s="42"/>
      <c r="F89" s="41">
        <f t="shared" si="38"/>
        <v>45</v>
      </c>
      <c r="G89" s="41">
        <v>7</v>
      </c>
      <c r="H89" s="41">
        <v>0</v>
      </c>
      <c r="I89" s="41">
        <v>1</v>
      </c>
      <c r="J89" s="41">
        <v>2</v>
      </c>
      <c r="K89" s="41">
        <v>27</v>
      </c>
      <c r="L89" s="41">
        <v>8</v>
      </c>
      <c r="M89" s="41">
        <v>1</v>
      </c>
      <c r="N89" s="41">
        <v>0</v>
      </c>
      <c r="O89" s="41">
        <v>0</v>
      </c>
      <c r="P89" s="41">
        <v>0</v>
      </c>
      <c r="Q89" s="41">
        <v>33</v>
      </c>
      <c r="R89" s="41">
        <v>11</v>
      </c>
    </row>
    <row r="90" spans="1:18" ht="12" customHeight="1">
      <c r="A90" s="172"/>
      <c r="B90" s="172"/>
      <c r="C90" s="40"/>
      <c r="D90" s="220"/>
      <c r="E90" s="39"/>
      <c r="F90" s="44">
        <f t="shared" si="38"/>
        <v>1</v>
      </c>
      <c r="G90" s="37">
        <f t="shared" ref="G90:R90" si="47">IF(G89=0,0,G89/$F89)</f>
        <v>0.15555555555555556</v>
      </c>
      <c r="H90" s="37">
        <f t="shared" si="47"/>
        <v>0</v>
      </c>
      <c r="I90" s="37">
        <f t="shared" si="47"/>
        <v>2.2222222222222223E-2</v>
      </c>
      <c r="J90" s="37">
        <f t="shared" si="47"/>
        <v>4.4444444444444446E-2</v>
      </c>
      <c r="K90" s="37">
        <f t="shared" si="47"/>
        <v>0.6</v>
      </c>
      <c r="L90" s="37">
        <f t="shared" si="47"/>
        <v>0.17777777777777778</v>
      </c>
      <c r="M90" s="37">
        <f t="shared" si="47"/>
        <v>2.2222222222222223E-2</v>
      </c>
      <c r="N90" s="37">
        <f t="shared" si="47"/>
        <v>0</v>
      </c>
      <c r="O90" s="37">
        <f t="shared" si="47"/>
        <v>0</v>
      </c>
      <c r="P90" s="37">
        <f t="shared" si="47"/>
        <v>0</v>
      </c>
      <c r="Q90" s="37">
        <f t="shared" si="47"/>
        <v>0.73333333333333328</v>
      </c>
      <c r="R90" s="37">
        <f t="shared" si="47"/>
        <v>0.24444444444444444</v>
      </c>
    </row>
    <row r="91" spans="1:18" ht="12" customHeight="1">
      <c r="A91" s="172"/>
      <c r="B91" s="172"/>
      <c r="C91" s="43"/>
      <c r="D91" s="219" t="s">
        <v>240</v>
      </c>
      <c r="E91" s="42"/>
      <c r="F91" s="41">
        <f t="shared" si="38"/>
        <v>16</v>
      </c>
      <c r="G91" s="41">
        <v>2</v>
      </c>
      <c r="H91" s="41">
        <v>0</v>
      </c>
      <c r="I91" s="41">
        <v>0</v>
      </c>
      <c r="J91" s="41">
        <v>1</v>
      </c>
      <c r="K91" s="41">
        <v>9</v>
      </c>
      <c r="L91" s="41">
        <v>4</v>
      </c>
      <c r="M91" s="41">
        <v>0</v>
      </c>
      <c r="N91" s="41">
        <v>0</v>
      </c>
      <c r="O91" s="41">
        <v>1</v>
      </c>
      <c r="P91" s="41">
        <v>0</v>
      </c>
      <c r="Q91" s="41">
        <v>10</v>
      </c>
      <c r="R91" s="41">
        <v>5</v>
      </c>
    </row>
    <row r="92" spans="1:18" ht="12" customHeight="1">
      <c r="A92" s="172"/>
      <c r="B92" s="172"/>
      <c r="C92" s="40"/>
      <c r="D92" s="220"/>
      <c r="E92" s="39"/>
      <c r="F92" s="44">
        <f t="shared" si="38"/>
        <v>1</v>
      </c>
      <c r="G92" s="37">
        <f t="shared" ref="G92:R92" si="48">IF(G91=0,0,G91/$F91)</f>
        <v>0.125</v>
      </c>
      <c r="H92" s="37">
        <f t="shared" si="48"/>
        <v>0</v>
      </c>
      <c r="I92" s="37">
        <f t="shared" si="48"/>
        <v>0</v>
      </c>
      <c r="J92" s="37">
        <f t="shared" si="48"/>
        <v>6.25E-2</v>
      </c>
      <c r="K92" s="37">
        <f t="shared" si="48"/>
        <v>0.5625</v>
      </c>
      <c r="L92" s="37">
        <f t="shared" si="48"/>
        <v>0.25</v>
      </c>
      <c r="M92" s="37">
        <f t="shared" si="48"/>
        <v>0</v>
      </c>
      <c r="N92" s="37">
        <f t="shared" si="48"/>
        <v>0</v>
      </c>
      <c r="O92" s="37">
        <f t="shared" si="48"/>
        <v>6.25E-2</v>
      </c>
      <c r="P92" s="37">
        <f t="shared" si="48"/>
        <v>0</v>
      </c>
      <c r="Q92" s="37">
        <f t="shared" si="48"/>
        <v>0.625</v>
      </c>
      <c r="R92" s="37">
        <f t="shared" si="48"/>
        <v>0.3125</v>
      </c>
    </row>
    <row r="93" spans="1:18" ht="12" customHeight="1">
      <c r="A93" s="172"/>
      <c r="B93" s="172"/>
      <c r="C93" s="43"/>
      <c r="D93" s="219" t="s">
        <v>239</v>
      </c>
      <c r="E93" s="42"/>
      <c r="F93" s="41">
        <f t="shared" si="38"/>
        <v>19</v>
      </c>
      <c r="G93" s="41">
        <v>3</v>
      </c>
      <c r="H93" s="41">
        <v>0</v>
      </c>
      <c r="I93" s="41">
        <v>4</v>
      </c>
      <c r="J93" s="41">
        <v>4</v>
      </c>
      <c r="K93" s="41">
        <v>6</v>
      </c>
      <c r="L93" s="41">
        <v>2</v>
      </c>
      <c r="M93" s="41">
        <v>0</v>
      </c>
      <c r="N93" s="41">
        <v>0</v>
      </c>
      <c r="O93" s="41">
        <v>2</v>
      </c>
      <c r="P93" s="41">
        <v>1</v>
      </c>
      <c r="Q93" s="41">
        <v>14</v>
      </c>
      <c r="R93" s="41">
        <v>2</v>
      </c>
    </row>
    <row r="94" spans="1:18" ht="12" customHeight="1">
      <c r="A94" s="172"/>
      <c r="B94" s="172"/>
      <c r="C94" s="40"/>
      <c r="D94" s="220"/>
      <c r="E94" s="39"/>
      <c r="F94" s="44">
        <f t="shared" si="38"/>
        <v>0.99999999999999978</v>
      </c>
      <c r="G94" s="37">
        <f t="shared" ref="G94:R94" si="49">IF(G93=0,0,G93/$F93)</f>
        <v>0.15789473684210525</v>
      </c>
      <c r="H94" s="37">
        <f t="shared" si="49"/>
        <v>0</v>
      </c>
      <c r="I94" s="37">
        <f t="shared" si="49"/>
        <v>0.21052631578947367</v>
      </c>
      <c r="J94" s="37">
        <f t="shared" si="49"/>
        <v>0.21052631578947367</v>
      </c>
      <c r="K94" s="37">
        <f t="shared" si="49"/>
        <v>0.31578947368421051</v>
      </c>
      <c r="L94" s="37">
        <f t="shared" si="49"/>
        <v>0.10526315789473684</v>
      </c>
      <c r="M94" s="37">
        <f t="shared" si="49"/>
        <v>0</v>
      </c>
      <c r="N94" s="37">
        <f t="shared" si="49"/>
        <v>0</v>
      </c>
      <c r="O94" s="37">
        <f t="shared" si="49"/>
        <v>0.10526315789473684</v>
      </c>
      <c r="P94" s="37">
        <f t="shared" si="49"/>
        <v>5.2631578947368418E-2</v>
      </c>
      <c r="Q94" s="37">
        <f t="shared" si="49"/>
        <v>0.73684210526315785</v>
      </c>
      <c r="R94" s="37">
        <f t="shared" si="49"/>
        <v>0.10526315789473684</v>
      </c>
    </row>
    <row r="95" spans="1:18" ht="12" customHeight="1">
      <c r="A95" s="172"/>
      <c r="B95" s="172"/>
      <c r="C95" s="43"/>
      <c r="D95" s="219" t="s">
        <v>238</v>
      </c>
      <c r="E95" s="42"/>
      <c r="F95" s="41">
        <f t="shared" si="38"/>
        <v>146</v>
      </c>
      <c r="G95" s="41">
        <v>25</v>
      </c>
      <c r="H95" s="41">
        <v>1</v>
      </c>
      <c r="I95" s="41">
        <v>6</v>
      </c>
      <c r="J95" s="41">
        <v>5</v>
      </c>
      <c r="K95" s="41">
        <v>99</v>
      </c>
      <c r="L95" s="41">
        <v>10</v>
      </c>
      <c r="M95" s="41">
        <v>12</v>
      </c>
      <c r="N95" s="41">
        <v>2</v>
      </c>
      <c r="O95" s="41">
        <v>11</v>
      </c>
      <c r="P95" s="41">
        <v>3</v>
      </c>
      <c r="Q95" s="41">
        <v>106</v>
      </c>
      <c r="R95" s="41">
        <v>12</v>
      </c>
    </row>
    <row r="96" spans="1:18" ht="12" customHeight="1">
      <c r="A96" s="172"/>
      <c r="B96" s="172"/>
      <c r="C96" s="40"/>
      <c r="D96" s="220"/>
      <c r="E96" s="39"/>
      <c r="F96" s="44">
        <f t="shared" si="38"/>
        <v>1</v>
      </c>
      <c r="G96" s="37">
        <f t="shared" ref="G96:R96" si="50">IF(G95=0,0,G95/$F95)</f>
        <v>0.17123287671232876</v>
      </c>
      <c r="H96" s="37">
        <f t="shared" si="50"/>
        <v>6.8493150684931503E-3</v>
      </c>
      <c r="I96" s="37">
        <f t="shared" si="50"/>
        <v>4.1095890410958902E-2</v>
      </c>
      <c r="J96" s="37">
        <f t="shared" si="50"/>
        <v>3.4246575342465752E-2</v>
      </c>
      <c r="K96" s="37">
        <f t="shared" si="50"/>
        <v>0.67808219178082196</v>
      </c>
      <c r="L96" s="37">
        <f t="shared" si="50"/>
        <v>6.8493150684931503E-2</v>
      </c>
      <c r="M96" s="37">
        <f t="shared" si="50"/>
        <v>8.2191780821917804E-2</v>
      </c>
      <c r="N96" s="37">
        <f t="shared" si="50"/>
        <v>1.3698630136986301E-2</v>
      </c>
      <c r="O96" s="37">
        <f t="shared" si="50"/>
        <v>7.5342465753424653E-2</v>
      </c>
      <c r="P96" s="37">
        <f t="shared" si="50"/>
        <v>2.0547945205479451E-2</v>
      </c>
      <c r="Q96" s="37">
        <f t="shared" si="50"/>
        <v>0.72602739726027399</v>
      </c>
      <c r="R96" s="37">
        <f t="shared" si="50"/>
        <v>8.2191780821917804E-2</v>
      </c>
    </row>
    <row r="97" spans="1:18" ht="12" customHeight="1">
      <c r="A97" s="172"/>
      <c r="B97" s="172"/>
      <c r="C97" s="43"/>
      <c r="D97" s="219" t="s">
        <v>237</v>
      </c>
      <c r="E97" s="42"/>
      <c r="F97" s="41">
        <f t="shared" si="38"/>
        <v>22</v>
      </c>
      <c r="G97" s="41">
        <v>6</v>
      </c>
      <c r="H97" s="41">
        <v>0</v>
      </c>
      <c r="I97" s="41">
        <v>1</v>
      </c>
      <c r="J97" s="41">
        <v>2</v>
      </c>
      <c r="K97" s="41">
        <v>11</v>
      </c>
      <c r="L97" s="41">
        <v>2</v>
      </c>
      <c r="M97" s="41">
        <v>2</v>
      </c>
      <c r="N97" s="41">
        <v>2</v>
      </c>
      <c r="O97" s="41">
        <v>0</v>
      </c>
      <c r="P97" s="41">
        <v>0</v>
      </c>
      <c r="Q97" s="41">
        <v>17</v>
      </c>
      <c r="R97" s="41">
        <v>1</v>
      </c>
    </row>
    <row r="98" spans="1:18" ht="12" customHeight="1">
      <c r="A98" s="172"/>
      <c r="B98" s="172"/>
      <c r="C98" s="40"/>
      <c r="D98" s="220"/>
      <c r="E98" s="39"/>
      <c r="F98" s="44">
        <f t="shared" si="38"/>
        <v>0.99999999999999989</v>
      </c>
      <c r="G98" s="37">
        <f t="shared" ref="G98:R98" si="51">IF(G97=0,0,G97/$F97)</f>
        <v>0.27272727272727271</v>
      </c>
      <c r="H98" s="37">
        <f t="shared" si="51"/>
        <v>0</v>
      </c>
      <c r="I98" s="37">
        <f t="shared" si="51"/>
        <v>4.5454545454545456E-2</v>
      </c>
      <c r="J98" s="37">
        <f t="shared" si="51"/>
        <v>9.0909090909090912E-2</v>
      </c>
      <c r="K98" s="37">
        <f t="shared" si="51"/>
        <v>0.5</v>
      </c>
      <c r="L98" s="37">
        <f t="shared" si="51"/>
        <v>9.0909090909090912E-2</v>
      </c>
      <c r="M98" s="37">
        <f t="shared" si="51"/>
        <v>9.0909090909090912E-2</v>
      </c>
      <c r="N98" s="37">
        <f t="shared" si="51"/>
        <v>9.0909090909090912E-2</v>
      </c>
      <c r="O98" s="37">
        <f t="shared" si="51"/>
        <v>0</v>
      </c>
      <c r="P98" s="37">
        <f t="shared" si="51"/>
        <v>0</v>
      </c>
      <c r="Q98" s="37">
        <f t="shared" si="51"/>
        <v>0.77272727272727271</v>
      </c>
      <c r="R98" s="37">
        <f t="shared" si="51"/>
        <v>4.5454545454545456E-2</v>
      </c>
    </row>
    <row r="99" spans="1:18" ht="12.75" customHeight="1">
      <c r="A99" s="172"/>
      <c r="B99" s="172"/>
      <c r="C99" s="43"/>
      <c r="D99" s="219" t="s">
        <v>236</v>
      </c>
      <c r="E99" s="42"/>
      <c r="F99" s="41">
        <f t="shared" si="38"/>
        <v>46</v>
      </c>
      <c r="G99" s="41">
        <v>4</v>
      </c>
      <c r="H99" s="41">
        <v>1</v>
      </c>
      <c r="I99" s="41">
        <v>2</v>
      </c>
      <c r="J99" s="41">
        <v>1</v>
      </c>
      <c r="K99" s="41">
        <v>31</v>
      </c>
      <c r="L99" s="41">
        <v>7</v>
      </c>
      <c r="M99" s="41">
        <v>1</v>
      </c>
      <c r="N99" s="41">
        <v>0</v>
      </c>
      <c r="O99" s="41">
        <v>0</v>
      </c>
      <c r="P99" s="41">
        <v>0</v>
      </c>
      <c r="Q99" s="41">
        <v>39</v>
      </c>
      <c r="R99" s="41">
        <v>6</v>
      </c>
    </row>
    <row r="100" spans="1:18" ht="12.75" customHeight="1">
      <c r="A100" s="173"/>
      <c r="B100" s="173"/>
      <c r="C100" s="40"/>
      <c r="D100" s="220"/>
      <c r="E100" s="39"/>
      <c r="F100" s="38">
        <f t="shared" si="38"/>
        <v>1</v>
      </c>
      <c r="G100" s="37">
        <f t="shared" ref="G100:R100" si="52">IF(G99=0,0,G99/$F99)</f>
        <v>8.6956521739130432E-2</v>
      </c>
      <c r="H100" s="37">
        <f t="shared" si="52"/>
        <v>2.1739130434782608E-2</v>
      </c>
      <c r="I100" s="37">
        <f t="shared" si="52"/>
        <v>4.3478260869565216E-2</v>
      </c>
      <c r="J100" s="37">
        <f t="shared" si="52"/>
        <v>2.1739130434782608E-2</v>
      </c>
      <c r="K100" s="37">
        <f t="shared" si="52"/>
        <v>0.67391304347826086</v>
      </c>
      <c r="L100" s="37">
        <f t="shared" si="52"/>
        <v>0.15217391304347827</v>
      </c>
      <c r="M100" s="37">
        <f t="shared" si="52"/>
        <v>2.1739130434782608E-2</v>
      </c>
      <c r="N100" s="37">
        <f t="shared" si="52"/>
        <v>0</v>
      </c>
      <c r="O100" s="37">
        <f t="shared" si="52"/>
        <v>0</v>
      </c>
      <c r="P100" s="37">
        <f t="shared" si="52"/>
        <v>0</v>
      </c>
      <c r="Q100" s="37">
        <f t="shared" si="52"/>
        <v>0.84782608695652173</v>
      </c>
      <c r="R100" s="37">
        <f t="shared" si="52"/>
        <v>0.13043478260869565</v>
      </c>
    </row>
  </sheetData>
  <mergeCells count="69">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M4:P4"/>
    <mergeCell ref="Q4:Q6"/>
    <mergeCell ref="D31:D32"/>
    <mergeCell ref="D33:D34"/>
    <mergeCell ref="A7:E8"/>
    <mergeCell ref="A9:A18"/>
    <mergeCell ref="B9:E10"/>
    <mergeCell ref="B11:E12"/>
    <mergeCell ref="B13:E14"/>
    <mergeCell ref="B15:E16"/>
    <mergeCell ref="B17:E18"/>
    <mergeCell ref="R4:R6"/>
    <mergeCell ref="H5:H6"/>
    <mergeCell ref="M5:M6"/>
    <mergeCell ref="N5:N6"/>
    <mergeCell ref="A3:E6"/>
    <mergeCell ref="F3:F6"/>
    <mergeCell ref="G3:L3"/>
    <mergeCell ref="M3:R3"/>
    <mergeCell ref="G4:J4"/>
    <mergeCell ref="O5:O6"/>
    <mergeCell ref="P5:P6"/>
    <mergeCell ref="I5:I6"/>
    <mergeCell ref="J5:J6"/>
    <mergeCell ref="G5:G6"/>
    <mergeCell ref="K4:K6"/>
    <mergeCell ref="L4:L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100"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0"/>
  <sheetViews>
    <sheetView showGridLines="0" view="pageBreakPreview" zoomScaleNormal="100" zoomScaleSheetLayoutView="100" workbookViewId="0"/>
  </sheetViews>
  <sheetFormatPr defaultRowHeight="13.5"/>
  <cols>
    <col min="1" max="2" width="2.625" style="121" customWidth="1"/>
    <col min="3" max="3" width="1.375" style="121" customWidth="1"/>
    <col min="4" max="4" width="27.625" style="121" customWidth="1"/>
    <col min="5" max="5" width="1.375" style="121" customWidth="1"/>
    <col min="6" max="18" width="8.125" style="102" customWidth="1"/>
    <col min="19" max="16384" width="9" style="102"/>
  </cols>
  <sheetData>
    <row r="1" spans="1:18" ht="14.25">
      <c r="A1" s="120" t="s">
        <v>645</v>
      </c>
    </row>
    <row r="2" spans="1:18">
      <c r="R2" s="123" t="s">
        <v>153</v>
      </c>
    </row>
    <row r="3" spans="1:18" ht="18.75" customHeight="1">
      <c r="A3" s="304" t="s">
        <v>64</v>
      </c>
      <c r="B3" s="305"/>
      <c r="C3" s="305"/>
      <c r="D3" s="305"/>
      <c r="E3" s="306"/>
      <c r="F3" s="320" t="s">
        <v>63</v>
      </c>
      <c r="G3" s="320" t="s">
        <v>263</v>
      </c>
      <c r="H3" s="321"/>
      <c r="I3" s="321"/>
      <c r="J3" s="321"/>
      <c r="K3" s="321"/>
      <c r="L3" s="322"/>
      <c r="M3" s="320" t="s">
        <v>262</v>
      </c>
      <c r="N3" s="321"/>
      <c r="O3" s="321"/>
      <c r="P3" s="321"/>
      <c r="Q3" s="321"/>
      <c r="R3" s="322"/>
    </row>
    <row r="4" spans="1:18" ht="18.75" customHeight="1">
      <c r="A4" s="307"/>
      <c r="B4" s="308"/>
      <c r="C4" s="308"/>
      <c r="D4" s="308"/>
      <c r="E4" s="309"/>
      <c r="F4" s="323"/>
      <c r="G4" s="320" t="s">
        <v>217</v>
      </c>
      <c r="H4" s="321"/>
      <c r="I4" s="321"/>
      <c r="J4" s="321"/>
      <c r="K4" s="303" t="s">
        <v>216</v>
      </c>
      <c r="L4" s="303" t="s">
        <v>154</v>
      </c>
      <c r="M4" s="320" t="s">
        <v>217</v>
      </c>
      <c r="N4" s="321"/>
      <c r="O4" s="321"/>
      <c r="P4" s="321"/>
      <c r="Q4" s="303" t="s">
        <v>216</v>
      </c>
      <c r="R4" s="303" t="s">
        <v>154</v>
      </c>
    </row>
    <row r="5" spans="1:18" ht="44.25" customHeight="1">
      <c r="A5" s="307"/>
      <c r="B5" s="308"/>
      <c r="C5" s="308"/>
      <c r="D5" s="308"/>
      <c r="E5" s="309"/>
      <c r="F5" s="323"/>
      <c r="G5" s="303" t="s">
        <v>215</v>
      </c>
      <c r="H5" s="303" t="s">
        <v>214</v>
      </c>
      <c r="I5" s="303" t="s">
        <v>213</v>
      </c>
      <c r="J5" s="303" t="s">
        <v>212</v>
      </c>
      <c r="K5" s="258"/>
      <c r="L5" s="258"/>
      <c r="M5" s="303" t="s">
        <v>215</v>
      </c>
      <c r="N5" s="303" t="s">
        <v>214</v>
      </c>
      <c r="O5" s="303" t="s">
        <v>213</v>
      </c>
      <c r="P5" s="303" t="s">
        <v>212</v>
      </c>
      <c r="Q5" s="258"/>
      <c r="R5" s="258"/>
    </row>
    <row r="6" spans="1:18" ht="24.75" customHeight="1">
      <c r="A6" s="310"/>
      <c r="B6" s="311"/>
      <c r="C6" s="311"/>
      <c r="D6" s="311"/>
      <c r="E6" s="312"/>
      <c r="F6" s="324"/>
      <c r="G6" s="259"/>
      <c r="H6" s="259"/>
      <c r="I6" s="259"/>
      <c r="J6" s="259"/>
      <c r="K6" s="259"/>
      <c r="L6" s="259"/>
      <c r="M6" s="259"/>
      <c r="N6" s="259"/>
      <c r="O6" s="259"/>
      <c r="P6" s="259"/>
      <c r="Q6" s="259"/>
      <c r="R6" s="259"/>
    </row>
    <row r="7" spans="1:18" ht="12" customHeight="1">
      <c r="A7" s="268" t="s">
        <v>50</v>
      </c>
      <c r="B7" s="269"/>
      <c r="C7" s="269"/>
      <c r="D7" s="269"/>
      <c r="E7" s="270"/>
      <c r="F7" s="106">
        <f>SUM(G7:R7)/2</f>
        <v>912</v>
      </c>
      <c r="G7" s="106">
        <f t="shared" ref="G7:R7" si="0">SUM(G9,G11,G13,G15,G17)</f>
        <v>247</v>
      </c>
      <c r="H7" s="106">
        <f t="shared" si="0"/>
        <v>10</v>
      </c>
      <c r="I7" s="106">
        <f t="shared" si="0"/>
        <v>4</v>
      </c>
      <c r="J7" s="106">
        <f t="shared" si="0"/>
        <v>2</v>
      </c>
      <c r="K7" s="106">
        <f t="shared" si="0"/>
        <v>576</v>
      </c>
      <c r="L7" s="106">
        <f t="shared" si="0"/>
        <v>73</v>
      </c>
      <c r="M7" s="106">
        <f t="shared" si="0"/>
        <v>3</v>
      </c>
      <c r="N7" s="106">
        <f t="shared" si="0"/>
        <v>1</v>
      </c>
      <c r="O7" s="106">
        <f t="shared" si="0"/>
        <v>17</v>
      </c>
      <c r="P7" s="106">
        <f t="shared" si="0"/>
        <v>4</v>
      </c>
      <c r="Q7" s="106">
        <f t="shared" si="0"/>
        <v>234</v>
      </c>
      <c r="R7" s="106">
        <f t="shared" si="0"/>
        <v>653</v>
      </c>
    </row>
    <row r="8" spans="1:18" ht="12" customHeight="1">
      <c r="A8" s="271"/>
      <c r="B8" s="272"/>
      <c r="C8" s="272"/>
      <c r="D8" s="272"/>
      <c r="E8" s="273"/>
      <c r="F8" s="119">
        <f>SUM(G8:R8)/2</f>
        <v>1</v>
      </c>
      <c r="G8" s="109">
        <f t="shared" ref="G8:R8" si="1">IF(G7=0,0,G7/$F7)</f>
        <v>0.27083333333333331</v>
      </c>
      <c r="H8" s="109">
        <f t="shared" si="1"/>
        <v>1.0964912280701754E-2</v>
      </c>
      <c r="I8" s="109">
        <f t="shared" si="1"/>
        <v>4.3859649122807015E-3</v>
      </c>
      <c r="J8" s="109">
        <f t="shared" si="1"/>
        <v>2.1929824561403508E-3</v>
      </c>
      <c r="K8" s="109">
        <f t="shared" si="1"/>
        <v>0.63157894736842102</v>
      </c>
      <c r="L8" s="109">
        <f t="shared" si="1"/>
        <v>8.0043859649122806E-2</v>
      </c>
      <c r="M8" s="109">
        <f>IF(M7=0,0,M7/$F7)</f>
        <v>3.2894736842105261E-3</v>
      </c>
      <c r="N8" s="109">
        <f t="shared" si="1"/>
        <v>1.0964912280701754E-3</v>
      </c>
      <c r="O8" s="109">
        <f t="shared" si="1"/>
        <v>1.8640350877192981E-2</v>
      </c>
      <c r="P8" s="109">
        <f t="shared" si="1"/>
        <v>4.3859649122807015E-3</v>
      </c>
      <c r="Q8" s="109">
        <f t="shared" si="1"/>
        <v>0.25657894736842107</v>
      </c>
      <c r="R8" s="109">
        <f t="shared" si="1"/>
        <v>0.71600877192982459</v>
      </c>
    </row>
    <row r="9" spans="1:18" ht="12" customHeight="1">
      <c r="A9" s="277" t="s">
        <v>49</v>
      </c>
      <c r="B9" s="297" t="s">
        <v>48</v>
      </c>
      <c r="C9" s="298"/>
      <c r="D9" s="298"/>
      <c r="E9" s="299"/>
      <c r="F9" s="106">
        <f t="shared" ref="F9:F72" si="2">SUM(G9:R9)/2</f>
        <v>277</v>
      </c>
      <c r="G9" s="106">
        <v>23</v>
      </c>
      <c r="H9" s="106">
        <v>3</v>
      </c>
      <c r="I9" s="106">
        <v>0</v>
      </c>
      <c r="J9" s="106">
        <v>1</v>
      </c>
      <c r="K9" s="106">
        <v>211</v>
      </c>
      <c r="L9" s="106">
        <v>39</v>
      </c>
      <c r="M9" s="106">
        <v>0</v>
      </c>
      <c r="N9" s="106">
        <v>0</v>
      </c>
      <c r="O9" s="106">
        <v>1</v>
      </c>
      <c r="P9" s="106">
        <v>0</v>
      </c>
      <c r="Q9" s="106">
        <v>94</v>
      </c>
      <c r="R9" s="106">
        <v>182</v>
      </c>
    </row>
    <row r="10" spans="1:18" ht="12" customHeight="1">
      <c r="A10" s="278"/>
      <c r="B10" s="300"/>
      <c r="C10" s="301"/>
      <c r="D10" s="301"/>
      <c r="E10" s="302"/>
      <c r="F10" s="119">
        <f t="shared" si="2"/>
        <v>1</v>
      </c>
      <c r="G10" s="109">
        <f>IF(G9=0,0,G9/$F9)</f>
        <v>8.3032490974729242E-2</v>
      </c>
      <c r="H10" s="109">
        <f>IF(H9=0,0,H9/$F9)</f>
        <v>1.0830324909747292E-2</v>
      </c>
      <c r="I10" s="109">
        <f>IF(I9=0,0,I9/$F9)</f>
        <v>0</v>
      </c>
      <c r="J10" s="109">
        <f>IF(J9=0,0,J9/$F9)</f>
        <v>3.6101083032490976E-3</v>
      </c>
      <c r="K10" s="109">
        <f>IF(K9=0,0,K9/$F9)</f>
        <v>0.76173285198555951</v>
      </c>
      <c r="L10" s="109">
        <f t="shared" ref="L10" si="3">IF(L9=0,0,L9/$F9)</f>
        <v>0.1407942238267148</v>
      </c>
      <c r="M10" s="109">
        <f>IF(M9=0,0,M9/$F9)</f>
        <v>0</v>
      </c>
      <c r="N10" s="109">
        <f>IF(N9=0,0,N9/$F9)</f>
        <v>0</v>
      </c>
      <c r="O10" s="109">
        <f>IF(O9=0,0,O9/$F9)</f>
        <v>3.6101083032490976E-3</v>
      </c>
      <c r="P10" s="109">
        <f t="shared" ref="P10:R10" si="4">IF(P9=0,0,P9/$F9)</f>
        <v>0</v>
      </c>
      <c r="Q10" s="109">
        <f t="shared" si="4"/>
        <v>0.33935018050541516</v>
      </c>
      <c r="R10" s="109">
        <f t="shared" si="4"/>
        <v>0.65703971119133575</v>
      </c>
    </row>
    <row r="11" spans="1:18" ht="12" customHeight="1">
      <c r="A11" s="278"/>
      <c r="B11" s="297" t="s">
        <v>47</v>
      </c>
      <c r="C11" s="298"/>
      <c r="D11" s="298"/>
      <c r="E11" s="299"/>
      <c r="F11" s="106">
        <f t="shared" si="2"/>
        <v>147</v>
      </c>
      <c r="G11" s="106">
        <v>31</v>
      </c>
      <c r="H11" s="106">
        <v>0</v>
      </c>
      <c r="I11" s="106">
        <v>2</v>
      </c>
      <c r="J11" s="106">
        <v>0</v>
      </c>
      <c r="K11" s="106">
        <v>102</v>
      </c>
      <c r="L11" s="106">
        <v>12</v>
      </c>
      <c r="M11" s="106">
        <v>1</v>
      </c>
      <c r="N11" s="106">
        <v>0</v>
      </c>
      <c r="O11" s="106">
        <v>3</v>
      </c>
      <c r="P11" s="106">
        <v>0</v>
      </c>
      <c r="Q11" s="106">
        <v>42</v>
      </c>
      <c r="R11" s="106">
        <v>101</v>
      </c>
    </row>
    <row r="12" spans="1:18" ht="12" customHeight="1">
      <c r="A12" s="278"/>
      <c r="B12" s="300"/>
      <c r="C12" s="301"/>
      <c r="D12" s="301"/>
      <c r="E12" s="302"/>
      <c r="F12" s="119">
        <f t="shared" si="2"/>
        <v>1</v>
      </c>
      <c r="G12" s="109">
        <f t="shared" ref="G12:R12" si="5">IF(G11=0,0,G11/$F11)</f>
        <v>0.21088435374149661</v>
      </c>
      <c r="H12" s="109">
        <f t="shared" si="5"/>
        <v>0</v>
      </c>
      <c r="I12" s="109">
        <f t="shared" si="5"/>
        <v>1.3605442176870748E-2</v>
      </c>
      <c r="J12" s="109">
        <f t="shared" si="5"/>
        <v>0</v>
      </c>
      <c r="K12" s="109">
        <f t="shared" si="5"/>
        <v>0.69387755102040816</v>
      </c>
      <c r="L12" s="109">
        <f t="shared" si="5"/>
        <v>8.1632653061224483E-2</v>
      </c>
      <c r="M12" s="109">
        <f t="shared" si="5"/>
        <v>6.8027210884353739E-3</v>
      </c>
      <c r="N12" s="109">
        <f t="shared" si="5"/>
        <v>0</v>
      </c>
      <c r="O12" s="109">
        <f t="shared" si="5"/>
        <v>2.0408163265306121E-2</v>
      </c>
      <c r="P12" s="109">
        <f t="shared" si="5"/>
        <v>0</v>
      </c>
      <c r="Q12" s="109">
        <f t="shared" si="5"/>
        <v>0.2857142857142857</v>
      </c>
      <c r="R12" s="109">
        <f t="shared" si="5"/>
        <v>0.68707482993197277</v>
      </c>
    </row>
    <row r="13" spans="1:18" ht="12" customHeight="1">
      <c r="A13" s="278"/>
      <c r="B13" s="297" t="s">
        <v>46</v>
      </c>
      <c r="C13" s="298"/>
      <c r="D13" s="298"/>
      <c r="E13" s="299"/>
      <c r="F13" s="106">
        <f t="shared" si="2"/>
        <v>222</v>
      </c>
      <c r="G13" s="106">
        <v>64</v>
      </c>
      <c r="H13" s="106">
        <v>2</v>
      </c>
      <c r="I13" s="106">
        <v>0</v>
      </c>
      <c r="J13" s="106">
        <v>1</v>
      </c>
      <c r="K13" s="106">
        <v>146</v>
      </c>
      <c r="L13" s="106">
        <v>9</v>
      </c>
      <c r="M13" s="106">
        <v>1</v>
      </c>
      <c r="N13" s="106">
        <v>0</v>
      </c>
      <c r="O13" s="106">
        <v>5</v>
      </c>
      <c r="P13" s="106">
        <v>0</v>
      </c>
      <c r="Q13" s="106">
        <v>44</v>
      </c>
      <c r="R13" s="106">
        <v>172</v>
      </c>
    </row>
    <row r="14" spans="1:18" ht="12" customHeight="1">
      <c r="A14" s="278"/>
      <c r="B14" s="300"/>
      <c r="C14" s="301"/>
      <c r="D14" s="301"/>
      <c r="E14" s="302"/>
      <c r="F14" s="119">
        <f t="shared" si="2"/>
        <v>1</v>
      </c>
      <c r="G14" s="109">
        <f t="shared" ref="G14:R14" si="6">IF(G13=0,0,G13/$F13)</f>
        <v>0.28828828828828829</v>
      </c>
      <c r="H14" s="109">
        <f t="shared" si="6"/>
        <v>9.0090090090090089E-3</v>
      </c>
      <c r="I14" s="109">
        <f t="shared" si="6"/>
        <v>0</v>
      </c>
      <c r="J14" s="109">
        <f t="shared" si="6"/>
        <v>4.5045045045045045E-3</v>
      </c>
      <c r="K14" s="109">
        <f t="shared" si="6"/>
        <v>0.65765765765765771</v>
      </c>
      <c r="L14" s="109">
        <f t="shared" si="6"/>
        <v>4.0540540540540543E-2</v>
      </c>
      <c r="M14" s="109">
        <f t="shared" si="6"/>
        <v>4.5045045045045045E-3</v>
      </c>
      <c r="N14" s="109">
        <f t="shared" si="6"/>
        <v>0</v>
      </c>
      <c r="O14" s="109">
        <f t="shared" si="6"/>
        <v>2.2522522522522521E-2</v>
      </c>
      <c r="P14" s="109">
        <f t="shared" si="6"/>
        <v>0</v>
      </c>
      <c r="Q14" s="109">
        <f t="shared" si="6"/>
        <v>0.1981981981981982</v>
      </c>
      <c r="R14" s="109">
        <f t="shared" si="6"/>
        <v>0.77477477477477474</v>
      </c>
    </row>
    <row r="15" spans="1:18" ht="12" customHeight="1">
      <c r="A15" s="278"/>
      <c r="B15" s="297" t="s">
        <v>45</v>
      </c>
      <c r="C15" s="298"/>
      <c r="D15" s="298"/>
      <c r="E15" s="299"/>
      <c r="F15" s="106">
        <f t="shared" si="2"/>
        <v>75</v>
      </c>
      <c r="G15" s="106">
        <v>34</v>
      </c>
      <c r="H15" s="106">
        <v>1</v>
      </c>
      <c r="I15" s="106">
        <v>0</v>
      </c>
      <c r="J15" s="106">
        <v>0</v>
      </c>
      <c r="K15" s="106">
        <v>36</v>
      </c>
      <c r="L15" s="106">
        <v>4</v>
      </c>
      <c r="M15" s="106">
        <v>0</v>
      </c>
      <c r="N15" s="106">
        <v>1</v>
      </c>
      <c r="O15" s="106">
        <v>0</v>
      </c>
      <c r="P15" s="106">
        <v>0</v>
      </c>
      <c r="Q15" s="106">
        <v>14</v>
      </c>
      <c r="R15" s="106">
        <v>60</v>
      </c>
    </row>
    <row r="16" spans="1:18" ht="12" customHeight="1">
      <c r="A16" s="278"/>
      <c r="B16" s="300"/>
      <c r="C16" s="301"/>
      <c r="D16" s="301"/>
      <c r="E16" s="302"/>
      <c r="F16" s="119">
        <f t="shared" si="2"/>
        <v>1</v>
      </c>
      <c r="G16" s="109">
        <f t="shared" ref="G16:R16" si="7">IF(G15=0,0,G15/$F15)</f>
        <v>0.45333333333333331</v>
      </c>
      <c r="H16" s="109">
        <f t="shared" si="7"/>
        <v>1.3333333333333334E-2</v>
      </c>
      <c r="I16" s="109">
        <f t="shared" si="7"/>
        <v>0</v>
      </c>
      <c r="J16" s="109">
        <f t="shared" si="7"/>
        <v>0</v>
      </c>
      <c r="K16" s="109">
        <f t="shared" si="7"/>
        <v>0.48</v>
      </c>
      <c r="L16" s="109">
        <f t="shared" si="7"/>
        <v>5.3333333333333337E-2</v>
      </c>
      <c r="M16" s="109">
        <f t="shared" si="7"/>
        <v>0</v>
      </c>
      <c r="N16" s="109">
        <f t="shared" si="7"/>
        <v>1.3333333333333334E-2</v>
      </c>
      <c r="O16" s="109">
        <f t="shared" si="7"/>
        <v>0</v>
      </c>
      <c r="P16" s="109">
        <f t="shared" si="7"/>
        <v>0</v>
      </c>
      <c r="Q16" s="109">
        <f t="shared" si="7"/>
        <v>0.18666666666666668</v>
      </c>
      <c r="R16" s="109">
        <f t="shared" si="7"/>
        <v>0.8</v>
      </c>
    </row>
    <row r="17" spans="1:18" ht="12" customHeight="1">
      <c r="A17" s="278"/>
      <c r="B17" s="297" t="s">
        <v>44</v>
      </c>
      <c r="C17" s="298"/>
      <c r="D17" s="298"/>
      <c r="E17" s="299"/>
      <c r="F17" s="106">
        <f t="shared" si="2"/>
        <v>191</v>
      </c>
      <c r="G17" s="106">
        <v>95</v>
      </c>
      <c r="H17" s="106">
        <v>4</v>
      </c>
      <c r="I17" s="106">
        <v>2</v>
      </c>
      <c r="J17" s="106">
        <v>0</v>
      </c>
      <c r="K17" s="106">
        <v>81</v>
      </c>
      <c r="L17" s="106">
        <v>9</v>
      </c>
      <c r="M17" s="106">
        <v>1</v>
      </c>
      <c r="N17" s="106">
        <v>0</v>
      </c>
      <c r="O17" s="106">
        <v>8</v>
      </c>
      <c r="P17" s="106">
        <v>4</v>
      </c>
      <c r="Q17" s="106">
        <v>40</v>
      </c>
      <c r="R17" s="106">
        <v>138</v>
      </c>
    </row>
    <row r="18" spans="1:18" ht="12" customHeight="1">
      <c r="A18" s="279"/>
      <c r="B18" s="300"/>
      <c r="C18" s="301"/>
      <c r="D18" s="301"/>
      <c r="E18" s="302"/>
      <c r="F18" s="119">
        <f t="shared" si="2"/>
        <v>1</v>
      </c>
      <c r="G18" s="109">
        <f t="shared" ref="G18:R18" si="8">IF(G17=0,0,G17/$F17)</f>
        <v>0.49738219895287961</v>
      </c>
      <c r="H18" s="109">
        <f t="shared" si="8"/>
        <v>2.0942408376963352E-2</v>
      </c>
      <c r="I18" s="109">
        <f t="shared" si="8"/>
        <v>1.0471204188481676E-2</v>
      </c>
      <c r="J18" s="109">
        <f t="shared" si="8"/>
        <v>0</v>
      </c>
      <c r="K18" s="109">
        <f t="shared" si="8"/>
        <v>0.42408376963350786</v>
      </c>
      <c r="L18" s="109">
        <f t="shared" si="8"/>
        <v>4.712041884816754E-2</v>
      </c>
      <c r="M18" s="109">
        <f t="shared" si="8"/>
        <v>5.235602094240838E-3</v>
      </c>
      <c r="N18" s="109">
        <f t="shared" si="8"/>
        <v>0</v>
      </c>
      <c r="O18" s="109">
        <f t="shared" si="8"/>
        <v>4.1884816753926704E-2</v>
      </c>
      <c r="P18" s="109">
        <f t="shared" si="8"/>
        <v>2.0942408376963352E-2</v>
      </c>
      <c r="Q18" s="109">
        <f t="shared" si="8"/>
        <v>0.20942408376963351</v>
      </c>
      <c r="R18" s="109">
        <f t="shared" si="8"/>
        <v>0.72251308900523559</v>
      </c>
    </row>
    <row r="19" spans="1:18" ht="12" customHeight="1">
      <c r="A19" s="260" t="s">
        <v>43</v>
      </c>
      <c r="B19" s="260" t="s">
        <v>42</v>
      </c>
      <c r="C19" s="125"/>
      <c r="D19" s="225" t="s">
        <v>16</v>
      </c>
      <c r="E19" s="117"/>
      <c r="F19" s="106">
        <f t="shared" si="2"/>
        <v>231</v>
      </c>
      <c r="G19" s="106">
        <f t="shared" ref="G19:R19" si="9">SUM(G21,G23,G25,G27,G29,G31,G33,G35,G37,G39,G41,G43,G45,G47,G49,G51,G53,G55,G57,G59,G61,G63,G65,G67)</f>
        <v>57</v>
      </c>
      <c r="H19" s="106">
        <f t="shared" si="9"/>
        <v>4</v>
      </c>
      <c r="I19" s="106">
        <f t="shared" si="9"/>
        <v>1</v>
      </c>
      <c r="J19" s="106">
        <f t="shared" si="9"/>
        <v>1</v>
      </c>
      <c r="K19" s="106">
        <f t="shared" si="9"/>
        <v>148</v>
      </c>
      <c r="L19" s="106">
        <f t="shared" si="9"/>
        <v>20</v>
      </c>
      <c r="M19" s="106">
        <f t="shared" si="9"/>
        <v>1</v>
      </c>
      <c r="N19" s="106">
        <f t="shared" si="9"/>
        <v>1</v>
      </c>
      <c r="O19" s="106">
        <f t="shared" si="9"/>
        <v>2</v>
      </c>
      <c r="P19" s="106">
        <f t="shared" si="9"/>
        <v>1</v>
      </c>
      <c r="Q19" s="106">
        <f t="shared" si="9"/>
        <v>66</v>
      </c>
      <c r="R19" s="106">
        <f t="shared" si="9"/>
        <v>160</v>
      </c>
    </row>
    <row r="20" spans="1:18" ht="12" customHeight="1">
      <c r="A20" s="261"/>
      <c r="B20" s="261"/>
      <c r="C20" s="126"/>
      <c r="D20" s="226"/>
      <c r="E20" s="118"/>
      <c r="F20" s="119">
        <f t="shared" si="2"/>
        <v>1</v>
      </c>
      <c r="G20" s="109">
        <f t="shared" ref="G20:R20" si="10">IF(G19=0,0,G19/$F19)</f>
        <v>0.24675324675324675</v>
      </c>
      <c r="H20" s="109">
        <f t="shared" si="10"/>
        <v>1.7316017316017316E-2</v>
      </c>
      <c r="I20" s="109">
        <f t="shared" si="10"/>
        <v>4.329004329004329E-3</v>
      </c>
      <c r="J20" s="109">
        <f t="shared" si="10"/>
        <v>4.329004329004329E-3</v>
      </c>
      <c r="K20" s="109">
        <f t="shared" si="10"/>
        <v>0.64069264069264065</v>
      </c>
      <c r="L20" s="109">
        <f t="shared" si="10"/>
        <v>8.6580086580086577E-2</v>
      </c>
      <c r="M20" s="109">
        <f t="shared" si="10"/>
        <v>4.329004329004329E-3</v>
      </c>
      <c r="N20" s="109">
        <f t="shared" si="10"/>
        <v>4.329004329004329E-3</v>
      </c>
      <c r="O20" s="109">
        <f t="shared" si="10"/>
        <v>8.658008658008658E-3</v>
      </c>
      <c r="P20" s="109">
        <f t="shared" si="10"/>
        <v>4.329004329004329E-3</v>
      </c>
      <c r="Q20" s="109">
        <f t="shared" si="10"/>
        <v>0.2857142857142857</v>
      </c>
      <c r="R20" s="109">
        <f t="shared" si="10"/>
        <v>0.69264069264069261</v>
      </c>
    </row>
    <row r="21" spans="1:18" ht="12" customHeight="1">
      <c r="A21" s="261"/>
      <c r="B21" s="261"/>
      <c r="C21" s="125"/>
      <c r="D21" s="225" t="s">
        <v>410</v>
      </c>
      <c r="E21" s="117"/>
      <c r="F21" s="106">
        <f t="shared" si="2"/>
        <v>27</v>
      </c>
      <c r="G21" s="106">
        <v>5</v>
      </c>
      <c r="H21" s="106">
        <v>2</v>
      </c>
      <c r="I21" s="106">
        <v>1</v>
      </c>
      <c r="J21" s="106">
        <v>0</v>
      </c>
      <c r="K21" s="106">
        <v>16</v>
      </c>
      <c r="L21" s="106">
        <v>3</v>
      </c>
      <c r="M21" s="106">
        <v>0</v>
      </c>
      <c r="N21" s="106">
        <v>0</v>
      </c>
      <c r="O21" s="106">
        <v>0</v>
      </c>
      <c r="P21" s="106">
        <v>0</v>
      </c>
      <c r="Q21" s="106">
        <v>5</v>
      </c>
      <c r="R21" s="106">
        <v>22</v>
      </c>
    </row>
    <row r="22" spans="1:18" ht="12" customHeight="1">
      <c r="A22" s="261"/>
      <c r="B22" s="261"/>
      <c r="C22" s="126"/>
      <c r="D22" s="226"/>
      <c r="E22" s="118"/>
      <c r="F22" s="119">
        <f t="shared" si="2"/>
        <v>1</v>
      </c>
      <c r="G22" s="109">
        <f t="shared" ref="G22:R22" si="11">IF(G21=0,0,G21/$F21)</f>
        <v>0.18518518518518517</v>
      </c>
      <c r="H22" s="109">
        <f t="shared" si="11"/>
        <v>7.407407407407407E-2</v>
      </c>
      <c r="I22" s="109">
        <f t="shared" si="11"/>
        <v>3.7037037037037035E-2</v>
      </c>
      <c r="J22" s="109">
        <f t="shared" si="11"/>
        <v>0</v>
      </c>
      <c r="K22" s="109">
        <f t="shared" si="11"/>
        <v>0.59259259259259256</v>
      </c>
      <c r="L22" s="109">
        <f t="shared" si="11"/>
        <v>0.1111111111111111</v>
      </c>
      <c r="M22" s="109">
        <f t="shared" si="11"/>
        <v>0</v>
      </c>
      <c r="N22" s="109">
        <f t="shared" si="11"/>
        <v>0</v>
      </c>
      <c r="O22" s="109">
        <f t="shared" si="11"/>
        <v>0</v>
      </c>
      <c r="P22" s="109">
        <f t="shared" si="11"/>
        <v>0</v>
      </c>
      <c r="Q22" s="109">
        <f t="shared" si="11"/>
        <v>0.18518518518518517</v>
      </c>
      <c r="R22" s="109">
        <f t="shared" si="11"/>
        <v>0.81481481481481477</v>
      </c>
    </row>
    <row r="23" spans="1:18" ht="12" customHeight="1">
      <c r="A23" s="261"/>
      <c r="B23" s="261"/>
      <c r="C23" s="125"/>
      <c r="D23" s="225" t="s">
        <v>411</v>
      </c>
      <c r="E23" s="117"/>
      <c r="F23" s="106">
        <f t="shared" si="2"/>
        <v>4</v>
      </c>
      <c r="G23" s="106">
        <v>1</v>
      </c>
      <c r="H23" s="106">
        <v>0</v>
      </c>
      <c r="I23" s="106">
        <v>0</v>
      </c>
      <c r="J23" s="106">
        <v>0</v>
      </c>
      <c r="K23" s="106">
        <v>2</v>
      </c>
      <c r="L23" s="106">
        <v>1</v>
      </c>
      <c r="M23" s="106">
        <v>0</v>
      </c>
      <c r="N23" s="106">
        <v>0</v>
      </c>
      <c r="O23" s="106">
        <v>0</v>
      </c>
      <c r="P23" s="106">
        <v>0</v>
      </c>
      <c r="Q23" s="106">
        <v>2</v>
      </c>
      <c r="R23" s="106">
        <v>2</v>
      </c>
    </row>
    <row r="24" spans="1:18" ht="12" customHeight="1">
      <c r="A24" s="261"/>
      <c r="B24" s="261"/>
      <c r="C24" s="126"/>
      <c r="D24" s="226"/>
      <c r="E24" s="118"/>
      <c r="F24" s="119">
        <f t="shared" si="2"/>
        <v>1</v>
      </c>
      <c r="G24" s="109">
        <f t="shared" ref="G24:R24" si="12">IF(G23=0,0,G23/$F23)</f>
        <v>0.25</v>
      </c>
      <c r="H24" s="109">
        <f t="shared" si="12"/>
        <v>0</v>
      </c>
      <c r="I24" s="109">
        <f t="shared" si="12"/>
        <v>0</v>
      </c>
      <c r="J24" s="109">
        <f t="shared" si="12"/>
        <v>0</v>
      </c>
      <c r="K24" s="109">
        <f t="shared" si="12"/>
        <v>0.5</v>
      </c>
      <c r="L24" s="109">
        <f t="shared" si="12"/>
        <v>0.25</v>
      </c>
      <c r="M24" s="109">
        <f t="shared" si="12"/>
        <v>0</v>
      </c>
      <c r="N24" s="109">
        <f t="shared" si="12"/>
        <v>0</v>
      </c>
      <c r="O24" s="109">
        <f t="shared" si="12"/>
        <v>0</v>
      </c>
      <c r="P24" s="109">
        <f t="shared" si="12"/>
        <v>0</v>
      </c>
      <c r="Q24" s="109">
        <f t="shared" si="12"/>
        <v>0.5</v>
      </c>
      <c r="R24" s="109">
        <f t="shared" si="12"/>
        <v>0.5</v>
      </c>
    </row>
    <row r="25" spans="1:18" ht="12" customHeight="1">
      <c r="A25" s="261"/>
      <c r="B25" s="261"/>
      <c r="C25" s="125"/>
      <c r="D25" s="225" t="s">
        <v>412</v>
      </c>
      <c r="E25" s="117"/>
      <c r="F25" s="106">
        <f t="shared" si="2"/>
        <v>20</v>
      </c>
      <c r="G25" s="106">
        <v>2</v>
      </c>
      <c r="H25" s="106">
        <v>0</v>
      </c>
      <c r="I25" s="106">
        <v>0</v>
      </c>
      <c r="J25" s="106">
        <v>0</v>
      </c>
      <c r="K25" s="106">
        <v>16</v>
      </c>
      <c r="L25" s="106">
        <v>2</v>
      </c>
      <c r="M25" s="106">
        <v>0</v>
      </c>
      <c r="N25" s="106">
        <v>0</v>
      </c>
      <c r="O25" s="106">
        <v>0</v>
      </c>
      <c r="P25" s="106">
        <v>0</v>
      </c>
      <c r="Q25" s="106">
        <v>6</v>
      </c>
      <c r="R25" s="106">
        <v>14</v>
      </c>
    </row>
    <row r="26" spans="1:18" ht="12" customHeight="1">
      <c r="A26" s="261"/>
      <c r="B26" s="261"/>
      <c r="C26" s="126"/>
      <c r="D26" s="226"/>
      <c r="E26" s="118"/>
      <c r="F26" s="119">
        <f t="shared" si="2"/>
        <v>1</v>
      </c>
      <c r="G26" s="109">
        <f t="shared" ref="G26:R26" si="13">IF(G25=0,0,G25/$F25)</f>
        <v>0.1</v>
      </c>
      <c r="H26" s="109">
        <f t="shared" si="13"/>
        <v>0</v>
      </c>
      <c r="I26" s="109">
        <f t="shared" si="13"/>
        <v>0</v>
      </c>
      <c r="J26" s="109">
        <f t="shared" si="13"/>
        <v>0</v>
      </c>
      <c r="K26" s="109">
        <f t="shared" si="13"/>
        <v>0.8</v>
      </c>
      <c r="L26" s="109">
        <f t="shared" si="13"/>
        <v>0.1</v>
      </c>
      <c r="M26" s="109">
        <f t="shared" si="13"/>
        <v>0</v>
      </c>
      <c r="N26" s="109">
        <f t="shared" si="13"/>
        <v>0</v>
      </c>
      <c r="O26" s="109">
        <f t="shared" si="13"/>
        <v>0</v>
      </c>
      <c r="P26" s="109">
        <f t="shared" si="13"/>
        <v>0</v>
      </c>
      <c r="Q26" s="109">
        <f t="shared" si="13"/>
        <v>0.3</v>
      </c>
      <c r="R26" s="109">
        <f t="shared" si="13"/>
        <v>0.7</v>
      </c>
    </row>
    <row r="27" spans="1:18" ht="12" customHeight="1">
      <c r="A27" s="261"/>
      <c r="B27" s="261"/>
      <c r="C27" s="125"/>
      <c r="D27" s="225" t="s">
        <v>413</v>
      </c>
      <c r="E27" s="117"/>
      <c r="F27" s="106">
        <f t="shared" si="2"/>
        <v>2</v>
      </c>
      <c r="G27" s="106">
        <v>0</v>
      </c>
      <c r="H27" s="106">
        <v>0</v>
      </c>
      <c r="I27" s="106">
        <v>0</v>
      </c>
      <c r="J27" s="106">
        <v>0</v>
      </c>
      <c r="K27" s="106">
        <v>2</v>
      </c>
      <c r="L27" s="106">
        <v>0</v>
      </c>
      <c r="M27" s="106">
        <v>0</v>
      </c>
      <c r="N27" s="106">
        <v>0</v>
      </c>
      <c r="O27" s="106">
        <v>0</v>
      </c>
      <c r="P27" s="106">
        <v>0</v>
      </c>
      <c r="Q27" s="106">
        <v>0</v>
      </c>
      <c r="R27" s="106">
        <v>2</v>
      </c>
    </row>
    <row r="28" spans="1:18" ht="12" customHeight="1">
      <c r="A28" s="261"/>
      <c r="B28" s="261"/>
      <c r="C28" s="126"/>
      <c r="D28" s="226"/>
      <c r="E28" s="118"/>
      <c r="F28" s="119">
        <f t="shared" si="2"/>
        <v>1</v>
      </c>
      <c r="G28" s="109">
        <f t="shared" ref="G28:R28" si="14">IF(G27=0,0,G27/$F27)</f>
        <v>0</v>
      </c>
      <c r="H28" s="109">
        <f t="shared" si="14"/>
        <v>0</v>
      </c>
      <c r="I28" s="109">
        <f t="shared" si="14"/>
        <v>0</v>
      </c>
      <c r="J28" s="109">
        <f t="shared" si="14"/>
        <v>0</v>
      </c>
      <c r="K28" s="109">
        <f t="shared" si="14"/>
        <v>1</v>
      </c>
      <c r="L28" s="109">
        <f t="shared" si="14"/>
        <v>0</v>
      </c>
      <c r="M28" s="109">
        <f t="shared" si="14"/>
        <v>0</v>
      </c>
      <c r="N28" s="109">
        <f t="shared" si="14"/>
        <v>0</v>
      </c>
      <c r="O28" s="109">
        <f t="shared" si="14"/>
        <v>0</v>
      </c>
      <c r="P28" s="109">
        <f t="shared" si="14"/>
        <v>0</v>
      </c>
      <c r="Q28" s="109">
        <f t="shared" si="14"/>
        <v>0</v>
      </c>
      <c r="R28" s="109">
        <f t="shared" si="14"/>
        <v>1</v>
      </c>
    </row>
    <row r="29" spans="1:18" ht="12" customHeight="1">
      <c r="A29" s="261"/>
      <c r="B29" s="261"/>
      <c r="C29" s="125"/>
      <c r="D29" s="225" t="s">
        <v>414</v>
      </c>
      <c r="E29" s="117"/>
      <c r="F29" s="106">
        <f t="shared" si="2"/>
        <v>5</v>
      </c>
      <c r="G29" s="106">
        <v>4</v>
      </c>
      <c r="H29" s="106">
        <v>0</v>
      </c>
      <c r="I29" s="106">
        <v>0</v>
      </c>
      <c r="J29" s="106">
        <v>0</v>
      </c>
      <c r="K29" s="106">
        <v>1</v>
      </c>
      <c r="L29" s="106">
        <v>0</v>
      </c>
      <c r="M29" s="106">
        <v>0</v>
      </c>
      <c r="N29" s="106">
        <v>0</v>
      </c>
      <c r="O29" s="106">
        <v>0</v>
      </c>
      <c r="P29" s="106">
        <v>0</v>
      </c>
      <c r="Q29" s="106">
        <v>2</v>
      </c>
      <c r="R29" s="106">
        <v>3</v>
      </c>
    </row>
    <row r="30" spans="1:18" ht="12" customHeight="1">
      <c r="A30" s="261"/>
      <c r="B30" s="261"/>
      <c r="C30" s="126"/>
      <c r="D30" s="226"/>
      <c r="E30" s="118"/>
      <c r="F30" s="119">
        <f t="shared" si="2"/>
        <v>1</v>
      </c>
      <c r="G30" s="109">
        <f t="shared" ref="G30:R30" si="15">IF(G29=0,0,G29/$F29)</f>
        <v>0.8</v>
      </c>
      <c r="H30" s="109">
        <f t="shared" si="15"/>
        <v>0</v>
      </c>
      <c r="I30" s="109">
        <f t="shared" si="15"/>
        <v>0</v>
      </c>
      <c r="J30" s="109">
        <f t="shared" si="15"/>
        <v>0</v>
      </c>
      <c r="K30" s="109">
        <f t="shared" si="15"/>
        <v>0.2</v>
      </c>
      <c r="L30" s="109">
        <f t="shared" si="15"/>
        <v>0</v>
      </c>
      <c r="M30" s="109">
        <f t="shared" si="15"/>
        <v>0</v>
      </c>
      <c r="N30" s="109">
        <f t="shared" si="15"/>
        <v>0</v>
      </c>
      <c r="O30" s="109">
        <f t="shared" si="15"/>
        <v>0</v>
      </c>
      <c r="P30" s="109">
        <f t="shared" si="15"/>
        <v>0</v>
      </c>
      <c r="Q30" s="109">
        <f t="shared" si="15"/>
        <v>0.4</v>
      </c>
      <c r="R30" s="109">
        <f t="shared" si="15"/>
        <v>0.6</v>
      </c>
    </row>
    <row r="31" spans="1:18" ht="12" customHeight="1">
      <c r="A31" s="261"/>
      <c r="B31" s="261"/>
      <c r="C31" s="125"/>
      <c r="D31" s="225" t="s">
        <v>415</v>
      </c>
      <c r="E31" s="117"/>
      <c r="F31" s="106">
        <f t="shared" si="2"/>
        <v>1</v>
      </c>
      <c r="G31" s="106">
        <v>1</v>
      </c>
      <c r="H31" s="106">
        <v>0</v>
      </c>
      <c r="I31" s="106">
        <v>0</v>
      </c>
      <c r="J31" s="106">
        <v>0</v>
      </c>
      <c r="K31" s="106">
        <v>0</v>
      </c>
      <c r="L31" s="106">
        <v>0</v>
      </c>
      <c r="M31" s="106">
        <v>0</v>
      </c>
      <c r="N31" s="106">
        <v>0</v>
      </c>
      <c r="O31" s="106">
        <v>0</v>
      </c>
      <c r="P31" s="106">
        <v>0</v>
      </c>
      <c r="Q31" s="106">
        <v>0</v>
      </c>
      <c r="R31" s="106">
        <v>1</v>
      </c>
    </row>
    <row r="32" spans="1:18" ht="12" customHeight="1">
      <c r="A32" s="261"/>
      <c r="B32" s="261"/>
      <c r="C32" s="126"/>
      <c r="D32" s="226"/>
      <c r="E32" s="118"/>
      <c r="F32" s="119">
        <f t="shared" si="2"/>
        <v>1</v>
      </c>
      <c r="G32" s="109">
        <f t="shared" ref="G32:R32" si="16">IF(G31=0,0,G31/$F31)</f>
        <v>1</v>
      </c>
      <c r="H32" s="109">
        <f t="shared" si="16"/>
        <v>0</v>
      </c>
      <c r="I32" s="109">
        <f t="shared" si="16"/>
        <v>0</v>
      </c>
      <c r="J32" s="109">
        <f t="shared" si="16"/>
        <v>0</v>
      </c>
      <c r="K32" s="109">
        <f t="shared" si="16"/>
        <v>0</v>
      </c>
      <c r="L32" s="109">
        <f t="shared" si="16"/>
        <v>0</v>
      </c>
      <c r="M32" s="109">
        <f t="shared" si="16"/>
        <v>0</v>
      </c>
      <c r="N32" s="109">
        <f t="shared" si="16"/>
        <v>0</v>
      </c>
      <c r="O32" s="109">
        <f t="shared" si="16"/>
        <v>0</v>
      </c>
      <c r="P32" s="109">
        <f t="shared" si="16"/>
        <v>0</v>
      </c>
      <c r="Q32" s="109">
        <f t="shared" si="16"/>
        <v>0</v>
      </c>
      <c r="R32" s="109">
        <f t="shared" si="16"/>
        <v>1</v>
      </c>
    </row>
    <row r="33" spans="1:18" ht="12" customHeight="1">
      <c r="A33" s="261"/>
      <c r="B33" s="261"/>
      <c r="C33" s="125"/>
      <c r="D33" s="225" t="s">
        <v>416</v>
      </c>
      <c r="E33" s="117"/>
      <c r="F33" s="106">
        <f t="shared" si="2"/>
        <v>5</v>
      </c>
      <c r="G33" s="106">
        <v>1</v>
      </c>
      <c r="H33" s="106">
        <v>0</v>
      </c>
      <c r="I33" s="106">
        <v>0</v>
      </c>
      <c r="J33" s="106">
        <v>0</v>
      </c>
      <c r="K33" s="106">
        <v>3</v>
      </c>
      <c r="L33" s="106">
        <v>1</v>
      </c>
      <c r="M33" s="106">
        <v>0</v>
      </c>
      <c r="N33" s="106">
        <v>0</v>
      </c>
      <c r="O33" s="106">
        <v>0</v>
      </c>
      <c r="P33" s="106">
        <v>0</v>
      </c>
      <c r="Q33" s="106">
        <v>0</v>
      </c>
      <c r="R33" s="106">
        <v>5</v>
      </c>
    </row>
    <row r="34" spans="1:18" ht="12" customHeight="1">
      <c r="A34" s="261"/>
      <c r="B34" s="261"/>
      <c r="C34" s="126"/>
      <c r="D34" s="226"/>
      <c r="E34" s="118"/>
      <c r="F34" s="119">
        <f t="shared" si="2"/>
        <v>1</v>
      </c>
      <c r="G34" s="109">
        <f t="shared" ref="G34:R34" si="17">IF(G33=0,0,G33/$F33)</f>
        <v>0.2</v>
      </c>
      <c r="H34" s="109">
        <f t="shared" si="17"/>
        <v>0</v>
      </c>
      <c r="I34" s="109">
        <f t="shared" si="17"/>
        <v>0</v>
      </c>
      <c r="J34" s="109">
        <f t="shared" si="17"/>
        <v>0</v>
      </c>
      <c r="K34" s="109">
        <f t="shared" si="17"/>
        <v>0.6</v>
      </c>
      <c r="L34" s="109">
        <f t="shared" si="17"/>
        <v>0.2</v>
      </c>
      <c r="M34" s="109">
        <f t="shared" si="17"/>
        <v>0</v>
      </c>
      <c r="N34" s="109">
        <f t="shared" si="17"/>
        <v>0</v>
      </c>
      <c r="O34" s="109">
        <f t="shared" si="17"/>
        <v>0</v>
      </c>
      <c r="P34" s="109">
        <f t="shared" si="17"/>
        <v>0</v>
      </c>
      <c r="Q34" s="109">
        <f t="shared" si="17"/>
        <v>0</v>
      </c>
      <c r="R34" s="109">
        <f t="shared" si="17"/>
        <v>1</v>
      </c>
    </row>
    <row r="35" spans="1:18" ht="12" customHeight="1">
      <c r="A35" s="261"/>
      <c r="B35" s="261"/>
      <c r="C35" s="125"/>
      <c r="D35" s="225" t="s">
        <v>417</v>
      </c>
      <c r="E35" s="117"/>
      <c r="F35" s="106">
        <f t="shared" si="2"/>
        <v>11</v>
      </c>
      <c r="G35" s="106">
        <v>4</v>
      </c>
      <c r="H35" s="106">
        <v>1</v>
      </c>
      <c r="I35" s="106">
        <v>0</v>
      </c>
      <c r="J35" s="106">
        <v>0</v>
      </c>
      <c r="K35" s="106">
        <v>6</v>
      </c>
      <c r="L35" s="106">
        <v>0</v>
      </c>
      <c r="M35" s="106">
        <v>0</v>
      </c>
      <c r="N35" s="106">
        <v>0</v>
      </c>
      <c r="O35" s="106">
        <v>0</v>
      </c>
      <c r="P35" s="106">
        <v>0</v>
      </c>
      <c r="Q35" s="106">
        <v>6</v>
      </c>
      <c r="R35" s="106">
        <v>5</v>
      </c>
    </row>
    <row r="36" spans="1:18" ht="12" customHeight="1">
      <c r="A36" s="261"/>
      <c r="B36" s="261"/>
      <c r="C36" s="126"/>
      <c r="D36" s="226"/>
      <c r="E36" s="118"/>
      <c r="F36" s="119">
        <f t="shared" si="2"/>
        <v>1</v>
      </c>
      <c r="G36" s="109">
        <f t="shared" ref="G36:R36" si="18">IF(G35=0,0,G35/$F35)</f>
        <v>0.36363636363636365</v>
      </c>
      <c r="H36" s="109">
        <f t="shared" si="18"/>
        <v>9.0909090909090912E-2</v>
      </c>
      <c r="I36" s="109">
        <f t="shared" si="18"/>
        <v>0</v>
      </c>
      <c r="J36" s="109">
        <f t="shared" si="18"/>
        <v>0</v>
      </c>
      <c r="K36" s="109">
        <f t="shared" si="18"/>
        <v>0.54545454545454541</v>
      </c>
      <c r="L36" s="109">
        <f t="shared" si="18"/>
        <v>0</v>
      </c>
      <c r="M36" s="109">
        <f t="shared" si="18"/>
        <v>0</v>
      </c>
      <c r="N36" s="109">
        <f t="shared" si="18"/>
        <v>0</v>
      </c>
      <c r="O36" s="109">
        <f t="shared" si="18"/>
        <v>0</v>
      </c>
      <c r="P36" s="109">
        <f t="shared" si="18"/>
        <v>0</v>
      </c>
      <c r="Q36" s="109">
        <f t="shared" si="18"/>
        <v>0.54545454545454541</v>
      </c>
      <c r="R36" s="109">
        <f t="shared" si="18"/>
        <v>0.45454545454545453</v>
      </c>
    </row>
    <row r="37" spans="1:18" ht="12" customHeight="1">
      <c r="A37" s="261"/>
      <c r="B37" s="261"/>
      <c r="C37" s="125"/>
      <c r="D37" s="225" t="s">
        <v>418</v>
      </c>
      <c r="E37" s="117"/>
      <c r="F37" s="106">
        <f t="shared" si="2"/>
        <v>1</v>
      </c>
      <c r="G37" s="106">
        <v>0</v>
      </c>
      <c r="H37" s="106">
        <v>0</v>
      </c>
      <c r="I37" s="106">
        <v>0</v>
      </c>
      <c r="J37" s="106">
        <v>0</v>
      </c>
      <c r="K37" s="106">
        <v>1</v>
      </c>
      <c r="L37" s="106">
        <v>0</v>
      </c>
      <c r="M37" s="106">
        <v>0</v>
      </c>
      <c r="N37" s="106">
        <v>0</v>
      </c>
      <c r="O37" s="106">
        <v>0</v>
      </c>
      <c r="P37" s="106">
        <v>0</v>
      </c>
      <c r="Q37" s="106">
        <v>0</v>
      </c>
      <c r="R37" s="106">
        <v>1</v>
      </c>
    </row>
    <row r="38" spans="1:18" ht="12" customHeight="1">
      <c r="A38" s="261"/>
      <c r="B38" s="261"/>
      <c r="C38" s="126"/>
      <c r="D38" s="226"/>
      <c r="E38" s="118"/>
      <c r="F38" s="119">
        <f t="shared" si="2"/>
        <v>1</v>
      </c>
      <c r="G38" s="109">
        <f t="shared" ref="G38:R38" si="19">IF(G37=0,0,G37/$F37)</f>
        <v>0</v>
      </c>
      <c r="H38" s="109">
        <f t="shared" si="19"/>
        <v>0</v>
      </c>
      <c r="I38" s="109">
        <f t="shared" si="19"/>
        <v>0</v>
      </c>
      <c r="J38" s="109">
        <f t="shared" si="19"/>
        <v>0</v>
      </c>
      <c r="K38" s="109">
        <f t="shared" si="19"/>
        <v>1</v>
      </c>
      <c r="L38" s="109">
        <f t="shared" si="19"/>
        <v>0</v>
      </c>
      <c r="M38" s="109">
        <f t="shared" si="19"/>
        <v>0</v>
      </c>
      <c r="N38" s="109">
        <f t="shared" si="19"/>
        <v>0</v>
      </c>
      <c r="O38" s="109">
        <f t="shared" si="19"/>
        <v>0</v>
      </c>
      <c r="P38" s="109">
        <f t="shared" si="19"/>
        <v>0</v>
      </c>
      <c r="Q38" s="109">
        <f t="shared" si="19"/>
        <v>0</v>
      </c>
      <c r="R38" s="109">
        <f t="shared" si="19"/>
        <v>1</v>
      </c>
    </row>
    <row r="39" spans="1:18" ht="12" customHeight="1">
      <c r="A39" s="261"/>
      <c r="B39" s="261"/>
      <c r="C39" s="125"/>
      <c r="D39" s="225" t="s">
        <v>419</v>
      </c>
      <c r="E39" s="117"/>
      <c r="F39" s="106">
        <f t="shared" si="2"/>
        <v>8</v>
      </c>
      <c r="G39" s="106">
        <v>1</v>
      </c>
      <c r="H39" s="106">
        <v>0</v>
      </c>
      <c r="I39" s="106">
        <v>0</v>
      </c>
      <c r="J39" s="106">
        <v>0</v>
      </c>
      <c r="K39" s="106">
        <v>6</v>
      </c>
      <c r="L39" s="106">
        <v>1</v>
      </c>
      <c r="M39" s="106">
        <v>1</v>
      </c>
      <c r="N39" s="106">
        <v>0</v>
      </c>
      <c r="O39" s="106">
        <v>0</v>
      </c>
      <c r="P39" s="106">
        <v>0</v>
      </c>
      <c r="Q39" s="106">
        <v>4</v>
      </c>
      <c r="R39" s="106">
        <v>3</v>
      </c>
    </row>
    <row r="40" spans="1:18" ht="12" customHeight="1">
      <c r="A40" s="261"/>
      <c r="B40" s="261"/>
      <c r="C40" s="126"/>
      <c r="D40" s="226"/>
      <c r="E40" s="118"/>
      <c r="F40" s="119">
        <f t="shared" si="2"/>
        <v>1</v>
      </c>
      <c r="G40" s="109">
        <f t="shared" ref="G40:R40" si="20">IF(G39=0,0,G39/$F39)</f>
        <v>0.125</v>
      </c>
      <c r="H40" s="109">
        <f t="shared" si="20"/>
        <v>0</v>
      </c>
      <c r="I40" s="109">
        <f t="shared" si="20"/>
        <v>0</v>
      </c>
      <c r="J40" s="109">
        <f t="shared" si="20"/>
        <v>0</v>
      </c>
      <c r="K40" s="109">
        <f t="shared" si="20"/>
        <v>0.75</v>
      </c>
      <c r="L40" s="109">
        <f t="shared" si="20"/>
        <v>0.125</v>
      </c>
      <c r="M40" s="109">
        <f t="shared" si="20"/>
        <v>0.125</v>
      </c>
      <c r="N40" s="109">
        <f t="shared" si="20"/>
        <v>0</v>
      </c>
      <c r="O40" s="109">
        <f t="shared" si="20"/>
        <v>0</v>
      </c>
      <c r="P40" s="109">
        <f t="shared" si="20"/>
        <v>0</v>
      </c>
      <c r="Q40" s="109">
        <f t="shared" si="20"/>
        <v>0.5</v>
      </c>
      <c r="R40" s="109">
        <f t="shared" si="20"/>
        <v>0.375</v>
      </c>
    </row>
    <row r="41" spans="1:18" ht="12" customHeight="1">
      <c r="A41" s="261"/>
      <c r="B41" s="261"/>
      <c r="C41" s="125"/>
      <c r="D41" s="225" t="s">
        <v>420</v>
      </c>
      <c r="E41" s="117"/>
      <c r="F41" s="106">
        <f t="shared" si="2"/>
        <v>1</v>
      </c>
      <c r="G41" s="106">
        <v>0</v>
      </c>
      <c r="H41" s="106">
        <v>0</v>
      </c>
      <c r="I41" s="106">
        <v>0</v>
      </c>
      <c r="J41" s="106">
        <v>0</v>
      </c>
      <c r="K41" s="106">
        <v>0</v>
      </c>
      <c r="L41" s="106">
        <v>1</v>
      </c>
      <c r="M41" s="106">
        <v>0</v>
      </c>
      <c r="N41" s="106">
        <v>0</v>
      </c>
      <c r="O41" s="106">
        <v>0</v>
      </c>
      <c r="P41" s="106">
        <v>0</v>
      </c>
      <c r="Q41" s="106">
        <v>0</v>
      </c>
      <c r="R41" s="106">
        <v>1</v>
      </c>
    </row>
    <row r="42" spans="1:18" ht="12" customHeight="1">
      <c r="A42" s="261"/>
      <c r="B42" s="261"/>
      <c r="C42" s="126"/>
      <c r="D42" s="226"/>
      <c r="E42" s="118"/>
      <c r="F42" s="119">
        <f t="shared" si="2"/>
        <v>1</v>
      </c>
      <c r="G42" s="109">
        <f t="shared" ref="G42:R42" si="21">IF(G41=0,0,G41/$F41)</f>
        <v>0</v>
      </c>
      <c r="H42" s="109">
        <f t="shared" si="21"/>
        <v>0</v>
      </c>
      <c r="I42" s="109">
        <f t="shared" si="21"/>
        <v>0</v>
      </c>
      <c r="J42" s="109">
        <f t="shared" si="21"/>
        <v>0</v>
      </c>
      <c r="K42" s="109">
        <f t="shared" si="21"/>
        <v>0</v>
      </c>
      <c r="L42" s="109">
        <f t="shared" si="21"/>
        <v>1</v>
      </c>
      <c r="M42" s="109">
        <f t="shared" si="21"/>
        <v>0</v>
      </c>
      <c r="N42" s="109">
        <f t="shared" si="21"/>
        <v>0</v>
      </c>
      <c r="O42" s="109">
        <f t="shared" si="21"/>
        <v>0</v>
      </c>
      <c r="P42" s="109">
        <f t="shared" si="21"/>
        <v>0</v>
      </c>
      <c r="Q42" s="109">
        <f t="shared" si="21"/>
        <v>0</v>
      </c>
      <c r="R42" s="109">
        <f t="shared" si="21"/>
        <v>1</v>
      </c>
    </row>
    <row r="43" spans="1:18" ht="12" customHeight="1">
      <c r="A43" s="261"/>
      <c r="B43" s="261"/>
      <c r="C43" s="125"/>
      <c r="D43" s="225" t="s">
        <v>421</v>
      </c>
      <c r="E43" s="117"/>
      <c r="F43" s="106">
        <f t="shared" si="2"/>
        <v>2</v>
      </c>
      <c r="G43" s="106">
        <v>1</v>
      </c>
      <c r="H43" s="106">
        <v>0</v>
      </c>
      <c r="I43" s="106">
        <v>0</v>
      </c>
      <c r="J43" s="106">
        <v>0</v>
      </c>
      <c r="K43" s="106">
        <v>1</v>
      </c>
      <c r="L43" s="106">
        <v>0</v>
      </c>
      <c r="M43" s="106">
        <v>0</v>
      </c>
      <c r="N43" s="106">
        <v>0</v>
      </c>
      <c r="O43" s="106">
        <v>0</v>
      </c>
      <c r="P43" s="106">
        <v>0</v>
      </c>
      <c r="Q43" s="106">
        <v>0</v>
      </c>
      <c r="R43" s="106">
        <v>2</v>
      </c>
    </row>
    <row r="44" spans="1:18" ht="12" customHeight="1">
      <c r="A44" s="261"/>
      <c r="B44" s="261"/>
      <c r="C44" s="126"/>
      <c r="D44" s="226"/>
      <c r="E44" s="118"/>
      <c r="F44" s="119">
        <f t="shared" si="2"/>
        <v>1</v>
      </c>
      <c r="G44" s="109">
        <f t="shared" ref="G44:R44" si="22">IF(G43=0,0,G43/$F43)</f>
        <v>0.5</v>
      </c>
      <c r="H44" s="109">
        <f t="shared" si="22"/>
        <v>0</v>
      </c>
      <c r="I44" s="109">
        <f t="shared" si="22"/>
        <v>0</v>
      </c>
      <c r="J44" s="109">
        <f t="shared" si="22"/>
        <v>0</v>
      </c>
      <c r="K44" s="109">
        <f t="shared" si="22"/>
        <v>0.5</v>
      </c>
      <c r="L44" s="109">
        <f t="shared" si="22"/>
        <v>0</v>
      </c>
      <c r="M44" s="109">
        <f t="shared" si="22"/>
        <v>0</v>
      </c>
      <c r="N44" s="109">
        <f t="shared" si="22"/>
        <v>0</v>
      </c>
      <c r="O44" s="109">
        <f t="shared" si="22"/>
        <v>0</v>
      </c>
      <c r="P44" s="109">
        <f t="shared" si="22"/>
        <v>0</v>
      </c>
      <c r="Q44" s="109">
        <f t="shared" si="22"/>
        <v>0</v>
      </c>
      <c r="R44" s="109">
        <f t="shared" si="22"/>
        <v>1</v>
      </c>
    </row>
    <row r="45" spans="1:18" ht="12" customHeight="1">
      <c r="A45" s="261"/>
      <c r="B45" s="261"/>
      <c r="C45" s="125"/>
      <c r="D45" s="225" t="s">
        <v>422</v>
      </c>
      <c r="E45" s="117"/>
      <c r="F45" s="106">
        <f t="shared" si="2"/>
        <v>6</v>
      </c>
      <c r="G45" s="106">
        <v>2</v>
      </c>
      <c r="H45" s="106">
        <v>0</v>
      </c>
      <c r="I45" s="106">
        <v>0</v>
      </c>
      <c r="J45" s="106">
        <v>0</v>
      </c>
      <c r="K45" s="106">
        <v>3</v>
      </c>
      <c r="L45" s="106">
        <v>1</v>
      </c>
      <c r="M45" s="106">
        <v>0</v>
      </c>
      <c r="N45" s="106">
        <v>0</v>
      </c>
      <c r="O45" s="106">
        <v>0</v>
      </c>
      <c r="P45" s="106">
        <v>0</v>
      </c>
      <c r="Q45" s="106">
        <v>2</v>
      </c>
      <c r="R45" s="106">
        <v>4</v>
      </c>
    </row>
    <row r="46" spans="1:18" ht="12" customHeight="1">
      <c r="A46" s="261"/>
      <c r="B46" s="261"/>
      <c r="C46" s="126"/>
      <c r="D46" s="226"/>
      <c r="E46" s="118"/>
      <c r="F46" s="119">
        <f t="shared" si="2"/>
        <v>1</v>
      </c>
      <c r="G46" s="109">
        <f t="shared" ref="G46:R46" si="23">IF(G45=0,0,G45/$F45)</f>
        <v>0.33333333333333331</v>
      </c>
      <c r="H46" s="109">
        <f t="shared" si="23"/>
        <v>0</v>
      </c>
      <c r="I46" s="109">
        <f t="shared" si="23"/>
        <v>0</v>
      </c>
      <c r="J46" s="109">
        <f t="shared" si="23"/>
        <v>0</v>
      </c>
      <c r="K46" s="109">
        <f t="shared" si="23"/>
        <v>0.5</v>
      </c>
      <c r="L46" s="109">
        <f t="shared" si="23"/>
        <v>0.16666666666666666</v>
      </c>
      <c r="M46" s="109">
        <f t="shared" si="23"/>
        <v>0</v>
      </c>
      <c r="N46" s="109">
        <f t="shared" si="23"/>
        <v>0</v>
      </c>
      <c r="O46" s="109">
        <f t="shared" si="23"/>
        <v>0</v>
      </c>
      <c r="P46" s="109">
        <f t="shared" si="23"/>
        <v>0</v>
      </c>
      <c r="Q46" s="109">
        <f t="shared" si="23"/>
        <v>0.33333333333333331</v>
      </c>
      <c r="R46" s="109">
        <f t="shared" si="23"/>
        <v>0.66666666666666663</v>
      </c>
    </row>
    <row r="47" spans="1:18" ht="11.25" customHeight="1">
      <c r="A47" s="261"/>
      <c r="B47" s="261"/>
      <c r="C47" s="125"/>
      <c r="D47" s="225" t="s">
        <v>423</v>
      </c>
      <c r="E47" s="117"/>
      <c r="F47" s="106">
        <f t="shared" si="2"/>
        <v>3</v>
      </c>
      <c r="G47" s="106">
        <v>0</v>
      </c>
      <c r="H47" s="106">
        <v>0</v>
      </c>
      <c r="I47" s="106">
        <v>0</v>
      </c>
      <c r="J47" s="106">
        <v>0</v>
      </c>
      <c r="K47" s="106">
        <v>3</v>
      </c>
      <c r="L47" s="106">
        <v>0</v>
      </c>
      <c r="M47" s="106">
        <v>0</v>
      </c>
      <c r="N47" s="106">
        <v>0</v>
      </c>
      <c r="O47" s="106">
        <v>0</v>
      </c>
      <c r="P47" s="106">
        <v>0</v>
      </c>
      <c r="Q47" s="106">
        <v>1</v>
      </c>
      <c r="R47" s="106">
        <v>2</v>
      </c>
    </row>
    <row r="48" spans="1:18" ht="12" customHeight="1">
      <c r="A48" s="261"/>
      <c r="B48" s="261"/>
      <c r="C48" s="126"/>
      <c r="D48" s="226"/>
      <c r="E48" s="118"/>
      <c r="F48" s="119">
        <f t="shared" si="2"/>
        <v>1</v>
      </c>
      <c r="G48" s="109">
        <f t="shared" ref="G48:R48" si="24">IF(G47=0,0,G47/$F47)</f>
        <v>0</v>
      </c>
      <c r="H48" s="109">
        <f t="shared" si="24"/>
        <v>0</v>
      </c>
      <c r="I48" s="109">
        <f t="shared" si="24"/>
        <v>0</v>
      </c>
      <c r="J48" s="109">
        <f t="shared" si="24"/>
        <v>0</v>
      </c>
      <c r="K48" s="109">
        <f t="shared" si="24"/>
        <v>1</v>
      </c>
      <c r="L48" s="109">
        <f t="shared" si="24"/>
        <v>0</v>
      </c>
      <c r="M48" s="109">
        <f t="shared" si="24"/>
        <v>0</v>
      </c>
      <c r="N48" s="109">
        <f t="shared" si="24"/>
        <v>0</v>
      </c>
      <c r="O48" s="109">
        <f t="shared" si="24"/>
        <v>0</v>
      </c>
      <c r="P48" s="109">
        <f t="shared" si="24"/>
        <v>0</v>
      </c>
      <c r="Q48" s="109">
        <f t="shared" si="24"/>
        <v>0.33333333333333331</v>
      </c>
      <c r="R48" s="109">
        <f t="shared" si="24"/>
        <v>0.66666666666666663</v>
      </c>
    </row>
    <row r="49" spans="1:18" ht="12" customHeight="1">
      <c r="A49" s="261"/>
      <c r="B49" s="261"/>
      <c r="C49" s="125"/>
      <c r="D49" s="225" t="s">
        <v>424</v>
      </c>
      <c r="E49" s="117"/>
      <c r="F49" s="106">
        <f t="shared" si="2"/>
        <v>5</v>
      </c>
      <c r="G49" s="106">
        <v>0</v>
      </c>
      <c r="H49" s="106">
        <v>0</v>
      </c>
      <c r="I49" s="106">
        <v>0</v>
      </c>
      <c r="J49" s="106">
        <v>0</v>
      </c>
      <c r="K49" s="106">
        <v>4</v>
      </c>
      <c r="L49" s="106">
        <v>1</v>
      </c>
      <c r="M49" s="106">
        <v>0</v>
      </c>
      <c r="N49" s="106">
        <v>1</v>
      </c>
      <c r="O49" s="106">
        <v>0</v>
      </c>
      <c r="P49" s="106">
        <v>0</v>
      </c>
      <c r="Q49" s="106">
        <v>2</v>
      </c>
      <c r="R49" s="106">
        <v>2</v>
      </c>
    </row>
    <row r="50" spans="1:18" ht="12" customHeight="1">
      <c r="A50" s="261"/>
      <c r="B50" s="261"/>
      <c r="C50" s="126"/>
      <c r="D50" s="226"/>
      <c r="E50" s="118"/>
      <c r="F50" s="119">
        <f t="shared" si="2"/>
        <v>1</v>
      </c>
      <c r="G50" s="109">
        <f t="shared" ref="G50:R50" si="25">IF(G49=0,0,G49/$F49)</f>
        <v>0</v>
      </c>
      <c r="H50" s="109">
        <f t="shared" si="25"/>
        <v>0</v>
      </c>
      <c r="I50" s="109">
        <f t="shared" si="25"/>
        <v>0</v>
      </c>
      <c r="J50" s="109">
        <f t="shared" si="25"/>
        <v>0</v>
      </c>
      <c r="K50" s="109">
        <f t="shared" si="25"/>
        <v>0.8</v>
      </c>
      <c r="L50" s="109">
        <f t="shared" si="25"/>
        <v>0.2</v>
      </c>
      <c r="M50" s="109">
        <f t="shared" si="25"/>
        <v>0</v>
      </c>
      <c r="N50" s="109">
        <f t="shared" si="25"/>
        <v>0.2</v>
      </c>
      <c r="O50" s="109">
        <f t="shared" si="25"/>
        <v>0</v>
      </c>
      <c r="P50" s="109">
        <f t="shared" si="25"/>
        <v>0</v>
      </c>
      <c r="Q50" s="109">
        <f t="shared" si="25"/>
        <v>0.4</v>
      </c>
      <c r="R50" s="109">
        <f t="shared" si="25"/>
        <v>0.4</v>
      </c>
    </row>
    <row r="51" spans="1:18" ht="12" customHeight="1">
      <c r="A51" s="261"/>
      <c r="B51" s="261"/>
      <c r="C51" s="125"/>
      <c r="D51" s="225" t="s">
        <v>425</v>
      </c>
      <c r="E51" s="117"/>
      <c r="F51" s="106">
        <f t="shared" si="2"/>
        <v>15</v>
      </c>
      <c r="G51" s="106">
        <v>6</v>
      </c>
      <c r="H51" s="106">
        <v>0</v>
      </c>
      <c r="I51" s="106">
        <v>0</v>
      </c>
      <c r="J51" s="106">
        <v>0</v>
      </c>
      <c r="K51" s="106">
        <v>6</v>
      </c>
      <c r="L51" s="106">
        <v>3</v>
      </c>
      <c r="M51" s="106">
        <v>0</v>
      </c>
      <c r="N51" s="106">
        <v>0</v>
      </c>
      <c r="O51" s="106">
        <v>0</v>
      </c>
      <c r="P51" s="106">
        <v>0</v>
      </c>
      <c r="Q51" s="106">
        <v>3</v>
      </c>
      <c r="R51" s="106">
        <v>12</v>
      </c>
    </row>
    <row r="52" spans="1:18" ht="12" customHeight="1">
      <c r="A52" s="261"/>
      <c r="B52" s="261"/>
      <c r="C52" s="126"/>
      <c r="D52" s="226"/>
      <c r="E52" s="118"/>
      <c r="F52" s="119">
        <f t="shared" si="2"/>
        <v>1</v>
      </c>
      <c r="G52" s="109">
        <f t="shared" ref="G52:R52" si="26">IF(G51=0,0,G51/$F51)</f>
        <v>0.4</v>
      </c>
      <c r="H52" s="109">
        <f t="shared" si="26"/>
        <v>0</v>
      </c>
      <c r="I52" s="109">
        <f t="shared" si="26"/>
        <v>0</v>
      </c>
      <c r="J52" s="109">
        <f t="shared" si="26"/>
        <v>0</v>
      </c>
      <c r="K52" s="109">
        <f t="shared" si="26"/>
        <v>0.4</v>
      </c>
      <c r="L52" s="109">
        <f t="shared" si="26"/>
        <v>0.2</v>
      </c>
      <c r="M52" s="109">
        <f t="shared" si="26"/>
        <v>0</v>
      </c>
      <c r="N52" s="109">
        <f t="shared" si="26"/>
        <v>0</v>
      </c>
      <c r="O52" s="109">
        <f t="shared" si="26"/>
        <v>0</v>
      </c>
      <c r="P52" s="109">
        <f t="shared" si="26"/>
        <v>0</v>
      </c>
      <c r="Q52" s="109">
        <f t="shared" si="26"/>
        <v>0.2</v>
      </c>
      <c r="R52" s="109">
        <f t="shared" si="26"/>
        <v>0.8</v>
      </c>
    </row>
    <row r="53" spans="1:18" ht="12" customHeight="1">
      <c r="A53" s="261"/>
      <c r="B53" s="261"/>
      <c r="C53" s="125"/>
      <c r="D53" s="225" t="s">
        <v>426</v>
      </c>
      <c r="E53" s="117"/>
      <c r="F53" s="106">
        <f t="shared" si="2"/>
        <v>5</v>
      </c>
      <c r="G53" s="106">
        <v>0</v>
      </c>
      <c r="H53" s="106">
        <v>0</v>
      </c>
      <c r="I53" s="106">
        <v>0</v>
      </c>
      <c r="J53" s="106">
        <v>0</v>
      </c>
      <c r="K53" s="106">
        <v>5</v>
      </c>
      <c r="L53" s="106">
        <v>0</v>
      </c>
      <c r="M53" s="106">
        <v>0</v>
      </c>
      <c r="N53" s="106">
        <v>0</v>
      </c>
      <c r="O53" s="106">
        <v>1</v>
      </c>
      <c r="P53" s="106">
        <v>0</v>
      </c>
      <c r="Q53" s="106">
        <v>2</v>
      </c>
      <c r="R53" s="106">
        <v>2</v>
      </c>
    </row>
    <row r="54" spans="1:18" ht="12" customHeight="1">
      <c r="A54" s="261"/>
      <c r="B54" s="261"/>
      <c r="C54" s="126"/>
      <c r="D54" s="226"/>
      <c r="E54" s="118"/>
      <c r="F54" s="119">
        <f t="shared" si="2"/>
        <v>1</v>
      </c>
      <c r="G54" s="109">
        <f t="shared" ref="G54:R54" si="27">IF(G53=0,0,G53/$F53)</f>
        <v>0</v>
      </c>
      <c r="H54" s="109">
        <f t="shared" si="27"/>
        <v>0</v>
      </c>
      <c r="I54" s="109">
        <f t="shared" si="27"/>
        <v>0</v>
      </c>
      <c r="J54" s="109">
        <f t="shared" si="27"/>
        <v>0</v>
      </c>
      <c r="K54" s="109">
        <f t="shared" si="27"/>
        <v>1</v>
      </c>
      <c r="L54" s="109">
        <f t="shared" si="27"/>
        <v>0</v>
      </c>
      <c r="M54" s="109">
        <f t="shared" si="27"/>
        <v>0</v>
      </c>
      <c r="N54" s="109">
        <f t="shared" si="27"/>
        <v>0</v>
      </c>
      <c r="O54" s="109">
        <f t="shared" si="27"/>
        <v>0.2</v>
      </c>
      <c r="P54" s="109">
        <f t="shared" si="27"/>
        <v>0</v>
      </c>
      <c r="Q54" s="109">
        <f t="shared" si="27"/>
        <v>0.4</v>
      </c>
      <c r="R54" s="109">
        <f t="shared" si="27"/>
        <v>0.4</v>
      </c>
    </row>
    <row r="55" spans="1:18" ht="12" customHeight="1">
      <c r="A55" s="261"/>
      <c r="B55" s="261"/>
      <c r="C55" s="125"/>
      <c r="D55" s="225" t="s">
        <v>427</v>
      </c>
      <c r="E55" s="117"/>
      <c r="F55" s="106">
        <f t="shared" si="2"/>
        <v>31</v>
      </c>
      <c r="G55" s="106">
        <v>5</v>
      </c>
      <c r="H55" s="106">
        <v>0</v>
      </c>
      <c r="I55" s="106">
        <v>0</v>
      </c>
      <c r="J55" s="106">
        <v>1</v>
      </c>
      <c r="K55" s="106">
        <v>23</v>
      </c>
      <c r="L55" s="106">
        <v>2</v>
      </c>
      <c r="M55" s="106">
        <v>0</v>
      </c>
      <c r="N55" s="106">
        <v>0</v>
      </c>
      <c r="O55" s="106">
        <v>0</v>
      </c>
      <c r="P55" s="106">
        <v>0</v>
      </c>
      <c r="Q55" s="106">
        <v>12</v>
      </c>
      <c r="R55" s="106">
        <v>19</v>
      </c>
    </row>
    <row r="56" spans="1:18" ht="12" customHeight="1">
      <c r="A56" s="261"/>
      <c r="B56" s="261"/>
      <c r="C56" s="126"/>
      <c r="D56" s="226"/>
      <c r="E56" s="118"/>
      <c r="F56" s="119">
        <f t="shared" si="2"/>
        <v>1</v>
      </c>
      <c r="G56" s="109">
        <f t="shared" ref="G56:R56" si="28">IF(G55=0,0,G55/$F55)</f>
        <v>0.16129032258064516</v>
      </c>
      <c r="H56" s="109">
        <f t="shared" si="28"/>
        <v>0</v>
      </c>
      <c r="I56" s="109">
        <f t="shared" si="28"/>
        <v>0</v>
      </c>
      <c r="J56" s="109">
        <f t="shared" si="28"/>
        <v>3.2258064516129031E-2</v>
      </c>
      <c r="K56" s="109">
        <f t="shared" si="28"/>
        <v>0.74193548387096775</v>
      </c>
      <c r="L56" s="109">
        <f t="shared" si="28"/>
        <v>6.4516129032258063E-2</v>
      </c>
      <c r="M56" s="109">
        <f t="shared" si="28"/>
        <v>0</v>
      </c>
      <c r="N56" s="109">
        <f t="shared" si="28"/>
        <v>0</v>
      </c>
      <c r="O56" s="109">
        <f t="shared" si="28"/>
        <v>0</v>
      </c>
      <c r="P56" s="109">
        <f t="shared" si="28"/>
        <v>0</v>
      </c>
      <c r="Q56" s="109">
        <f t="shared" si="28"/>
        <v>0.38709677419354838</v>
      </c>
      <c r="R56" s="109">
        <f t="shared" si="28"/>
        <v>0.61290322580645162</v>
      </c>
    </row>
    <row r="57" spans="1:18" ht="12" customHeight="1">
      <c r="A57" s="261"/>
      <c r="B57" s="261"/>
      <c r="C57" s="125"/>
      <c r="D57" s="225" t="s">
        <v>428</v>
      </c>
      <c r="E57" s="117"/>
      <c r="F57" s="106">
        <f t="shared" si="2"/>
        <v>10</v>
      </c>
      <c r="G57" s="106">
        <v>1</v>
      </c>
      <c r="H57" s="106">
        <v>1</v>
      </c>
      <c r="I57" s="106">
        <v>0</v>
      </c>
      <c r="J57" s="106">
        <v>0</v>
      </c>
      <c r="K57" s="106">
        <v>7</v>
      </c>
      <c r="L57" s="106">
        <v>1</v>
      </c>
      <c r="M57" s="106">
        <v>0</v>
      </c>
      <c r="N57" s="106">
        <v>0</v>
      </c>
      <c r="O57" s="106">
        <v>0</v>
      </c>
      <c r="P57" s="106">
        <v>0</v>
      </c>
      <c r="Q57" s="106">
        <v>3</v>
      </c>
      <c r="R57" s="106">
        <v>7</v>
      </c>
    </row>
    <row r="58" spans="1:18" ht="12" customHeight="1">
      <c r="A58" s="261"/>
      <c r="B58" s="261"/>
      <c r="C58" s="126"/>
      <c r="D58" s="226"/>
      <c r="E58" s="118"/>
      <c r="F58" s="119">
        <f t="shared" si="2"/>
        <v>0.99999999999999989</v>
      </c>
      <c r="G58" s="109">
        <f t="shared" ref="G58:R58" si="29">IF(G57=0,0,G57/$F57)</f>
        <v>0.1</v>
      </c>
      <c r="H58" s="109">
        <f t="shared" si="29"/>
        <v>0.1</v>
      </c>
      <c r="I58" s="109">
        <f t="shared" si="29"/>
        <v>0</v>
      </c>
      <c r="J58" s="109">
        <f t="shared" si="29"/>
        <v>0</v>
      </c>
      <c r="K58" s="109">
        <f t="shared" si="29"/>
        <v>0.7</v>
      </c>
      <c r="L58" s="109">
        <f t="shared" si="29"/>
        <v>0.1</v>
      </c>
      <c r="M58" s="109">
        <f t="shared" si="29"/>
        <v>0</v>
      </c>
      <c r="N58" s="109">
        <f t="shared" si="29"/>
        <v>0</v>
      </c>
      <c r="O58" s="109">
        <f t="shared" si="29"/>
        <v>0</v>
      </c>
      <c r="P58" s="109">
        <f t="shared" si="29"/>
        <v>0</v>
      </c>
      <c r="Q58" s="109">
        <f t="shared" si="29"/>
        <v>0.3</v>
      </c>
      <c r="R58" s="109">
        <f t="shared" si="29"/>
        <v>0.7</v>
      </c>
    </row>
    <row r="59" spans="1:18" ht="12.75" customHeight="1">
      <c r="A59" s="261"/>
      <c r="B59" s="261"/>
      <c r="C59" s="125"/>
      <c r="D59" s="225" t="s">
        <v>429</v>
      </c>
      <c r="E59" s="117"/>
      <c r="F59" s="106">
        <f t="shared" si="2"/>
        <v>28</v>
      </c>
      <c r="G59" s="106">
        <v>12</v>
      </c>
      <c r="H59" s="106">
        <v>0</v>
      </c>
      <c r="I59" s="106">
        <v>0</v>
      </c>
      <c r="J59" s="106">
        <v>0</v>
      </c>
      <c r="K59" s="106">
        <v>16</v>
      </c>
      <c r="L59" s="106">
        <v>0</v>
      </c>
      <c r="M59" s="106">
        <v>0</v>
      </c>
      <c r="N59" s="106">
        <v>0</v>
      </c>
      <c r="O59" s="106">
        <v>1</v>
      </c>
      <c r="P59" s="106">
        <v>0</v>
      </c>
      <c r="Q59" s="106">
        <v>6</v>
      </c>
      <c r="R59" s="106">
        <v>21</v>
      </c>
    </row>
    <row r="60" spans="1:18" ht="12.75" customHeight="1">
      <c r="A60" s="261"/>
      <c r="B60" s="261"/>
      <c r="C60" s="126"/>
      <c r="D60" s="226"/>
      <c r="E60" s="118"/>
      <c r="F60" s="119">
        <f t="shared" si="2"/>
        <v>1</v>
      </c>
      <c r="G60" s="109">
        <f t="shared" ref="G60:R60" si="30">IF(G59=0,0,G59/$F59)</f>
        <v>0.42857142857142855</v>
      </c>
      <c r="H60" s="109">
        <f t="shared" si="30"/>
        <v>0</v>
      </c>
      <c r="I60" s="109">
        <f t="shared" si="30"/>
        <v>0</v>
      </c>
      <c r="J60" s="109">
        <f t="shared" si="30"/>
        <v>0</v>
      </c>
      <c r="K60" s="109">
        <f t="shared" si="30"/>
        <v>0.5714285714285714</v>
      </c>
      <c r="L60" s="109">
        <f t="shared" si="30"/>
        <v>0</v>
      </c>
      <c r="M60" s="109">
        <f t="shared" si="30"/>
        <v>0</v>
      </c>
      <c r="N60" s="109">
        <f t="shared" si="30"/>
        <v>0</v>
      </c>
      <c r="O60" s="109">
        <f t="shared" si="30"/>
        <v>3.5714285714285712E-2</v>
      </c>
      <c r="P60" s="109">
        <f t="shared" si="30"/>
        <v>0</v>
      </c>
      <c r="Q60" s="109">
        <f t="shared" si="30"/>
        <v>0.21428571428571427</v>
      </c>
      <c r="R60" s="109">
        <f t="shared" si="30"/>
        <v>0.75</v>
      </c>
    </row>
    <row r="61" spans="1:18" ht="12" customHeight="1">
      <c r="A61" s="261"/>
      <c r="B61" s="261"/>
      <c r="C61" s="125"/>
      <c r="D61" s="225" t="s">
        <v>21</v>
      </c>
      <c r="E61" s="117"/>
      <c r="F61" s="106">
        <f t="shared" si="2"/>
        <v>13</v>
      </c>
      <c r="G61" s="106">
        <v>3</v>
      </c>
      <c r="H61" s="106">
        <v>0</v>
      </c>
      <c r="I61" s="106">
        <v>0</v>
      </c>
      <c r="J61" s="106">
        <v>0</v>
      </c>
      <c r="K61" s="106">
        <v>10</v>
      </c>
      <c r="L61" s="106">
        <v>0</v>
      </c>
      <c r="M61" s="106">
        <v>0</v>
      </c>
      <c r="N61" s="106">
        <v>0</v>
      </c>
      <c r="O61" s="106">
        <v>0</v>
      </c>
      <c r="P61" s="106">
        <v>0</v>
      </c>
      <c r="Q61" s="106">
        <v>4</v>
      </c>
      <c r="R61" s="106">
        <v>9</v>
      </c>
    </row>
    <row r="62" spans="1:18" ht="12" customHeight="1">
      <c r="A62" s="261"/>
      <c r="B62" s="261"/>
      <c r="C62" s="126"/>
      <c r="D62" s="226"/>
      <c r="E62" s="118"/>
      <c r="F62" s="119">
        <f t="shared" si="2"/>
        <v>1</v>
      </c>
      <c r="G62" s="109">
        <f t="shared" ref="G62:R62" si="31">IF(G61=0,0,G61/$F61)</f>
        <v>0.23076923076923078</v>
      </c>
      <c r="H62" s="109">
        <f t="shared" si="31"/>
        <v>0</v>
      </c>
      <c r="I62" s="109">
        <f t="shared" si="31"/>
        <v>0</v>
      </c>
      <c r="J62" s="109">
        <f t="shared" si="31"/>
        <v>0</v>
      </c>
      <c r="K62" s="109">
        <f t="shared" si="31"/>
        <v>0.76923076923076927</v>
      </c>
      <c r="L62" s="109">
        <f t="shared" si="31"/>
        <v>0</v>
      </c>
      <c r="M62" s="109">
        <f t="shared" si="31"/>
        <v>0</v>
      </c>
      <c r="N62" s="109">
        <f t="shared" si="31"/>
        <v>0</v>
      </c>
      <c r="O62" s="109">
        <f t="shared" si="31"/>
        <v>0</v>
      </c>
      <c r="P62" s="109">
        <f t="shared" si="31"/>
        <v>0</v>
      </c>
      <c r="Q62" s="109">
        <f t="shared" si="31"/>
        <v>0.30769230769230771</v>
      </c>
      <c r="R62" s="109">
        <f t="shared" si="31"/>
        <v>0.69230769230769229</v>
      </c>
    </row>
    <row r="63" spans="1:18" ht="12" customHeight="1">
      <c r="A63" s="261"/>
      <c r="B63" s="261"/>
      <c r="C63" s="125"/>
      <c r="D63" s="225" t="s">
        <v>430</v>
      </c>
      <c r="E63" s="117"/>
      <c r="F63" s="106">
        <f t="shared" si="2"/>
        <v>8</v>
      </c>
      <c r="G63" s="106">
        <v>5</v>
      </c>
      <c r="H63" s="106">
        <v>0</v>
      </c>
      <c r="I63" s="106">
        <v>0</v>
      </c>
      <c r="J63" s="106">
        <v>0</v>
      </c>
      <c r="K63" s="106">
        <v>2</v>
      </c>
      <c r="L63" s="106">
        <v>1</v>
      </c>
      <c r="M63" s="106">
        <v>0</v>
      </c>
      <c r="N63" s="106">
        <v>0</v>
      </c>
      <c r="O63" s="106">
        <v>0</v>
      </c>
      <c r="P63" s="106">
        <v>0</v>
      </c>
      <c r="Q63" s="106">
        <v>2</v>
      </c>
      <c r="R63" s="106">
        <v>6</v>
      </c>
    </row>
    <row r="64" spans="1:18" ht="12" customHeight="1">
      <c r="A64" s="261"/>
      <c r="B64" s="261"/>
      <c r="C64" s="126"/>
      <c r="D64" s="226"/>
      <c r="E64" s="118"/>
      <c r="F64" s="119">
        <f t="shared" si="2"/>
        <v>1</v>
      </c>
      <c r="G64" s="109">
        <f t="shared" ref="G64:R64" si="32">IF(G63=0,0,G63/$F63)</f>
        <v>0.625</v>
      </c>
      <c r="H64" s="109">
        <f t="shared" si="32"/>
        <v>0</v>
      </c>
      <c r="I64" s="109">
        <f t="shared" si="32"/>
        <v>0</v>
      </c>
      <c r="J64" s="109">
        <f t="shared" si="32"/>
        <v>0</v>
      </c>
      <c r="K64" s="109">
        <f t="shared" si="32"/>
        <v>0.25</v>
      </c>
      <c r="L64" s="109">
        <f t="shared" si="32"/>
        <v>0.125</v>
      </c>
      <c r="M64" s="109">
        <f t="shared" si="32"/>
        <v>0</v>
      </c>
      <c r="N64" s="109">
        <f t="shared" si="32"/>
        <v>0</v>
      </c>
      <c r="O64" s="109">
        <f t="shared" si="32"/>
        <v>0</v>
      </c>
      <c r="P64" s="109">
        <f t="shared" si="32"/>
        <v>0</v>
      </c>
      <c r="Q64" s="109">
        <f t="shared" si="32"/>
        <v>0.25</v>
      </c>
      <c r="R64" s="109">
        <f t="shared" si="32"/>
        <v>0.75</v>
      </c>
    </row>
    <row r="65" spans="1:18" ht="12" customHeight="1">
      <c r="A65" s="261"/>
      <c r="B65" s="261"/>
      <c r="C65" s="125"/>
      <c r="D65" s="225" t="s">
        <v>431</v>
      </c>
      <c r="E65" s="117"/>
      <c r="F65" s="106">
        <f t="shared" si="2"/>
        <v>15</v>
      </c>
      <c r="G65" s="106">
        <v>2</v>
      </c>
      <c r="H65" s="106">
        <v>0</v>
      </c>
      <c r="I65" s="106">
        <v>0</v>
      </c>
      <c r="J65" s="106">
        <v>0</v>
      </c>
      <c r="K65" s="106">
        <v>11</v>
      </c>
      <c r="L65" s="106">
        <v>2</v>
      </c>
      <c r="M65" s="106">
        <v>0</v>
      </c>
      <c r="N65" s="106">
        <v>0</v>
      </c>
      <c r="O65" s="106">
        <v>0</v>
      </c>
      <c r="P65" s="106">
        <v>0</v>
      </c>
      <c r="Q65" s="106">
        <v>3</v>
      </c>
      <c r="R65" s="106">
        <v>12</v>
      </c>
    </row>
    <row r="66" spans="1:18" ht="12" customHeight="1">
      <c r="A66" s="261"/>
      <c r="B66" s="261"/>
      <c r="C66" s="126"/>
      <c r="D66" s="226"/>
      <c r="E66" s="118"/>
      <c r="F66" s="119">
        <f t="shared" si="2"/>
        <v>1</v>
      </c>
      <c r="G66" s="109">
        <f t="shared" ref="G66:R66" si="33">IF(G65=0,0,G65/$F65)</f>
        <v>0.13333333333333333</v>
      </c>
      <c r="H66" s="109">
        <f t="shared" si="33"/>
        <v>0</v>
      </c>
      <c r="I66" s="109">
        <f t="shared" si="33"/>
        <v>0</v>
      </c>
      <c r="J66" s="109">
        <f t="shared" si="33"/>
        <v>0</v>
      </c>
      <c r="K66" s="109">
        <f t="shared" si="33"/>
        <v>0.73333333333333328</v>
      </c>
      <c r="L66" s="109">
        <f t="shared" si="33"/>
        <v>0.13333333333333333</v>
      </c>
      <c r="M66" s="109">
        <f t="shared" si="33"/>
        <v>0</v>
      </c>
      <c r="N66" s="109">
        <f t="shared" si="33"/>
        <v>0</v>
      </c>
      <c r="O66" s="109">
        <f t="shared" si="33"/>
        <v>0</v>
      </c>
      <c r="P66" s="109">
        <f t="shared" si="33"/>
        <v>0</v>
      </c>
      <c r="Q66" s="109">
        <f t="shared" si="33"/>
        <v>0.2</v>
      </c>
      <c r="R66" s="109">
        <f t="shared" si="33"/>
        <v>0.8</v>
      </c>
    </row>
    <row r="67" spans="1:18" ht="12" customHeight="1">
      <c r="A67" s="261"/>
      <c r="B67" s="261"/>
      <c r="C67" s="125"/>
      <c r="D67" s="225" t="s">
        <v>432</v>
      </c>
      <c r="E67" s="117"/>
      <c r="F67" s="106">
        <f t="shared" si="2"/>
        <v>5</v>
      </c>
      <c r="G67" s="106">
        <v>1</v>
      </c>
      <c r="H67" s="106">
        <v>0</v>
      </c>
      <c r="I67" s="106">
        <v>0</v>
      </c>
      <c r="J67" s="106">
        <v>0</v>
      </c>
      <c r="K67" s="106">
        <v>4</v>
      </c>
      <c r="L67" s="106">
        <v>0</v>
      </c>
      <c r="M67" s="106">
        <v>0</v>
      </c>
      <c r="N67" s="106">
        <v>0</v>
      </c>
      <c r="O67" s="106">
        <v>0</v>
      </c>
      <c r="P67" s="106">
        <v>1</v>
      </c>
      <c r="Q67" s="106">
        <v>1</v>
      </c>
      <c r="R67" s="106">
        <v>3</v>
      </c>
    </row>
    <row r="68" spans="1:18" ht="12" customHeight="1">
      <c r="A68" s="261"/>
      <c r="B68" s="262"/>
      <c r="C68" s="126"/>
      <c r="D68" s="226"/>
      <c r="E68" s="118"/>
      <c r="F68" s="119">
        <f t="shared" si="2"/>
        <v>1</v>
      </c>
      <c r="G68" s="109">
        <f t="shared" ref="G68:R68" si="34">IF(G67=0,0,G67/$F67)</f>
        <v>0.2</v>
      </c>
      <c r="H68" s="109">
        <f t="shared" si="34"/>
        <v>0</v>
      </c>
      <c r="I68" s="109">
        <f t="shared" si="34"/>
        <v>0</v>
      </c>
      <c r="J68" s="109">
        <f t="shared" si="34"/>
        <v>0</v>
      </c>
      <c r="K68" s="109">
        <f t="shared" si="34"/>
        <v>0.8</v>
      </c>
      <c r="L68" s="109">
        <f t="shared" si="34"/>
        <v>0</v>
      </c>
      <c r="M68" s="109">
        <f t="shared" si="34"/>
        <v>0</v>
      </c>
      <c r="N68" s="109">
        <f t="shared" si="34"/>
        <v>0</v>
      </c>
      <c r="O68" s="109">
        <f t="shared" si="34"/>
        <v>0</v>
      </c>
      <c r="P68" s="109">
        <f t="shared" si="34"/>
        <v>0.2</v>
      </c>
      <c r="Q68" s="109">
        <f t="shared" si="34"/>
        <v>0.2</v>
      </c>
      <c r="R68" s="109">
        <f t="shared" si="34"/>
        <v>0.6</v>
      </c>
    </row>
    <row r="69" spans="1:18" ht="12" customHeight="1">
      <c r="A69" s="261"/>
      <c r="B69" s="260" t="s">
        <v>17</v>
      </c>
      <c r="C69" s="125"/>
      <c r="D69" s="225" t="s">
        <v>16</v>
      </c>
      <c r="E69" s="117"/>
      <c r="F69" s="106">
        <f t="shared" si="2"/>
        <v>681</v>
      </c>
      <c r="G69" s="106">
        <f t="shared" ref="G69:R69" si="35">SUM(G71,G73,G75,G77,G79,G81,G83,G85,G87,G89,G91,G93,G95,G97,G99)</f>
        <v>190</v>
      </c>
      <c r="H69" s="106">
        <f t="shared" si="35"/>
        <v>6</v>
      </c>
      <c r="I69" s="106">
        <f t="shared" si="35"/>
        <v>3</v>
      </c>
      <c r="J69" s="106">
        <f t="shared" si="35"/>
        <v>1</v>
      </c>
      <c r="K69" s="106">
        <f t="shared" si="35"/>
        <v>428</v>
      </c>
      <c r="L69" s="106">
        <f t="shared" si="35"/>
        <v>53</v>
      </c>
      <c r="M69" s="106">
        <f t="shared" si="35"/>
        <v>2</v>
      </c>
      <c r="N69" s="106">
        <f t="shared" si="35"/>
        <v>0</v>
      </c>
      <c r="O69" s="106">
        <f t="shared" si="35"/>
        <v>15</v>
      </c>
      <c r="P69" s="106">
        <f t="shared" si="35"/>
        <v>3</v>
      </c>
      <c r="Q69" s="106">
        <f t="shared" si="35"/>
        <v>168</v>
      </c>
      <c r="R69" s="106">
        <f t="shared" si="35"/>
        <v>493</v>
      </c>
    </row>
    <row r="70" spans="1:18" ht="12" customHeight="1">
      <c r="A70" s="261"/>
      <c r="B70" s="261"/>
      <c r="C70" s="126"/>
      <c r="D70" s="226"/>
      <c r="E70" s="118"/>
      <c r="F70" s="119">
        <f t="shared" si="2"/>
        <v>1</v>
      </c>
      <c r="G70" s="109">
        <f t="shared" ref="G70:R70" si="36">IF(G69=0,0,G69/$F69)</f>
        <v>0.27900146842878121</v>
      </c>
      <c r="H70" s="109">
        <f t="shared" si="36"/>
        <v>8.8105726872246704E-3</v>
      </c>
      <c r="I70" s="109">
        <f t="shared" si="36"/>
        <v>4.4052863436123352E-3</v>
      </c>
      <c r="J70" s="109">
        <f t="shared" si="36"/>
        <v>1.4684287812041115E-3</v>
      </c>
      <c r="K70" s="109">
        <f t="shared" si="36"/>
        <v>0.62848751835535976</v>
      </c>
      <c r="L70" s="109">
        <f t="shared" si="36"/>
        <v>7.7826725403817909E-2</v>
      </c>
      <c r="M70" s="109">
        <f t="shared" si="36"/>
        <v>2.936857562408223E-3</v>
      </c>
      <c r="N70" s="109">
        <f t="shared" si="36"/>
        <v>0</v>
      </c>
      <c r="O70" s="109">
        <f t="shared" si="36"/>
        <v>2.2026431718061675E-2</v>
      </c>
      <c r="P70" s="109">
        <f t="shared" si="36"/>
        <v>4.4052863436123352E-3</v>
      </c>
      <c r="Q70" s="109">
        <f t="shared" si="36"/>
        <v>0.24669603524229075</v>
      </c>
      <c r="R70" s="109">
        <f t="shared" si="36"/>
        <v>0.72393538913362698</v>
      </c>
    </row>
    <row r="71" spans="1:18" ht="12" customHeight="1">
      <c r="A71" s="261"/>
      <c r="B71" s="261"/>
      <c r="C71" s="125"/>
      <c r="D71" s="225" t="s">
        <v>261</v>
      </c>
      <c r="E71" s="117"/>
      <c r="F71" s="106">
        <f t="shared" si="2"/>
        <v>6</v>
      </c>
      <c r="G71" s="106">
        <v>0</v>
      </c>
      <c r="H71" s="106">
        <v>0</v>
      </c>
      <c r="I71" s="106">
        <v>0</v>
      </c>
      <c r="J71" s="106">
        <v>0</v>
      </c>
      <c r="K71" s="106">
        <v>6</v>
      </c>
      <c r="L71" s="106">
        <v>0</v>
      </c>
      <c r="M71" s="106">
        <v>0</v>
      </c>
      <c r="N71" s="106">
        <v>0</v>
      </c>
      <c r="O71" s="106">
        <v>0</v>
      </c>
      <c r="P71" s="106">
        <v>0</v>
      </c>
      <c r="Q71" s="106">
        <v>1</v>
      </c>
      <c r="R71" s="106">
        <v>5</v>
      </c>
    </row>
    <row r="72" spans="1:18" ht="12" customHeight="1">
      <c r="A72" s="261"/>
      <c r="B72" s="261"/>
      <c r="C72" s="126"/>
      <c r="D72" s="226"/>
      <c r="E72" s="118"/>
      <c r="F72" s="119">
        <f t="shared" si="2"/>
        <v>1</v>
      </c>
      <c r="G72" s="109">
        <f t="shared" ref="G72:R72" si="37">IF(G71=0,0,G71/$F71)</f>
        <v>0</v>
      </c>
      <c r="H72" s="109">
        <f t="shared" si="37"/>
        <v>0</v>
      </c>
      <c r="I72" s="109">
        <f t="shared" si="37"/>
        <v>0</v>
      </c>
      <c r="J72" s="109">
        <f t="shared" si="37"/>
        <v>0</v>
      </c>
      <c r="K72" s="109">
        <f t="shared" si="37"/>
        <v>1</v>
      </c>
      <c r="L72" s="109">
        <f t="shared" si="37"/>
        <v>0</v>
      </c>
      <c r="M72" s="109">
        <f t="shared" si="37"/>
        <v>0</v>
      </c>
      <c r="N72" s="109">
        <f t="shared" si="37"/>
        <v>0</v>
      </c>
      <c r="O72" s="109">
        <f t="shared" si="37"/>
        <v>0</v>
      </c>
      <c r="P72" s="109">
        <f t="shared" si="37"/>
        <v>0</v>
      </c>
      <c r="Q72" s="109">
        <f t="shared" si="37"/>
        <v>0.16666666666666666</v>
      </c>
      <c r="R72" s="109">
        <f t="shared" si="37"/>
        <v>0.83333333333333337</v>
      </c>
    </row>
    <row r="73" spans="1:18" ht="12" customHeight="1">
      <c r="A73" s="261"/>
      <c r="B73" s="261"/>
      <c r="C73" s="125"/>
      <c r="D73" s="225" t="s">
        <v>260</v>
      </c>
      <c r="E73" s="117"/>
      <c r="F73" s="106">
        <f t="shared" ref="F73:F100" si="38">SUM(G73:R73)/2</f>
        <v>84</v>
      </c>
      <c r="G73" s="106">
        <v>15</v>
      </c>
      <c r="H73" s="106">
        <v>0</v>
      </c>
      <c r="I73" s="106">
        <v>1</v>
      </c>
      <c r="J73" s="106">
        <v>0</v>
      </c>
      <c r="K73" s="106">
        <v>65</v>
      </c>
      <c r="L73" s="106">
        <v>3</v>
      </c>
      <c r="M73" s="106">
        <v>0</v>
      </c>
      <c r="N73" s="106">
        <v>0</v>
      </c>
      <c r="O73" s="106">
        <v>0</v>
      </c>
      <c r="P73" s="106">
        <v>0</v>
      </c>
      <c r="Q73" s="106">
        <v>23</v>
      </c>
      <c r="R73" s="106">
        <v>61</v>
      </c>
    </row>
    <row r="74" spans="1:18" ht="12" customHeight="1">
      <c r="A74" s="261"/>
      <c r="B74" s="261"/>
      <c r="C74" s="126"/>
      <c r="D74" s="226"/>
      <c r="E74" s="118"/>
      <c r="F74" s="119">
        <f t="shared" si="38"/>
        <v>1</v>
      </c>
      <c r="G74" s="109">
        <f t="shared" ref="G74:R74" si="39">IF(G73=0,0,G73/$F73)</f>
        <v>0.17857142857142858</v>
      </c>
      <c r="H74" s="109">
        <f t="shared" si="39"/>
        <v>0</v>
      </c>
      <c r="I74" s="109">
        <f t="shared" si="39"/>
        <v>1.1904761904761904E-2</v>
      </c>
      <c r="J74" s="109">
        <f t="shared" si="39"/>
        <v>0</v>
      </c>
      <c r="K74" s="109">
        <f t="shared" si="39"/>
        <v>0.77380952380952384</v>
      </c>
      <c r="L74" s="109">
        <f t="shared" si="39"/>
        <v>3.5714285714285712E-2</v>
      </c>
      <c r="M74" s="109">
        <f t="shared" si="39"/>
        <v>0</v>
      </c>
      <c r="N74" s="109">
        <f t="shared" si="39"/>
        <v>0</v>
      </c>
      <c r="O74" s="109">
        <f t="shared" si="39"/>
        <v>0</v>
      </c>
      <c r="P74" s="109">
        <f t="shared" si="39"/>
        <v>0</v>
      </c>
      <c r="Q74" s="109">
        <f t="shared" si="39"/>
        <v>0.27380952380952384</v>
      </c>
      <c r="R74" s="109">
        <f t="shared" si="39"/>
        <v>0.72619047619047616</v>
      </c>
    </row>
    <row r="75" spans="1:18" ht="12" customHeight="1">
      <c r="A75" s="261"/>
      <c r="B75" s="261"/>
      <c r="C75" s="125"/>
      <c r="D75" s="225" t="s">
        <v>13</v>
      </c>
      <c r="E75" s="117"/>
      <c r="F75" s="106">
        <f t="shared" si="38"/>
        <v>24</v>
      </c>
      <c r="G75" s="106">
        <v>13</v>
      </c>
      <c r="H75" s="106">
        <v>0</v>
      </c>
      <c r="I75" s="106">
        <v>0</v>
      </c>
      <c r="J75" s="106">
        <v>0</v>
      </c>
      <c r="K75" s="106">
        <v>10</v>
      </c>
      <c r="L75" s="106">
        <v>1</v>
      </c>
      <c r="M75" s="106">
        <v>0</v>
      </c>
      <c r="N75" s="106">
        <v>0</v>
      </c>
      <c r="O75" s="106">
        <v>0</v>
      </c>
      <c r="P75" s="106">
        <v>0</v>
      </c>
      <c r="Q75" s="106">
        <v>6</v>
      </c>
      <c r="R75" s="106">
        <v>18</v>
      </c>
    </row>
    <row r="76" spans="1:18" ht="12" customHeight="1">
      <c r="A76" s="261"/>
      <c r="B76" s="261"/>
      <c r="C76" s="126"/>
      <c r="D76" s="226"/>
      <c r="E76" s="118"/>
      <c r="F76" s="119">
        <f t="shared" si="38"/>
        <v>1</v>
      </c>
      <c r="G76" s="109">
        <f t="shared" ref="G76:R76" si="40">IF(G75=0,0,G75/$F75)</f>
        <v>0.54166666666666663</v>
      </c>
      <c r="H76" s="109">
        <f t="shared" si="40"/>
        <v>0</v>
      </c>
      <c r="I76" s="109">
        <f t="shared" si="40"/>
        <v>0</v>
      </c>
      <c r="J76" s="109">
        <f t="shared" si="40"/>
        <v>0</v>
      </c>
      <c r="K76" s="109">
        <f t="shared" si="40"/>
        <v>0.41666666666666669</v>
      </c>
      <c r="L76" s="109">
        <f t="shared" si="40"/>
        <v>4.1666666666666664E-2</v>
      </c>
      <c r="M76" s="109">
        <f t="shared" si="40"/>
        <v>0</v>
      </c>
      <c r="N76" s="109">
        <f t="shared" si="40"/>
        <v>0</v>
      </c>
      <c r="O76" s="109">
        <f t="shared" si="40"/>
        <v>0</v>
      </c>
      <c r="P76" s="109">
        <f t="shared" si="40"/>
        <v>0</v>
      </c>
      <c r="Q76" s="109">
        <f t="shared" si="40"/>
        <v>0.25</v>
      </c>
      <c r="R76" s="109">
        <f t="shared" si="40"/>
        <v>0.75</v>
      </c>
    </row>
    <row r="77" spans="1:18" ht="12" customHeight="1">
      <c r="A77" s="261"/>
      <c r="B77" s="261"/>
      <c r="C77" s="125"/>
      <c r="D77" s="225" t="s">
        <v>259</v>
      </c>
      <c r="E77" s="117"/>
      <c r="F77" s="106">
        <f t="shared" si="38"/>
        <v>8</v>
      </c>
      <c r="G77" s="106">
        <v>3</v>
      </c>
      <c r="H77" s="106">
        <v>0</v>
      </c>
      <c r="I77" s="106">
        <v>0</v>
      </c>
      <c r="J77" s="106">
        <v>0</v>
      </c>
      <c r="K77" s="106">
        <v>5</v>
      </c>
      <c r="L77" s="106">
        <v>0</v>
      </c>
      <c r="M77" s="106">
        <v>0</v>
      </c>
      <c r="N77" s="106">
        <v>0</v>
      </c>
      <c r="O77" s="106">
        <v>1</v>
      </c>
      <c r="P77" s="106">
        <v>0</v>
      </c>
      <c r="Q77" s="106">
        <v>1</v>
      </c>
      <c r="R77" s="106">
        <v>6</v>
      </c>
    </row>
    <row r="78" spans="1:18" ht="12" customHeight="1">
      <c r="A78" s="261"/>
      <c r="B78" s="261"/>
      <c r="C78" s="126"/>
      <c r="D78" s="226"/>
      <c r="E78" s="118"/>
      <c r="F78" s="119">
        <f t="shared" si="38"/>
        <v>1</v>
      </c>
      <c r="G78" s="109">
        <f t="shared" ref="G78:R78" si="41">IF(G77=0,0,G77/$F77)</f>
        <v>0.375</v>
      </c>
      <c r="H78" s="109">
        <f t="shared" si="41"/>
        <v>0</v>
      </c>
      <c r="I78" s="109">
        <f t="shared" si="41"/>
        <v>0</v>
      </c>
      <c r="J78" s="109">
        <f t="shared" si="41"/>
        <v>0</v>
      </c>
      <c r="K78" s="109">
        <f t="shared" si="41"/>
        <v>0.625</v>
      </c>
      <c r="L78" s="109">
        <f t="shared" si="41"/>
        <v>0</v>
      </c>
      <c r="M78" s="109">
        <f t="shared" si="41"/>
        <v>0</v>
      </c>
      <c r="N78" s="109">
        <f t="shared" si="41"/>
        <v>0</v>
      </c>
      <c r="O78" s="109">
        <f t="shared" si="41"/>
        <v>0.125</v>
      </c>
      <c r="P78" s="109">
        <f t="shared" si="41"/>
        <v>0</v>
      </c>
      <c r="Q78" s="109">
        <f t="shared" si="41"/>
        <v>0.125</v>
      </c>
      <c r="R78" s="109">
        <f t="shared" si="41"/>
        <v>0.75</v>
      </c>
    </row>
    <row r="79" spans="1:18" ht="12" customHeight="1">
      <c r="A79" s="261"/>
      <c r="B79" s="261"/>
      <c r="C79" s="125"/>
      <c r="D79" s="225" t="s">
        <v>258</v>
      </c>
      <c r="E79" s="117"/>
      <c r="F79" s="106">
        <f t="shared" si="38"/>
        <v>33</v>
      </c>
      <c r="G79" s="106">
        <v>15</v>
      </c>
      <c r="H79" s="106">
        <v>0</v>
      </c>
      <c r="I79" s="106">
        <v>0</v>
      </c>
      <c r="J79" s="106">
        <v>0</v>
      </c>
      <c r="K79" s="106">
        <v>17</v>
      </c>
      <c r="L79" s="106">
        <v>1</v>
      </c>
      <c r="M79" s="106">
        <v>0</v>
      </c>
      <c r="N79" s="106">
        <v>0</v>
      </c>
      <c r="O79" s="106">
        <v>0</v>
      </c>
      <c r="P79" s="106">
        <v>0</v>
      </c>
      <c r="Q79" s="106">
        <v>9</v>
      </c>
      <c r="R79" s="106">
        <v>24</v>
      </c>
    </row>
    <row r="80" spans="1:18" ht="12" customHeight="1">
      <c r="A80" s="261"/>
      <c r="B80" s="261"/>
      <c r="C80" s="126"/>
      <c r="D80" s="226"/>
      <c r="E80" s="118"/>
      <c r="F80" s="119">
        <f t="shared" si="38"/>
        <v>1</v>
      </c>
      <c r="G80" s="109">
        <f t="shared" ref="G80:R80" si="42">IF(G79=0,0,G79/$F79)</f>
        <v>0.45454545454545453</v>
      </c>
      <c r="H80" s="109">
        <f t="shared" si="42"/>
        <v>0</v>
      </c>
      <c r="I80" s="109">
        <f t="shared" si="42"/>
        <v>0</v>
      </c>
      <c r="J80" s="109">
        <f t="shared" si="42"/>
        <v>0</v>
      </c>
      <c r="K80" s="109">
        <f t="shared" si="42"/>
        <v>0.51515151515151514</v>
      </c>
      <c r="L80" s="109">
        <f t="shared" si="42"/>
        <v>3.0303030303030304E-2</v>
      </c>
      <c r="M80" s="109">
        <f t="shared" si="42"/>
        <v>0</v>
      </c>
      <c r="N80" s="109">
        <f t="shared" si="42"/>
        <v>0</v>
      </c>
      <c r="O80" s="109">
        <f t="shared" si="42"/>
        <v>0</v>
      </c>
      <c r="P80" s="109">
        <f t="shared" si="42"/>
        <v>0</v>
      </c>
      <c r="Q80" s="109">
        <f t="shared" si="42"/>
        <v>0.27272727272727271</v>
      </c>
      <c r="R80" s="109">
        <f t="shared" si="42"/>
        <v>0.72727272727272729</v>
      </c>
    </row>
    <row r="81" spans="1:18" ht="12" customHeight="1">
      <c r="A81" s="261"/>
      <c r="B81" s="261"/>
      <c r="C81" s="125"/>
      <c r="D81" s="225" t="s">
        <v>10</v>
      </c>
      <c r="E81" s="117"/>
      <c r="F81" s="106">
        <f t="shared" si="38"/>
        <v>184</v>
      </c>
      <c r="G81" s="106">
        <v>45</v>
      </c>
      <c r="H81" s="106">
        <v>2</v>
      </c>
      <c r="I81" s="106">
        <v>2</v>
      </c>
      <c r="J81" s="106">
        <v>0</v>
      </c>
      <c r="K81" s="106">
        <v>116</v>
      </c>
      <c r="L81" s="106">
        <v>19</v>
      </c>
      <c r="M81" s="106">
        <v>0</v>
      </c>
      <c r="N81" s="106">
        <v>0</v>
      </c>
      <c r="O81" s="106">
        <v>2</v>
      </c>
      <c r="P81" s="106">
        <v>2</v>
      </c>
      <c r="Q81" s="106">
        <v>38</v>
      </c>
      <c r="R81" s="106">
        <v>142</v>
      </c>
    </row>
    <row r="82" spans="1:18" ht="12" customHeight="1">
      <c r="A82" s="261"/>
      <c r="B82" s="261"/>
      <c r="C82" s="126"/>
      <c r="D82" s="226"/>
      <c r="E82" s="118"/>
      <c r="F82" s="119">
        <f t="shared" si="38"/>
        <v>1</v>
      </c>
      <c r="G82" s="109">
        <f t="shared" ref="G82:R82" si="43">IF(G81=0,0,G81/$F81)</f>
        <v>0.24456521739130435</v>
      </c>
      <c r="H82" s="109">
        <f t="shared" si="43"/>
        <v>1.0869565217391304E-2</v>
      </c>
      <c r="I82" s="109">
        <f t="shared" si="43"/>
        <v>1.0869565217391304E-2</v>
      </c>
      <c r="J82" s="109">
        <f t="shared" si="43"/>
        <v>0</v>
      </c>
      <c r="K82" s="109">
        <f t="shared" si="43"/>
        <v>0.63043478260869568</v>
      </c>
      <c r="L82" s="109">
        <f t="shared" si="43"/>
        <v>0.10326086956521739</v>
      </c>
      <c r="M82" s="109">
        <f t="shared" si="43"/>
        <v>0</v>
      </c>
      <c r="N82" s="109">
        <f t="shared" si="43"/>
        <v>0</v>
      </c>
      <c r="O82" s="109">
        <f t="shared" si="43"/>
        <v>1.0869565217391304E-2</v>
      </c>
      <c r="P82" s="109">
        <f t="shared" si="43"/>
        <v>1.0869565217391304E-2</v>
      </c>
      <c r="Q82" s="109">
        <f t="shared" si="43"/>
        <v>0.20652173913043478</v>
      </c>
      <c r="R82" s="109">
        <f t="shared" si="43"/>
        <v>0.77173913043478259</v>
      </c>
    </row>
    <row r="83" spans="1:18" ht="12" customHeight="1">
      <c r="A83" s="261"/>
      <c r="B83" s="261"/>
      <c r="C83" s="125"/>
      <c r="D83" s="225" t="s">
        <v>9</v>
      </c>
      <c r="E83" s="117"/>
      <c r="F83" s="106">
        <f t="shared" si="38"/>
        <v>21</v>
      </c>
      <c r="G83" s="106">
        <v>8</v>
      </c>
      <c r="H83" s="106">
        <v>1</v>
      </c>
      <c r="I83" s="106">
        <v>0</v>
      </c>
      <c r="J83" s="106">
        <v>0</v>
      </c>
      <c r="K83" s="106">
        <v>12</v>
      </c>
      <c r="L83" s="106">
        <v>0</v>
      </c>
      <c r="M83" s="106">
        <v>0</v>
      </c>
      <c r="N83" s="106">
        <v>0</v>
      </c>
      <c r="O83" s="106">
        <v>0</v>
      </c>
      <c r="P83" s="106">
        <v>0</v>
      </c>
      <c r="Q83" s="106">
        <v>7</v>
      </c>
      <c r="R83" s="106">
        <v>14</v>
      </c>
    </row>
    <row r="84" spans="1:18" ht="12" customHeight="1">
      <c r="A84" s="261"/>
      <c r="B84" s="261"/>
      <c r="C84" s="126"/>
      <c r="D84" s="226"/>
      <c r="E84" s="118"/>
      <c r="F84" s="119">
        <f t="shared" si="38"/>
        <v>1</v>
      </c>
      <c r="G84" s="109">
        <f t="shared" ref="G84:R84" si="44">IF(G83=0,0,G83/$F83)</f>
        <v>0.38095238095238093</v>
      </c>
      <c r="H84" s="109">
        <f t="shared" si="44"/>
        <v>4.7619047619047616E-2</v>
      </c>
      <c r="I84" s="109">
        <f t="shared" si="44"/>
        <v>0</v>
      </c>
      <c r="J84" s="109">
        <f t="shared" si="44"/>
        <v>0</v>
      </c>
      <c r="K84" s="109">
        <f t="shared" si="44"/>
        <v>0.5714285714285714</v>
      </c>
      <c r="L84" s="109">
        <f t="shared" si="44"/>
        <v>0</v>
      </c>
      <c r="M84" s="109">
        <f t="shared" si="44"/>
        <v>0</v>
      </c>
      <c r="N84" s="109">
        <f t="shared" si="44"/>
        <v>0</v>
      </c>
      <c r="O84" s="109">
        <f t="shared" si="44"/>
        <v>0</v>
      </c>
      <c r="P84" s="109">
        <f t="shared" si="44"/>
        <v>0</v>
      </c>
      <c r="Q84" s="109">
        <f t="shared" si="44"/>
        <v>0.33333333333333331</v>
      </c>
      <c r="R84" s="109">
        <f t="shared" si="44"/>
        <v>0.66666666666666663</v>
      </c>
    </row>
    <row r="85" spans="1:18" ht="12" customHeight="1">
      <c r="A85" s="261"/>
      <c r="B85" s="261"/>
      <c r="C85" s="125"/>
      <c r="D85" s="225" t="s">
        <v>257</v>
      </c>
      <c r="E85" s="117"/>
      <c r="F85" s="106">
        <f t="shared" si="38"/>
        <v>8</v>
      </c>
      <c r="G85" s="106">
        <v>2</v>
      </c>
      <c r="H85" s="106">
        <v>0</v>
      </c>
      <c r="I85" s="106">
        <v>0</v>
      </c>
      <c r="J85" s="106">
        <v>0</v>
      </c>
      <c r="K85" s="106">
        <v>5</v>
      </c>
      <c r="L85" s="106">
        <v>1</v>
      </c>
      <c r="M85" s="106">
        <v>0</v>
      </c>
      <c r="N85" s="106">
        <v>0</v>
      </c>
      <c r="O85" s="106">
        <v>0</v>
      </c>
      <c r="P85" s="106">
        <v>0</v>
      </c>
      <c r="Q85" s="106">
        <v>2</v>
      </c>
      <c r="R85" s="106">
        <v>6</v>
      </c>
    </row>
    <row r="86" spans="1:18" ht="12" customHeight="1">
      <c r="A86" s="261"/>
      <c r="B86" s="261"/>
      <c r="C86" s="126"/>
      <c r="D86" s="226"/>
      <c r="E86" s="118"/>
      <c r="F86" s="119">
        <f t="shared" si="38"/>
        <v>1</v>
      </c>
      <c r="G86" s="109">
        <f t="shared" ref="G86:R86" si="45">IF(G85=0,0,G85/$F85)</f>
        <v>0.25</v>
      </c>
      <c r="H86" s="109">
        <f t="shared" si="45"/>
        <v>0</v>
      </c>
      <c r="I86" s="109">
        <f t="shared" si="45"/>
        <v>0</v>
      </c>
      <c r="J86" s="109">
        <f t="shared" si="45"/>
        <v>0</v>
      </c>
      <c r="K86" s="109">
        <f t="shared" si="45"/>
        <v>0.625</v>
      </c>
      <c r="L86" s="109">
        <f t="shared" si="45"/>
        <v>0.125</v>
      </c>
      <c r="M86" s="109">
        <f t="shared" si="45"/>
        <v>0</v>
      </c>
      <c r="N86" s="109">
        <f t="shared" si="45"/>
        <v>0</v>
      </c>
      <c r="O86" s="109">
        <f t="shared" si="45"/>
        <v>0</v>
      </c>
      <c r="P86" s="109">
        <f t="shared" si="45"/>
        <v>0</v>
      </c>
      <c r="Q86" s="109">
        <f t="shared" si="45"/>
        <v>0.25</v>
      </c>
      <c r="R86" s="109">
        <f t="shared" si="45"/>
        <v>0.75</v>
      </c>
    </row>
    <row r="87" spans="1:18" ht="13.5" customHeight="1">
      <c r="A87" s="261"/>
      <c r="B87" s="261"/>
      <c r="C87" s="125"/>
      <c r="D87" s="296" t="s">
        <v>256</v>
      </c>
      <c r="E87" s="117"/>
      <c r="F87" s="106">
        <f t="shared" si="38"/>
        <v>19</v>
      </c>
      <c r="G87" s="106">
        <v>4</v>
      </c>
      <c r="H87" s="106">
        <v>0</v>
      </c>
      <c r="I87" s="106">
        <v>0</v>
      </c>
      <c r="J87" s="106">
        <v>0</v>
      </c>
      <c r="K87" s="106">
        <v>14</v>
      </c>
      <c r="L87" s="106">
        <v>1</v>
      </c>
      <c r="M87" s="106">
        <v>0</v>
      </c>
      <c r="N87" s="106">
        <v>0</v>
      </c>
      <c r="O87" s="106">
        <v>0</v>
      </c>
      <c r="P87" s="106">
        <v>1</v>
      </c>
      <c r="Q87" s="106">
        <v>4</v>
      </c>
      <c r="R87" s="106">
        <v>14</v>
      </c>
    </row>
    <row r="88" spans="1:18" ht="13.5" customHeight="1">
      <c r="A88" s="261"/>
      <c r="B88" s="261"/>
      <c r="C88" s="126"/>
      <c r="D88" s="226"/>
      <c r="E88" s="118"/>
      <c r="F88" s="119">
        <f t="shared" si="38"/>
        <v>1</v>
      </c>
      <c r="G88" s="109">
        <f t="shared" ref="G88:R88" si="46">IF(G87=0,0,G87/$F87)</f>
        <v>0.21052631578947367</v>
      </c>
      <c r="H88" s="109">
        <f t="shared" si="46"/>
        <v>0</v>
      </c>
      <c r="I88" s="109">
        <f t="shared" si="46"/>
        <v>0</v>
      </c>
      <c r="J88" s="109">
        <f t="shared" si="46"/>
        <v>0</v>
      </c>
      <c r="K88" s="109">
        <f t="shared" si="46"/>
        <v>0.73684210526315785</v>
      </c>
      <c r="L88" s="109">
        <f t="shared" si="46"/>
        <v>5.2631578947368418E-2</v>
      </c>
      <c r="M88" s="109">
        <f t="shared" si="46"/>
        <v>0</v>
      </c>
      <c r="N88" s="109">
        <f t="shared" si="46"/>
        <v>0</v>
      </c>
      <c r="O88" s="109">
        <f t="shared" si="46"/>
        <v>0</v>
      </c>
      <c r="P88" s="109">
        <f t="shared" si="46"/>
        <v>5.2631578947368418E-2</v>
      </c>
      <c r="Q88" s="109">
        <f t="shared" si="46"/>
        <v>0.21052631578947367</v>
      </c>
      <c r="R88" s="109">
        <f t="shared" si="46"/>
        <v>0.73684210526315785</v>
      </c>
    </row>
    <row r="89" spans="1:18" ht="12" customHeight="1">
      <c r="A89" s="261"/>
      <c r="B89" s="261"/>
      <c r="C89" s="125"/>
      <c r="D89" s="225" t="s">
        <v>255</v>
      </c>
      <c r="E89" s="117"/>
      <c r="F89" s="106">
        <f t="shared" si="38"/>
        <v>45</v>
      </c>
      <c r="G89" s="106">
        <v>11</v>
      </c>
      <c r="H89" s="106">
        <v>0</v>
      </c>
      <c r="I89" s="106">
        <v>0</v>
      </c>
      <c r="J89" s="106">
        <v>1</v>
      </c>
      <c r="K89" s="106">
        <v>25</v>
      </c>
      <c r="L89" s="106">
        <v>8</v>
      </c>
      <c r="M89" s="106">
        <v>0</v>
      </c>
      <c r="N89" s="106">
        <v>0</v>
      </c>
      <c r="O89" s="106">
        <v>0</v>
      </c>
      <c r="P89" s="106">
        <v>0</v>
      </c>
      <c r="Q89" s="106">
        <v>12</v>
      </c>
      <c r="R89" s="106">
        <v>33</v>
      </c>
    </row>
    <row r="90" spans="1:18" ht="12" customHeight="1">
      <c r="A90" s="261"/>
      <c r="B90" s="261"/>
      <c r="C90" s="126"/>
      <c r="D90" s="226"/>
      <c r="E90" s="118"/>
      <c r="F90" s="119">
        <f t="shared" si="38"/>
        <v>1</v>
      </c>
      <c r="G90" s="109">
        <f t="shared" ref="G90:R90" si="47">IF(G89=0,0,G89/$F89)</f>
        <v>0.24444444444444444</v>
      </c>
      <c r="H90" s="109">
        <f t="shared" si="47"/>
        <v>0</v>
      </c>
      <c r="I90" s="109">
        <f t="shared" si="47"/>
        <v>0</v>
      </c>
      <c r="J90" s="109">
        <f t="shared" si="47"/>
        <v>2.2222222222222223E-2</v>
      </c>
      <c r="K90" s="109">
        <f t="shared" si="47"/>
        <v>0.55555555555555558</v>
      </c>
      <c r="L90" s="109">
        <f t="shared" si="47"/>
        <v>0.17777777777777778</v>
      </c>
      <c r="M90" s="109">
        <f t="shared" si="47"/>
        <v>0</v>
      </c>
      <c r="N90" s="109">
        <f t="shared" si="47"/>
        <v>0</v>
      </c>
      <c r="O90" s="109">
        <f t="shared" si="47"/>
        <v>0</v>
      </c>
      <c r="P90" s="109">
        <f t="shared" si="47"/>
        <v>0</v>
      </c>
      <c r="Q90" s="109">
        <f t="shared" si="47"/>
        <v>0.26666666666666666</v>
      </c>
      <c r="R90" s="109">
        <f t="shared" si="47"/>
        <v>0.73333333333333328</v>
      </c>
    </row>
    <row r="91" spans="1:18" ht="12" customHeight="1">
      <c r="A91" s="261"/>
      <c r="B91" s="261"/>
      <c r="C91" s="125"/>
      <c r="D91" s="225" t="s">
        <v>254</v>
      </c>
      <c r="E91" s="117"/>
      <c r="F91" s="106">
        <f t="shared" si="38"/>
        <v>16</v>
      </c>
      <c r="G91" s="106">
        <v>2</v>
      </c>
      <c r="H91" s="106">
        <v>0</v>
      </c>
      <c r="I91" s="106">
        <v>0</v>
      </c>
      <c r="J91" s="106">
        <v>0</v>
      </c>
      <c r="K91" s="106">
        <v>10</v>
      </c>
      <c r="L91" s="106">
        <v>4</v>
      </c>
      <c r="M91" s="106">
        <v>0</v>
      </c>
      <c r="N91" s="106">
        <v>0</v>
      </c>
      <c r="O91" s="106">
        <v>0</v>
      </c>
      <c r="P91" s="106">
        <v>0</v>
      </c>
      <c r="Q91" s="106">
        <v>4</v>
      </c>
      <c r="R91" s="106">
        <v>12</v>
      </c>
    </row>
    <row r="92" spans="1:18" ht="12" customHeight="1">
      <c r="A92" s="261"/>
      <c r="B92" s="261"/>
      <c r="C92" s="126"/>
      <c r="D92" s="226"/>
      <c r="E92" s="118"/>
      <c r="F92" s="119">
        <f t="shared" si="38"/>
        <v>1</v>
      </c>
      <c r="G92" s="109">
        <f t="shared" ref="G92:R92" si="48">IF(G91=0,0,G91/$F91)</f>
        <v>0.125</v>
      </c>
      <c r="H92" s="109">
        <f t="shared" si="48"/>
        <v>0</v>
      </c>
      <c r="I92" s="109">
        <f t="shared" si="48"/>
        <v>0</v>
      </c>
      <c r="J92" s="109">
        <f t="shared" si="48"/>
        <v>0</v>
      </c>
      <c r="K92" s="109">
        <f t="shared" si="48"/>
        <v>0.625</v>
      </c>
      <c r="L92" s="109">
        <f t="shared" si="48"/>
        <v>0.25</v>
      </c>
      <c r="M92" s="109">
        <f t="shared" si="48"/>
        <v>0</v>
      </c>
      <c r="N92" s="109">
        <f t="shared" si="48"/>
        <v>0</v>
      </c>
      <c r="O92" s="109">
        <f t="shared" si="48"/>
        <v>0</v>
      </c>
      <c r="P92" s="109">
        <f t="shared" si="48"/>
        <v>0</v>
      </c>
      <c r="Q92" s="109">
        <f t="shared" si="48"/>
        <v>0.25</v>
      </c>
      <c r="R92" s="109">
        <f t="shared" si="48"/>
        <v>0.75</v>
      </c>
    </row>
    <row r="93" spans="1:18" ht="12" customHeight="1">
      <c r="A93" s="261"/>
      <c r="B93" s="261"/>
      <c r="C93" s="125"/>
      <c r="D93" s="225" t="s">
        <v>253</v>
      </c>
      <c r="E93" s="117"/>
      <c r="F93" s="106">
        <f t="shared" si="38"/>
        <v>19</v>
      </c>
      <c r="G93" s="106">
        <v>7</v>
      </c>
      <c r="H93" s="106">
        <v>0</v>
      </c>
      <c r="I93" s="106">
        <v>0</v>
      </c>
      <c r="J93" s="106">
        <v>0</v>
      </c>
      <c r="K93" s="106">
        <v>11</v>
      </c>
      <c r="L93" s="106">
        <v>1</v>
      </c>
      <c r="M93" s="106">
        <v>0</v>
      </c>
      <c r="N93" s="106">
        <v>0</v>
      </c>
      <c r="O93" s="106">
        <v>0</v>
      </c>
      <c r="P93" s="106">
        <v>0</v>
      </c>
      <c r="Q93" s="106">
        <v>3</v>
      </c>
      <c r="R93" s="106">
        <v>16</v>
      </c>
    </row>
    <row r="94" spans="1:18" ht="12" customHeight="1">
      <c r="A94" s="261"/>
      <c r="B94" s="261"/>
      <c r="C94" s="126"/>
      <c r="D94" s="226"/>
      <c r="E94" s="118"/>
      <c r="F94" s="119">
        <f t="shared" si="38"/>
        <v>1</v>
      </c>
      <c r="G94" s="109">
        <f t="shared" ref="G94:R94" si="49">IF(G93=0,0,G93/$F93)</f>
        <v>0.36842105263157893</v>
      </c>
      <c r="H94" s="109">
        <f t="shared" si="49"/>
        <v>0</v>
      </c>
      <c r="I94" s="109">
        <f t="shared" si="49"/>
        <v>0</v>
      </c>
      <c r="J94" s="109">
        <f t="shared" si="49"/>
        <v>0</v>
      </c>
      <c r="K94" s="109">
        <f t="shared" si="49"/>
        <v>0.57894736842105265</v>
      </c>
      <c r="L94" s="109">
        <f t="shared" si="49"/>
        <v>5.2631578947368418E-2</v>
      </c>
      <c r="M94" s="109">
        <f t="shared" si="49"/>
        <v>0</v>
      </c>
      <c r="N94" s="109">
        <f t="shared" si="49"/>
        <v>0</v>
      </c>
      <c r="O94" s="109">
        <f t="shared" si="49"/>
        <v>0</v>
      </c>
      <c r="P94" s="109">
        <f t="shared" si="49"/>
        <v>0</v>
      </c>
      <c r="Q94" s="109">
        <f t="shared" si="49"/>
        <v>0.15789473684210525</v>
      </c>
      <c r="R94" s="109">
        <f t="shared" si="49"/>
        <v>0.84210526315789469</v>
      </c>
    </row>
    <row r="95" spans="1:18" ht="12" customHeight="1">
      <c r="A95" s="261"/>
      <c r="B95" s="261"/>
      <c r="C95" s="125"/>
      <c r="D95" s="225" t="s">
        <v>252</v>
      </c>
      <c r="E95" s="117"/>
      <c r="F95" s="106">
        <f t="shared" si="38"/>
        <v>146</v>
      </c>
      <c r="G95" s="106">
        <v>47</v>
      </c>
      <c r="H95" s="106">
        <v>1</v>
      </c>
      <c r="I95" s="106">
        <v>0</v>
      </c>
      <c r="J95" s="106">
        <v>0</v>
      </c>
      <c r="K95" s="106">
        <v>90</v>
      </c>
      <c r="L95" s="106">
        <v>8</v>
      </c>
      <c r="M95" s="106">
        <v>2</v>
      </c>
      <c r="N95" s="106">
        <v>0</v>
      </c>
      <c r="O95" s="106">
        <v>8</v>
      </c>
      <c r="P95" s="106">
        <v>0</v>
      </c>
      <c r="Q95" s="106">
        <v>37</v>
      </c>
      <c r="R95" s="106">
        <v>99</v>
      </c>
    </row>
    <row r="96" spans="1:18" ht="12" customHeight="1">
      <c r="A96" s="261"/>
      <c r="B96" s="261"/>
      <c r="C96" s="126"/>
      <c r="D96" s="226"/>
      <c r="E96" s="118"/>
      <c r="F96" s="119">
        <f t="shared" si="38"/>
        <v>1</v>
      </c>
      <c r="G96" s="109">
        <f t="shared" ref="G96:R96" si="50">IF(G95=0,0,G95/$F95)</f>
        <v>0.32191780821917809</v>
      </c>
      <c r="H96" s="109">
        <f t="shared" si="50"/>
        <v>6.8493150684931503E-3</v>
      </c>
      <c r="I96" s="109">
        <f t="shared" si="50"/>
        <v>0</v>
      </c>
      <c r="J96" s="109">
        <f t="shared" si="50"/>
        <v>0</v>
      </c>
      <c r="K96" s="109">
        <f t="shared" si="50"/>
        <v>0.61643835616438358</v>
      </c>
      <c r="L96" s="109">
        <f t="shared" si="50"/>
        <v>5.4794520547945202E-2</v>
      </c>
      <c r="M96" s="109">
        <f t="shared" si="50"/>
        <v>1.3698630136986301E-2</v>
      </c>
      <c r="N96" s="109">
        <f t="shared" si="50"/>
        <v>0</v>
      </c>
      <c r="O96" s="109">
        <f t="shared" si="50"/>
        <v>5.4794520547945202E-2</v>
      </c>
      <c r="P96" s="109">
        <f t="shared" si="50"/>
        <v>0</v>
      </c>
      <c r="Q96" s="109">
        <f t="shared" si="50"/>
        <v>0.25342465753424659</v>
      </c>
      <c r="R96" s="109">
        <f t="shared" si="50"/>
        <v>0.67808219178082196</v>
      </c>
    </row>
    <row r="97" spans="1:18" ht="12" customHeight="1">
      <c r="A97" s="261"/>
      <c r="B97" s="261"/>
      <c r="C97" s="125"/>
      <c r="D97" s="225" t="s">
        <v>251</v>
      </c>
      <c r="E97" s="117"/>
      <c r="F97" s="106">
        <f t="shared" si="38"/>
        <v>22</v>
      </c>
      <c r="G97" s="106">
        <v>11</v>
      </c>
      <c r="H97" s="106">
        <v>2</v>
      </c>
      <c r="I97" s="106">
        <v>0</v>
      </c>
      <c r="J97" s="106">
        <v>0</v>
      </c>
      <c r="K97" s="106">
        <v>7</v>
      </c>
      <c r="L97" s="106">
        <v>2</v>
      </c>
      <c r="M97" s="106">
        <v>0</v>
      </c>
      <c r="N97" s="106">
        <v>0</v>
      </c>
      <c r="O97" s="106">
        <v>0</v>
      </c>
      <c r="P97" s="106">
        <v>0</v>
      </c>
      <c r="Q97" s="106">
        <v>6</v>
      </c>
      <c r="R97" s="106">
        <v>16</v>
      </c>
    </row>
    <row r="98" spans="1:18" ht="12" customHeight="1">
      <c r="A98" s="261"/>
      <c r="B98" s="261"/>
      <c r="C98" s="126"/>
      <c r="D98" s="226"/>
      <c r="E98" s="118"/>
      <c r="F98" s="119">
        <f t="shared" si="38"/>
        <v>1</v>
      </c>
      <c r="G98" s="109">
        <f t="shared" ref="G98:R98" si="51">IF(G97=0,0,G97/$F97)</f>
        <v>0.5</v>
      </c>
      <c r="H98" s="109">
        <f t="shared" si="51"/>
        <v>9.0909090909090912E-2</v>
      </c>
      <c r="I98" s="109">
        <f t="shared" si="51"/>
        <v>0</v>
      </c>
      <c r="J98" s="109">
        <f t="shared" si="51"/>
        <v>0</v>
      </c>
      <c r="K98" s="109">
        <f t="shared" si="51"/>
        <v>0.31818181818181818</v>
      </c>
      <c r="L98" s="109">
        <f t="shared" si="51"/>
        <v>9.0909090909090912E-2</v>
      </c>
      <c r="M98" s="109">
        <f t="shared" si="51"/>
        <v>0</v>
      </c>
      <c r="N98" s="109">
        <f t="shared" si="51"/>
        <v>0</v>
      </c>
      <c r="O98" s="109">
        <f t="shared" si="51"/>
        <v>0</v>
      </c>
      <c r="P98" s="109">
        <f t="shared" si="51"/>
        <v>0</v>
      </c>
      <c r="Q98" s="109">
        <f t="shared" si="51"/>
        <v>0.27272727272727271</v>
      </c>
      <c r="R98" s="109">
        <f t="shared" si="51"/>
        <v>0.72727272727272729</v>
      </c>
    </row>
    <row r="99" spans="1:18" ht="12.75" customHeight="1">
      <c r="A99" s="261"/>
      <c r="B99" s="261"/>
      <c r="C99" s="125"/>
      <c r="D99" s="225" t="s">
        <v>250</v>
      </c>
      <c r="E99" s="117"/>
      <c r="F99" s="106">
        <f t="shared" si="38"/>
        <v>46</v>
      </c>
      <c r="G99" s="106">
        <v>7</v>
      </c>
      <c r="H99" s="106">
        <v>0</v>
      </c>
      <c r="I99" s="106">
        <v>0</v>
      </c>
      <c r="J99" s="106">
        <v>0</v>
      </c>
      <c r="K99" s="106">
        <v>35</v>
      </c>
      <c r="L99" s="106">
        <v>4</v>
      </c>
      <c r="M99" s="106">
        <v>0</v>
      </c>
      <c r="N99" s="106">
        <v>0</v>
      </c>
      <c r="O99" s="106">
        <v>4</v>
      </c>
      <c r="P99" s="106">
        <v>0</v>
      </c>
      <c r="Q99" s="106">
        <v>15</v>
      </c>
      <c r="R99" s="106">
        <v>27</v>
      </c>
    </row>
    <row r="100" spans="1:18" ht="12.75" customHeight="1">
      <c r="A100" s="262"/>
      <c r="B100" s="262"/>
      <c r="C100" s="126"/>
      <c r="D100" s="226"/>
      <c r="E100" s="118"/>
      <c r="F100" s="128">
        <f t="shared" si="38"/>
        <v>1</v>
      </c>
      <c r="G100" s="109">
        <f t="shared" ref="G100:R100" si="52">IF(G99=0,0,G99/$F99)</f>
        <v>0.15217391304347827</v>
      </c>
      <c r="H100" s="109">
        <f t="shared" si="52"/>
        <v>0</v>
      </c>
      <c r="I100" s="109">
        <f t="shared" si="52"/>
        <v>0</v>
      </c>
      <c r="J100" s="109">
        <f t="shared" si="52"/>
        <v>0</v>
      </c>
      <c r="K100" s="109">
        <f t="shared" si="52"/>
        <v>0.76086956521739135</v>
      </c>
      <c r="L100" s="109">
        <f t="shared" si="52"/>
        <v>8.6956521739130432E-2</v>
      </c>
      <c r="M100" s="109">
        <f t="shared" si="52"/>
        <v>0</v>
      </c>
      <c r="N100" s="109">
        <f t="shared" si="52"/>
        <v>0</v>
      </c>
      <c r="O100" s="109">
        <f t="shared" si="52"/>
        <v>8.6956521739130432E-2</v>
      </c>
      <c r="P100" s="109">
        <f t="shared" si="52"/>
        <v>0</v>
      </c>
      <c r="Q100" s="109">
        <f t="shared" si="52"/>
        <v>0.32608695652173914</v>
      </c>
      <c r="R100" s="109">
        <f t="shared" si="52"/>
        <v>0.58695652173913049</v>
      </c>
    </row>
  </sheetData>
  <mergeCells count="69">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M4:P4"/>
    <mergeCell ref="Q4:Q6"/>
    <mergeCell ref="D31:D32"/>
    <mergeCell ref="D33:D34"/>
    <mergeCell ref="A7:E8"/>
    <mergeCell ref="A9:A18"/>
    <mergeCell ref="B9:E10"/>
    <mergeCell ref="B11:E12"/>
    <mergeCell ref="B13:E14"/>
    <mergeCell ref="B15:E16"/>
    <mergeCell ref="B17:E18"/>
    <mergeCell ref="R4:R6"/>
    <mergeCell ref="H5:H6"/>
    <mergeCell ref="M5:M6"/>
    <mergeCell ref="N5:N6"/>
    <mergeCell ref="A3:E6"/>
    <mergeCell ref="F3:F6"/>
    <mergeCell ref="G3:L3"/>
    <mergeCell ref="M3:R3"/>
    <mergeCell ref="G4:J4"/>
    <mergeCell ref="O5:O6"/>
    <mergeCell ref="P5:P6"/>
    <mergeCell ref="I5:I6"/>
    <mergeCell ref="J5:J6"/>
    <mergeCell ref="G5:G6"/>
    <mergeCell ref="K4:K6"/>
    <mergeCell ref="L4:L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100"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7" width="7.625" style="3" customWidth="1"/>
    <col min="18" max="16384" width="9" style="3"/>
  </cols>
  <sheetData>
    <row r="1" spans="1:17" ht="14.25">
      <c r="A1" s="18" t="s">
        <v>646</v>
      </c>
    </row>
    <row r="2" spans="1:17">
      <c r="Q2" s="46" t="s">
        <v>153</v>
      </c>
    </row>
    <row r="3" spans="1:17" ht="18.75" customHeight="1">
      <c r="A3" s="238" t="s">
        <v>64</v>
      </c>
      <c r="B3" s="239"/>
      <c r="C3" s="239"/>
      <c r="D3" s="239"/>
      <c r="E3" s="240"/>
      <c r="F3" s="184" t="s">
        <v>220</v>
      </c>
      <c r="G3" s="199"/>
      <c r="H3" s="199"/>
      <c r="I3" s="185"/>
      <c r="J3" s="184" t="s">
        <v>235</v>
      </c>
      <c r="K3" s="199"/>
      <c r="L3" s="199"/>
      <c r="M3" s="185"/>
      <c r="N3" s="184" t="s">
        <v>234</v>
      </c>
      <c r="O3" s="199"/>
      <c r="P3" s="199"/>
      <c r="Q3" s="185"/>
    </row>
    <row r="4" spans="1:17" ht="18.75" customHeight="1">
      <c r="A4" s="241"/>
      <c r="B4" s="242"/>
      <c r="C4" s="242"/>
      <c r="D4" s="242"/>
      <c r="E4" s="243"/>
      <c r="F4" s="247"/>
      <c r="G4" s="325"/>
      <c r="H4" s="325"/>
      <c r="I4" s="326"/>
      <c r="J4" s="247"/>
      <c r="K4" s="325"/>
      <c r="L4" s="325"/>
      <c r="M4" s="326"/>
      <c r="N4" s="247"/>
      <c r="O4" s="325"/>
      <c r="P4" s="325"/>
      <c r="Q4" s="326"/>
    </row>
    <row r="5" spans="1:17" ht="44.25" customHeight="1">
      <c r="A5" s="241"/>
      <c r="B5" s="242"/>
      <c r="C5" s="242"/>
      <c r="D5" s="242"/>
      <c r="E5" s="243"/>
      <c r="F5" s="253" t="s">
        <v>266</v>
      </c>
      <c r="G5" s="221" t="s">
        <v>265</v>
      </c>
      <c r="H5" s="221" t="s">
        <v>264</v>
      </c>
      <c r="I5" s="221" t="s">
        <v>154</v>
      </c>
      <c r="J5" s="253" t="s">
        <v>266</v>
      </c>
      <c r="K5" s="221" t="s">
        <v>265</v>
      </c>
      <c r="L5" s="221" t="s">
        <v>264</v>
      </c>
      <c r="M5" s="221" t="s">
        <v>154</v>
      </c>
      <c r="N5" s="253" t="s">
        <v>266</v>
      </c>
      <c r="O5" s="221" t="s">
        <v>265</v>
      </c>
      <c r="P5" s="221" t="s">
        <v>264</v>
      </c>
      <c r="Q5" s="221" t="s">
        <v>154</v>
      </c>
    </row>
    <row r="6" spans="1:17" ht="24.75" customHeight="1">
      <c r="A6" s="244"/>
      <c r="B6" s="245"/>
      <c r="C6" s="245"/>
      <c r="D6" s="245"/>
      <c r="E6" s="246"/>
      <c r="F6" s="152"/>
      <c r="G6" s="223"/>
      <c r="H6" s="223"/>
      <c r="I6" s="223"/>
      <c r="J6" s="152"/>
      <c r="K6" s="223"/>
      <c r="L6" s="223"/>
      <c r="M6" s="223"/>
      <c r="N6" s="152"/>
      <c r="O6" s="223"/>
      <c r="P6" s="223"/>
      <c r="Q6" s="223"/>
    </row>
    <row r="7" spans="1:17" ht="12" customHeight="1">
      <c r="A7" s="158" t="s">
        <v>50</v>
      </c>
      <c r="B7" s="159"/>
      <c r="C7" s="159"/>
      <c r="D7" s="159"/>
      <c r="E7" s="160"/>
      <c r="F7" s="41">
        <f>SUM(F9,F11,F13,F15,F17)</f>
        <v>608</v>
      </c>
      <c r="G7" s="41">
        <f t="shared" ref="G7:P7" si="0">SUM(G9,G11,G13,G15,G17)</f>
        <v>84</v>
      </c>
      <c r="H7" s="41">
        <f t="shared" si="0"/>
        <v>455</v>
      </c>
      <c r="I7" s="41">
        <f t="shared" si="0"/>
        <v>69</v>
      </c>
      <c r="J7" s="41">
        <f t="shared" si="0"/>
        <v>622</v>
      </c>
      <c r="K7" s="41">
        <f t="shared" si="0"/>
        <v>152</v>
      </c>
      <c r="L7" s="41">
        <f t="shared" si="0"/>
        <v>401</v>
      </c>
      <c r="M7" s="41">
        <f t="shared" si="0"/>
        <v>69</v>
      </c>
      <c r="N7" s="41">
        <f>SUM(N9,N11,N13,N15,N17)</f>
        <v>69</v>
      </c>
      <c r="O7" s="41">
        <f>SUM(O9,O11,O13,O15,O17)</f>
        <v>24</v>
      </c>
      <c r="P7" s="41">
        <f t="shared" si="0"/>
        <v>33</v>
      </c>
      <c r="Q7" s="41">
        <f>SUM(Q9,Q11,Q13,Q15,Q17)</f>
        <v>12</v>
      </c>
    </row>
    <row r="8" spans="1:17" ht="12" customHeight="1">
      <c r="A8" s="161"/>
      <c r="B8" s="162"/>
      <c r="C8" s="162"/>
      <c r="D8" s="162"/>
      <c r="E8" s="163"/>
      <c r="F8" s="37">
        <f>IF(F7=0,0,F7/F7)</f>
        <v>1</v>
      </c>
      <c r="G8" s="37">
        <f>IF(G7=0,0,G7/$F7)</f>
        <v>0.13815789473684212</v>
      </c>
      <c r="H8" s="37">
        <f>IF(H7=0,0,H7/$F7)</f>
        <v>0.74835526315789469</v>
      </c>
      <c r="I8" s="37">
        <f>IF(I7=0,0,I7/$F7)</f>
        <v>0.11348684210526316</v>
      </c>
      <c r="J8" s="37">
        <f>IF(J7=0,0,J7/J7)</f>
        <v>1</v>
      </c>
      <c r="K8" s="37">
        <f>IF(K7=0,0,K7/$J7)</f>
        <v>0.24437299035369775</v>
      </c>
      <c r="L8" s="37">
        <f>IF(L7=0,0,L7/$J7)</f>
        <v>0.64469453376205788</v>
      </c>
      <c r="M8" s="37">
        <f>IF(M7=0,0,M7/$J7)</f>
        <v>0.11093247588424437</v>
      </c>
      <c r="N8" s="37">
        <f>IF(N7=0,0,N7/N7)</f>
        <v>1</v>
      </c>
      <c r="O8" s="37">
        <f>IF(O7=0,0,O7/$N7)</f>
        <v>0.34782608695652173</v>
      </c>
      <c r="P8" s="37">
        <f>IF(P7=0,0,P7/$N7)</f>
        <v>0.47826086956521741</v>
      </c>
      <c r="Q8" s="37">
        <f>IF(Q7=0,0,Q7/$N7)</f>
        <v>0.17391304347826086</v>
      </c>
    </row>
    <row r="9" spans="1:17" ht="12" customHeight="1">
      <c r="A9" s="174" t="s">
        <v>49</v>
      </c>
      <c r="B9" s="232" t="s">
        <v>48</v>
      </c>
      <c r="C9" s="233"/>
      <c r="D9" s="233"/>
      <c r="E9" s="234"/>
      <c r="F9" s="41">
        <f>SUM(G9:I9)</f>
        <v>89</v>
      </c>
      <c r="G9" s="41">
        <v>12</v>
      </c>
      <c r="H9" s="41">
        <v>68</v>
      </c>
      <c r="I9" s="41">
        <v>9</v>
      </c>
      <c r="J9" s="41">
        <f>SUM(K9:M9)</f>
        <v>93</v>
      </c>
      <c r="K9" s="41">
        <v>21</v>
      </c>
      <c r="L9" s="41">
        <v>62</v>
      </c>
      <c r="M9" s="41">
        <v>10</v>
      </c>
      <c r="N9" s="41">
        <f>SUM(O9:Q9)</f>
        <v>11</v>
      </c>
      <c r="O9" s="41">
        <v>3</v>
      </c>
      <c r="P9" s="41">
        <v>8</v>
      </c>
      <c r="Q9" s="41">
        <v>0</v>
      </c>
    </row>
    <row r="10" spans="1:17" ht="12" customHeight="1">
      <c r="A10" s="175"/>
      <c r="B10" s="235"/>
      <c r="C10" s="236"/>
      <c r="D10" s="236"/>
      <c r="E10" s="237"/>
      <c r="F10" s="37">
        <f>IF(F9=0,0,F9/F9)</f>
        <v>1</v>
      </c>
      <c r="G10" s="37">
        <f>IF(G9=0,0,G9/F9)</f>
        <v>0.1348314606741573</v>
      </c>
      <c r="H10" s="37">
        <f>IF(H9=0,0,H9/$F9)</f>
        <v>0.7640449438202247</v>
      </c>
      <c r="I10" s="37">
        <f>IF(I9=0,0,I9/$F9)</f>
        <v>0.10112359550561797</v>
      </c>
      <c r="J10" s="37">
        <f>IF(J9=0,0,J9/J9)</f>
        <v>1</v>
      </c>
      <c r="K10" s="37">
        <f>IF(K9=0,0,K9/$J9)</f>
        <v>0.22580645161290322</v>
      </c>
      <c r="L10" s="37">
        <f>IF(L9=0,0,L9/$J9)</f>
        <v>0.66666666666666663</v>
      </c>
      <c r="M10" s="37">
        <f>IF(M9=0,0,M9/$J9)</f>
        <v>0.10752688172043011</v>
      </c>
      <c r="N10" s="37">
        <f>IF(N9=0,0,N9/N9)</f>
        <v>1</v>
      </c>
      <c r="O10" s="37">
        <f>IF(O9=0,0,O9/$N9)</f>
        <v>0.27272727272727271</v>
      </c>
      <c r="P10" s="37">
        <f>IF(P9=0,0,P9/$N9)</f>
        <v>0.72727272727272729</v>
      </c>
      <c r="Q10" s="37">
        <f>IF(Q9=0,0,Q9/$N9)</f>
        <v>0</v>
      </c>
    </row>
    <row r="11" spans="1:17" ht="12" customHeight="1">
      <c r="A11" s="175"/>
      <c r="B11" s="232" t="s">
        <v>47</v>
      </c>
      <c r="C11" s="233"/>
      <c r="D11" s="233"/>
      <c r="E11" s="234"/>
      <c r="F11" s="41">
        <f>SUM(G11:I11)</f>
        <v>99</v>
      </c>
      <c r="G11" s="41">
        <v>10</v>
      </c>
      <c r="H11" s="41">
        <v>79</v>
      </c>
      <c r="I11" s="41">
        <v>10</v>
      </c>
      <c r="J11" s="41">
        <f>SUM(K11:M11)</f>
        <v>92</v>
      </c>
      <c r="K11" s="41">
        <v>14</v>
      </c>
      <c r="L11" s="41">
        <v>69</v>
      </c>
      <c r="M11" s="41">
        <v>9</v>
      </c>
      <c r="N11" s="41">
        <f>SUM(O11:Q11)</f>
        <v>5</v>
      </c>
      <c r="O11" s="41">
        <v>1</v>
      </c>
      <c r="P11" s="41">
        <v>3</v>
      </c>
      <c r="Q11" s="41">
        <v>1</v>
      </c>
    </row>
    <row r="12" spans="1:17" ht="12" customHeight="1">
      <c r="A12" s="175"/>
      <c r="B12" s="235"/>
      <c r="C12" s="236"/>
      <c r="D12" s="236"/>
      <c r="E12" s="237"/>
      <c r="F12" s="37">
        <f>IF(F11=0,0,F11/$F11)</f>
        <v>1</v>
      </c>
      <c r="G12" s="37">
        <f>IF(G11=0,0,G11/$F11)</f>
        <v>0.10101010101010101</v>
      </c>
      <c r="H12" s="37">
        <f>IF(H11=0,0,H11/$F11)</f>
        <v>0.79797979797979801</v>
      </c>
      <c r="I12" s="37">
        <f>IF(I11=0,0,I11/$F11)</f>
        <v>0.10101010101010101</v>
      </c>
      <c r="J12" s="37">
        <f>IF(J11=0,0,J11/J11)</f>
        <v>1</v>
      </c>
      <c r="K12" s="37">
        <f>IF(K11=0,0,K11/$J11)</f>
        <v>0.15217391304347827</v>
      </c>
      <c r="L12" s="37">
        <f>IF(L11=0,0,L11/$J11)</f>
        <v>0.75</v>
      </c>
      <c r="M12" s="37">
        <f>IF(M11=0,0,M11/$J11)</f>
        <v>9.7826086956521743E-2</v>
      </c>
      <c r="N12" s="37">
        <f>IF(N11=0,0,N11/N11)</f>
        <v>1</v>
      </c>
      <c r="O12" s="37">
        <f>IF(O11=0,0,O11/$N11)</f>
        <v>0.2</v>
      </c>
      <c r="P12" s="37">
        <f>IF(P11=0,0,P11/$N11)</f>
        <v>0.6</v>
      </c>
      <c r="Q12" s="37">
        <f>IF(Q11=0,0,Q11/$N11)</f>
        <v>0.2</v>
      </c>
    </row>
    <row r="13" spans="1:17" ht="12" customHeight="1">
      <c r="A13" s="175"/>
      <c r="B13" s="232" t="s">
        <v>46</v>
      </c>
      <c r="C13" s="233"/>
      <c r="D13" s="233"/>
      <c r="E13" s="234"/>
      <c r="F13" s="41">
        <f>SUM(G13:I13)</f>
        <v>189</v>
      </c>
      <c r="G13" s="41">
        <v>27</v>
      </c>
      <c r="H13" s="41">
        <v>143</v>
      </c>
      <c r="I13" s="41">
        <v>19</v>
      </c>
      <c r="J13" s="41">
        <f>SUM(K13:M13)</f>
        <v>192</v>
      </c>
      <c r="K13" s="41">
        <v>52</v>
      </c>
      <c r="L13" s="41">
        <v>121</v>
      </c>
      <c r="M13" s="41">
        <v>19</v>
      </c>
      <c r="N13" s="41">
        <f>SUM(O13:Q13)</f>
        <v>15</v>
      </c>
      <c r="O13" s="41">
        <v>4</v>
      </c>
      <c r="P13" s="41">
        <v>7</v>
      </c>
      <c r="Q13" s="41">
        <v>4</v>
      </c>
    </row>
    <row r="14" spans="1:17" ht="12" customHeight="1">
      <c r="A14" s="175"/>
      <c r="B14" s="235"/>
      <c r="C14" s="236"/>
      <c r="D14" s="236"/>
      <c r="E14" s="237"/>
      <c r="F14" s="37">
        <f>IF(F13=0,0,F13/$F13)</f>
        <v>1</v>
      </c>
      <c r="G14" s="37">
        <f>IF(G13=0,0,G13/$F13)</f>
        <v>0.14285714285714285</v>
      </c>
      <c r="H14" s="37">
        <f>IF(H13=0,0,H13/$F13)</f>
        <v>0.75661375661375663</v>
      </c>
      <c r="I14" s="37">
        <f>IF(I13=0,0,I13/$F13)</f>
        <v>0.10052910052910052</v>
      </c>
      <c r="J14" s="37">
        <f>IF(J13=0,0,J13/J13)</f>
        <v>1</v>
      </c>
      <c r="K14" s="37">
        <f>IF(K13=0,0,K13/$J13)</f>
        <v>0.27083333333333331</v>
      </c>
      <c r="L14" s="37">
        <f>IF(L13=0,0,L13/$J13)</f>
        <v>0.63020833333333337</v>
      </c>
      <c r="M14" s="37">
        <f>IF(M13=0,0,M13/$J13)</f>
        <v>9.8958333333333329E-2</v>
      </c>
      <c r="N14" s="37">
        <f>IF(N13=0,0,N13/N13)</f>
        <v>1</v>
      </c>
      <c r="O14" s="37">
        <f>IF(O13=0,0,O13/$N13)</f>
        <v>0.26666666666666666</v>
      </c>
      <c r="P14" s="37">
        <f>IF(P13=0,0,P13/$N13)</f>
        <v>0.46666666666666667</v>
      </c>
      <c r="Q14" s="37">
        <f>IF(Q13=0,0,Q13/$N13)</f>
        <v>0.26666666666666666</v>
      </c>
    </row>
    <row r="15" spans="1:17" ht="12" customHeight="1">
      <c r="A15" s="175"/>
      <c r="B15" s="232" t="s">
        <v>45</v>
      </c>
      <c r="C15" s="233"/>
      <c r="D15" s="233"/>
      <c r="E15" s="234"/>
      <c r="F15" s="41">
        <f>SUM(G15:I15)</f>
        <v>67</v>
      </c>
      <c r="G15" s="41">
        <v>9</v>
      </c>
      <c r="H15" s="41">
        <v>54</v>
      </c>
      <c r="I15" s="41">
        <v>4</v>
      </c>
      <c r="J15" s="41">
        <f>SUM(K15:M15)</f>
        <v>72</v>
      </c>
      <c r="K15" s="41">
        <v>17</v>
      </c>
      <c r="L15" s="41">
        <v>50</v>
      </c>
      <c r="M15" s="41">
        <v>5</v>
      </c>
      <c r="N15" s="41">
        <f>SUM(O15:Q15)</f>
        <v>7</v>
      </c>
      <c r="O15" s="41">
        <v>3</v>
      </c>
      <c r="P15" s="41">
        <v>3</v>
      </c>
      <c r="Q15" s="41">
        <v>1</v>
      </c>
    </row>
    <row r="16" spans="1:17" ht="12" customHeight="1">
      <c r="A16" s="175"/>
      <c r="B16" s="235"/>
      <c r="C16" s="236"/>
      <c r="D16" s="236"/>
      <c r="E16" s="237"/>
      <c r="F16" s="37">
        <f>IF(F15=0,0,F15/$F15)</f>
        <v>1</v>
      </c>
      <c r="G16" s="37">
        <f>IF(G15=0,0,G15/$F15)</f>
        <v>0.13432835820895522</v>
      </c>
      <c r="H16" s="37">
        <f>IF(H15=0,0,H15/$F15)</f>
        <v>0.80597014925373134</v>
      </c>
      <c r="I16" s="37">
        <f>IF(I15=0,0,I15/$F15)</f>
        <v>5.9701492537313432E-2</v>
      </c>
      <c r="J16" s="37">
        <f>IF(J15=0,0,J15/J15)</f>
        <v>1</v>
      </c>
      <c r="K16" s="37">
        <f>IF(K15=0,0,K15/$J15)</f>
        <v>0.2361111111111111</v>
      </c>
      <c r="L16" s="37">
        <f>IF(L15=0,0,L15/$J15)</f>
        <v>0.69444444444444442</v>
      </c>
      <c r="M16" s="37">
        <f>IF(M15=0,0,M15/$J15)</f>
        <v>6.9444444444444448E-2</v>
      </c>
      <c r="N16" s="37">
        <f>IF(N15=0,0,N15/N15)</f>
        <v>1</v>
      </c>
      <c r="O16" s="37">
        <f>IF(O15=0,0,O15/$N15)</f>
        <v>0.42857142857142855</v>
      </c>
      <c r="P16" s="37">
        <f>IF(P15=0,0,P15/$N15)</f>
        <v>0.42857142857142855</v>
      </c>
      <c r="Q16" s="37">
        <f>IF(Q15=0,0,Q15/$N15)</f>
        <v>0.14285714285714285</v>
      </c>
    </row>
    <row r="17" spans="1:18" ht="12" customHeight="1">
      <c r="A17" s="175"/>
      <c r="B17" s="232" t="s">
        <v>44</v>
      </c>
      <c r="C17" s="233"/>
      <c r="D17" s="233"/>
      <c r="E17" s="234"/>
      <c r="F17" s="41">
        <f>SUM(G17:I17)</f>
        <v>164</v>
      </c>
      <c r="G17" s="41">
        <v>26</v>
      </c>
      <c r="H17" s="41">
        <v>111</v>
      </c>
      <c r="I17" s="41">
        <v>27</v>
      </c>
      <c r="J17" s="41">
        <f>SUM(K17:M17)</f>
        <v>173</v>
      </c>
      <c r="K17" s="41">
        <v>48</v>
      </c>
      <c r="L17" s="41">
        <v>99</v>
      </c>
      <c r="M17" s="41">
        <v>26</v>
      </c>
      <c r="N17" s="41">
        <f>SUM(O17:Q17)</f>
        <v>31</v>
      </c>
      <c r="O17" s="41">
        <v>13</v>
      </c>
      <c r="P17" s="41">
        <v>12</v>
      </c>
      <c r="Q17" s="41">
        <v>6</v>
      </c>
    </row>
    <row r="18" spans="1:18" ht="12" customHeight="1">
      <c r="A18" s="176"/>
      <c r="B18" s="235"/>
      <c r="C18" s="236"/>
      <c r="D18" s="236"/>
      <c r="E18" s="237"/>
      <c r="F18" s="37">
        <f>IF(F17=0,0,F17/$F17)</f>
        <v>1</v>
      </c>
      <c r="G18" s="37">
        <f>IF(G17=0,0,G17/$F17)</f>
        <v>0.15853658536585366</v>
      </c>
      <c r="H18" s="37">
        <f>IF(H17=0,0,H17/$F17)</f>
        <v>0.67682926829268297</v>
      </c>
      <c r="I18" s="37">
        <f>IF(I17=0,0,I17/$F17)</f>
        <v>0.16463414634146342</v>
      </c>
      <c r="J18" s="37">
        <f>IF(J17=0,0,J17/J17)</f>
        <v>1</v>
      </c>
      <c r="K18" s="37">
        <f>IF(K17=0,0,K17/$J17)</f>
        <v>0.2774566473988439</v>
      </c>
      <c r="L18" s="37">
        <f>IF(L17=0,0,L17/$J17)</f>
        <v>0.5722543352601156</v>
      </c>
      <c r="M18" s="37">
        <f>IF(M17=0,0,M17/$J17)</f>
        <v>0.15028901734104047</v>
      </c>
      <c r="N18" s="37">
        <f>IF(N17=0,0,N17/N17)</f>
        <v>1</v>
      </c>
      <c r="O18" s="37">
        <f>IF(O17=0,0,O17/$N17)</f>
        <v>0.41935483870967744</v>
      </c>
      <c r="P18" s="37">
        <f>IF(P17=0,0,P17/$N17)</f>
        <v>0.38709677419354838</v>
      </c>
      <c r="Q18" s="37">
        <f>IF(Q17=0,0,Q17/$N17)</f>
        <v>0.19354838709677419</v>
      </c>
    </row>
    <row r="19" spans="1:18" ht="12" customHeight="1">
      <c r="A19" s="171" t="s">
        <v>43</v>
      </c>
      <c r="B19" s="171" t="s">
        <v>42</v>
      </c>
      <c r="C19" s="43"/>
      <c r="D19" s="219" t="s">
        <v>16</v>
      </c>
      <c r="E19" s="42"/>
      <c r="F19" s="41">
        <f>SUM(G19:I19)</f>
        <v>179</v>
      </c>
      <c r="G19" s="41">
        <f>SUM(G21,G23,G25,G27,G29,G31,G33,G35,G37,G39,G41,G43,G45,G47,G49,G51,G53,G55,G57,G59,G61,G63,G65,G67)</f>
        <v>33</v>
      </c>
      <c r="H19" s="41">
        <f>SUM(H21,H23,H25,H27,H29,H31,H33,H35,H37,H39,H41,H43,H45,H47,H49,H51,H53,H55,H57,H59,H61,H63,H65,H67)</f>
        <v>128</v>
      </c>
      <c r="I19" s="41">
        <f>SUM(I21,I23,I25,I27,I29,I31,I33,I35,I37,I39,I41,I43,I45,I47,I49,I51,I53,I55,I57,I59,I61,I63,I65,I67)</f>
        <v>18</v>
      </c>
      <c r="J19" s="41">
        <f>SUM(K19:M19)</f>
        <v>177</v>
      </c>
      <c r="K19" s="41">
        <f>SUM(K21,K23,K25,K27,K29,K31,K33,K35,K37,K39,K41,K43,K45,K47,K49,K51,K53,K55,K57,K59,K61,K63,K65,K67)</f>
        <v>56</v>
      </c>
      <c r="L19" s="41">
        <f>SUM(L21,L23,L25,L27,L29,L31,L33,L35,L37,L39,L41,L43,L45,L47,L49,L51,L53,L55,L57,L59,L61,L63,L65,L67)</f>
        <v>103</v>
      </c>
      <c r="M19" s="41">
        <f>SUM(M21,M23,M25,M27,M29,M31,M33,M35,M37,M39,M41,M43,M45,M47,M49,M51,M53,M55,M57,M59,M61,M63,M65,M67)</f>
        <v>18</v>
      </c>
      <c r="N19" s="41">
        <f>SUM(O19:Q19)</f>
        <v>22</v>
      </c>
      <c r="O19" s="41">
        <f>SUM(O21,O23,O25,O27,O29,O31,O33,O35,O37,O39,O41,O43,O45,O47,O49,O51,O53,O55,O57,O59,O61,O63,O65,O67)</f>
        <v>8</v>
      </c>
      <c r="P19" s="41">
        <f>SUM(P21,P23,P25,P27,P29,P31,P33,P35,P37,P39,P41,P43,P45,P47,P49,P51,P53,P55,P57,P59,P61,P63,P65,P67)</f>
        <v>9</v>
      </c>
      <c r="Q19" s="41">
        <f>SUM(Q21,Q23,Q25,Q27,Q29,Q31,Q33,Q35,Q37,Q39,Q41,Q43,Q45,Q47,Q49,Q51,Q53,Q55,Q57,Q59,Q61,Q63,Q65,Q67)</f>
        <v>5</v>
      </c>
      <c r="R19" s="54"/>
    </row>
    <row r="20" spans="1:18" ht="12" customHeight="1">
      <c r="A20" s="172"/>
      <c r="B20" s="172"/>
      <c r="C20" s="40"/>
      <c r="D20" s="220"/>
      <c r="E20" s="39"/>
      <c r="F20" s="37">
        <f>IF(F19=0,0,F19/$F19)</f>
        <v>1</v>
      </c>
      <c r="G20" s="37">
        <f>IF(G19=0,0,G19/$F19)</f>
        <v>0.18435754189944134</v>
      </c>
      <c r="H20" s="37">
        <f>IF(H19=0,0,H19/$F19)</f>
        <v>0.71508379888268159</v>
      </c>
      <c r="I20" s="37">
        <f>IF(I19=0,0,I19/$F19)</f>
        <v>0.1005586592178771</v>
      </c>
      <c r="J20" s="37">
        <f>IF(J19=0,0,J19/J19)</f>
        <v>1</v>
      </c>
      <c r="K20" s="37">
        <f>IF(K19=0,0,K19/$J19)</f>
        <v>0.31638418079096048</v>
      </c>
      <c r="L20" s="37">
        <f>IF(L19=0,0,L19/$J19)</f>
        <v>0.58192090395480223</v>
      </c>
      <c r="M20" s="37">
        <f>IF(M19=0,0,M19/$J19)</f>
        <v>0.10169491525423729</v>
      </c>
      <c r="N20" s="37">
        <f>IF(N19=0,0,N19/N19)</f>
        <v>1</v>
      </c>
      <c r="O20" s="37">
        <f>IF(O19=0,0,O19/$N19)</f>
        <v>0.36363636363636365</v>
      </c>
      <c r="P20" s="37">
        <f>IF(P19=0,0,P19/$N19)</f>
        <v>0.40909090909090912</v>
      </c>
      <c r="Q20" s="37">
        <f>IF(Q19=0,0,Q19/$N19)</f>
        <v>0.22727272727272727</v>
      </c>
    </row>
    <row r="21" spans="1:18" ht="12" customHeight="1">
      <c r="A21" s="172"/>
      <c r="B21" s="172"/>
      <c r="C21" s="43"/>
      <c r="D21" s="219" t="s">
        <v>410</v>
      </c>
      <c r="E21" s="42"/>
      <c r="F21" s="41">
        <f>SUM(G21:I21)</f>
        <v>20</v>
      </c>
      <c r="G21" s="41">
        <v>6</v>
      </c>
      <c r="H21" s="41">
        <v>13</v>
      </c>
      <c r="I21" s="41">
        <v>1</v>
      </c>
      <c r="J21" s="41">
        <f>SUM(K21:M21)</f>
        <v>22</v>
      </c>
      <c r="K21" s="41">
        <v>9</v>
      </c>
      <c r="L21" s="41">
        <v>11</v>
      </c>
      <c r="M21" s="41">
        <v>2</v>
      </c>
      <c r="N21" s="41">
        <f>SUM(O21:Q21)</f>
        <v>1</v>
      </c>
      <c r="O21" s="41">
        <v>0</v>
      </c>
      <c r="P21" s="41">
        <v>0</v>
      </c>
      <c r="Q21" s="41">
        <v>1</v>
      </c>
    </row>
    <row r="22" spans="1:18" ht="12" customHeight="1">
      <c r="A22" s="172"/>
      <c r="B22" s="172"/>
      <c r="C22" s="40"/>
      <c r="D22" s="220"/>
      <c r="E22" s="39"/>
      <c r="F22" s="37">
        <f>IF(F21=0,0,F21/$F21)</f>
        <v>1</v>
      </c>
      <c r="G22" s="37">
        <f>IF(G21=0,0,G21/$F21)</f>
        <v>0.3</v>
      </c>
      <c r="H22" s="37">
        <f>IF(H21=0,0,H21/$F21)</f>
        <v>0.65</v>
      </c>
      <c r="I22" s="37">
        <f>IF(I21=0,0,I21/$F21)</f>
        <v>0.05</v>
      </c>
      <c r="J22" s="37">
        <f>IF(J21=0,0,J21/J21)</f>
        <v>1</v>
      </c>
      <c r="K22" s="37">
        <f>IF(K21=0,0,K21/$J21)</f>
        <v>0.40909090909090912</v>
      </c>
      <c r="L22" s="37">
        <f>IF(L21=0,0,L21/$J21)</f>
        <v>0.5</v>
      </c>
      <c r="M22" s="37">
        <f>IF(M21=0,0,M21/$J21)</f>
        <v>9.0909090909090912E-2</v>
      </c>
      <c r="N22" s="37">
        <f>IF(N21=0,0,N21/N21)</f>
        <v>1</v>
      </c>
      <c r="O22" s="37">
        <f>IF(O21=0,0,O21/$N21)</f>
        <v>0</v>
      </c>
      <c r="P22" s="37">
        <f>IF(P21=0,0,P21/$N21)</f>
        <v>0</v>
      </c>
      <c r="Q22" s="37">
        <f>IF(Q21=0,0,Q21/$N21)</f>
        <v>1</v>
      </c>
    </row>
    <row r="23" spans="1:18" ht="12" customHeight="1">
      <c r="A23" s="172"/>
      <c r="B23" s="172"/>
      <c r="C23" s="43"/>
      <c r="D23" s="219" t="s">
        <v>411</v>
      </c>
      <c r="E23" s="42"/>
      <c r="F23" s="41">
        <f>SUM(G23:I23)</f>
        <v>2</v>
      </c>
      <c r="G23" s="41">
        <v>0</v>
      </c>
      <c r="H23" s="41">
        <v>0</v>
      </c>
      <c r="I23" s="41">
        <v>2</v>
      </c>
      <c r="J23" s="41">
        <f>SUM(K23:M23)</f>
        <v>2</v>
      </c>
      <c r="K23" s="41">
        <v>0</v>
      </c>
      <c r="L23" s="41">
        <v>0</v>
      </c>
      <c r="M23" s="41">
        <v>2</v>
      </c>
      <c r="N23" s="41">
        <f>SUM(O23:Q23)</f>
        <v>0</v>
      </c>
      <c r="O23" s="41">
        <v>0</v>
      </c>
      <c r="P23" s="41">
        <v>0</v>
      </c>
      <c r="Q23" s="41">
        <v>0</v>
      </c>
    </row>
    <row r="24" spans="1:18" ht="12" customHeight="1">
      <c r="A24" s="172"/>
      <c r="B24" s="172"/>
      <c r="C24" s="40"/>
      <c r="D24" s="220"/>
      <c r="E24" s="39"/>
      <c r="F24" s="37">
        <f>IF(F23=0,0,F23/$F23)</f>
        <v>1</v>
      </c>
      <c r="G24" s="37">
        <f>IF(G23=0,0,G23/$F23)</f>
        <v>0</v>
      </c>
      <c r="H24" s="37">
        <f>IF(H23=0,0,H23/$F23)</f>
        <v>0</v>
      </c>
      <c r="I24" s="37">
        <f>IF(I23=0,0,I23/$F23)</f>
        <v>1</v>
      </c>
      <c r="J24" s="37">
        <f>IF(J23=0,0,J23/J23)</f>
        <v>1</v>
      </c>
      <c r="K24" s="37">
        <f>IF(K23=0,0,K23/$J23)</f>
        <v>0</v>
      </c>
      <c r="L24" s="37">
        <f>IF(L23=0,0,L23/$J23)</f>
        <v>0</v>
      </c>
      <c r="M24" s="37">
        <f>IF(M23=0,0,M23/$J23)</f>
        <v>1</v>
      </c>
      <c r="N24" s="37">
        <f>IF(N23=0,0,N23/N23)</f>
        <v>0</v>
      </c>
      <c r="O24" s="37">
        <f>IF(O23=0,0,O23/$N23)</f>
        <v>0</v>
      </c>
      <c r="P24" s="37">
        <f>IF(P23=0,0,P23/$N23)</f>
        <v>0</v>
      </c>
      <c r="Q24" s="37">
        <f>IF(Q23=0,0,Q23/$N23)</f>
        <v>0</v>
      </c>
    </row>
    <row r="25" spans="1:18" ht="12" customHeight="1">
      <c r="A25" s="172"/>
      <c r="B25" s="172"/>
      <c r="C25" s="43"/>
      <c r="D25" s="225" t="s">
        <v>412</v>
      </c>
      <c r="E25" s="117"/>
      <c r="F25" s="106">
        <f>SUM(G25:I25)</f>
        <v>16</v>
      </c>
      <c r="G25" s="106">
        <v>5</v>
      </c>
      <c r="H25" s="106">
        <v>10</v>
      </c>
      <c r="I25" s="41">
        <v>1</v>
      </c>
      <c r="J25" s="41">
        <f>SUM(K25:M25)</f>
        <v>15</v>
      </c>
      <c r="K25" s="41">
        <v>3</v>
      </c>
      <c r="L25" s="41">
        <v>11</v>
      </c>
      <c r="M25" s="41">
        <v>1</v>
      </c>
      <c r="N25" s="41">
        <f>SUM(O25:Q25)</f>
        <v>0</v>
      </c>
      <c r="O25" s="41">
        <v>0</v>
      </c>
      <c r="P25" s="41">
        <v>0</v>
      </c>
      <c r="Q25" s="41">
        <v>0</v>
      </c>
    </row>
    <row r="26" spans="1:18" ht="12" customHeight="1">
      <c r="A26" s="172"/>
      <c r="B26" s="172"/>
      <c r="C26" s="40"/>
      <c r="D26" s="226"/>
      <c r="E26" s="118"/>
      <c r="F26" s="109">
        <f>IF(F25=0,0,F25/$F25)</f>
        <v>1</v>
      </c>
      <c r="G26" s="109">
        <f>IF(G25=0,0,G25/$F25)</f>
        <v>0.3125</v>
      </c>
      <c r="H26" s="109">
        <f>IF(H25=0,0,H25/$F25)</f>
        <v>0.625</v>
      </c>
      <c r="I26" s="37">
        <f>IF(I25=0,0,I25/$F25)</f>
        <v>6.25E-2</v>
      </c>
      <c r="J26" s="37">
        <f>IF(J25=0,0,J25/J25)</f>
        <v>1</v>
      </c>
      <c r="K26" s="37">
        <f>IF(K25=0,0,K25/$J25)</f>
        <v>0.2</v>
      </c>
      <c r="L26" s="37">
        <f>IF(L25=0,0,L25/$J25)</f>
        <v>0.73333333333333328</v>
      </c>
      <c r="M26" s="37">
        <f>IF(M25=0,0,M25/$J25)</f>
        <v>6.6666666666666666E-2</v>
      </c>
      <c r="N26" s="37">
        <f>IF(N25=0,0,N25/N25)</f>
        <v>0</v>
      </c>
      <c r="O26" s="37">
        <f>IF(O25=0,0,O25/$N25)</f>
        <v>0</v>
      </c>
      <c r="P26" s="37">
        <f>IF(P25=0,0,P25/$N25)</f>
        <v>0</v>
      </c>
      <c r="Q26" s="37">
        <f>IF(Q25=0,0,Q25/$N25)</f>
        <v>0</v>
      </c>
    </row>
    <row r="27" spans="1:18" ht="12" customHeight="1">
      <c r="A27" s="172"/>
      <c r="B27" s="172"/>
      <c r="C27" s="43"/>
      <c r="D27" s="219" t="s">
        <v>413</v>
      </c>
      <c r="E27" s="42"/>
      <c r="F27" s="41">
        <f>SUM(G27:I27)</f>
        <v>1</v>
      </c>
      <c r="G27" s="41">
        <v>0</v>
      </c>
      <c r="H27" s="41">
        <v>1</v>
      </c>
      <c r="I27" s="41">
        <v>0</v>
      </c>
      <c r="J27" s="41">
        <f>SUM(K27:M27)</f>
        <v>1</v>
      </c>
      <c r="K27" s="41">
        <v>0</v>
      </c>
      <c r="L27" s="41">
        <v>1</v>
      </c>
      <c r="M27" s="41">
        <v>0</v>
      </c>
      <c r="N27" s="41">
        <f>SUM(O27:Q27)</f>
        <v>0</v>
      </c>
      <c r="O27" s="41">
        <v>0</v>
      </c>
      <c r="P27" s="41">
        <v>0</v>
      </c>
      <c r="Q27" s="41">
        <v>0</v>
      </c>
    </row>
    <row r="28" spans="1:18" ht="12" customHeight="1">
      <c r="A28" s="172"/>
      <c r="B28" s="172"/>
      <c r="C28" s="40"/>
      <c r="D28" s="220"/>
      <c r="E28" s="39"/>
      <c r="F28" s="37">
        <f>IF(F27=0,0,F27/$F27)</f>
        <v>1</v>
      </c>
      <c r="G28" s="37">
        <f>IF(G27=0,0,G27/$F27)</f>
        <v>0</v>
      </c>
      <c r="H28" s="37">
        <f>IF(H27=0,0,H27/$F27)</f>
        <v>1</v>
      </c>
      <c r="I28" s="37">
        <f>IF(I27=0,0,I27/$F27)</f>
        <v>0</v>
      </c>
      <c r="J28" s="37">
        <f>IF(J27=0,0,J27/J27)</f>
        <v>1</v>
      </c>
      <c r="K28" s="37">
        <f>IF(K27=0,0,K27/$J27)</f>
        <v>0</v>
      </c>
      <c r="L28" s="37">
        <f>IF(L27=0,0,L27/$J27)</f>
        <v>1</v>
      </c>
      <c r="M28" s="37">
        <f>IF(M27=0,0,M27/$J27)</f>
        <v>0</v>
      </c>
      <c r="N28" s="37">
        <f>IF(N27=0,0,N27/N27)</f>
        <v>0</v>
      </c>
      <c r="O28" s="37">
        <f>IF(O27=0,0,O27/$N27)</f>
        <v>0</v>
      </c>
      <c r="P28" s="37">
        <f>IF(P27=0,0,P27/$N27)</f>
        <v>0</v>
      </c>
      <c r="Q28" s="37">
        <f>IF(Q27=0,0,Q27/$N27)</f>
        <v>0</v>
      </c>
    </row>
    <row r="29" spans="1:18" ht="12" customHeight="1">
      <c r="A29" s="172"/>
      <c r="B29" s="172"/>
      <c r="C29" s="43"/>
      <c r="D29" s="219" t="s">
        <v>414</v>
      </c>
      <c r="E29" s="42"/>
      <c r="F29" s="41">
        <f>SUM(G29:I29)</f>
        <v>4</v>
      </c>
      <c r="G29" s="41">
        <v>2</v>
      </c>
      <c r="H29" s="41">
        <v>2</v>
      </c>
      <c r="I29" s="41">
        <v>0</v>
      </c>
      <c r="J29" s="41">
        <f>SUM(K29:M29)</f>
        <v>5</v>
      </c>
      <c r="K29" s="41">
        <v>1</v>
      </c>
      <c r="L29" s="41">
        <v>4</v>
      </c>
      <c r="M29" s="41">
        <v>0</v>
      </c>
      <c r="N29" s="41">
        <f>SUM(O29:Q29)</f>
        <v>0</v>
      </c>
      <c r="O29" s="41">
        <v>0</v>
      </c>
      <c r="P29" s="41">
        <v>0</v>
      </c>
      <c r="Q29" s="41">
        <v>0</v>
      </c>
    </row>
    <row r="30" spans="1:18" ht="12" customHeight="1">
      <c r="A30" s="172"/>
      <c r="B30" s="172"/>
      <c r="C30" s="40"/>
      <c r="D30" s="220"/>
      <c r="E30" s="39"/>
      <c r="F30" s="37">
        <f>IF(F29=0,0,F29/$F29)</f>
        <v>1</v>
      </c>
      <c r="G30" s="37">
        <f>IF(G29=0,0,G29/$F29)</f>
        <v>0.5</v>
      </c>
      <c r="H30" s="37">
        <f>IF(H29=0,0,H29/$F29)</f>
        <v>0.5</v>
      </c>
      <c r="I30" s="37">
        <f>IF(I29=0,0,I29/$F29)</f>
        <v>0</v>
      </c>
      <c r="J30" s="37">
        <f>IF(J29=0,0,J29/J29)</f>
        <v>1</v>
      </c>
      <c r="K30" s="37">
        <f>IF(K29=0,0,K29/$J29)</f>
        <v>0.2</v>
      </c>
      <c r="L30" s="37">
        <f>IF(L29=0,0,L29/$J29)</f>
        <v>0.8</v>
      </c>
      <c r="M30" s="37">
        <f>IF(M29=0,0,M29/$J29)</f>
        <v>0</v>
      </c>
      <c r="N30" s="37">
        <f>IF(N29=0,0,N29/N29)</f>
        <v>0</v>
      </c>
      <c r="O30" s="37">
        <f>IF(O29=0,0,O29/$N29)</f>
        <v>0</v>
      </c>
      <c r="P30" s="37">
        <f>IF(P29=0,0,P29/$N29)</f>
        <v>0</v>
      </c>
      <c r="Q30" s="37">
        <f>IF(Q29=0,0,Q29/$N29)</f>
        <v>0</v>
      </c>
    </row>
    <row r="31" spans="1:18" ht="12" customHeight="1">
      <c r="A31" s="172"/>
      <c r="B31" s="172"/>
      <c r="C31" s="43"/>
      <c r="D31" s="219" t="s">
        <v>415</v>
      </c>
      <c r="E31" s="42"/>
      <c r="F31" s="41">
        <f>SUM(G31:I31)</f>
        <v>1</v>
      </c>
      <c r="G31" s="41">
        <v>0</v>
      </c>
      <c r="H31" s="41">
        <v>1</v>
      </c>
      <c r="I31" s="41">
        <v>0</v>
      </c>
      <c r="J31" s="41">
        <f>SUM(K31:M31)</f>
        <v>1</v>
      </c>
      <c r="K31" s="41">
        <v>0</v>
      </c>
      <c r="L31" s="41">
        <v>1</v>
      </c>
      <c r="M31" s="41">
        <v>0</v>
      </c>
      <c r="N31" s="41">
        <f>SUM(O31:Q31)</f>
        <v>0</v>
      </c>
      <c r="O31" s="41">
        <v>0</v>
      </c>
      <c r="P31" s="41">
        <v>0</v>
      </c>
      <c r="Q31" s="41">
        <v>0</v>
      </c>
    </row>
    <row r="32" spans="1:18" ht="12" customHeight="1">
      <c r="A32" s="172"/>
      <c r="B32" s="172"/>
      <c r="C32" s="40"/>
      <c r="D32" s="220"/>
      <c r="E32" s="39"/>
      <c r="F32" s="37">
        <f>IF(F31=0,0,F31/$F31)</f>
        <v>1</v>
      </c>
      <c r="G32" s="37">
        <f>IF(G31=0,0,G31/$F31)</f>
        <v>0</v>
      </c>
      <c r="H32" s="37">
        <f>IF(H31=0,0,H31/$F31)</f>
        <v>1</v>
      </c>
      <c r="I32" s="37">
        <f>IF(I31=0,0,I31/$F31)</f>
        <v>0</v>
      </c>
      <c r="J32" s="37">
        <f>IF(J31=0,0,J31/J31)</f>
        <v>1</v>
      </c>
      <c r="K32" s="37">
        <f>IF(K31=0,0,K31/$J31)</f>
        <v>0</v>
      </c>
      <c r="L32" s="37">
        <f>IF(L31=0,0,L31/$J31)</f>
        <v>1</v>
      </c>
      <c r="M32" s="37">
        <f>IF(M31=0,0,M31/$J31)</f>
        <v>0</v>
      </c>
      <c r="N32" s="37">
        <f>IF(N31=0,0,N31/N31)</f>
        <v>0</v>
      </c>
      <c r="O32" s="37">
        <f>IF(O31=0,0,O31/$N31)</f>
        <v>0</v>
      </c>
      <c r="P32" s="37">
        <f>IF(P31=0,0,P31/$N31)</f>
        <v>0</v>
      </c>
      <c r="Q32" s="37">
        <f>IF(Q31=0,0,Q31/$N31)</f>
        <v>0</v>
      </c>
    </row>
    <row r="33" spans="1:17" ht="12" customHeight="1">
      <c r="A33" s="172"/>
      <c r="B33" s="172"/>
      <c r="C33" s="43"/>
      <c r="D33" s="219" t="s">
        <v>416</v>
      </c>
      <c r="E33" s="42"/>
      <c r="F33" s="41">
        <f>SUM(G33:I33)</f>
        <v>1</v>
      </c>
      <c r="G33" s="41">
        <v>0</v>
      </c>
      <c r="H33" s="41">
        <v>1</v>
      </c>
      <c r="I33" s="41">
        <v>0</v>
      </c>
      <c r="J33" s="41">
        <f>SUM(K33:M33)</f>
        <v>3</v>
      </c>
      <c r="K33" s="41">
        <v>2</v>
      </c>
      <c r="L33" s="41">
        <v>1</v>
      </c>
      <c r="M33" s="41">
        <v>0</v>
      </c>
      <c r="N33" s="41">
        <f>SUM(O33:Q33)</f>
        <v>0</v>
      </c>
      <c r="O33" s="41">
        <v>0</v>
      </c>
      <c r="P33" s="41">
        <v>0</v>
      </c>
      <c r="Q33" s="41">
        <v>0</v>
      </c>
    </row>
    <row r="34" spans="1:17" ht="12" customHeight="1">
      <c r="A34" s="172"/>
      <c r="B34" s="172"/>
      <c r="C34" s="40"/>
      <c r="D34" s="220"/>
      <c r="E34" s="39"/>
      <c r="F34" s="37">
        <f>IF(F33=0,0,F33/$F33)</f>
        <v>1</v>
      </c>
      <c r="G34" s="37">
        <f>IF(G33=0,0,G33/$F33)</f>
        <v>0</v>
      </c>
      <c r="H34" s="37">
        <f>IF(H33=0,0,H33/$F33)</f>
        <v>1</v>
      </c>
      <c r="I34" s="37">
        <f>IF(I33=0,0,I33/$F33)</f>
        <v>0</v>
      </c>
      <c r="J34" s="37">
        <f>IF(J33=0,0,J33/J33)</f>
        <v>1</v>
      </c>
      <c r="K34" s="37">
        <f>IF(K33=0,0,K33/$J33)</f>
        <v>0.66666666666666663</v>
      </c>
      <c r="L34" s="37">
        <f>IF(L33=0,0,L33/$J33)</f>
        <v>0.33333333333333331</v>
      </c>
      <c r="M34" s="37">
        <f>IF(M33=0,0,M33/$J33)</f>
        <v>0</v>
      </c>
      <c r="N34" s="37">
        <f>IF(N33=0,0,N33/N33)</f>
        <v>0</v>
      </c>
      <c r="O34" s="37">
        <f>IF(O33=0,0,O33/$N33)</f>
        <v>0</v>
      </c>
      <c r="P34" s="37">
        <f>IF(P33=0,0,P33/$N33)</f>
        <v>0</v>
      </c>
      <c r="Q34" s="37">
        <f>IF(Q33=0,0,Q33/$N33)</f>
        <v>0</v>
      </c>
    </row>
    <row r="35" spans="1:17" ht="12" customHeight="1">
      <c r="A35" s="172"/>
      <c r="B35" s="172"/>
      <c r="C35" s="43"/>
      <c r="D35" s="219" t="s">
        <v>417</v>
      </c>
      <c r="E35" s="42"/>
      <c r="F35" s="41">
        <f>SUM(G35:I35)</f>
        <v>10</v>
      </c>
      <c r="G35" s="41">
        <v>1</v>
      </c>
      <c r="H35" s="41">
        <v>7</v>
      </c>
      <c r="I35" s="41">
        <v>2</v>
      </c>
      <c r="J35" s="41">
        <f>SUM(K35:M35)</f>
        <v>9</v>
      </c>
      <c r="K35" s="41">
        <v>4</v>
      </c>
      <c r="L35" s="41">
        <v>4</v>
      </c>
      <c r="M35" s="41">
        <v>1</v>
      </c>
      <c r="N35" s="41">
        <f>SUM(O35:Q35)</f>
        <v>2</v>
      </c>
      <c r="O35" s="41">
        <v>1</v>
      </c>
      <c r="P35" s="41">
        <v>1</v>
      </c>
      <c r="Q35" s="41">
        <v>0</v>
      </c>
    </row>
    <row r="36" spans="1:17" ht="12" customHeight="1">
      <c r="A36" s="172"/>
      <c r="B36" s="172"/>
      <c r="C36" s="40"/>
      <c r="D36" s="220"/>
      <c r="E36" s="39"/>
      <c r="F36" s="37">
        <f>IF(F35=0,0,F35/$F35)</f>
        <v>1</v>
      </c>
      <c r="G36" s="37">
        <f>IF(G35=0,0,G35/$F35)</f>
        <v>0.1</v>
      </c>
      <c r="H36" s="37">
        <f>IF(H35=0,0,H35/$F35)</f>
        <v>0.7</v>
      </c>
      <c r="I36" s="37">
        <f>IF(I35=0,0,I35/$F35)</f>
        <v>0.2</v>
      </c>
      <c r="J36" s="37">
        <f>IF(J35=0,0,J35/J35)</f>
        <v>1</v>
      </c>
      <c r="K36" s="37">
        <f>IF(K35=0,0,K35/$J35)</f>
        <v>0.44444444444444442</v>
      </c>
      <c r="L36" s="37">
        <f>IF(L35=0,0,L35/$J35)</f>
        <v>0.44444444444444442</v>
      </c>
      <c r="M36" s="37">
        <f>IF(M35=0,0,M35/$J35)</f>
        <v>0.1111111111111111</v>
      </c>
      <c r="N36" s="37">
        <f>IF(N35=0,0,N35/N35)</f>
        <v>1</v>
      </c>
      <c r="O36" s="37">
        <f>IF(O35=0,0,O35/$N35)</f>
        <v>0.5</v>
      </c>
      <c r="P36" s="37">
        <f>IF(P35=0,0,P35/$N35)</f>
        <v>0.5</v>
      </c>
      <c r="Q36" s="37">
        <f>IF(Q35=0,0,Q35/$N35)</f>
        <v>0</v>
      </c>
    </row>
    <row r="37" spans="1:17" ht="12" customHeight="1">
      <c r="A37" s="172"/>
      <c r="B37" s="172"/>
      <c r="C37" s="43"/>
      <c r="D37" s="219" t="s">
        <v>418</v>
      </c>
      <c r="E37" s="42"/>
      <c r="F37" s="41">
        <f>SUM(G37:I37)</f>
        <v>1</v>
      </c>
      <c r="G37" s="41">
        <v>0</v>
      </c>
      <c r="H37" s="41">
        <v>1</v>
      </c>
      <c r="I37" s="41">
        <v>0</v>
      </c>
      <c r="J37" s="41">
        <f>SUM(K37:M37)</f>
        <v>0</v>
      </c>
      <c r="K37" s="41">
        <v>0</v>
      </c>
      <c r="L37" s="41">
        <v>0</v>
      </c>
      <c r="M37" s="41">
        <v>0</v>
      </c>
      <c r="N37" s="41">
        <f>SUM(O37:Q37)</f>
        <v>0</v>
      </c>
      <c r="O37" s="41">
        <v>0</v>
      </c>
      <c r="P37" s="41">
        <v>0</v>
      </c>
      <c r="Q37" s="41">
        <v>0</v>
      </c>
    </row>
    <row r="38" spans="1:17" ht="12" customHeight="1">
      <c r="A38" s="172"/>
      <c r="B38" s="172"/>
      <c r="C38" s="40"/>
      <c r="D38" s="220"/>
      <c r="E38" s="39"/>
      <c r="F38" s="37">
        <f>IF(F37=0,0,F37/$F37)</f>
        <v>1</v>
      </c>
      <c r="G38" s="37">
        <f>IF(G37=0,0,G37/$F37)</f>
        <v>0</v>
      </c>
      <c r="H38" s="37">
        <f>IF(H37=0,0,H37/$F37)</f>
        <v>1</v>
      </c>
      <c r="I38" s="37">
        <f>IF(I37=0,0,I37/$F37)</f>
        <v>0</v>
      </c>
      <c r="J38" s="37">
        <f>IF(J37=0,0,J37/J37)</f>
        <v>0</v>
      </c>
      <c r="K38" s="37">
        <f>IF(K37=0,0,K37/$J37)</f>
        <v>0</v>
      </c>
      <c r="L38" s="37">
        <f>IF(L37=0,0,L37/$J37)</f>
        <v>0</v>
      </c>
      <c r="M38" s="37">
        <f>IF(M37=0,0,M37/$J37)</f>
        <v>0</v>
      </c>
      <c r="N38" s="37">
        <f>IF(N37=0,0,N37/N37)</f>
        <v>0</v>
      </c>
      <c r="O38" s="37">
        <f>IF(O37=0,0,O37/$N37)</f>
        <v>0</v>
      </c>
      <c r="P38" s="37">
        <f>IF(P37=0,0,P37/$N37)</f>
        <v>0</v>
      </c>
      <c r="Q38" s="37">
        <f>IF(Q37=0,0,Q37/$N37)</f>
        <v>0</v>
      </c>
    </row>
    <row r="39" spans="1:17" ht="12" customHeight="1">
      <c r="A39" s="172"/>
      <c r="B39" s="172"/>
      <c r="C39" s="43"/>
      <c r="D39" s="219" t="s">
        <v>419</v>
      </c>
      <c r="E39" s="42"/>
      <c r="F39" s="41">
        <f>SUM(G39:I39)</f>
        <v>8</v>
      </c>
      <c r="G39" s="41">
        <v>1</v>
      </c>
      <c r="H39" s="41">
        <v>6</v>
      </c>
      <c r="I39" s="41">
        <v>1</v>
      </c>
      <c r="J39" s="41">
        <f>SUM(K39:M39)</f>
        <v>8</v>
      </c>
      <c r="K39" s="41">
        <v>3</v>
      </c>
      <c r="L39" s="41">
        <v>4</v>
      </c>
      <c r="M39" s="41">
        <v>1</v>
      </c>
      <c r="N39" s="41">
        <f>SUM(O39:Q39)</f>
        <v>1</v>
      </c>
      <c r="O39" s="41">
        <v>0</v>
      </c>
      <c r="P39" s="41">
        <v>1</v>
      </c>
      <c r="Q39" s="41">
        <v>0</v>
      </c>
    </row>
    <row r="40" spans="1:17" ht="12" customHeight="1">
      <c r="A40" s="172"/>
      <c r="B40" s="172"/>
      <c r="C40" s="40"/>
      <c r="D40" s="220"/>
      <c r="E40" s="39"/>
      <c r="F40" s="37">
        <f>IF(F39=0,0,F39/$F39)</f>
        <v>1</v>
      </c>
      <c r="G40" s="37">
        <f>IF(G39=0,0,G39/$F39)</f>
        <v>0.125</v>
      </c>
      <c r="H40" s="37">
        <f>IF(H39=0,0,H39/$F39)</f>
        <v>0.75</v>
      </c>
      <c r="I40" s="37">
        <f>IF(I39=0,0,I39/$F39)</f>
        <v>0.125</v>
      </c>
      <c r="J40" s="37">
        <f>IF(J39=0,0,J39/J39)</f>
        <v>1</v>
      </c>
      <c r="K40" s="37">
        <f>IF(K39=0,0,K39/$J39)</f>
        <v>0.375</v>
      </c>
      <c r="L40" s="37">
        <f>IF(L39=0,0,L39/$J39)</f>
        <v>0.5</v>
      </c>
      <c r="M40" s="37">
        <f>IF(M39=0,0,M39/$J39)</f>
        <v>0.125</v>
      </c>
      <c r="N40" s="37">
        <f>IF(N39=0,0,N39/N39)</f>
        <v>1</v>
      </c>
      <c r="O40" s="37">
        <f>IF(O39=0,0,O39/$N39)</f>
        <v>0</v>
      </c>
      <c r="P40" s="37">
        <f>IF(P39=0,0,P39/$N39)</f>
        <v>1</v>
      </c>
      <c r="Q40" s="37">
        <f>IF(Q39=0,0,Q39/$N39)</f>
        <v>0</v>
      </c>
    </row>
    <row r="41" spans="1:17" ht="12" customHeight="1">
      <c r="A41" s="172"/>
      <c r="B41" s="172"/>
      <c r="C41" s="43"/>
      <c r="D41" s="219" t="s">
        <v>420</v>
      </c>
      <c r="E41" s="42"/>
      <c r="F41" s="41">
        <f>SUM(G41:I41)</f>
        <v>0</v>
      </c>
      <c r="G41" s="41">
        <v>0</v>
      </c>
      <c r="H41" s="41">
        <v>0</v>
      </c>
      <c r="I41" s="41">
        <v>0</v>
      </c>
      <c r="J41" s="41">
        <f>SUM(K41:M41)</f>
        <v>0</v>
      </c>
      <c r="K41" s="41">
        <v>0</v>
      </c>
      <c r="L41" s="41">
        <v>0</v>
      </c>
      <c r="M41" s="41">
        <v>0</v>
      </c>
      <c r="N41" s="41">
        <f>SUM(O41:Q41)</f>
        <v>0</v>
      </c>
      <c r="O41" s="41">
        <v>0</v>
      </c>
      <c r="P41" s="41">
        <v>0</v>
      </c>
      <c r="Q41" s="41">
        <v>0</v>
      </c>
    </row>
    <row r="42" spans="1:17" ht="12" customHeight="1">
      <c r="A42" s="172"/>
      <c r="B42" s="172"/>
      <c r="C42" s="40"/>
      <c r="D42" s="220"/>
      <c r="E42" s="39"/>
      <c r="F42" s="37">
        <f>IF(F41=0,0,F41/$F41)</f>
        <v>0</v>
      </c>
      <c r="G42" s="37">
        <f>IF(G41=0,0,G41/$F41)</f>
        <v>0</v>
      </c>
      <c r="H42" s="37">
        <f>IF(H41=0,0,H41/$F41)</f>
        <v>0</v>
      </c>
      <c r="I42" s="37">
        <f>IF(I41=0,0,I41/$F41)</f>
        <v>0</v>
      </c>
      <c r="J42" s="37">
        <f>IF(J41=0,0,J41/J41)</f>
        <v>0</v>
      </c>
      <c r="K42" s="37">
        <f>IF(K41=0,0,K41/$J41)</f>
        <v>0</v>
      </c>
      <c r="L42" s="37">
        <f>IF(L41=0,0,L41/$J41)</f>
        <v>0</v>
      </c>
      <c r="M42" s="37">
        <f>IF(M41=0,0,M41/$J41)</f>
        <v>0</v>
      </c>
      <c r="N42" s="37">
        <f>IF(N41=0,0,N41/N41)</f>
        <v>0</v>
      </c>
      <c r="O42" s="37">
        <f>IF(O41=0,0,O41/$N41)</f>
        <v>0</v>
      </c>
      <c r="P42" s="37">
        <f>IF(P41=0,0,P41/$N41)</f>
        <v>0</v>
      </c>
      <c r="Q42" s="37">
        <f>IF(Q41=0,0,Q41/$N41)</f>
        <v>0</v>
      </c>
    </row>
    <row r="43" spans="1:17" ht="12" customHeight="1">
      <c r="A43" s="172"/>
      <c r="B43" s="172"/>
      <c r="C43" s="43"/>
      <c r="D43" s="219" t="s">
        <v>421</v>
      </c>
      <c r="E43" s="42"/>
      <c r="F43" s="41">
        <f>SUM(G43:I43)</f>
        <v>1</v>
      </c>
      <c r="G43" s="41">
        <v>0</v>
      </c>
      <c r="H43" s="41">
        <v>1</v>
      </c>
      <c r="I43" s="41">
        <v>0</v>
      </c>
      <c r="J43" s="41">
        <f>SUM(K43:M43)</f>
        <v>1</v>
      </c>
      <c r="K43" s="41">
        <v>1</v>
      </c>
      <c r="L43" s="41">
        <v>0</v>
      </c>
      <c r="M43" s="41">
        <v>0</v>
      </c>
      <c r="N43" s="41">
        <f>SUM(O43:Q43)</f>
        <v>0</v>
      </c>
      <c r="O43" s="41">
        <v>0</v>
      </c>
      <c r="P43" s="41">
        <v>0</v>
      </c>
      <c r="Q43" s="41">
        <v>0</v>
      </c>
    </row>
    <row r="44" spans="1:17" ht="12" customHeight="1">
      <c r="A44" s="172"/>
      <c r="B44" s="172"/>
      <c r="C44" s="40"/>
      <c r="D44" s="220"/>
      <c r="E44" s="39"/>
      <c r="F44" s="37">
        <f>IF(F43=0,0,F43/$F43)</f>
        <v>1</v>
      </c>
      <c r="G44" s="37">
        <f>IF(G43=0,0,G43/$F43)</f>
        <v>0</v>
      </c>
      <c r="H44" s="37">
        <f>IF(H43=0,0,H43/$F43)</f>
        <v>1</v>
      </c>
      <c r="I44" s="37">
        <f>IF(I43=0,0,I43/$F43)</f>
        <v>0</v>
      </c>
      <c r="J44" s="37">
        <f>IF(J43=0,0,J43/J43)</f>
        <v>1</v>
      </c>
      <c r="K44" s="37">
        <f>IF(K43=0,0,K43/$J43)</f>
        <v>1</v>
      </c>
      <c r="L44" s="37">
        <f>IF(L43=0,0,L43/$J43)</f>
        <v>0</v>
      </c>
      <c r="M44" s="37">
        <f>IF(M43=0,0,M43/$J43)</f>
        <v>0</v>
      </c>
      <c r="N44" s="37">
        <f>IF(N43=0,0,N43/N43)</f>
        <v>0</v>
      </c>
      <c r="O44" s="37">
        <f>IF(O43=0,0,O43/$N43)</f>
        <v>0</v>
      </c>
      <c r="P44" s="37">
        <f>IF(P43=0,0,P43/$N43)</f>
        <v>0</v>
      </c>
      <c r="Q44" s="37">
        <f>IF(Q43=0,0,Q43/$N43)</f>
        <v>0</v>
      </c>
    </row>
    <row r="45" spans="1:17" ht="12" customHeight="1">
      <c r="A45" s="172"/>
      <c r="B45" s="172"/>
      <c r="C45" s="43"/>
      <c r="D45" s="219" t="s">
        <v>422</v>
      </c>
      <c r="E45" s="42"/>
      <c r="F45" s="41">
        <f>SUM(G45:I45)</f>
        <v>4</v>
      </c>
      <c r="G45" s="41">
        <v>0</v>
      </c>
      <c r="H45" s="41">
        <v>4</v>
      </c>
      <c r="I45" s="41">
        <v>0</v>
      </c>
      <c r="J45" s="41">
        <f>SUM(K45:M45)</f>
        <v>4</v>
      </c>
      <c r="K45" s="41">
        <v>2</v>
      </c>
      <c r="L45" s="41">
        <v>2</v>
      </c>
      <c r="M45" s="41">
        <v>0</v>
      </c>
      <c r="N45" s="41">
        <f>SUM(O45:Q45)</f>
        <v>0</v>
      </c>
      <c r="O45" s="41">
        <v>0</v>
      </c>
      <c r="P45" s="41">
        <v>0</v>
      </c>
      <c r="Q45" s="41">
        <v>0</v>
      </c>
    </row>
    <row r="46" spans="1:17" ht="12" customHeight="1">
      <c r="A46" s="172"/>
      <c r="B46" s="172"/>
      <c r="C46" s="40"/>
      <c r="D46" s="220"/>
      <c r="E46" s="39"/>
      <c r="F46" s="37">
        <f>IF(F45=0,0,F45/$F45)</f>
        <v>1</v>
      </c>
      <c r="G46" s="37">
        <f>IF(G45=0,0,G45/$F45)</f>
        <v>0</v>
      </c>
      <c r="H46" s="37">
        <f>IF(H45=0,0,H45/$F45)</f>
        <v>1</v>
      </c>
      <c r="I46" s="37">
        <f>IF(I45=0,0,I45/$F45)</f>
        <v>0</v>
      </c>
      <c r="J46" s="37">
        <f>IF(J45=0,0,J45/J45)</f>
        <v>1</v>
      </c>
      <c r="K46" s="37">
        <f>IF(K45=0,0,K45/$J45)</f>
        <v>0.5</v>
      </c>
      <c r="L46" s="37">
        <f>IF(L45=0,0,L45/$J45)</f>
        <v>0.5</v>
      </c>
      <c r="M46" s="37">
        <f>IF(M45=0,0,M45/$J45)</f>
        <v>0</v>
      </c>
      <c r="N46" s="37">
        <f>IF(N45=0,0,N45/N45)</f>
        <v>0</v>
      </c>
      <c r="O46" s="37">
        <f>IF(O45=0,0,O45/$N45)</f>
        <v>0</v>
      </c>
      <c r="P46" s="37">
        <f>IF(P45=0,0,P45/$N45)</f>
        <v>0</v>
      </c>
      <c r="Q46" s="37">
        <f>IF(Q45=0,0,Q45/$N45)</f>
        <v>0</v>
      </c>
    </row>
    <row r="47" spans="1:17" ht="11.25" customHeight="1">
      <c r="A47" s="172"/>
      <c r="B47" s="172"/>
      <c r="C47" s="43"/>
      <c r="D47" s="219" t="s">
        <v>423</v>
      </c>
      <c r="E47" s="42"/>
      <c r="F47" s="41">
        <f>SUM(G47:I47)</f>
        <v>3</v>
      </c>
      <c r="G47" s="41">
        <v>0</v>
      </c>
      <c r="H47" s="41">
        <v>2</v>
      </c>
      <c r="I47" s="41">
        <v>1</v>
      </c>
      <c r="J47" s="41">
        <f>SUM(K47:M47)</f>
        <v>3</v>
      </c>
      <c r="K47" s="41">
        <v>0</v>
      </c>
      <c r="L47" s="41">
        <v>1</v>
      </c>
      <c r="M47" s="41">
        <v>2</v>
      </c>
      <c r="N47" s="41">
        <f>SUM(O47:Q47)</f>
        <v>0</v>
      </c>
      <c r="O47" s="41">
        <v>0</v>
      </c>
      <c r="P47" s="41">
        <v>0</v>
      </c>
      <c r="Q47" s="41">
        <v>0</v>
      </c>
    </row>
    <row r="48" spans="1:17" ht="12" customHeight="1">
      <c r="A48" s="172"/>
      <c r="B48" s="172"/>
      <c r="C48" s="40"/>
      <c r="D48" s="220"/>
      <c r="E48" s="39"/>
      <c r="F48" s="37">
        <f>IF(F47=0,0,F47/$F47)</f>
        <v>1</v>
      </c>
      <c r="G48" s="37">
        <f>IF(G47=0,0,G47/$F47)</f>
        <v>0</v>
      </c>
      <c r="H48" s="37">
        <f>IF(H47=0,0,H47/$F47)</f>
        <v>0.66666666666666663</v>
      </c>
      <c r="I48" s="37">
        <f>IF(I47=0,0,I47/$F47)</f>
        <v>0.33333333333333331</v>
      </c>
      <c r="J48" s="37">
        <f>IF(J47=0,0,J47/J47)</f>
        <v>1</v>
      </c>
      <c r="K48" s="37">
        <f>IF(K47=0,0,K47/$J47)</f>
        <v>0</v>
      </c>
      <c r="L48" s="37">
        <f>IF(L47=0,0,L47/$J47)</f>
        <v>0.33333333333333331</v>
      </c>
      <c r="M48" s="37">
        <f>IF(M47=0,0,M47/$J47)</f>
        <v>0.66666666666666663</v>
      </c>
      <c r="N48" s="37">
        <f>IF(N47=0,0,N47/N47)</f>
        <v>0</v>
      </c>
      <c r="O48" s="37">
        <f>IF(O47=0,0,O47/$N47)</f>
        <v>0</v>
      </c>
      <c r="P48" s="37">
        <f>IF(P47=0,0,P47/$N47)</f>
        <v>0</v>
      </c>
      <c r="Q48" s="37">
        <f>IF(Q47=0,0,Q47/$N47)</f>
        <v>0</v>
      </c>
    </row>
    <row r="49" spans="1:17" ht="12" customHeight="1">
      <c r="A49" s="172"/>
      <c r="B49" s="172"/>
      <c r="C49" s="43"/>
      <c r="D49" s="219" t="s">
        <v>424</v>
      </c>
      <c r="E49" s="42"/>
      <c r="F49" s="41">
        <f>SUM(G49:I49)</f>
        <v>2</v>
      </c>
      <c r="G49" s="41">
        <v>1</v>
      </c>
      <c r="H49" s="41">
        <v>1</v>
      </c>
      <c r="I49" s="41">
        <v>0</v>
      </c>
      <c r="J49" s="41">
        <f>SUM(K49:M49)</f>
        <v>2</v>
      </c>
      <c r="K49" s="41">
        <v>1</v>
      </c>
      <c r="L49" s="41">
        <v>1</v>
      </c>
      <c r="M49" s="41">
        <v>0</v>
      </c>
      <c r="N49" s="41">
        <f>SUM(O49:Q49)</f>
        <v>1</v>
      </c>
      <c r="O49" s="41">
        <v>1</v>
      </c>
      <c r="P49" s="41">
        <v>0</v>
      </c>
      <c r="Q49" s="41">
        <v>0</v>
      </c>
    </row>
    <row r="50" spans="1:17" ht="12" customHeight="1">
      <c r="A50" s="172"/>
      <c r="B50" s="172"/>
      <c r="C50" s="40"/>
      <c r="D50" s="220"/>
      <c r="E50" s="39"/>
      <c r="F50" s="37">
        <f>IF(F49=0,0,F49/$F49)</f>
        <v>1</v>
      </c>
      <c r="G50" s="37">
        <f>IF(G49=0,0,G49/$F49)</f>
        <v>0.5</v>
      </c>
      <c r="H50" s="37">
        <f>IF(H49=0,0,H49/$F49)</f>
        <v>0.5</v>
      </c>
      <c r="I50" s="37">
        <f>IF(I49=0,0,I49/$F49)</f>
        <v>0</v>
      </c>
      <c r="J50" s="37">
        <f>IF(J49=0,0,J49/J49)</f>
        <v>1</v>
      </c>
      <c r="K50" s="37">
        <f>IF(K49=0,0,K49/$J49)</f>
        <v>0.5</v>
      </c>
      <c r="L50" s="37">
        <f>IF(L49=0,0,L49/$J49)</f>
        <v>0.5</v>
      </c>
      <c r="M50" s="37">
        <f>IF(M49=0,0,M49/$J49)</f>
        <v>0</v>
      </c>
      <c r="N50" s="37">
        <f>IF(N49=0,0,N49/N49)</f>
        <v>1</v>
      </c>
      <c r="O50" s="37">
        <f>IF(O49=0,0,O49/$N49)</f>
        <v>1</v>
      </c>
      <c r="P50" s="37">
        <f>IF(P49=0,0,P49/$N49)</f>
        <v>0</v>
      </c>
      <c r="Q50" s="37">
        <f>IF(Q49=0,0,Q49/$N49)</f>
        <v>0</v>
      </c>
    </row>
    <row r="51" spans="1:17" ht="12" customHeight="1">
      <c r="A51" s="172"/>
      <c r="B51" s="172"/>
      <c r="C51" s="43"/>
      <c r="D51" s="219" t="s">
        <v>425</v>
      </c>
      <c r="E51" s="42"/>
      <c r="F51" s="41">
        <f>SUM(G51:I51)</f>
        <v>11</v>
      </c>
      <c r="G51" s="41">
        <v>0</v>
      </c>
      <c r="H51" s="41">
        <v>10</v>
      </c>
      <c r="I51" s="41">
        <v>1</v>
      </c>
      <c r="J51" s="41">
        <f>SUM(K51:M51)</f>
        <v>11</v>
      </c>
      <c r="K51" s="41">
        <v>2</v>
      </c>
      <c r="L51" s="41">
        <v>9</v>
      </c>
      <c r="M51" s="41">
        <v>0</v>
      </c>
      <c r="N51" s="41">
        <f>SUM(O51:Q51)</f>
        <v>2</v>
      </c>
      <c r="O51" s="41">
        <v>0</v>
      </c>
      <c r="P51" s="41">
        <v>2</v>
      </c>
      <c r="Q51" s="41">
        <v>0</v>
      </c>
    </row>
    <row r="52" spans="1:17" ht="12" customHeight="1">
      <c r="A52" s="172"/>
      <c r="B52" s="172"/>
      <c r="C52" s="40"/>
      <c r="D52" s="220"/>
      <c r="E52" s="39"/>
      <c r="F52" s="37">
        <f>IF(F51=0,0,F51/$F51)</f>
        <v>1</v>
      </c>
      <c r="G52" s="37">
        <f>IF(G51=0,0,G51/$F51)</f>
        <v>0</v>
      </c>
      <c r="H52" s="37">
        <f>IF(H51=0,0,H51/$F51)</f>
        <v>0.90909090909090906</v>
      </c>
      <c r="I52" s="37">
        <f>IF(I51=0,0,I51/$F51)</f>
        <v>9.0909090909090912E-2</v>
      </c>
      <c r="J52" s="37">
        <f>IF(J51=0,0,J51/J51)</f>
        <v>1</v>
      </c>
      <c r="K52" s="37">
        <f>IF(K51=0,0,K51/$J51)</f>
        <v>0.18181818181818182</v>
      </c>
      <c r="L52" s="37">
        <f>IF(L51=0,0,L51/$J51)</f>
        <v>0.81818181818181823</v>
      </c>
      <c r="M52" s="37">
        <f>IF(M51=0,0,M51/$J51)</f>
        <v>0</v>
      </c>
      <c r="N52" s="37">
        <f>IF(N51=0,0,N51/N51)</f>
        <v>1</v>
      </c>
      <c r="O52" s="37">
        <f>IF(O51=0,0,O51/$N51)</f>
        <v>0</v>
      </c>
      <c r="P52" s="37">
        <f>IF(P51=0,0,P51/$N51)</f>
        <v>1</v>
      </c>
      <c r="Q52" s="37">
        <f>IF(Q51=0,0,Q51/$N51)</f>
        <v>0</v>
      </c>
    </row>
    <row r="53" spans="1:17" ht="12" customHeight="1">
      <c r="A53" s="172"/>
      <c r="B53" s="172"/>
      <c r="C53" s="43"/>
      <c r="D53" s="219" t="s">
        <v>426</v>
      </c>
      <c r="E53" s="42"/>
      <c r="F53" s="41">
        <f>SUM(G53:I53)</f>
        <v>4</v>
      </c>
      <c r="G53" s="41">
        <v>1</v>
      </c>
      <c r="H53" s="41">
        <v>3</v>
      </c>
      <c r="I53" s="41">
        <v>0</v>
      </c>
      <c r="J53" s="41">
        <f>SUM(K53:M53)</f>
        <v>4</v>
      </c>
      <c r="K53" s="41">
        <v>1</v>
      </c>
      <c r="L53" s="41">
        <v>3</v>
      </c>
      <c r="M53" s="41">
        <v>0</v>
      </c>
      <c r="N53" s="41">
        <f>SUM(O53:Q53)</f>
        <v>0</v>
      </c>
      <c r="O53" s="41">
        <v>0</v>
      </c>
      <c r="P53" s="41">
        <v>0</v>
      </c>
      <c r="Q53" s="41">
        <v>0</v>
      </c>
    </row>
    <row r="54" spans="1:17" ht="12" customHeight="1">
      <c r="A54" s="172"/>
      <c r="B54" s="172"/>
      <c r="C54" s="40"/>
      <c r="D54" s="220"/>
      <c r="E54" s="39"/>
      <c r="F54" s="37">
        <f>IF(F53=0,0,F53/$F53)</f>
        <v>1</v>
      </c>
      <c r="G54" s="37">
        <f>IF(G53=0,0,G53/$F53)</f>
        <v>0.25</v>
      </c>
      <c r="H54" s="37">
        <f>IF(H53=0,0,H53/$F53)</f>
        <v>0.75</v>
      </c>
      <c r="I54" s="37">
        <f>IF(I53=0,0,I53/$F53)</f>
        <v>0</v>
      </c>
      <c r="J54" s="37">
        <f>IF(J53=0,0,J53/J53)</f>
        <v>1</v>
      </c>
      <c r="K54" s="37">
        <f>IF(K53=0,0,K53/$J53)</f>
        <v>0.25</v>
      </c>
      <c r="L54" s="37">
        <f>IF(L53=0,0,L53/$J53)</f>
        <v>0.75</v>
      </c>
      <c r="M54" s="37">
        <f>IF(M53=0,0,M53/$J53)</f>
        <v>0</v>
      </c>
      <c r="N54" s="37">
        <f>IF(N53=0,0,N53/N53)</f>
        <v>0</v>
      </c>
      <c r="O54" s="37">
        <f>IF(O53=0,0,O53/$N53)</f>
        <v>0</v>
      </c>
      <c r="P54" s="37">
        <f>IF(P53=0,0,P53/$N53)</f>
        <v>0</v>
      </c>
      <c r="Q54" s="37">
        <f>IF(Q53=0,0,Q53/$N53)</f>
        <v>0</v>
      </c>
    </row>
    <row r="55" spans="1:17" ht="12" customHeight="1">
      <c r="A55" s="172"/>
      <c r="B55" s="172"/>
      <c r="C55" s="43"/>
      <c r="D55" s="219" t="s">
        <v>427</v>
      </c>
      <c r="E55" s="42"/>
      <c r="F55" s="41">
        <f>SUM(G55:I55)</f>
        <v>23</v>
      </c>
      <c r="G55" s="41">
        <v>2</v>
      </c>
      <c r="H55" s="41">
        <v>18</v>
      </c>
      <c r="I55" s="41">
        <v>3</v>
      </c>
      <c r="J55" s="41">
        <f>SUM(K55:M55)</f>
        <v>20</v>
      </c>
      <c r="K55" s="41">
        <v>5</v>
      </c>
      <c r="L55" s="41">
        <v>12</v>
      </c>
      <c r="M55" s="41">
        <v>3</v>
      </c>
      <c r="N55" s="41">
        <f>SUM(O55:Q55)</f>
        <v>1</v>
      </c>
      <c r="O55" s="41">
        <v>0</v>
      </c>
      <c r="P55" s="41">
        <v>1</v>
      </c>
      <c r="Q55" s="41">
        <v>0</v>
      </c>
    </row>
    <row r="56" spans="1:17" ht="12" customHeight="1">
      <c r="A56" s="172"/>
      <c r="B56" s="172"/>
      <c r="C56" s="40"/>
      <c r="D56" s="220"/>
      <c r="E56" s="39"/>
      <c r="F56" s="37">
        <f>IF(F55=0,0,F55/$F55)</f>
        <v>1</v>
      </c>
      <c r="G56" s="37">
        <f>IF(G55=0,0,G55/$F55)</f>
        <v>8.6956521739130432E-2</v>
      </c>
      <c r="H56" s="37">
        <f>IF(H55=0,0,H55/$F55)</f>
        <v>0.78260869565217395</v>
      </c>
      <c r="I56" s="37">
        <f>IF(I55=0,0,I55/$F55)</f>
        <v>0.13043478260869565</v>
      </c>
      <c r="J56" s="37">
        <f>IF(J55=0,0,J55/J55)</f>
        <v>1</v>
      </c>
      <c r="K56" s="37">
        <f>IF(K55=0,0,K55/$J55)</f>
        <v>0.25</v>
      </c>
      <c r="L56" s="37">
        <f>IF(L55=0,0,L55/$J55)</f>
        <v>0.6</v>
      </c>
      <c r="M56" s="37">
        <f>IF(M55=0,0,M55/$J55)</f>
        <v>0.15</v>
      </c>
      <c r="N56" s="37">
        <f>IF(N55=0,0,N55/N55)</f>
        <v>1</v>
      </c>
      <c r="O56" s="37">
        <f>IF(O55=0,0,O55/$N55)</f>
        <v>0</v>
      </c>
      <c r="P56" s="37">
        <f>IF(P55=0,0,P55/$N55)</f>
        <v>1</v>
      </c>
      <c r="Q56" s="37">
        <f>IF(Q55=0,0,Q55/$N55)</f>
        <v>0</v>
      </c>
    </row>
    <row r="57" spans="1:17" ht="12" customHeight="1">
      <c r="A57" s="172"/>
      <c r="B57" s="172"/>
      <c r="C57" s="43"/>
      <c r="D57" s="219" t="s">
        <v>428</v>
      </c>
      <c r="E57" s="42"/>
      <c r="F57" s="41">
        <f>SUM(G57:I57)</f>
        <v>8</v>
      </c>
      <c r="G57" s="41">
        <v>2</v>
      </c>
      <c r="H57" s="41">
        <v>6</v>
      </c>
      <c r="I57" s="41">
        <v>0</v>
      </c>
      <c r="J57" s="41">
        <f>SUM(K57:M57)</f>
        <v>8</v>
      </c>
      <c r="K57" s="41">
        <v>4</v>
      </c>
      <c r="L57" s="41">
        <v>4</v>
      </c>
      <c r="M57" s="41">
        <v>0</v>
      </c>
      <c r="N57" s="41">
        <f>SUM(O57:Q57)</f>
        <v>0</v>
      </c>
      <c r="O57" s="41">
        <v>0</v>
      </c>
      <c r="P57" s="41">
        <v>0</v>
      </c>
      <c r="Q57" s="41">
        <v>0</v>
      </c>
    </row>
    <row r="58" spans="1:17" ht="12" customHeight="1">
      <c r="A58" s="172"/>
      <c r="B58" s="172"/>
      <c r="C58" s="40"/>
      <c r="D58" s="220"/>
      <c r="E58" s="39"/>
      <c r="F58" s="37">
        <f>IF(F57=0,0,F57/$F57)</f>
        <v>1</v>
      </c>
      <c r="G58" s="37">
        <f>IF(G57=0,0,G57/$F57)</f>
        <v>0.25</v>
      </c>
      <c r="H58" s="37">
        <f>IF(H57=0,0,H57/$F57)</f>
        <v>0.75</v>
      </c>
      <c r="I58" s="37">
        <f>IF(I57=0,0,I57/$F57)</f>
        <v>0</v>
      </c>
      <c r="J58" s="37">
        <f>IF(J57=0,0,J57/J57)</f>
        <v>1</v>
      </c>
      <c r="K58" s="37">
        <f>IF(K57=0,0,K57/$J57)</f>
        <v>0.5</v>
      </c>
      <c r="L58" s="37">
        <f>IF(L57=0,0,L57/$J57)</f>
        <v>0.5</v>
      </c>
      <c r="M58" s="37">
        <f>IF(M57=0,0,M57/$J57)</f>
        <v>0</v>
      </c>
      <c r="N58" s="37">
        <f>IF(N57=0,0,N57/N57)</f>
        <v>0</v>
      </c>
      <c r="O58" s="37">
        <f>IF(O57=0,0,O57/$N57)</f>
        <v>0</v>
      </c>
      <c r="P58" s="37">
        <f>IF(P57=0,0,P57/$N57)</f>
        <v>0</v>
      </c>
      <c r="Q58" s="37">
        <f>IF(Q57=0,0,Q57/$N57)</f>
        <v>0</v>
      </c>
    </row>
    <row r="59" spans="1:17" ht="12.75" customHeight="1">
      <c r="A59" s="172"/>
      <c r="B59" s="172"/>
      <c r="C59" s="43"/>
      <c r="D59" s="219" t="s">
        <v>429</v>
      </c>
      <c r="E59" s="42"/>
      <c r="F59" s="41">
        <f>SUM(G59:I59)</f>
        <v>25</v>
      </c>
      <c r="G59" s="41">
        <v>5</v>
      </c>
      <c r="H59" s="41">
        <v>18</v>
      </c>
      <c r="I59" s="41">
        <v>2</v>
      </c>
      <c r="J59" s="41">
        <f>SUM(K59:M59)</f>
        <v>25</v>
      </c>
      <c r="K59" s="41">
        <v>8</v>
      </c>
      <c r="L59" s="41">
        <v>15</v>
      </c>
      <c r="M59" s="41">
        <v>2</v>
      </c>
      <c r="N59" s="41">
        <f>SUM(O59:Q59)</f>
        <v>8</v>
      </c>
      <c r="O59" s="41">
        <v>4</v>
      </c>
      <c r="P59" s="41">
        <v>2</v>
      </c>
      <c r="Q59" s="41">
        <v>2</v>
      </c>
    </row>
    <row r="60" spans="1:17" ht="12.75" customHeight="1">
      <c r="A60" s="172"/>
      <c r="B60" s="172"/>
      <c r="C60" s="40"/>
      <c r="D60" s="220"/>
      <c r="E60" s="39"/>
      <c r="F60" s="37">
        <f>IF(F59=0,0,F59/$F59)</f>
        <v>1</v>
      </c>
      <c r="G60" s="37">
        <f>IF(G59=0,0,G59/$F59)</f>
        <v>0.2</v>
      </c>
      <c r="H60" s="37">
        <f>IF(H59=0,0,H59/$F59)</f>
        <v>0.72</v>
      </c>
      <c r="I60" s="37">
        <f>IF(I59=0,0,I59/$F59)</f>
        <v>0.08</v>
      </c>
      <c r="J60" s="37">
        <f>IF(J59=0,0,J59/J59)</f>
        <v>1</v>
      </c>
      <c r="K60" s="37">
        <f>IF(K59=0,0,K59/$J59)</f>
        <v>0.32</v>
      </c>
      <c r="L60" s="37">
        <f>IF(L59=0,0,L59/$J59)</f>
        <v>0.6</v>
      </c>
      <c r="M60" s="37">
        <f>IF(M59=0,0,M59/$J59)</f>
        <v>0.08</v>
      </c>
      <c r="N60" s="37">
        <f>IF(N59=0,0,N59/N59)</f>
        <v>1</v>
      </c>
      <c r="O60" s="37">
        <f>IF(O59=0,0,O59/$N59)</f>
        <v>0.5</v>
      </c>
      <c r="P60" s="37">
        <f>IF(P59=0,0,P59/$N59)</f>
        <v>0.25</v>
      </c>
      <c r="Q60" s="37">
        <f>IF(Q59=0,0,Q59/$N59)</f>
        <v>0.25</v>
      </c>
    </row>
    <row r="61" spans="1:17" ht="12" customHeight="1">
      <c r="A61" s="172"/>
      <c r="B61" s="172"/>
      <c r="C61" s="43"/>
      <c r="D61" s="219" t="s">
        <v>21</v>
      </c>
      <c r="E61" s="42"/>
      <c r="F61" s="41">
        <f>SUM(G61:I61)</f>
        <v>10</v>
      </c>
      <c r="G61" s="41">
        <v>2</v>
      </c>
      <c r="H61" s="41">
        <v>7</v>
      </c>
      <c r="I61" s="41">
        <v>1</v>
      </c>
      <c r="J61" s="41">
        <f>SUM(K61:M61)</f>
        <v>10</v>
      </c>
      <c r="K61" s="41">
        <v>4</v>
      </c>
      <c r="L61" s="41">
        <v>5</v>
      </c>
      <c r="M61" s="41">
        <v>1</v>
      </c>
      <c r="N61" s="41">
        <f>SUM(O61:Q61)</f>
        <v>0</v>
      </c>
      <c r="O61" s="41">
        <v>0</v>
      </c>
      <c r="P61" s="41">
        <v>0</v>
      </c>
      <c r="Q61" s="41">
        <v>0</v>
      </c>
    </row>
    <row r="62" spans="1:17" ht="12" customHeight="1">
      <c r="A62" s="172"/>
      <c r="B62" s="172"/>
      <c r="C62" s="40"/>
      <c r="D62" s="220"/>
      <c r="E62" s="39"/>
      <c r="F62" s="37">
        <f>IF(F61=0,0,F61/$F61)</f>
        <v>1</v>
      </c>
      <c r="G62" s="37">
        <f>IF(G61=0,0,G61/$F61)</f>
        <v>0.2</v>
      </c>
      <c r="H62" s="37">
        <f>IF(H61=0,0,H61/$F61)</f>
        <v>0.7</v>
      </c>
      <c r="I62" s="37">
        <f>IF(I61=0,0,I61/$F61)</f>
        <v>0.1</v>
      </c>
      <c r="J62" s="37">
        <f>IF(J61=0,0,J61/J61)</f>
        <v>1</v>
      </c>
      <c r="K62" s="37">
        <f>IF(K61=0,0,K61/$J61)</f>
        <v>0.4</v>
      </c>
      <c r="L62" s="37">
        <f>IF(L61=0,0,L61/$J61)</f>
        <v>0.5</v>
      </c>
      <c r="M62" s="37">
        <f>IF(M61=0,0,M61/$J61)</f>
        <v>0.1</v>
      </c>
      <c r="N62" s="37">
        <f>IF(N61=0,0,N61/N61)</f>
        <v>0</v>
      </c>
      <c r="O62" s="37">
        <f>IF(O61=0,0,O61/$N61)</f>
        <v>0</v>
      </c>
      <c r="P62" s="37">
        <f>IF(P61=0,0,P61/$N61)</f>
        <v>0</v>
      </c>
      <c r="Q62" s="37">
        <f>IF(Q61=0,0,Q61/$N61)</f>
        <v>0</v>
      </c>
    </row>
    <row r="63" spans="1:17" ht="12" customHeight="1">
      <c r="A63" s="172"/>
      <c r="B63" s="172"/>
      <c r="C63" s="43"/>
      <c r="D63" s="219" t="s">
        <v>430</v>
      </c>
      <c r="E63" s="42"/>
      <c r="F63" s="41">
        <f>SUM(G63:I63)</f>
        <v>6</v>
      </c>
      <c r="G63" s="41">
        <v>0</v>
      </c>
      <c r="H63" s="41">
        <v>5</v>
      </c>
      <c r="I63" s="41">
        <v>1</v>
      </c>
      <c r="J63" s="41">
        <f>SUM(K63:M63)</f>
        <v>6</v>
      </c>
      <c r="K63" s="41">
        <v>1</v>
      </c>
      <c r="L63" s="41">
        <v>4</v>
      </c>
      <c r="M63" s="41">
        <v>1</v>
      </c>
      <c r="N63" s="41">
        <f>SUM(O63:Q63)</f>
        <v>2</v>
      </c>
      <c r="O63" s="41">
        <v>1</v>
      </c>
      <c r="P63" s="41">
        <v>0</v>
      </c>
      <c r="Q63" s="41">
        <v>1</v>
      </c>
    </row>
    <row r="64" spans="1:17" ht="12" customHeight="1">
      <c r="A64" s="172"/>
      <c r="B64" s="172"/>
      <c r="C64" s="40"/>
      <c r="D64" s="220"/>
      <c r="E64" s="39"/>
      <c r="F64" s="37">
        <f>IF(F63=0,0,F63/$F63)</f>
        <v>1</v>
      </c>
      <c r="G64" s="37">
        <f>IF(G63=0,0,G63/$F63)</f>
        <v>0</v>
      </c>
      <c r="H64" s="37">
        <f>IF(H63=0,0,H63/$F63)</f>
        <v>0.83333333333333337</v>
      </c>
      <c r="I64" s="37">
        <f>IF(I63=0,0,I63/$F63)</f>
        <v>0.16666666666666666</v>
      </c>
      <c r="J64" s="37">
        <f>IF(J63=0,0,J63/J63)</f>
        <v>1</v>
      </c>
      <c r="K64" s="37">
        <f>IF(K63=0,0,K63/$J63)</f>
        <v>0.16666666666666666</v>
      </c>
      <c r="L64" s="37">
        <f>IF(L63=0,0,L63/$J63)</f>
        <v>0.66666666666666663</v>
      </c>
      <c r="M64" s="37">
        <f>IF(M63=0,0,M63/$J63)</f>
        <v>0.16666666666666666</v>
      </c>
      <c r="N64" s="37">
        <f>IF(N63=0,0,N63/N63)</f>
        <v>1</v>
      </c>
      <c r="O64" s="37">
        <f>IF(O63=0,0,O63/$N63)</f>
        <v>0.5</v>
      </c>
      <c r="P64" s="37">
        <f>IF(P63=0,0,P63/$N63)</f>
        <v>0</v>
      </c>
      <c r="Q64" s="37">
        <f>IF(Q63=0,0,Q63/$N63)</f>
        <v>0.5</v>
      </c>
    </row>
    <row r="65" spans="1:17" ht="12" customHeight="1">
      <c r="A65" s="172"/>
      <c r="B65" s="172"/>
      <c r="C65" s="43"/>
      <c r="D65" s="219" t="s">
        <v>431</v>
      </c>
      <c r="E65" s="42"/>
      <c r="F65" s="41">
        <f>SUM(G65:I65)</f>
        <v>14</v>
      </c>
      <c r="G65" s="41">
        <v>3</v>
      </c>
      <c r="H65" s="41">
        <v>9</v>
      </c>
      <c r="I65" s="41">
        <v>2</v>
      </c>
      <c r="J65" s="41">
        <f>SUM(K65:M65)</f>
        <v>13</v>
      </c>
      <c r="K65" s="41">
        <v>3</v>
      </c>
      <c r="L65" s="41">
        <v>8</v>
      </c>
      <c r="M65" s="41">
        <v>2</v>
      </c>
      <c r="N65" s="41">
        <f>SUM(O65:Q65)</f>
        <v>3</v>
      </c>
      <c r="O65" s="41">
        <v>0</v>
      </c>
      <c r="P65" s="41">
        <v>2</v>
      </c>
      <c r="Q65" s="41">
        <v>1</v>
      </c>
    </row>
    <row r="66" spans="1:17" ht="12" customHeight="1">
      <c r="A66" s="172"/>
      <c r="B66" s="172"/>
      <c r="C66" s="40"/>
      <c r="D66" s="220"/>
      <c r="E66" s="39"/>
      <c r="F66" s="37">
        <f>IF(F65=0,0,F65/$F65)</f>
        <v>1</v>
      </c>
      <c r="G66" s="37">
        <f>IF(G65=0,0,G65/$F65)</f>
        <v>0.21428571428571427</v>
      </c>
      <c r="H66" s="37">
        <f>IF(H65=0,0,H65/$F65)</f>
        <v>0.6428571428571429</v>
      </c>
      <c r="I66" s="37">
        <f>IF(I65=0,0,I65/$F65)</f>
        <v>0.14285714285714285</v>
      </c>
      <c r="J66" s="37">
        <f>IF(J65=0,0,J65/J65)</f>
        <v>1</v>
      </c>
      <c r="K66" s="37">
        <f>IF(K65=0,0,K65/$J65)</f>
        <v>0.23076923076923078</v>
      </c>
      <c r="L66" s="37">
        <f>IF(L65=0,0,L65/$J65)</f>
        <v>0.61538461538461542</v>
      </c>
      <c r="M66" s="37">
        <f>IF(M65=0,0,M65/$J65)</f>
        <v>0.15384615384615385</v>
      </c>
      <c r="N66" s="37">
        <f>IF(N65=0,0,N65/N65)</f>
        <v>1</v>
      </c>
      <c r="O66" s="37">
        <f>IF(O65=0,0,O65/$N65)</f>
        <v>0</v>
      </c>
      <c r="P66" s="37">
        <f>IF(P65=0,0,P65/$N65)</f>
        <v>0.66666666666666663</v>
      </c>
      <c r="Q66" s="37">
        <f>IF(Q65=0,0,Q65/$N65)</f>
        <v>0.33333333333333331</v>
      </c>
    </row>
    <row r="67" spans="1:17" ht="12" customHeight="1">
      <c r="A67" s="172"/>
      <c r="B67" s="172"/>
      <c r="C67" s="43"/>
      <c r="D67" s="219" t="s">
        <v>432</v>
      </c>
      <c r="E67" s="42"/>
      <c r="F67" s="41">
        <f>SUM(G67:I67)</f>
        <v>4</v>
      </c>
      <c r="G67" s="41">
        <v>2</v>
      </c>
      <c r="H67" s="41">
        <v>2</v>
      </c>
      <c r="I67" s="41">
        <v>0</v>
      </c>
      <c r="J67" s="41">
        <f>SUM(K67:M67)</f>
        <v>4</v>
      </c>
      <c r="K67" s="41">
        <v>2</v>
      </c>
      <c r="L67" s="41">
        <v>2</v>
      </c>
      <c r="M67" s="41">
        <v>0</v>
      </c>
      <c r="N67" s="41">
        <f>SUM(O67:Q67)</f>
        <v>1</v>
      </c>
      <c r="O67" s="41">
        <v>1</v>
      </c>
      <c r="P67" s="41">
        <v>0</v>
      </c>
      <c r="Q67" s="41">
        <v>0</v>
      </c>
    </row>
    <row r="68" spans="1:17" ht="12" customHeight="1">
      <c r="A68" s="172"/>
      <c r="B68" s="173"/>
      <c r="C68" s="40"/>
      <c r="D68" s="220"/>
      <c r="E68" s="39"/>
      <c r="F68" s="37">
        <f>IF(F67=0,0,F67/$F67)</f>
        <v>1</v>
      </c>
      <c r="G68" s="37">
        <f>IF(G67=0,0,G67/$F67)</f>
        <v>0.5</v>
      </c>
      <c r="H68" s="37">
        <f>IF(H67=0,0,H67/$F67)</f>
        <v>0.5</v>
      </c>
      <c r="I68" s="37">
        <f>IF(I67=0,0,I67/$F67)</f>
        <v>0</v>
      </c>
      <c r="J68" s="37">
        <f>IF(J67=0,0,J67/J67)</f>
        <v>1</v>
      </c>
      <c r="K68" s="37">
        <f>IF(K67=0,0,K67/$J67)</f>
        <v>0.5</v>
      </c>
      <c r="L68" s="37">
        <f>IF(L67=0,0,L67/$J67)</f>
        <v>0.5</v>
      </c>
      <c r="M68" s="37">
        <f>IF(M67=0,0,M67/$J67)</f>
        <v>0</v>
      </c>
      <c r="N68" s="37">
        <f>IF(N67=0,0,N67/N67)</f>
        <v>1</v>
      </c>
      <c r="O68" s="37">
        <f>IF(O67=0,0,O67/$N67)</f>
        <v>1</v>
      </c>
      <c r="P68" s="37">
        <f>IF(P67=0,0,P67/$N67)</f>
        <v>0</v>
      </c>
      <c r="Q68" s="37">
        <f>IF(Q67=0,0,Q67/$N67)</f>
        <v>0</v>
      </c>
    </row>
    <row r="69" spans="1:17" ht="12" customHeight="1">
      <c r="A69" s="172"/>
      <c r="B69" s="171" t="s">
        <v>17</v>
      </c>
      <c r="C69" s="43"/>
      <c r="D69" s="219" t="s">
        <v>16</v>
      </c>
      <c r="E69" s="42"/>
      <c r="F69" s="41">
        <f>SUM(G69:I69)</f>
        <v>429</v>
      </c>
      <c r="G69" s="41">
        <f>SUM(G71,G73,G75,G77,G79,G81,G83,G85,G87,G89,G91,G93,G95,G97,G99)</f>
        <v>51</v>
      </c>
      <c r="H69" s="41">
        <f t="shared" ref="H69:I69" si="1">SUM(H71,H73,H75,H77,H79,H81,H83,H85,H87,H89,H91,H93,H95,H97,H99)</f>
        <v>327</v>
      </c>
      <c r="I69" s="41">
        <f t="shared" si="1"/>
        <v>51</v>
      </c>
      <c r="J69" s="41">
        <f>SUM(K69:M69)</f>
        <v>445</v>
      </c>
      <c r="K69" s="41">
        <f t="shared" ref="K69:M69" si="2">SUM(K71,K73,K75,K77,K79,K81,K83,K85,K87,K89,K91,K93,K95,K97,K99)</f>
        <v>96</v>
      </c>
      <c r="L69" s="41">
        <f t="shared" si="2"/>
        <v>298</v>
      </c>
      <c r="M69" s="41">
        <f t="shared" si="2"/>
        <v>51</v>
      </c>
      <c r="N69" s="41">
        <f>SUM(O69:Q69)</f>
        <v>47</v>
      </c>
      <c r="O69" s="41">
        <f t="shared" ref="O69:Q69" si="3">SUM(O71,O73,O75,O77,O79,O81,O83,O85,O87,O89,O91,O93,O95,O97,O99)</f>
        <v>16</v>
      </c>
      <c r="P69" s="41">
        <f t="shared" si="3"/>
        <v>24</v>
      </c>
      <c r="Q69" s="41">
        <f t="shared" si="3"/>
        <v>7</v>
      </c>
    </row>
    <row r="70" spans="1:17" ht="12" customHeight="1">
      <c r="A70" s="172"/>
      <c r="B70" s="172"/>
      <c r="C70" s="40"/>
      <c r="D70" s="220"/>
      <c r="E70" s="39"/>
      <c r="F70" s="37">
        <f>IF(F69=0,0,F69/$F69)</f>
        <v>1</v>
      </c>
      <c r="G70" s="37">
        <f>IF(G69=0,0,G69/$F69)</f>
        <v>0.11888111888111888</v>
      </c>
      <c r="H70" s="37">
        <f>IF(H69=0,0,H69/$F69)</f>
        <v>0.76223776223776218</v>
      </c>
      <c r="I70" s="37">
        <f>IF(I69=0,0,I69/$F69)</f>
        <v>0.11888111888111888</v>
      </c>
      <c r="J70" s="37">
        <f>IF(J69=0,0,J69/J69)</f>
        <v>1</v>
      </c>
      <c r="K70" s="37">
        <f>IF(K69=0,0,K69/$J69)</f>
        <v>0.21573033707865169</v>
      </c>
      <c r="L70" s="37">
        <f>IF(L69=0,0,L69/$J69)</f>
        <v>0.66966292134831462</v>
      </c>
      <c r="M70" s="37">
        <f>IF(M69=0,0,M69/$J69)</f>
        <v>0.1146067415730337</v>
      </c>
      <c r="N70" s="37">
        <f>IF(N69=0,0,N69/N69)</f>
        <v>1</v>
      </c>
      <c r="O70" s="37">
        <f>IF(O69=0,0,O69/$N69)</f>
        <v>0.34042553191489361</v>
      </c>
      <c r="P70" s="37">
        <f>IF(P69=0,0,P69/$N69)</f>
        <v>0.51063829787234039</v>
      </c>
      <c r="Q70" s="37">
        <f>IF(Q69=0,0,Q69/$N69)</f>
        <v>0.14893617021276595</v>
      </c>
    </row>
    <row r="71" spans="1:17" ht="12" customHeight="1">
      <c r="A71" s="172"/>
      <c r="B71" s="172"/>
      <c r="C71" s="43"/>
      <c r="D71" s="219" t="s">
        <v>261</v>
      </c>
      <c r="E71" s="42"/>
      <c r="F71" s="41">
        <f>SUM(G71:I71)</f>
        <v>3</v>
      </c>
      <c r="G71" s="41">
        <v>0</v>
      </c>
      <c r="H71" s="41">
        <v>3</v>
      </c>
      <c r="I71" s="41">
        <v>0</v>
      </c>
      <c r="J71" s="41">
        <f>SUM(K71:M71)</f>
        <v>3</v>
      </c>
      <c r="K71" s="41">
        <v>0</v>
      </c>
      <c r="L71" s="41">
        <v>3</v>
      </c>
      <c r="M71" s="41">
        <v>0</v>
      </c>
      <c r="N71" s="41">
        <f>SUM(O71:Q71)</f>
        <v>1</v>
      </c>
      <c r="O71" s="41">
        <v>0</v>
      </c>
      <c r="P71" s="41">
        <v>1</v>
      </c>
      <c r="Q71" s="41">
        <v>0</v>
      </c>
    </row>
    <row r="72" spans="1:17" ht="12" customHeight="1">
      <c r="A72" s="172"/>
      <c r="B72" s="172"/>
      <c r="C72" s="40"/>
      <c r="D72" s="220"/>
      <c r="E72" s="39"/>
      <c r="F72" s="37">
        <f>IF(F71=0,0,F71/$F71)</f>
        <v>1</v>
      </c>
      <c r="G72" s="37">
        <f>IF(G71=0,0,G71/$F71)</f>
        <v>0</v>
      </c>
      <c r="H72" s="37">
        <f>IF(H71=0,0,H71/$F71)</f>
        <v>1</v>
      </c>
      <c r="I72" s="37">
        <f>IF(I71=0,0,I71/$F71)</f>
        <v>0</v>
      </c>
      <c r="J72" s="37">
        <f>IF(J71=0,0,J71/J71)</f>
        <v>1</v>
      </c>
      <c r="K72" s="37">
        <f>IF(K71=0,0,K71/$J71)</f>
        <v>0</v>
      </c>
      <c r="L72" s="37">
        <f>IF(L71=0,0,L71/$J71)</f>
        <v>1</v>
      </c>
      <c r="M72" s="37">
        <f>IF(M71=0,0,M71/$J71)</f>
        <v>0</v>
      </c>
      <c r="N72" s="37">
        <f>IF(N71=0,0,N71/N71)</f>
        <v>1</v>
      </c>
      <c r="O72" s="37">
        <f>IF(O71=0,0,O71/$N71)</f>
        <v>0</v>
      </c>
      <c r="P72" s="37">
        <f>IF(P71=0,0,P71/$N71)</f>
        <v>1</v>
      </c>
      <c r="Q72" s="37">
        <f>IF(Q71=0,0,Q71/$N71)</f>
        <v>0</v>
      </c>
    </row>
    <row r="73" spans="1:17" ht="12" customHeight="1">
      <c r="A73" s="172"/>
      <c r="B73" s="172"/>
      <c r="C73" s="43"/>
      <c r="D73" s="219" t="s">
        <v>260</v>
      </c>
      <c r="E73" s="42"/>
      <c r="F73" s="41">
        <f>SUM(G73:I73)</f>
        <v>35</v>
      </c>
      <c r="G73" s="41">
        <v>1</v>
      </c>
      <c r="H73" s="41">
        <v>32</v>
      </c>
      <c r="I73" s="41">
        <v>2</v>
      </c>
      <c r="J73" s="41">
        <f>SUM(K73:M73)</f>
        <v>38</v>
      </c>
      <c r="K73" s="41">
        <v>5</v>
      </c>
      <c r="L73" s="41">
        <v>31</v>
      </c>
      <c r="M73" s="41">
        <v>2</v>
      </c>
      <c r="N73" s="41">
        <f>SUM(O73:Q73)</f>
        <v>2</v>
      </c>
      <c r="O73" s="41">
        <v>0</v>
      </c>
      <c r="P73" s="41">
        <v>2</v>
      </c>
      <c r="Q73" s="41">
        <v>0</v>
      </c>
    </row>
    <row r="74" spans="1:17" ht="12" customHeight="1">
      <c r="A74" s="172"/>
      <c r="B74" s="172"/>
      <c r="C74" s="40"/>
      <c r="D74" s="220"/>
      <c r="E74" s="39"/>
      <c r="F74" s="37">
        <f>IF(F73=0,0,F73/$F73)</f>
        <v>1</v>
      </c>
      <c r="G74" s="37">
        <f>IF(G73=0,0,G73/$F73)</f>
        <v>2.8571428571428571E-2</v>
      </c>
      <c r="H74" s="37">
        <f>IF(H73=0,0,H73/$F73)</f>
        <v>0.91428571428571426</v>
      </c>
      <c r="I74" s="37">
        <f>IF(I73=0,0,I73/$F73)</f>
        <v>5.7142857142857141E-2</v>
      </c>
      <c r="J74" s="37">
        <f>IF(J73=0,0,J73/J73)</f>
        <v>1</v>
      </c>
      <c r="K74" s="37">
        <f>IF(K73=0,0,K73/$J73)</f>
        <v>0.13157894736842105</v>
      </c>
      <c r="L74" s="37">
        <f>IF(L73=0,0,L73/$J73)</f>
        <v>0.81578947368421051</v>
      </c>
      <c r="M74" s="37">
        <f>IF(M73=0,0,M73/$J73)</f>
        <v>5.2631578947368418E-2</v>
      </c>
      <c r="N74" s="37">
        <f>IF(N73=0,0,N73/N73)</f>
        <v>1</v>
      </c>
      <c r="O74" s="37">
        <f>IF(O73=0,0,O73/$N73)</f>
        <v>0</v>
      </c>
      <c r="P74" s="37">
        <f>IF(P73=0,0,P73/$N73)</f>
        <v>1</v>
      </c>
      <c r="Q74" s="37">
        <f>IF(Q73=0,0,Q73/$N73)</f>
        <v>0</v>
      </c>
    </row>
    <row r="75" spans="1:17" ht="12" customHeight="1">
      <c r="A75" s="172"/>
      <c r="B75" s="172"/>
      <c r="C75" s="43"/>
      <c r="D75" s="219" t="s">
        <v>13</v>
      </c>
      <c r="E75" s="42"/>
      <c r="F75" s="41">
        <f>SUM(G75:I75)</f>
        <v>19</v>
      </c>
      <c r="G75" s="41">
        <v>0</v>
      </c>
      <c r="H75" s="41">
        <v>10</v>
      </c>
      <c r="I75" s="41">
        <v>9</v>
      </c>
      <c r="J75" s="41">
        <f>SUM(K75:M75)</f>
        <v>19</v>
      </c>
      <c r="K75" s="41">
        <v>3</v>
      </c>
      <c r="L75" s="41">
        <v>7</v>
      </c>
      <c r="M75" s="41">
        <v>9</v>
      </c>
      <c r="N75" s="41">
        <f>SUM(O75:Q75)</f>
        <v>2</v>
      </c>
      <c r="O75" s="41">
        <v>1</v>
      </c>
      <c r="P75" s="41">
        <v>1</v>
      </c>
      <c r="Q75" s="41">
        <v>0</v>
      </c>
    </row>
    <row r="76" spans="1:17" ht="12" customHeight="1">
      <c r="A76" s="172"/>
      <c r="B76" s="172"/>
      <c r="C76" s="40"/>
      <c r="D76" s="220"/>
      <c r="E76" s="39"/>
      <c r="F76" s="37">
        <f>IF(F75=0,0,F75/$F75)</f>
        <v>1</v>
      </c>
      <c r="G76" s="37">
        <f>IF(G75=0,0,G75/$F75)</f>
        <v>0</v>
      </c>
      <c r="H76" s="37">
        <f>IF(H75=0,0,H75/$F75)</f>
        <v>0.52631578947368418</v>
      </c>
      <c r="I76" s="37">
        <f>IF(I75=0,0,I75/$F75)</f>
        <v>0.47368421052631576</v>
      </c>
      <c r="J76" s="37">
        <f>IF(J75=0,0,J75/J75)</f>
        <v>1</v>
      </c>
      <c r="K76" s="37">
        <f>IF(K75=0,0,K75/$J75)</f>
        <v>0.15789473684210525</v>
      </c>
      <c r="L76" s="37">
        <f>IF(L75=0,0,L75/$J75)</f>
        <v>0.36842105263157893</v>
      </c>
      <c r="M76" s="37">
        <f>IF(M75=0,0,M75/$J75)</f>
        <v>0.47368421052631576</v>
      </c>
      <c r="N76" s="37">
        <f>IF(N75=0,0,N75/N75)</f>
        <v>1</v>
      </c>
      <c r="O76" s="37">
        <f>IF(O75=0,0,O75/$N75)</f>
        <v>0.5</v>
      </c>
      <c r="P76" s="37">
        <f>IF(P75=0,0,P75/$N75)</f>
        <v>0.5</v>
      </c>
      <c r="Q76" s="37">
        <f>IF(Q75=0,0,Q75/$N75)</f>
        <v>0</v>
      </c>
    </row>
    <row r="77" spans="1:17" ht="12" customHeight="1">
      <c r="A77" s="172"/>
      <c r="B77" s="172"/>
      <c r="C77" s="43"/>
      <c r="D77" s="219" t="s">
        <v>259</v>
      </c>
      <c r="E77" s="42"/>
      <c r="F77" s="41">
        <f>SUM(G77:I77)</f>
        <v>7</v>
      </c>
      <c r="G77" s="41">
        <v>1</v>
      </c>
      <c r="H77" s="41">
        <v>5</v>
      </c>
      <c r="I77" s="41">
        <v>1</v>
      </c>
      <c r="J77" s="41">
        <f>SUM(K77:M77)</f>
        <v>7</v>
      </c>
      <c r="K77" s="41">
        <v>2</v>
      </c>
      <c r="L77" s="41">
        <v>4</v>
      </c>
      <c r="M77" s="41">
        <v>1</v>
      </c>
      <c r="N77" s="41">
        <f>SUM(O77:Q77)</f>
        <v>2</v>
      </c>
      <c r="O77" s="41">
        <v>1</v>
      </c>
      <c r="P77" s="41">
        <v>1</v>
      </c>
      <c r="Q77" s="41">
        <v>0</v>
      </c>
    </row>
    <row r="78" spans="1:17" ht="12" customHeight="1">
      <c r="A78" s="172"/>
      <c r="B78" s="172"/>
      <c r="C78" s="40"/>
      <c r="D78" s="220"/>
      <c r="E78" s="39"/>
      <c r="F78" s="37">
        <f>IF(F77=0,0,F77/$F77)</f>
        <v>1</v>
      </c>
      <c r="G78" s="37">
        <f>IF(G77=0,0,G77/$F77)</f>
        <v>0.14285714285714285</v>
      </c>
      <c r="H78" s="37">
        <f>IF(H77=0,0,H77/$F77)</f>
        <v>0.7142857142857143</v>
      </c>
      <c r="I78" s="37">
        <f>IF(I77=0,0,I77/$F77)</f>
        <v>0.14285714285714285</v>
      </c>
      <c r="J78" s="37">
        <f>IF(J77=0,0,J77/J77)</f>
        <v>1</v>
      </c>
      <c r="K78" s="37">
        <f>IF(K77=0,0,K77/$J77)</f>
        <v>0.2857142857142857</v>
      </c>
      <c r="L78" s="37">
        <f>IF(L77=0,0,L77/$J77)</f>
        <v>0.5714285714285714</v>
      </c>
      <c r="M78" s="37">
        <f>IF(M77=0,0,M77/$J77)</f>
        <v>0.14285714285714285</v>
      </c>
      <c r="N78" s="37">
        <f>IF(N77=0,0,N77/N77)</f>
        <v>1</v>
      </c>
      <c r="O78" s="37">
        <f>IF(O77=0,0,O77/$N77)</f>
        <v>0.5</v>
      </c>
      <c r="P78" s="37">
        <f>IF(P77=0,0,P77/$N77)</f>
        <v>0.5</v>
      </c>
      <c r="Q78" s="37">
        <f>IF(Q77=0,0,Q77/$N77)</f>
        <v>0</v>
      </c>
    </row>
    <row r="79" spans="1:17" ht="12" customHeight="1">
      <c r="A79" s="172"/>
      <c r="B79" s="172"/>
      <c r="C79" s="43"/>
      <c r="D79" s="219" t="s">
        <v>258</v>
      </c>
      <c r="E79" s="42"/>
      <c r="F79" s="41">
        <f>SUM(G79:I79)</f>
        <v>21</v>
      </c>
      <c r="G79" s="41">
        <v>2</v>
      </c>
      <c r="H79" s="41">
        <v>17</v>
      </c>
      <c r="I79" s="41">
        <v>2</v>
      </c>
      <c r="J79" s="41">
        <f>SUM(K79:M79)</f>
        <v>21</v>
      </c>
      <c r="K79" s="41">
        <v>5</v>
      </c>
      <c r="L79" s="41">
        <v>15</v>
      </c>
      <c r="M79" s="41">
        <v>1</v>
      </c>
      <c r="N79" s="41">
        <f>SUM(O79:Q79)</f>
        <v>1</v>
      </c>
      <c r="O79" s="41">
        <v>0</v>
      </c>
      <c r="P79" s="41">
        <v>0</v>
      </c>
      <c r="Q79" s="41">
        <v>1</v>
      </c>
    </row>
    <row r="80" spans="1:17" ht="12" customHeight="1">
      <c r="A80" s="172"/>
      <c r="B80" s="172"/>
      <c r="C80" s="40"/>
      <c r="D80" s="220"/>
      <c r="E80" s="39"/>
      <c r="F80" s="37">
        <f>IF(F79=0,0,F79/$F79)</f>
        <v>1</v>
      </c>
      <c r="G80" s="37">
        <f>IF(G79=0,0,G79/$F79)</f>
        <v>9.5238095238095233E-2</v>
      </c>
      <c r="H80" s="37">
        <f>IF(H79=0,0,H79/$F79)</f>
        <v>0.80952380952380953</v>
      </c>
      <c r="I80" s="37">
        <f>IF(I79=0,0,I79/$F79)</f>
        <v>9.5238095238095233E-2</v>
      </c>
      <c r="J80" s="37">
        <f>IF(J79=0,0,J79/J79)</f>
        <v>1</v>
      </c>
      <c r="K80" s="37">
        <f>IF(K79=0,0,K79/$J79)</f>
        <v>0.23809523809523808</v>
      </c>
      <c r="L80" s="37">
        <f>IF(L79=0,0,L79/$J79)</f>
        <v>0.7142857142857143</v>
      </c>
      <c r="M80" s="37">
        <f>IF(M79=0,0,M79/$J79)</f>
        <v>4.7619047619047616E-2</v>
      </c>
      <c r="N80" s="37">
        <f>IF(N79=0,0,N79/N79)</f>
        <v>1</v>
      </c>
      <c r="O80" s="37">
        <f>IF(O79=0,0,O79/$N79)</f>
        <v>0</v>
      </c>
      <c r="P80" s="37">
        <f>IF(P79=0,0,P79/$N79)</f>
        <v>0</v>
      </c>
      <c r="Q80" s="37">
        <f>IF(Q79=0,0,Q79/$N79)</f>
        <v>1</v>
      </c>
    </row>
    <row r="81" spans="1:17" ht="12" customHeight="1">
      <c r="A81" s="172"/>
      <c r="B81" s="172"/>
      <c r="C81" s="43"/>
      <c r="D81" s="219" t="s">
        <v>10</v>
      </c>
      <c r="E81" s="42"/>
      <c r="F81" s="41">
        <f>SUM(G81:I81)</f>
        <v>117</v>
      </c>
      <c r="G81" s="41">
        <v>10</v>
      </c>
      <c r="H81" s="41">
        <v>96</v>
      </c>
      <c r="I81" s="41">
        <v>11</v>
      </c>
      <c r="J81" s="41">
        <f>SUM(K81:M81)</f>
        <v>117</v>
      </c>
      <c r="K81" s="41">
        <v>22</v>
      </c>
      <c r="L81" s="41">
        <v>83</v>
      </c>
      <c r="M81" s="41">
        <v>12</v>
      </c>
      <c r="N81" s="41">
        <f>SUM(O81:Q81)</f>
        <v>19</v>
      </c>
      <c r="O81" s="41">
        <v>7</v>
      </c>
      <c r="P81" s="41">
        <v>8</v>
      </c>
      <c r="Q81" s="41">
        <v>4</v>
      </c>
    </row>
    <row r="82" spans="1:17" ht="12" customHeight="1">
      <c r="A82" s="172"/>
      <c r="B82" s="172"/>
      <c r="C82" s="40"/>
      <c r="D82" s="220"/>
      <c r="E82" s="39"/>
      <c r="F82" s="37">
        <f>IF(F81=0,0,F81/$F81)</f>
        <v>1</v>
      </c>
      <c r="G82" s="37">
        <f>IF(G81=0,0,G81/$F81)</f>
        <v>8.5470085470085472E-2</v>
      </c>
      <c r="H82" s="37">
        <f>IF(H81=0,0,H81/$F81)</f>
        <v>0.82051282051282048</v>
      </c>
      <c r="I82" s="37">
        <f>IF(I81=0,0,I81/$F81)</f>
        <v>9.4017094017094016E-2</v>
      </c>
      <c r="J82" s="37">
        <f>IF(J81=0,0,J81/J81)</f>
        <v>1</v>
      </c>
      <c r="K82" s="37">
        <f>IF(K81=0,0,K81/$J81)</f>
        <v>0.18803418803418803</v>
      </c>
      <c r="L82" s="37">
        <f>IF(L81=0,0,L81/$J81)</f>
        <v>0.70940170940170943</v>
      </c>
      <c r="M82" s="37">
        <f>IF(M81=0,0,M81/$J81)</f>
        <v>0.10256410256410256</v>
      </c>
      <c r="N82" s="37">
        <f>IF(N81=0,0,N81/N81)</f>
        <v>1</v>
      </c>
      <c r="O82" s="37">
        <f>IF(O81=0,0,O81/$N81)</f>
        <v>0.36842105263157893</v>
      </c>
      <c r="P82" s="37">
        <f>IF(P81=0,0,P81/$N81)</f>
        <v>0.42105263157894735</v>
      </c>
      <c r="Q82" s="37">
        <f>IF(Q81=0,0,Q81/$N81)</f>
        <v>0.21052631578947367</v>
      </c>
    </row>
    <row r="83" spans="1:17" ht="12" customHeight="1">
      <c r="A83" s="172"/>
      <c r="B83" s="172"/>
      <c r="C83" s="43"/>
      <c r="D83" s="219" t="s">
        <v>9</v>
      </c>
      <c r="E83" s="42"/>
      <c r="F83" s="41">
        <f>SUM(G83:I83)</f>
        <v>10</v>
      </c>
      <c r="G83" s="41">
        <v>2</v>
      </c>
      <c r="H83" s="41">
        <v>7</v>
      </c>
      <c r="I83" s="41">
        <v>1</v>
      </c>
      <c r="J83" s="41">
        <f>SUM(K83:M83)</f>
        <v>14</v>
      </c>
      <c r="K83" s="41">
        <v>4</v>
      </c>
      <c r="L83" s="41">
        <v>9</v>
      </c>
      <c r="M83" s="41">
        <v>1</v>
      </c>
      <c r="N83" s="41">
        <f>SUM(O83:Q83)</f>
        <v>4</v>
      </c>
      <c r="O83" s="41">
        <v>3</v>
      </c>
      <c r="P83" s="41">
        <v>1</v>
      </c>
      <c r="Q83" s="41">
        <v>0</v>
      </c>
    </row>
    <row r="84" spans="1:17" ht="12" customHeight="1">
      <c r="A84" s="172"/>
      <c r="B84" s="172"/>
      <c r="C84" s="40"/>
      <c r="D84" s="220"/>
      <c r="E84" s="39"/>
      <c r="F84" s="37">
        <f>IF(F83=0,0,F83/$F83)</f>
        <v>1</v>
      </c>
      <c r="G84" s="37">
        <f>IF(G83=0,0,G83/$F83)</f>
        <v>0.2</v>
      </c>
      <c r="H84" s="37">
        <f>IF(H83=0,0,H83/$F83)</f>
        <v>0.7</v>
      </c>
      <c r="I84" s="37">
        <f>IF(I83=0,0,I83/$F83)</f>
        <v>0.1</v>
      </c>
      <c r="J84" s="37">
        <f>IF(J83=0,0,J83/J83)</f>
        <v>1</v>
      </c>
      <c r="K84" s="37">
        <f>IF(K83=0,0,K83/$J83)</f>
        <v>0.2857142857142857</v>
      </c>
      <c r="L84" s="37">
        <f>IF(L83=0,0,L83/$J83)</f>
        <v>0.6428571428571429</v>
      </c>
      <c r="M84" s="37">
        <f>IF(M83=0,0,M83/$J83)</f>
        <v>7.1428571428571425E-2</v>
      </c>
      <c r="N84" s="37">
        <f>IF(N83=0,0,N83/N83)</f>
        <v>1</v>
      </c>
      <c r="O84" s="37">
        <f>IF(O83=0,0,O83/$N83)</f>
        <v>0.75</v>
      </c>
      <c r="P84" s="37">
        <f>IF(P83=0,0,P83/$N83)</f>
        <v>0.25</v>
      </c>
      <c r="Q84" s="37">
        <f>IF(Q83=0,0,Q83/$N83)</f>
        <v>0</v>
      </c>
    </row>
    <row r="85" spans="1:17" ht="12" customHeight="1">
      <c r="A85" s="172"/>
      <c r="B85" s="172"/>
      <c r="C85" s="43"/>
      <c r="D85" s="219" t="s">
        <v>257</v>
      </c>
      <c r="E85" s="42"/>
      <c r="F85" s="41">
        <f>SUM(G85:I85)</f>
        <v>4</v>
      </c>
      <c r="G85" s="41">
        <v>0</v>
      </c>
      <c r="H85" s="41">
        <v>3</v>
      </c>
      <c r="I85" s="41">
        <v>1</v>
      </c>
      <c r="J85" s="41">
        <f>SUM(K85:M85)</f>
        <v>5</v>
      </c>
      <c r="K85" s="41">
        <v>0</v>
      </c>
      <c r="L85" s="41">
        <v>5</v>
      </c>
      <c r="M85" s="41">
        <v>0</v>
      </c>
      <c r="N85" s="41">
        <f>SUM(O85:Q85)</f>
        <v>0</v>
      </c>
      <c r="O85" s="41">
        <v>0</v>
      </c>
      <c r="P85" s="41">
        <v>0</v>
      </c>
      <c r="Q85" s="41">
        <v>0</v>
      </c>
    </row>
    <row r="86" spans="1:17" ht="12" customHeight="1">
      <c r="A86" s="172"/>
      <c r="B86" s="172"/>
      <c r="C86" s="40"/>
      <c r="D86" s="220"/>
      <c r="E86" s="39"/>
      <c r="F86" s="37">
        <f>IF(F85=0,0,F85/$F85)</f>
        <v>1</v>
      </c>
      <c r="G86" s="37">
        <f>IF(G85=0,0,G85/$F85)</f>
        <v>0</v>
      </c>
      <c r="H86" s="37">
        <f>IF(H85=0,0,H85/$F85)</f>
        <v>0.75</v>
      </c>
      <c r="I86" s="37">
        <f>IF(I85=0,0,I85/$F85)</f>
        <v>0.25</v>
      </c>
      <c r="J86" s="37">
        <f>IF(J85=0,0,J85/J85)</f>
        <v>1</v>
      </c>
      <c r="K86" s="37">
        <f>IF(K85=0,0,K85/$J85)</f>
        <v>0</v>
      </c>
      <c r="L86" s="37">
        <f>IF(L85=0,0,L85/$J85)</f>
        <v>1</v>
      </c>
      <c r="M86" s="37">
        <f>IF(M85=0,0,M85/$J85)</f>
        <v>0</v>
      </c>
      <c r="N86" s="37">
        <f>IF(N85=0,0,N85/N85)</f>
        <v>0</v>
      </c>
      <c r="O86" s="37">
        <f>IF(O85=0,0,O85/$N85)</f>
        <v>0</v>
      </c>
      <c r="P86" s="37">
        <f>IF(P85=0,0,P85/$N85)</f>
        <v>0</v>
      </c>
      <c r="Q86" s="37">
        <f>IF(Q85=0,0,Q85/$N85)</f>
        <v>0</v>
      </c>
    </row>
    <row r="87" spans="1:17" ht="13.5" customHeight="1">
      <c r="A87" s="172"/>
      <c r="B87" s="172"/>
      <c r="C87" s="43"/>
      <c r="D87" s="224" t="s">
        <v>256</v>
      </c>
      <c r="E87" s="42"/>
      <c r="F87" s="41">
        <f>SUM(G87:I87)</f>
        <v>13</v>
      </c>
      <c r="G87" s="41">
        <v>3</v>
      </c>
      <c r="H87" s="41">
        <v>9</v>
      </c>
      <c r="I87" s="41">
        <v>1</v>
      </c>
      <c r="J87" s="41">
        <f>SUM(K87:M87)</f>
        <v>14</v>
      </c>
      <c r="K87" s="41">
        <v>4</v>
      </c>
      <c r="L87" s="41">
        <v>9</v>
      </c>
      <c r="M87" s="41">
        <v>1</v>
      </c>
      <c r="N87" s="41">
        <f>SUM(O87:Q87)</f>
        <v>2</v>
      </c>
      <c r="O87" s="41">
        <v>0</v>
      </c>
      <c r="P87" s="41">
        <v>1</v>
      </c>
      <c r="Q87" s="41">
        <v>1</v>
      </c>
    </row>
    <row r="88" spans="1:17" ht="13.5" customHeight="1">
      <c r="A88" s="172"/>
      <c r="B88" s="172"/>
      <c r="C88" s="40"/>
      <c r="D88" s="220"/>
      <c r="E88" s="39"/>
      <c r="F88" s="37">
        <f>IF(F87=0,0,F87/$F87)</f>
        <v>1</v>
      </c>
      <c r="G88" s="37">
        <f>IF(G87=0,0,G87/$F87)</f>
        <v>0.23076923076923078</v>
      </c>
      <c r="H88" s="37">
        <f>IF(H87=0,0,H87/$F87)</f>
        <v>0.69230769230769229</v>
      </c>
      <c r="I88" s="37">
        <f>IF(I87=0,0,I87/$F87)</f>
        <v>7.6923076923076927E-2</v>
      </c>
      <c r="J88" s="37">
        <f>IF(J87=0,0,J87/J87)</f>
        <v>1</v>
      </c>
      <c r="K88" s="37">
        <f>IF(K87=0,0,K87/$J87)</f>
        <v>0.2857142857142857</v>
      </c>
      <c r="L88" s="37">
        <f>IF(L87=0,0,L87/$J87)</f>
        <v>0.6428571428571429</v>
      </c>
      <c r="M88" s="37">
        <f>IF(M87=0,0,M87/$J87)</f>
        <v>7.1428571428571425E-2</v>
      </c>
      <c r="N88" s="37">
        <f>IF(N87=0,0,N87/N87)</f>
        <v>1</v>
      </c>
      <c r="O88" s="37">
        <f>IF(O87=0,0,O87/$N87)</f>
        <v>0</v>
      </c>
      <c r="P88" s="37">
        <f>IF(P87=0,0,P87/$N87)</f>
        <v>0.5</v>
      </c>
      <c r="Q88" s="37">
        <f>IF(Q87=0,0,Q87/$N87)</f>
        <v>0.5</v>
      </c>
    </row>
    <row r="89" spans="1:17" ht="12" customHeight="1">
      <c r="A89" s="172"/>
      <c r="B89" s="172"/>
      <c r="C89" s="43"/>
      <c r="D89" s="219" t="s">
        <v>255</v>
      </c>
      <c r="E89" s="42"/>
      <c r="F89" s="41">
        <f>SUM(G89:I89)</f>
        <v>18</v>
      </c>
      <c r="G89" s="41">
        <v>2</v>
      </c>
      <c r="H89" s="41">
        <v>13</v>
      </c>
      <c r="I89" s="41">
        <v>3</v>
      </c>
      <c r="J89" s="41">
        <f>SUM(K89:M89)</f>
        <v>21</v>
      </c>
      <c r="K89" s="41">
        <v>3</v>
      </c>
      <c r="L89" s="41">
        <v>15</v>
      </c>
      <c r="M89" s="41">
        <v>3</v>
      </c>
      <c r="N89" s="41">
        <f>SUM(O89:Q89)</f>
        <v>2</v>
      </c>
      <c r="O89" s="41">
        <v>0</v>
      </c>
      <c r="P89" s="41">
        <v>2</v>
      </c>
      <c r="Q89" s="41">
        <v>0</v>
      </c>
    </row>
    <row r="90" spans="1:17" ht="12" customHeight="1">
      <c r="A90" s="172"/>
      <c r="B90" s="172"/>
      <c r="C90" s="40"/>
      <c r="D90" s="220"/>
      <c r="E90" s="39"/>
      <c r="F90" s="37">
        <f>IF(F89=0,0,F89/$F89)</f>
        <v>1</v>
      </c>
      <c r="G90" s="37">
        <f>IF(G89=0,0,G89/$F89)</f>
        <v>0.1111111111111111</v>
      </c>
      <c r="H90" s="37">
        <f>IF(H89=0,0,H89/$F89)</f>
        <v>0.72222222222222221</v>
      </c>
      <c r="I90" s="37">
        <f>IF(I89=0,0,I89/$F89)</f>
        <v>0.16666666666666666</v>
      </c>
      <c r="J90" s="37">
        <f>IF(J89=0,0,J89/J89)</f>
        <v>1</v>
      </c>
      <c r="K90" s="37">
        <f>IF(K89=0,0,K89/$J89)</f>
        <v>0.14285714285714285</v>
      </c>
      <c r="L90" s="37">
        <f>IF(L89=0,0,L89/$J89)</f>
        <v>0.7142857142857143</v>
      </c>
      <c r="M90" s="37">
        <f>IF(M89=0,0,M89/$J89)</f>
        <v>0.14285714285714285</v>
      </c>
      <c r="N90" s="37">
        <f>IF(N89=0,0,N89/N89)</f>
        <v>1</v>
      </c>
      <c r="O90" s="37">
        <f>IF(O89=0,0,O89/$N89)</f>
        <v>0</v>
      </c>
      <c r="P90" s="37">
        <f>IF(P89=0,0,P89/$N89)</f>
        <v>1</v>
      </c>
      <c r="Q90" s="37">
        <f>IF(Q89=0,0,Q89/$N89)</f>
        <v>0</v>
      </c>
    </row>
    <row r="91" spans="1:17" ht="12" customHeight="1">
      <c r="A91" s="172"/>
      <c r="B91" s="172"/>
      <c r="C91" s="43"/>
      <c r="D91" s="219" t="s">
        <v>254</v>
      </c>
      <c r="E91" s="42"/>
      <c r="F91" s="41">
        <f>SUM(G91:I91)</f>
        <v>5</v>
      </c>
      <c r="G91" s="41">
        <v>1</v>
      </c>
      <c r="H91" s="41">
        <v>2</v>
      </c>
      <c r="I91" s="41">
        <v>2</v>
      </c>
      <c r="J91" s="41">
        <f>SUM(K91:M91)</f>
        <v>5</v>
      </c>
      <c r="K91" s="41">
        <v>1</v>
      </c>
      <c r="L91" s="41">
        <v>2</v>
      </c>
      <c r="M91" s="41">
        <v>2</v>
      </c>
      <c r="N91" s="41">
        <f>SUM(O91:Q91)</f>
        <v>1</v>
      </c>
      <c r="O91" s="41">
        <v>0</v>
      </c>
      <c r="P91" s="41">
        <v>1</v>
      </c>
      <c r="Q91" s="41">
        <v>0</v>
      </c>
    </row>
    <row r="92" spans="1:17" ht="12" customHeight="1">
      <c r="A92" s="172"/>
      <c r="B92" s="172"/>
      <c r="C92" s="40"/>
      <c r="D92" s="220"/>
      <c r="E92" s="39"/>
      <c r="F92" s="37">
        <f>IF(F91=0,0,F91/$F91)</f>
        <v>1</v>
      </c>
      <c r="G92" s="37">
        <f>IF(G91=0,0,G91/$F91)</f>
        <v>0.2</v>
      </c>
      <c r="H92" s="37">
        <f>IF(H91=0,0,H91/$F91)</f>
        <v>0.4</v>
      </c>
      <c r="I92" s="37">
        <f>IF(I91=0,0,I91/$F91)</f>
        <v>0.4</v>
      </c>
      <c r="J92" s="37">
        <f>IF(J91=0,0,J91/J91)</f>
        <v>1</v>
      </c>
      <c r="K92" s="37">
        <f>IF(K91=0,0,K91/$J91)</f>
        <v>0.2</v>
      </c>
      <c r="L92" s="37">
        <f>IF(L91=0,0,L91/$J91)</f>
        <v>0.4</v>
      </c>
      <c r="M92" s="37">
        <f>IF(M91=0,0,M91/$J91)</f>
        <v>0.4</v>
      </c>
      <c r="N92" s="37">
        <f>IF(N91=0,0,N91/N91)</f>
        <v>1</v>
      </c>
      <c r="O92" s="37">
        <f>IF(O91=0,0,O91/$N91)</f>
        <v>0</v>
      </c>
      <c r="P92" s="37">
        <f>IF(P91=0,0,P91/$N91)</f>
        <v>1</v>
      </c>
      <c r="Q92" s="37">
        <f>IF(Q91=0,0,Q91/$N91)</f>
        <v>0</v>
      </c>
    </row>
    <row r="93" spans="1:17" ht="12" customHeight="1">
      <c r="A93" s="172"/>
      <c r="B93" s="172"/>
      <c r="C93" s="43"/>
      <c r="D93" s="219" t="s">
        <v>253</v>
      </c>
      <c r="E93" s="42"/>
      <c r="F93" s="41">
        <f>SUM(G93:I93)</f>
        <v>14</v>
      </c>
      <c r="G93" s="41">
        <v>3</v>
      </c>
      <c r="H93" s="41">
        <v>10</v>
      </c>
      <c r="I93" s="41">
        <v>1</v>
      </c>
      <c r="J93" s="41">
        <f>SUM(K93:M93)</f>
        <v>14</v>
      </c>
      <c r="K93" s="41">
        <v>3</v>
      </c>
      <c r="L93" s="41">
        <v>11</v>
      </c>
      <c r="M93" s="41">
        <v>0</v>
      </c>
      <c r="N93" s="41">
        <f>SUM(O93:Q93)</f>
        <v>1</v>
      </c>
      <c r="O93" s="41">
        <v>0</v>
      </c>
      <c r="P93" s="41">
        <v>1</v>
      </c>
      <c r="Q93" s="41">
        <v>0</v>
      </c>
    </row>
    <row r="94" spans="1:17" ht="12" customHeight="1">
      <c r="A94" s="172"/>
      <c r="B94" s="172"/>
      <c r="C94" s="40"/>
      <c r="D94" s="220"/>
      <c r="E94" s="39"/>
      <c r="F94" s="37">
        <f>IF(F93=0,0,F93/$F93)</f>
        <v>1</v>
      </c>
      <c r="G94" s="37">
        <f>IF(G93=0,0,G93/$F93)</f>
        <v>0.21428571428571427</v>
      </c>
      <c r="H94" s="37">
        <f>IF(H93=0,0,H93/$F93)</f>
        <v>0.7142857142857143</v>
      </c>
      <c r="I94" s="37">
        <f>IF(I93=0,0,I93/$F93)</f>
        <v>7.1428571428571425E-2</v>
      </c>
      <c r="J94" s="37">
        <f>IF(J93=0,0,J93/J93)</f>
        <v>1</v>
      </c>
      <c r="K94" s="37">
        <f>IF(K93=0,0,K93/$J93)</f>
        <v>0.21428571428571427</v>
      </c>
      <c r="L94" s="37">
        <f>IF(L93=0,0,L93/$J93)</f>
        <v>0.7857142857142857</v>
      </c>
      <c r="M94" s="37">
        <f>IF(M93=0,0,M93/$J93)</f>
        <v>0</v>
      </c>
      <c r="N94" s="37">
        <f>IF(N93=0,0,N93/N93)</f>
        <v>1</v>
      </c>
      <c r="O94" s="37">
        <f>IF(O93=0,0,O93/$N93)</f>
        <v>0</v>
      </c>
      <c r="P94" s="37">
        <f>IF(P93=0,0,P93/$N93)</f>
        <v>1</v>
      </c>
      <c r="Q94" s="37">
        <f>IF(Q93=0,0,Q93/$N93)</f>
        <v>0</v>
      </c>
    </row>
    <row r="95" spans="1:17" ht="12" customHeight="1">
      <c r="A95" s="172"/>
      <c r="B95" s="172"/>
      <c r="C95" s="43"/>
      <c r="D95" s="219" t="s">
        <v>252</v>
      </c>
      <c r="E95" s="42"/>
      <c r="F95" s="41">
        <f>SUM(G95:I95)</f>
        <v>111</v>
      </c>
      <c r="G95" s="41">
        <v>23</v>
      </c>
      <c r="H95" s="41">
        <v>74</v>
      </c>
      <c r="I95" s="41">
        <v>14</v>
      </c>
      <c r="J95" s="41">
        <f>SUM(K95:M95)</f>
        <v>115</v>
      </c>
      <c r="K95" s="41">
        <v>37</v>
      </c>
      <c r="L95" s="41">
        <v>64</v>
      </c>
      <c r="M95" s="41">
        <v>14</v>
      </c>
      <c r="N95" s="41">
        <f>SUM(O95:Q95)</f>
        <v>5</v>
      </c>
      <c r="O95" s="41">
        <v>3</v>
      </c>
      <c r="P95" s="41">
        <v>2</v>
      </c>
      <c r="Q95" s="41">
        <v>0</v>
      </c>
    </row>
    <row r="96" spans="1:17" ht="12" customHeight="1">
      <c r="A96" s="172"/>
      <c r="B96" s="172"/>
      <c r="C96" s="40"/>
      <c r="D96" s="220"/>
      <c r="E96" s="39"/>
      <c r="F96" s="37">
        <f>IF(F95=0,0,F95/$F95)</f>
        <v>1</v>
      </c>
      <c r="G96" s="37">
        <f>IF(G95=0,0,G95/$F95)</f>
        <v>0.2072072072072072</v>
      </c>
      <c r="H96" s="37">
        <f>IF(H95=0,0,H95/$F95)</f>
        <v>0.66666666666666663</v>
      </c>
      <c r="I96" s="37">
        <f>IF(I95=0,0,I95/$F95)</f>
        <v>0.12612612612612611</v>
      </c>
      <c r="J96" s="37">
        <f>IF(J95=0,0,J95/J95)</f>
        <v>1</v>
      </c>
      <c r="K96" s="37">
        <f>IF(K95=0,0,K95/$J95)</f>
        <v>0.32173913043478258</v>
      </c>
      <c r="L96" s="37">
        <f>IF(L95=0,0,L95/$J95)</f>
        <v>0.55652173913043479</v>
      </c>
      <c r="M96" s="37">
        <f>IF(M95=0,0,M95/$J95)</f>
        <v>0.12173913043478261</v>
      </c>
      <c r="N96" s="37">
        <f>IF(N95=0,0,N95/N95)</f>
        <v>1</v>
      </c>
      <c r="O96" s="37">
        <f>IF(O95=0,0,O95/$N95)</f>
        <v>0.6</v>
      </c>
      <c r="P96" s="37">
        <f>IF(P95=0,0,P95/$N95)</f>
        <v>0.4</v>
      </c>
      <c r="Q96" s="37">
        <f>IF(Q95=0,0,Q95/$N95)</f>
        <v>0</v>
      </c>
    </row>
    <row r="97" spans="1:17" ht="12" customHeight="1">
      <c r="A97" s="172"/>
      <c r="B97" s="172"/>
      <c r="C97" s="43"/>
      <c r="D97" s="219" t="s">
        <v>251</v>
      </c>
      <c r="E97" s="42"/>
      <c r="F97" s="41">
        <f>SUM(G97:I97)</f>
        <v>19</v>
      </c>
      <c r="G97" s="41">
        <v>2</v>
      </c>
      <c r="H97" s="41">
        <v>16</v>
      </c>
      <c r="I97" s="41">
        <v>1</v>
      </c>
      <c r="J97" s="41">
        <f>SUM(K97:M97)</f>
        <v>20</v>
      </c>
      <c r="K97" s="41">
        <v>5</v>
      </c>
      <c r="L97" s="41">
        <v>13</v>
      </c>
      <c r="M97" s="41">
        <v>2</v>
      </c>
      <c r="N97" s="41">
        <f>SUM(O97:Q97)</f>
        <v>4</v>
      </c>
      <c r="O97" s="41">
        <v>0</v>
      </c>
      <c r="P97" s="41">
        <v>3</v>
      </c>
      <c r="Q97" s="41">
        <v>1</v>
      </c>
    </row>
    <row r="98" spans="1:17" ht="12" customHeight="1">
      <c r="A98" s="172"/>
      <c r="B98" s="172"/>
      <c r="C98" s="40"/>
      <c r="D98" s="220"/>
      <c r="E98" s="39"/>
      <c r="F98" s="37">
        <f>IF(F97=0,0,F97/$F97)</f>
        <v>1</v>
      </c>
      <c r="G98" s="37">
        <f>IF(G97=0,0,G97/$F97)</f>
        <v>0.10526315789473684</v>
      </c>
      <c r="H98" s="37">
        <f>IF(H97=0,0,H97/$F97)</f>
        <v>0.84210526315789469</v>
      </c>
      <c r="I98" s="37">
        <f>IF(I97=0,0,I97/$F97)</f>
        <v>5.2631578947368418E-2</v>
      </c>
      <c r="J98" s="37">
        <f>IF(J97=0,0,J97/J97)</f>
        <v>1</v>
      </c>
      <c r="K98" s="37">
        <f>IF(K97=0,0,K97/$J97)</f>
        <v>0.25</v>
      </c>
      <c r="L98" s="37">
        <f>IF(L97=0,0,L97/$J97)</f>
        <v>0.65</v>
      </c>
      <c r="M98" s="37">
        <f>IF(M97=0,0,M97/$J97)</f>
        <v>0.1</v>
      </c>
      <c r="N98" s="37">
        <f>IF(N97=0,0,N97/N97)</f>
        <v>1</v>
      </c>
      <c r="O98" s="37">
        <f>IF(O97=0,0,O97/$N97)</f>
        <v>0</v>
      </c>
      <c r="P98" s="37">
        <f>IF(P97=0,0,P97/$N97)</f>
        <v>0.75</v>
      </c>
      <c r="Q98" s="37">
        <f>IF(Q97=0,0,Q97/$N97)</f>
        <v>0.25</v>
      </c>
    </row>
    <row r="99" spans="1:17" ht="12.75" customHeight="1">
      <c r="A99" s="172"/>
      <c r="B99" s="172"/>
      <c r="C99" s="43"/>
      <c r="D99" s="219" t="s">
        <v>250</v>
      </c>
      <c r="E99" s="42"/>
      <c r="F99" s="41">
        <f>SUM(G99:I99)</f>
        <v>33</v>
      </c>
      <c r="G99" s="41">
        <v>1</v>
      </c>
      <c r="H99" s="41">
        <v>30</v>
      </c>
      <c r="I99" s="41">
        <v>2</v>
      </c>
      <c r="J99" s="41">
        <f>SUM(K99:M99)</f>
        <v>32</v>
      </c>
      <c r="K99" s="41">
        <v>2</v>
      </c>
      <c r="L99" s="41">
        <v>27</v>
      </c>
      <c r="M99" s="41">
        <v>3</v>
      </c>
      <c r="N99" s="41">
        <f>SUM(O99:Q99)</f>
        <v>1</v>
      </c>
      <c r="O99" s="41">
        <v>1</v>
      </c>
      <c r="P99" s="41">
        <v>0</v>
      </c>
      <c r="Q99" s="41">
        <v>0</v>
      </c>
    </row>
    <row r="100" spans="1:17" ht="12.75" customHeight="1">
      <c r="A100" s="173"/>
      <c r="B100" s="173"/>
      <c r="C100" s="40"/>
      <c r="D100" s="220"/>
      <c r="E100" s="39"/>
      <c r="F100" s="37">
        <f>IF(F99=0,0,F99/$F99)</f>
        <v>1</v>
      </c>
      <c r="G100" s="37">
        <f>IF(G99=0,0,G99/$F99)</f>
        <v>3.0303030303030304E-2</v>
      </c>
      <c r="H100" s="37">
        <f>IF(H99=0,0,H99/$F99)</f>
        <v>0.90909090909090906</v>
      </c>
      <c r="I100" s="37">
        <f>IF(I99=0,0,I99/$F99)</f>
        <v>6.0606060606060608E-2</v>
      </c>
      <c r="J100" s="37">
        <f>IF(J99=0,0,J99/J99)</f>
        <v>1</v>
      </c>
      <c r="K100" s="37">
        <f>IF(K99=0,0,K99/$J99)</f>
        <v>6.25E-2</v>
      </c>
      <c r="L100" s="37">
        <f>IF(L99=0,0,L99/$J99)</f>
        <v>0.84375</v>
      </c>
      <c r="M100" s="37">
        <f>IF(M99=0,0,M99/$J99)</f>
        <v>9.375E-2</v>
      </c>
      <c r="N100" s="37">
        <f>IF(N99=0,0,N99/N99)</f>
        <v>1</v>
      </c>
      <c r="O100" s="37">
        <f>IF(O99=0,0,O99/$N99)</f>
        <v>1</v>
      </c>
      <c r="P100" s="37">
        <f>IF(P99=0,0,P99/$N99)</f>
        <v>0</v>
      </c>
      <c r="Q100" s="37">
        <f>IF(Q99=0,0,Q99/$N99)</f>
        <v>0</v>
      </c>
    </row>
  </sheetData>
  <mergeCells count="67">
    <mergeCell ref="N3:Q4"/>
    <mergeCell ref="N5:N6"/>
    <mergeCell ref="O5:O6"/>
    <mergeCell ref="P5:P6"/>
    <mergeCell ref="Q5:Q6"/>
    <mergeCell ref="D59:D60"/>
    <mergeCell ref="D61:D62"/>
    <mergeCell ref="D63:D64"/>
    <mergeCell ref="D57:D58"/>
    <mergeCell ref="J3:M4"/>
    <mergeCell ref="J5:J6"/>
    <mergeCell ref="K5:K6"/>
    <mergeCell ref="L5:L6"/>
    <mergeCell ref="M5:M6"/>
    <mergeCell ref="F3:I4"/>
    <mergeCell ref="F5:F6"/>
    <mergeCell ref="G5:G6"/>
    <mergeCell ref="H5:H6"/>
    <mergeCell ref="I5:I6"/>
    <mergeCell ref="A3:E6"/>
    <mergeCell ref="A7:E8"/>
    <mergeCell ref="B69:B100"/>
    <mergeCell ref="D69:D70"/>
    <mergeCell ref="D71:D72"/>
    <mergeCell ref="D73:D74"/>
    <mergeCell ref="D75:D76"/>
    <mergeCell ref="D91:D92"/>
    <mergeCell ref="D93:D94"/>
    <mergeCell ref="D89:D90"/>
    <mergeCell ref="D87:D88"/>
    <mergeCell ref="A19:A100"/>
    <mergeCell ref="B19:B68"/>
    <mergeCell ref="D19:D20"/>
    <mergeCell ref="D21:D22"/>
    <mergeCell ref="D23:D24"/>
    <mergeCell ref="D95:D96"/>
    <mergeCell ref="D97:D98"/>
    <mergeCell ref="D99:D100"/>
    <mergeCell ref="D77:D78"/>
    <mergeCell ref="D79:D80"/>
    <mergeCell ref="D81:D82"/>
    <mergeCell ref="D83:D84"/>
    <mergeCell ref="D85:D86"/>
    <mergeCell ref="D65:D66"/>
    <mergeCell ref="D67:D68"/>
    <mergeCell ref="D53:D54"/>
    <mergeCell ref="A9:A18"/>
    <mergeCell ref="B9:E10"/>
    <mergeCell ref="B11:E12"/>
    <mergeCell ref="B13:E14"/>
    <mergeCell ref="B15:E16"/>
    <mergeCell ref="B17:E18"/>
    <mergeCell ref="D25:D26"/>
    <mergeCell ref="D27:D28"/>
    <mergeCell ref="D29:D30"/>
    <mergeCell ref="D31:D32"/>
    <mergeCell ref="D33:D34"/>
    <mergeCell ref="D55:D56"/>
    <mergeCell ref="D43:D44"/>
    <mergeCell ref="D45:D46"/>
    <mergeCell ref="D35:D36"/>
    <mergeCell ref="D37:D38"/>
    <mergeCell ref="D39:D40"/>
    <mergeCell ref="D41:D42"/>
    <mergeCell ref="D47:D48"/>
    <mergeCell ref="D49:D50"/>
    <mergeCell ref="D51:D52"/>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9:Q100" 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7" width="7.625" style="3" customWidth="1"/>
    <col min="18" max="16384" width="9" style="3"/>
  </cols>
  <sheetData>
    <row r="1" spans="1:17" ht="14.25">
      <c r="A1" s="18" t="s">
        <v>647</v>
      </c>
    </row>
    <row r="2" spans="1:17">
      <c r="Q2" s="46" t="s">
        <v>153</v>
      </c>
    </row>
    <row r="3" spans="1:17" ht="18.75" customHeight="1">
      <c r="A3" s="238" t="s">
        <v>64</v>
      </c>
      <c r="B3" s="239"/>
      <c r="C3" s="239"/>
      <c r="D3" s="239"/>
      <c r="E3" s="240"/>
      <c r="F3" s="184" t="s">
        <v>269</v>
      </c>
      <c r="G3" s="199"/>
      <c r="H3" s="199"/>
      <c r="I3" s="185"/>
      <c r="J3" s="184" t="s">
        <v>268</v>
      </c>
      <c r="K3" s="199"/>
      <c r="L3" s="199"/>
      <c r="M3" s="185"/>
      <c r="N3" s="184" t="s">
        <v>267</v>
      </c>
      <c r="O3" s="199"/>
      <c r="P3" s="199"/>
      <c r="Q3" s="185"/>
    </row>
    <row r="4" spans="1:17" ht="18.75" customHeight="1">
      <c r="A4" s="241"/>
      <c r="B4" s="242"/>
      <c r="C4" s="242"/>
      <c r="D4" s="242"/>
      <c r="E4" s="243"/>
      <c r="F4" s="247"/>
      <c r="G4" s="325"/>
      <c r="H4" s="325"/>
      <c r="I4" s="326"/>
      <c r="J4" s="247"/>
      <c r="K4" s="325"/>
      <c r="L4" s="325"/>
      <c r="M4" s="326"/>
      <c r="N4" s="247"/>
      <c r="O4" s="325"/>
      <c r="P4" s="325"/>
      <c r="Q4" s="326"/>
    </row>
    <row r="5" spans="1:17" ht="44.25" customHeight="1">
      <c r="A5" s="241"/>
      <c r="B5" s="242"/>
      <c r="C5" s="242"/>
      <c r="D5" s="242"/>
      <c r="E5" s="243"/>
      <c r="F5" s="253" t="s">
        <v>266</v>
      </c>
      <c r="G5" s="221" t="s">
        <v>265</v>
      </c>
      <c r="H5" s="221" t="s">
        <v>264</v>
      </c>
      <c r="I5" s="221" t="s">
        <v>154</v>
      </c>
      <c r="J5" s="253" t="s">
        <v>266</v>
      </c>
      <c r="K5" s="221" t="s">
        <v>265</v>
      </c>
      <c r="L5" s="221" t="s">
        <v>264</v>
      </c>
      <c r="M5" s="221" t="s">
        <v>154</v>
      </c>
      <c r="N5" s="253" t="s">
        <v>266</v>
      </c>
      <c r="O5" s="221" t="s">
        <v>265</v>
      </c>
      <c r="P5" s="221" t="s">
        <v>264</v>
      </c>
      <c r="Q5" s="221" t="s">
        <v>154</v>
      </c>
    </row>
    <row r="6" spans="1:17" ht="24.75" customHeight="1">
      <c r="A6" s="244"/>
      <c r="B6" s="245"/>
      <c r="C6" s="245"/>
      <c r="D6" s="245"/>
      <c r="E6" s="246"/>
      <c r="F6" s="152"/>
      <c r="G6" s="223"/>
      <c r="H6" s="223"/>
      <c r="I6" s="223"/>
      <c r="J6" s="152"/>
      <c r="K6" s="223"/>
      <c r="L6" s="223"/>
      <c r="M6" s="223"/>
      <c r="N6" s="152"/>
      <c r="O6" s="223"/>
      <c r="P6" s="223"/>
      <c r="Q6" s="223"/>
    </row>
    <row r="7" spans="1:17" ht="12" customHeight="1">
      <c r="A7" s="158" t="s">
        <v>50</v>
      </c>
      <c r="B7" s="159"/>
      <c r="C7" s="159"/>
      <c r="D7" s="159"/>
      <c r="E7" s="160"/>
      <c r="F7" s="41">
        <f t="shared" ref="F7:Q7" si="0">SUM(F9,F11,F13,F15,F17)</f>
        <v>263</v>
      </c>
      <c r="G7" s="41">
        <f t="shared" si="0"/>
        <v>77</v>
      </c>
      <c r="H7" s="41">
        <f t="shared" si="0"/>
        <v>150</v>
      </c>
      <c r="I7" s="41">
        <f t="shared" si="0"/>
        <v>36</v>
      </c>
      <c r="J7" s="41">
        <f t="shared" si="0"/>
        <v>61</v>
      </c>
      <c r="K7" s="41">
        <f t="shared" si="0"/>
        <v>38</v>
      </c>
      <c r="L7" s="41">
        <f t="shared" si="0"/>
        <v>14</v>
      </c>
      <c r="M7" s="41">
        <f t="shared" si="0"/>
        <v>9</v>
      </c>
      <c r="N7" s="41">
        <f t="shared" si="0"/>
        <v>263</v>
      </c>
      <c r="O7" s="41">
        <f t="shared" si="0"/>
        <v>28</v>
      </c>
      <c r="P7" s="41">
        <f t="shared" si="0"/>
        <v>137</v>
      </c>
      <c r="Q7" s="41">
        <f t="shared" si="0"/>
        <v>98</v>
      </c>
    </row>
    <row r="8" spans="1:17" ht="12" customHeight="1">
      <c r="A8" s="161"/>
      <c r="B8" s="162"/>
      <c r="C8" s="162"/>
      <c r="D8" s="162"/>
      <c r="E8" s="163"/>
      <c r="F8" s="37">
        <f>IF(F7=0,0,F7/$F7)</f>
        <v>1</v>
      </c>
      <c r="G8" s="37">
        <f>IF(G7=0,0,G7/$F7)</f>
        <v>0.29277566539923955</v>
      </c>
      <c r="H8" s="37">
        <f>IF(H7=0,0,H7/$F7)</f>
        <v>0.57034220532319391</v>
      </c>
      <c r="I8" s="37">
        <f>IF(I7=0,0,I7/$F7)</f>
        <v>0.13688212927756654</v>
      </c>
      <c r="J8" s="37">
        <f>IF(J7=0,0,J7/J7)</f>
        <v>1</v>
      </c>
      <c r="K8" s="37">
        <f>IF(K7=0,0,K7/$J7)</f>
        <v>0.62295081967213117</v>
      </c>
      <c r="L8" s="37">
        <f>IF(L7=0,0,L7/$J7)</f>
        <v>0.22950819672131148</v>
      </c>
      <c r="M8" s="37">
        <f>IF(M7=0,0,M7/$J7)</f>
        <v>0.14754098360655737</v>
      </c>
      <c r="N8" s="37">
        <f>IF(N7=0,0,N7/N7)</f>
        <v>1</v>
      </c>
      <c r="O8" s="37">
        <f>IF(O7=0,0,O7/$N7)</f>
        <v>0.10646387832699619</v>
      </c>
      <c r="P8" s="37">
        <f>IF(P7=0,0,P7/$N7)</f>
        <v>0.52091254752851712</v>
      </c>
      <c r="Q8" s="37">
        <f>IF(Q7=0,0,Q7/$N7)</f>
        <v>0.37262357414448671</v>
      </c>
    </row>
    <row r="9" spans="1:17" ht="12" customHeight="1">
      <c r="A9" s="174" t="s">
        <v>49</v>
      </c>
      <c r="B9" s="232" t="s">
        <v>48</v>
      </c>
      <c r="C9" s="233"/>
      <c r="D9" s="233"/>
      <c r="E9" s="234"/>
      <c r="F9" s="41">
        <f>SUM(G9:I9)</f>
        <v>42</v>
      </c>
      <c r="G9" s="41">
        <v>17</v>
      </c>
      <c r="H9" s="41">
        <v>23</v>
      </c>
      <c r="I9" s="41">
        <v>2</v>
      </c>
      <c r="J9" s="41">
        <f>SUM(K9:M9)</f>
        <v>5</v>
      </c>
      <c r="K9" s="41">
        <v>4</v>
      </c>
      <c r="L9" s="41">
        <v>1</v>
      </c>
      <c r="M9" s="41">
        <v>0</v>
      </c>
      <c r="N9" s="41">
        <f>SUM(O9:Q9)</f>
        <v>27</v>
      </c>
      <c r="O9" s="41">
        <v>1</v>
      </c>
      <c r="P9" s="41">
        <v>13</v>
      </c>
      <c r="Q9" s="41">
        <v>13</v>
      </c>
    </row>
    <row r="10" spans="1:17" ht="12" customHeight="1">
      <c r="A10" s="175"/>
      <c r="B10" s="235"/>
      <c r="C10" s="236"/>
      <c r="D10" s="236"/>
      <c r="E10" s="237"/>
      <c r="F10" s="37">
        <f>IF(F9=0,0,F9/$F9)</f>
        <v>1</v>
      </c>
      <c r="G10" s="37">
        <f>IF(G9=0,0,G9/$F9)</f>
        <v>0.40476190476190477</v>
      </c>
      <c r="H10" s="37">
        <f>IF(H9=0,0,H9/$F9)</f>
        <v>0.54761904761904767</v>
      </c>
      <c r="I10" s="37">
        <f>IF(I9=0,0,I9/$F9)</f>
        <v>4.7619047619047616E-2</v>
      </c>
      <c r="J10" s="37">
        <f>IF(J9=0,0,J9/J9)</f>
        <v>1</v>
      </c>
      <c r="K10" s="37">
        <f>IF(K9=0,0,K9/$J9)</f>
        <v>0.8</v>
      </c>
      <c r="L10" s="37">
        <f>IF(L9=0,0,L9/$J9)</f>
        <v>0.2</v>
      </c>
      <c r="M10" s="37">
        <f>IF(M9=0,0,M9/$J9)</f>
        <v>0</v>
      </c>
      <c r="N10" s="37">
        <f>IF(N9=0,0,N9/N9)</f>
        <v>1</v>
      </c>
      <c r="O10" s="37">
        <f>IF(O9=0,0,O9/$N9)</f>
        <v>3.7037037037037035E-2</v>
      </c>
      <c r="P10" s="37">
        <f>IF(P9=0,0,P9/$N9)</f>
        <v>0.48148148148148145</v>
      </c>
      <c r="Q10" s="37">
        <f>IF(Q9=0,0,Q9/$N9)</f>
        <v>0.48148148148148145</v>
      </c>
    </row>
    <row r="11" spans="1:17" ht="12" customHeight="1">
      <c r="A11" s="175"/>
      <c r="B11" s="232" t="s">
        <v>47</v>
      </c>
      <c r="C11" s="233"/>
      <c r="D11" s="233"/>
      <c r="E11" s="234"/>
      <c r="F11" s="41">
        <f>SUM(G11:I11)</f>
        <v>38</v>
      </c>
      <c r="G11" s="41">
        <v>9</v>
      </c>
      <c r="H11" s="41">
        <v>26</v>
      </c>
      <c r="I11" s="41">
        <v>3</v>
      </c>
      <c r="J11" s="41">
        <f>SUM(K11:M11)</f>
        <v>1</v>
      </c>
      <c r="K11" s="41">
        <v>1</v>
      </c>
      <c r="L11" s="41">
        <v>0</v>
      </c>
      <c r="M11" s="41">
        <v>0</v>
      </c>
      <c r="N11" s="41">
        <f>SUM(O11:Q11)</f>
        <v>33</v>
      </c>
      <c r="O11" s="41">
        <v>1</v>
      </c>
      <c r="P11" s="41">
        <v>26</v>
      </c>
      <c r="Q11" s="41">
        <v>6</v>
      </c>
    </row>
    <row r="12" spans="1:17" ht="12" customHeight="1">
      <c r="A12" s="175"/>
      <c r="B12" s="235"/>
      <c r="C12" s="236"/>
      <c r="D12" s="236"/>
      <c r="E12" s="237"/>
      <c r="F12" s="37">
        <f>IF(F11=0,0,F11/$F11)</f>
        <v>1</v>
      </c>
      <c r="G12" s="37">
        <f>IF(G11=0,0,G11/$F11)</f>
        <v>0.23684210526315788</v>
      </c>
      <c r="H12" s="37">
        <f>IF(H11=0,0,H11/$F11)</f>
        <v>0.68421052631578949</v>
      </c>
      <c r="I12" s="37">
        <f>IF(I11=0,0,I11/$F11)</f>
        <v>7.8947368421052627E-2</v>
      </c>
      <c r="J12" s="37">
        <f>IF(J11=0,0,J11/J11)</f>
        <v>1</v>
      </c>
      <c r="K12" s="37">
        <f>IF(K11=0,0,K11/$J11)</f>
        <v>1</v>
      </c>
      <c r="L12" s="37">
        <f>IF(L11=0,0,L11/$J11)</f>
        <v>0</v>
      </c>
      <c r="M12" s="37">
        <f>IF(M11=0,0,M11/$J11)</f>
        <v>0</v>
      </c>
      <c r="N12" s="37">
        <f>IF(N11=0,0,N11/N11)</f>
        <v>1</v>
      </c>
      <c r="O12" s="37">
        <f>IF(O11=0,0,O11/$N11)</f>
        <v>3.0303030303030304E-2</v>
      </c>
      <c r="P12" s="37">
        <f>IF(P11=0,0,P11/$N11)</f>
        <v>0.78787878787878785</v>
      </c>
      <c r="Q12" s="37">
        <f>IF(Q11=0,0,Q11/$N11)</f>
        <v>0.18181818181818182</v>
      </c>
    </row>
    <row r="13" spans="1:17" ht="12" customHeight="1">
      <c r="A13" s="175"/>
      <c r="B13" s="232" t="s">
        <v>46</v>
      </c>
      <c r="C13" s="233"/>
      <c r="D13" s="233"/>
      <c r="E13" s="234"/>
      <c r="F13" s="41">
        <f>SUM(G13:I13)</f>
        <v>71</v>
      </c>
      <c r="G13" s="41">
        <v>23</v>
      </c>
      <c r="H13" s="41">
        <v>40</v>
      </c>
      <c r="I13" s="41">
        <v>8</v>
      </c>
      <c r="J13" s="41">
        <f>SUM(K13:M13)</f>
        <v>10</v>
      </c>
      <c r="K13" s="41">
        <v>3</v>
      </c>
      <c r="L13" s="41">
        <v>3</v>
      </c>
      <c r="M13" s="41">
        <v>4</v>
      </c>
      <c r="N13" s="41">
        <f>SUM(O13:Q13)</f>
        <v>67</v>
      </c>
      <c r="O13" s="41">
        <v>9</v>
      </c>
      <c r="P13" s="41">
        <v>33</v>
      </c>
      <c r="Q13" s="41">
        <v>25</v>
      </c>
    </row>
    <row r="14" spans="1:17" ht="12" customHeight="1">
      <c r="A14" s="175"/>
      <c r="B14" s="235"/>
      <c r="C14" s="236"/>
      <c r="D14" s="236"/>
      <c r="E14" s="237"/>
      <c r="F14" s="37">
        <f>IF(F13=0,0,F13/$F13)</f>
        <v>1</v>
      </c>
      <c r="G14" s="37">
        <f>IF(G13=0,0,G13/$F13)</f>
        <v>0.323943661971831</v>
      </c>
      <c r="H14" s="37">
        <f>IF(H13=0,0,H13/$F13)</f>
        <v>0.56338028169014087</v>
      </c>
      <c r="I14" s="37">
        <f>IF(I13=0,0,I13/$F13)</f>
        <v>0.11267605633802817</v>
      </c>
      <c r="J14" s="37">
        <f>IF(J13=0,0,J13/J13)</f>
        <v>1</v>
      </c>
      <c r="K14" s="37">
        <f>IF(K13=0,0,K13/$J13)</f>
        <v>0.3</v>
      </c>
      <c r="L14" s="37">
        <f>IF(L13=0,0,L13/$J13)</f>
        <v>0.3</v>
      </c>
      <c r="M14" s="37">
        <f>IF(M13=0,0,M13/$J13)</f>
        <v>0.4</v>
      </c>
      <c r="N14" s="37">
        <f>IF(N13=0,0,N13/N13)</f>
        <v>1</v>
      </c>
      <c r="O14" s="37">
        <f>IF(O13=0,0,O13/$N13)</f>
        <v>0.13432835820895522</v>
      </c>
      <c r="P14" s="37">
        <f>IF(P13=0,0,P13/$N13)</f>
        <v>0.4925373134328358</v>
      </c>
      <c r="Q14" s="37">
        <f>IF(Q13=0,0,Q13/$N13)</f>
        <v>0.37313432835820898</v>
      </c>
    </row>
    <row r="15" spans="1:17" ht="12" customHeight="1">
      <c r="A15" s="175"/>
      <c r="B15" s="232" t="s">
        <v>45</v>
      </c>
      <c r="C15" s="233"/>
      <c r="D15" s="233"/>
      <c r="E15" s="234"/>
      <c r="F15" s="41">
        <f>SUM(G15:I15)</f>
        <v>29</v>
      </c>
      <c r="G15" s="41">
        <v>6</v>
      </c>
      <c r="H15" s="41">
        <v>21</v>
      </c>
      <c r="I15" s="41">
        <v>2</v>
      </c>
      <c r="J15" s="41">
        <f>SUM(K15:M15)</f>
        <v>7</v>
      </c>
      <c r="K15" s="41">
        <v>5</v>
      </c>
      <c r="L15" s="41">
        <v>2</v>
      </c>
      <c r="M15" s="41">
        <v>0</v>
      </c>
      <c r="N15" s="41">
        <f>SUM(O15:Q15)</f>
        <v>35</v>
      </c>
      <c r="O15" s="41">
        <v>3</v>
      </c>
      <c r="P15" s="41">
        <v>17</v>
      </c>
      <c r="Q15" s="41">
        <v>15</v>
      </c>
    </row>
    <row r="16" spans="1:17" ht="12" customHeight="1">
      <c r="A16" s="175"/>
      <c r="B16" s="235"/>
      <c r="C16" s="236"/>
      <c r="D16" s="236"/>
      <c r="E16" s="237"/>
      <c r="F16" s="37">
        <f>IF(F15=0,0,F15/$F15)</f>
        <v>1</v>
      </c>
      <c r="G16" s="37">
        <f>IF(G15=0,0,G15/$F15)</f>
        <v>0.20689655172413793</v>
      </c>
      <c r="H16" s="37">
        <f>IF(H15=0,0,H15/$F15)</f>
        <v>0.72413793103448276</v>
      </c>
      <c r="I16" s="37">
        <f>IF(I15=0,0,I15/$F15)</f>
        <v>6.8965517241379309E-2</v>
      </c>
      <c r="J16" s="37">
        <f>IF(J15=0,0,J15/J15)</f>
        <v>1</v>
      </c>
      <c r="K16" s="37">
        <f>IF(K15=0,0,K15/$J15)</f>
        <v>0.7142857142857143</v>
      </c>
      <c r="L16" s="37">
        <f>IF(L15=0,0,L15/$J15)</f>
        <v>0.2857142857142857</v>
      </c>
      <c r="M16" s="37">
        <f>IF(M15=0,0,M15/$J15)</f>
        <v>0</v>
      </c>
      <c r="N16" s="37">
        <f>IF(N15=0,0,N15/N15)</f>
        <v>1</v>
      </c>
      <c r="O16" s="37">
        <f>IF(O15=0,0,O15/$N15)</f>
        <v>8.5714285714285715E-2</v>
      </c>
      <c r="P16" s="37">
        <f>IF(P15=0,0,P15/$N15)</f>
        <v>0.48571428571428571</v>
      </c>
      <c r="Q16" s="37">
        <f>IF(Q15=0,0,Q15/$N15)</f>
        <v>0.42857142857142855</v>
      </c>
    </row>
    <row r="17" spans="1:17" ht="12" customHeight="1">
      <c r="A17" s="175"/>
      <c r="B17" s="232" t="s">
        <v>44</v>
      </c>
      <c r="C17" s="233"/>
      <c r="D17" s="233"/>
      <c r="E17" s="234"/>
      <c r="F17" s="41">
        <f>SUM(G17:I17)</f>
        <v>83</v>
      </c>
      <c r="G17" s="41">
        <v>22</v>
      </c>
      <c r="H17" s="41">
        <v>40</v>
      </c>
      <c r="I17" s="41">
        <v>21</v>
      </c>
      <c r="J17" s="41">
        <f>SUM(K17:M17)</f>
        <v>38</v>
      </c>
      <c r="K17" s="41">
        <v>25</v>
      </c>
      <c r="L17" s="41">
        <v>8</v>
      </c>
      <c r="M17" s="41">
        <v>5</v>
      </c>
      <c r="N17" s="41">
        <f>SUM(O17:Q17)</f>
        <v>101</v>
      </c>
      <c r="O17" s="41">
        <v>14</v>
      </c>
      <c r="P17" s="41">
        <v>48</v>
      </c>
      <c r="Q17" s="41">
        <v>39</v>
      </c>
    </row>
    <row r="18" spans="1:17" ht="12" customHeight="1">
      <c r="A18" s="176"/>
      <c r="B18" s="235"/>
      <c r="C18" s="236"/>
      <c r="D18" s="236"/>
      <c r="E18" s="237"/>
      <c r="F18" s="37">
        <f>IF(F17=0,0,F17/$F17)</f>
        <v>1</v>
      </c>
      <c r="G18" s="37">
        <f>IF(G17=0,0,G17/$F17)</f>
        <v>0.26506024096385544</v>
      </c>
      <c r="H18" s="37">
        <f>IF(H17=0,0,H17/$F17)</f>
        <v>0.48192771084337349</v>
      </c>
      <c r="I18" s="37">
        <f>IF(I17=0,0,I17/$F17)</f>
        <v>0.25301204819277107</v>
      </c>
      <c r="J18" s="37">
        <f>IF(J17=0,0,J17/J17)</f>
        <v>1</v>
      </c>
      <c r="K18" s="37">
        <f>IF(K17=0,0,K17/$J17)</f>
        <v>0.65789473684210531</v>
      </c>
      <c r="L18" s="37">
        <f>IF(L17=0,0,L17/$J17)</f>
        <v>0.21052631578947367</v>
      </c>
      <c r="M18" s="37">
        <f>IF(M17=0,0,M17/$J17)</f>
        <v>0.13157894736842105</v>
      </c>
      <c r="N18" s="37">
        <f>IF(N17=0,0,N17/N17)</f>
        <v>1</v>
      </c>
      <c r="O18" s="37">
        <f>IF(O17=0,0,O17/$N17)</f>
        <v>0.13861386138613863</v>
      </c>
      <c r="P18" s="37">
        <f>IF(P17=0,0,P17/$N17)</f>
        <v>0.47524752475247523</v>
      </c>
      <c r="Q18" s="37">
        <f>IF(Q17=0,0,Q17/$N17)</f>
        <v>0.38613861386138615</v>
      </c>
    </row>
    <row r="19" spans="1:17" ht="12" customHeight="1">
      <c r="A19" s="171" t="s">
        <v>43</v>
      </c>
      <c r="B19" s="171" t="s">
        <v>42</v>
      </c>
      <c r="C19" s="43"/>
      <c r="D19" s="219" t="s">
        <v>16</v>
      </c>
      <c r="E19" s="42"/>
      <c r="F19" s="41">
        <f>SUM(G19:I19)</f>
        <v>83</v>
      </c>
      <c r="G19" s="41">
        <f>SUM(G21,G23,G25,G27,G29,G31,G33,G35,G37,G39,G41,G43,G45,G47,G49,G51,G53,G55,G57,G59,G61,G63,G65,G67)</f>
        <v>23</v>
      </c>
      <c r="H19" s="41">
        <f>SUM(H21,H23,H25,H27,H29,H31,H33,H35,H37,H39,H41,H43,H45,H47,H49,H51,H53,H55,H57,H59,H61,H63,H65,H67)</f>
        <v>54</v>
      </c>
      <c r="I19" s="41">
        <f>SUM(I21,I23,I25,I27,I29,I31,I33,I35,I37,I39,I41,I43,I45,I47,I49,I51,I53,I55,I57,I59,I61,I63,I65,I67)</f>
        <v>6</v>
      </c>
      <c r="J19" s="41">
        <f>SUM(K19:M19)</f>
        <v>10</v>
      </c>
      <c r="K19" s="41">
        <f>SUM(K21,K23,K25,K27,K29,K31,K33,K35,K37,K39,K41,K43,K45,K47,K49,K51,K53,K55,K57,K59,K61,K63,K65,K67)</f>
        <v>6</v>
      </c>
      <c r="L19" s="41">
        <f>SUM(L21,L23,L25,L27,L29,L31,L33,L35,L37,L39,L41,L43,L45,L47,L49,L51,L53,L55,L57,L59,L61,L63,L65,L67)</f>
        <v>4</v>
      </c>
      <c r="M19" s="41">
        <f>SUM(M21,M23,M25,M27,M29,M31,M33,M35,M37,M39,M41,M43,M45,M47,M49,M51,M53,M55,M57,M59,M61,M63,M65,M67)</f>
        <v>0</v>
      </c>
      <c r="N19" s="41">
        <f>SUM(O19:Q19)</f>
        <v>63</v>
      </c>
      <c r="O19" s="41">
        <f>SUM(O21,O23,O25,O27,O29,O31,O33,O35,O37,O39,O41,O43,O45,O47,O49,O51,O53,O55,O57,O59,O61,O63,O65,O67)</f>
        <v>9</v>
      </c>
      <c r="P19" s="41">
        <f>SUM(P21,P23,P25,P27,P29,P31,P33,P35,P37,P39,P41,P43,P45,P47,P49,P51,P53,P55,P57,P59,P61,P63,P65,P67)</f>
        <v>35</v>
      </c>
      <c r="Q19" s="41">
        <f>SUM(Q21,Q23,Q25,Q27,Q29,Q31,Q33,Q35,Q37,Q39,Q41,Q43,Q45,Q47,Q49,Q51,Q53,Q55,Q57,Q59,Q61,Q63,Q65,Q67)</f>
        <v>19</v>
      </c>
    </row>
    <row r="20" spans="1:17" ht="12" customHeight="1">
      <c r="A20" s="172"/>
      <c r="B20" s="172"/>
      <c r="C20" s="40"/>
      <c r="D20" s="220"/>
      <c r="E20" s="39"/>
      <c r="F20" s="37">
        <f>IF(F19=0,0,F19/$F19)</f>
        <v>1</v>
      </c>
      <c r="G20" s="37">
        <f>IF(G19=0,0,G19/$F19)</f>
        <v>0.27710843373493976</v>
      </c>
      <c r="H20" s="37">
        <f>IF(H19=0,0,H19/$F19)</f>
        <v>0.6506024096385542</v>
      </c>
      <c r="I20" s="37">
        <f>IF(I19=0,0,I19/$F19)</f>
        <v>7.2289156626506021E-2</v>
      </c>
      <c r="J20" s="37">
        <f>IF(J19=0,0,J19/J19)</f>
        <v>1</v>
      </c>
      <c r="K20" s="37">
        <f>IF(K19=0,0,K19/$J19)</f>
        <v>0.6</v>
      </c>
      <c r="L20" s="37">
        <f>IF(L19=0,0,L19/$J19)</f>
        <v>0.4</v>
      </c>
      <c r="M20" s="37">
        <f>IF(M19=0,0,M19/$J19)</f>
        <v>0</v>
      </c>
      <c r="N20" s="37">
        <f>IF(N19=0,0,N19/N19)</f>
        <v>1</v>
      </c>
      <c r="O20" s="37">
        <f>IF(O19=0,0,O19/$N19)</f>
        <v>0.14285714285714285</v>
      </c>
      <c r="P20" s="37">
        <f>IF(P19=0,0,P19/$N19)</f>
        <v>0.55555555555555558</v>
      </c>
      <c r="Q20" s="37">
        <f>IF(Q19=0,0,Q19/$N19)</f>
        <v>0.30158730158730157</v>
      </c>
    </row>
    <row r="21" spans="1:17" ht="12" customHeight="1">
      <c r="A21" s="172"/>
      <c r="B21" s="172"/>
      <c r="C21" s="43"/>
      <c r="D21" s="219" t="s">
        <v>410</v>
      </c>
      <c r="E21" s="42"/>
      <c r="F21" s="41">
        <f>SUM(G21:I21)</f>
        <v>11</v>
      </c>
      <c r="G21" s="41">
        <v>4</v>
      </c>
      <c r="H21" s="41">
        <v>6</v>
      </c>
      <c r="I21" s="41">
        <v>1</v>
      </c>
      <c r="J21" s="41">
        <f>SUM(K21:M21)</f>
        <v>2</v>
      </c>
      <c r="K21" s="41">
        <v>1</v>
      </c>
      <c r="L21" s="41">
        <v>1</v>
      </c>
      <c r="M21" s="41">
        <v>0</v>
      </c>
      <c r="N21" s="41">
        <f>SUM(O21:Q21)</f>
        <v>8</v>
      </c>
      <c r="O21" s="41">
        <v>1</v>
      </c>
      <c r="P21" s="41">
        <v>4</v>
      </c>
      <c r="Q21" s="41">
        <v>3</v>
      </c>
    </row>
    <row r="22" spans="1:17" ht="12" customHeight="1">
      <c r="A22" s="172"/>
      <c r="B22" s="172"/>
      <c r="C22" s="40"/>
      <c r="D22" s="220"/>
      <c r="E22" s="39"/>
      <c r="F22" s="37">
        <f>IF(F21=0,0,F21/$F21)</f>
        <v>1</v>
      </c>
      <c r="G22" s="37">
        <f>IF(G21=0,0,G21/$F21)</f>
        <v>0.36363636363636365</v>
      </c>
      <c r="H22" s="37">
        <f>IF(H21=0,0,H21/$F21)</f>
        <v>0.54545454545454541</v>
      </c>
      <c r="I22" s="37">
        <f>IF(I21=0,0,I21/$F21)</f>
        <v>9.0909090909090912E-2</v>
      </c>
      <c r="J22" s="37">
        <f>IF(J21=0,0,J21/J21)</f>
        <v>1</v>
      </c>
      <c r="K22" s="37">
        <f>IF(K21=0,0,K21/$J21)</f>
        <v>0.5</v>
      </c>
      <c r="L22" s="37">
        <f>IF(L21=0,0,L21/$J21)</f>
        <v>0.5</v>
      </c>
      <c r="M22" s="37">
        <f>IF(M21=0,0,M21/$J21)</f>
        <v>0</v>
      </c>
      <c r="N22" s="37">
        <f>IF(N21=0,0,N21/N21)</f>
        <v>1</v>
      </c>
      <c r="O22" s="37">
        <f>IF(O21=0,0,O21/$N21)</f>
        <v>0.125</v>
      </c>
      <c r="P22" s="37">
        <f>IF(P21=0,0,P21/$N21)</f>
        <v>0.5</v>
      </c>
      <c r="Q22" s="37">
        <f>IF(Q21=0,0,Q21/$N21)</f>
        <v>0.375</v>
      </c>
    </row>
    <row r="23" spans="1:17" ht="12" customHeight="1">
      <c r="A23" s="172"/>
      <c r="B23" s="172"/>
      <c r="C23" s="43"/>
      <c r="D23" s="219" t="s">
        <v>411</v>
      </c>
      <c r="E23" s="42"/>
      <c r="F23" s="41">
        <f>SUM(G23:I23)</f>
        <v>0</v>
      </c>
      <c r="G23" s="41">
        <v>0</v>
      </c>
      <c r="H23" s="41">
        <v>0</v>
      </c>
      <c r="I23" s="41">
        <v>0</v>
      </c>
      <c r="J23" s="41">
        <f>SUM(K23:M23)</f>
        <v>0</v>
      </c>
      <c r="K23" s="41">
        <v>0</v>
      </c>
      <c r="L23" s="41">
        <v>0</v>
      </c>
      <c r="M23" s="41">
        <v>0</v>
      </c>
      <c r="N23" s="41">
        <f>SUM(O23:Q23)</f>
        <v>1</v>
      </c>
      <c r="O23" s="41">
        <v>0</v>
      </c>
      <c r="P23" s="41">
        <v>0</v>
      </c>
      <c r="Q23" s="41">
        <v>1</v>
      </c>
    </row>
    <row r="24" spans="1:17" ht="12" customHeight="1">
      <c r="A24" s="172"/>
      <c r="B24" s="172"/>
      <c r="C24" s="40"/>
      <c r="D24" s="220"/>
      <c r="E24" s="39"/>
      <c r="F24" s="37">
        <f>IF(F23=0,0,F23/$F23)</f>
        <v>0</v>
      </c>
      <c r="G24" s="37">
        <f>IF(G23=0,0,G23/$F23)</f>
        <v>0</v>
      </c>
      <c r="H24" s="37">
        <f>IF(H23=0,0,H23/$F23)</f>
        <v>0</v>
      </c>
      <c r="I24" s="37">
        <f>IF(I23=0,0,I23/$F23)</f>
        <v>0</v>
      </c>
      <c r="J24" s="37">
        <f>IF(J23=0,0,J23/J23)</f>
        <v>0</v>
      </c>
      <c r="K24" s="37">
        <f>IF(K23=0,0,K23/$J23)</f>
        <v>0</v>
      </c>
      <c r="L24" s="37">
        <f>IF(L23=0,0,L23/$J23)</f>
        <v>0</v>
      </c>
      <c r="M24" s="37">
        <f>IF(M23=0,0,M23/$J23)</f>
        <v>0</v>
      </c>
      <c r="N24" s="37">
        <f>IF(N23=0,0,N23/N23)</f>
        <v>1</v>
      </c>
      <c r="O24" s="37">
        <f>IF(O23=0,0,O23/$N23)</f>
        <v>0</v>
      </c>
      <c r="P24" s="37">
        <f>IF(P23=0,0,P23/$N23)</f>
        <v>0</v>
      </c>
      <c r="Q24" s="37">
        <f>IF(Q23=0,0,Q23/$N23)</f>
        <v>1</v>
      </c>
    </row>
    <row r="25" spans="1:17" ht="12" customHeight="1">
      <c r="A25" s="172"/>
      <c r="B25" s="172"/>
      <c r="C25" s="43"/>
      <c r="D25" s="225" t="s">
        <v>412</v>
      </c>
      <c r="E25" s="117"/>
      <c r="F25" s="106">
        <f>SUM(G25:I25)</f>
        <v>8</v>
      </c>
      <c r="G25" s="106">
        <v>4</v>
      </c>
      <c r="H25" s="106">
        <v>4</v>
      </c>
      <c r="I25" s="41">
        <v>0</v>
      </c>
      <c r="J25" s="41">
        <f>SUM(K25:M25)</f>
        <v>0</v>
      </c>
      <c r="K25" s="41">
        <v>0</v>
      </c>
      <c r="L25" s="41">
        <v>0</v>
      </c>
      <c r="M25" s="41">
        <v>0</v>
      </c>
      <c r="N25" s="41">
        <f>SUM(O25:Q25)</f>
        <v>2</v>
      </c>
      <c r="O25" s="41">
        <v>1</v>
      </c>
      <c r="P25" s="41">
        <v>0</v>
      </c>
      <c r="Q25" s="41">
        <v>1</v>
      </c>
    </row>
    <row r="26" spans="1:17" ht="12" customHeight="1">
      <c r="A26" s="172"/>
      <c r="B26" s="172"/>
      <c r="C26" s="40"/>
      <c r="D26" s="226"/>
      <c r="E26" s="118"/>
      <c r="F26" s="109">
        <f>IF(F25=0,0,F25/$F25)</f>
        <v>1</v>
      </c>
      <c r="G26" s="109">
        <f>IF(G25=0,0,G25/$F25)</f>
        <v>0.5</v>
      </c>
      <c r="H26" s="109">
        <f>IF(H25=0,0,H25/$F25)</f>
        <v>0.5</v>
      </c>
      <c r="I26" s="37">
        <f>IF(I25=0,0,I25/$F25)</f>
        <v>0</v>
      </c>
      <c r="J26" s="37">
        <f>IF(J25=0,0,J25/J25)</f>
        <v>0</v>
      </c>
      <c r="K26" s="37">
        <f>IF(K25=0,0,K25/$J25)</f>
        <v>0</v>
      </c>
      <c r="L26" s="37">
        <f>IF(L25=0,0,L25/$J25)</f>
        <v>0</v>
      </c>
      <c r="M26" s="37">
        <f>IF(M25=0,0,M25/$J25)</f>
        <v>0</v>
      </c>
      <c r="N26" s="37">
        <f>IF(N25=0,0,N25/N25)</f>
        <v>1</v>
      </c>
      <c r="O26" s="37">
        <f>IF(O25=0,0,O25/$N25)</f>
        <v>0.5</v>
      </c>
      <c r="P26" s="37">
        <f>IF(P25=0,0,P25/$N25)</f>
        <v>0</v>
      </c>
      <c r="Q26" s="37">
        <f>IF(Q25=0,0,Q25/$N25)</f>
        <v>0.5</v>
      </c>
    </row>
    <row r="27" spans="1:17" ht="12" customHeight="1">
      <c r="A27" s="172"/>
      <c r="B27" s="172"/>
      <c r="C27" s="43"/>
      <c r="D27" s="219" t="s">
        <v>413</v>
      </c>
      <c r="E27" s="42"/>
      <c r="F27" s="41">
        <f>SUM(G27:I27)</f>
        <v>1</v>
      </c>
      <c r="G27" s="41">
        <v>0</v>
      </c>
      <c r="H27" s="41">
        <v>1</v>
      </c>
      <c r="I27" s="41">
        <v>0</v>
      </c>
      <c r="J27" s="41">
        <f>SUM(K27:M27)</f>
        <v>0</v>
      </c>
      <c r="K27" s="41">
        <v>0</v>
      </c>
      <c r="L27" s="41">
        <v>0</v>
      </c>
      <c r="M27" s="41">
        <v>0</v>
      </c>
      <c r="N27" s="41">
        <f>SUM(O27:Q27)</f>
        <v>0</v>
      </c>
      <c r="O27" s="41">
        <v>0</v>
      </c>
      <c r="P27" s="41">
        <v>0</v>
      </c>
      <c r="Q27" s="41">
        <v>0</v>
      </c>
    </row>
    <row r="28" spans="1:17" ht="12" customHeight="1">
      <c r="A28" s="172"/>
      <c r="B28" s="172"/>
      <c r="C28" s="40"/>
      <c r="D28" s="220"/>
      <c r="E28" s="39"/>
      <c r="F28" s="37">
        <f>IF(F27=0,0,F27/$F27)</f>
        <v>1</v>
      </c>
      <c r="G28" s="37">
        <f>IF(G27=0,0,G27/$F27)</f>
        <v>0</v>
      </c>
      <c r="H28" s="37">
        <f>IF(H27=0,0,H27/$F27)</f>
        <v>1</v>
      </c>
      <c r="I28" s="37">
        <f>IF(I27=0,0,I27/$F27)</f>
        <v>0</v>
      </c>
      <c r="J28" s="37">
        <f>IF(J27=0,0,J27/J27)</f>
        <v>0</v>
      </c>
      <c r="K28" s="37">
        <f>IF(K27=0,0,K27/$J27)</f>
        <v>0</v>
      </c>
      <c r="L28" s="37">
        <f>IF(L27=0,0,L27/$J27)</f>
        <v>0</v>
      </c>
      <c r="M28" s="37">
        <f>IF(M27=0,0,M27/$J27)</f>
        <v>0</v>
      </c>
      <c r="N28" s="37">
        <f>IF(N27=0,0,N27/N27)</f>
        <v>0</v>
      </c>
      <c r="O28" s="37">
        <f>IF(O27=0,0,O27/$N27)</f>
        <v>0</v>
      </c>
      <c r="P28" s="37">
        <f>IF(P27=0,0,P27/$N27)</f>
        <v>0</v>
      </c>
      <c r="Q28" s="37">
        <f>IF(Q27=0,0,Q27/$N27)</f>
        <v>0</v>
      </c>
    </row>
    <row r="29" spans="1:17" ht="12" customHeight="1">
      <c r="A29" s="172"/>
      <c r="B29" s="172"/>
      <c r="C29" s="43"/>
      <c r="D29" s="219" t="s">
        <v>414</v>
      </c>
      <c r="E29" s="42"/>
      <c r="F29" s="41">
        <f>SUM(G29:I29)</f>
        <v>3</v>
      </c>
      <c r="G29" s="41">
        <v>1</v>
      </c>
      <c r="H29" s="41">
        <v>2</v>
      </c>
      <c r="I29" s="41">
        <v>0</v>
      </c>
      <c r="J29" s="41">
        <f>SUM(K29:M29)</f>
        <v>1</v>
      </c>
      <c r="K29" s="41">
        <v>0</v>
      </c>
      <c r="L29" s="41">
        <v>1</v>
      </c>
      <c r="M29" s="41">
        <v>0</v>
      </c>
      <c r="N29" s="41">
        <f>SUM(O29:Q29)</f>
        <v>4</v>
      </c>
      <c r="O29" s="41">
        <v>0</v>
      </c>
      <c r="P29" s="41">
        <v>3</v>
      </c>
      <c r="Q29" s="41">
        <v>1</v>
      </c>
    </row>
    <row r="30" spans="1:17" ht="12" customHeight="1">
      <c r="A30" s="172"/>
      <c r="B30" s="172"/>
      <c r="C30" s="40"/>
      <c r="D30" s="220"/>
      <c r="E30" s="39"/>
      <c r="F30" s="37">
        <f>IF(F29=0,0,F29/$F29)</f>
        <v>1</v>
      </c>
      <c r="G30" s="37">
        <f>IF(G29=0,0,G29/$F29)</f>
        <v>0.33333333333333331</v>
      </c>
      <c r="H30" s="37">
        <f>IF(H29=0,0,H29/$F29)</f>
        <v>0.66666666666666663</v>
      </c>
      <c r="I30" s="37">
        <f>IF(I29=0,0,I29/$F29)</f>
        <v>0</v>
      </c>
      <c r="J30" s="37">
        <f>IF(J29=0,0,J29/J29)</f>
        <v>1</v>
      </c>
      <c r="K30" s="37">
        <f>IF(K29=0,0,K29/$J29)</f>
        <v>0</v>
      </c>
      <c r="L30" s="37">
        <f>IF(L29=0,0,L29/$J29)</f>
        <v>1</v>
      </c>
      <c r="M30" s="37">
        <f>IF(M29=0,0,M29/$J29)</f>
        <v>0</v>
      </c>
      <c r="N30" s="37">
        <f>IF(N29=0,0,N29/N29)</f>
        <v>1</v>
      </c>
      <c r="O30" s="37">
        <f>IF(O29=0,0,O29/$N29)</f>
        <v>0</v>
      </c>
      <c r="P30" s="37">
        <f>IF(P29=0,0,P29/$N29)</f>
        <v>0.75</v>
      </c>
      <c r="Q30" s="37">
        <f>IF(Q29=0,0,Q29/$N29)</f>
        <v>0.25</v>
      </c>
    </row>
    <row r="31" spans="1:17" ht="12" customHeight="1">
      <c r="A31" s="172"/>
      <c r="B31" s="172"/>
      <c r="C31" s="43"/>
      <c r="D31" s="219" t="s">
        <v>415</v>
      </c>
      <c r="E31" s="42"/>
      <c r="F31" s="41">
        <f>SUM(G31:I31)</f>
        <v>1</v>
      </c>
      <c r="G31" s="41">
        <v>0</v>
      </c>
      <c r="H31" s="41">
        <v>1</v>
      </c>
      <c r="I31" s="41">
        <v>0</v>
      </c>
      <c r="J31" s="41">
        <f>SUM(K31:M31)</f>
        <v>0</v>
      </c>
      <c r="K31" s="41">
        <v>0</v>
      </c>
      <c r="L31" s="41">
        <v>0</v>
      </c>
      <c r="M31" s="41">
        <v>0</v>
      </c>
      <c r="N31" s="41">
        <f>SUM(O31:Q31)</f>
        <v>1</v>
      </c>
      <c r="O31" s="41">
        <v>0</v>
      </c>
      <c r="P31" s="41">
        <v>1</v>
      </c>
      <c r="Q31" s="41">
        <v>0</v>
      </c>
    </row>
    <row r="32" spans="1:17" ht="12" customHeight="1">
      <c r="A32" s="172"/>
      <c r="B32" s="172"/>
      <c r="C32" s="40"/>
      <c r="D32" s="220"/>
      <c r="E32" s="39"/>
      <c r="F32" s="37">
        <f>IF(F31=0,0,F31/$F31)</f>
        <v>1</v>
      </c>
      <c r="G32" s="37">
        <f>IF(G31=0,0,G31/$F31)</f>
        <v>0</v>
      </c>
      <c r="H32" s="37">
        <f>IF(H31=0,0,H31/$F31)</f>
        <v>1</v>
      </c>
      <c r="I32" s="37">
        <f>IF(I31=0,0,I31/$F31)</f>
        <v>0</v>
      </c>
      <c r="J32" s="37">
        <f>IF(J31=0,0,J31/J31)</f>
        <v>0</v>
      </c>
      <c r="K32" s="37">
        <f>IF(K31=0,0,K31/$J31)</f>
        <v>0</v>
      </c>
      <c r="L32" s="37">
        <f>IF(L31=0,0,L31/$J31)</f>
        <v>0</v>
      </c>
      <c r="M32" s="37">
        <f>IF(M31=0,0,M31/$J31)</f>
        <v>0</v>
      </c>
      <c r="N32" s="37">
        <f>IF(N31=0,0,N31/N31)</f>
        <v>1</v>
      </c>
      <c r="O32" s="37">
        <f>IF(O31=0,0,O31/$N31)</f>
        <v>0</v>
      </c>
      <c r="P32" s="37">
        <f>IF(P31=0,0,P31/$N31)</f>
        <v>1</v>
      </c>
      <c r="Q32" s="37">
        <f>IF(Q31=0,0,Q31/$N31)</f>
        <v>0</v>
      </c>
    </row>
    <row r="33" spans="1:17" ht="12" customHeight="1">
      <c r="A33" s="172"/>
      <c r="B33" s="172"/>
      <c r="C33" s="43"/>
      <c r="D33" s="219" t="s">
        <v>416</v>
      </c>
      <c r="E33" s="42"/>
      <c r="F33" s="41">
        <f>SUM(G33:I33)</f>
        <v>3</v>
      </c>
      <c r="G33" s="41">
        <v>2</v>
      </c>
      <c r="H33" s="41">
        <v>1</v>
      </c>
      <c r="I33" s="41">
        <v>0</v>
      </c>
      <c r="J33" s="41">
        <f>SUM(K33:M33)</f>
        <v>0</v>
      </c>
      <c r="K33" s="41">
        <v>0</v>
      </c>
      <c r="L33" s="41">
        <v>0</v>
      </c>
      <c r="M33" s="41">
        <v>0</v>
      </c>
      <c r="N33" s="41">
        <f>SUM(O33:Q33)</f>
        <v>1</v>
      </c>
      <c r="O33" s="41">
        <v>0</v>
      </c>
      <c r="P33" s="41">
        <v>0</v>
      </c>
      <c r="Q33" s="41">
        <v>1</v>
      </c>
    </row>
    <row r="34" spans="1:17" ht="12" customHeight="1">
      <c r="A34" s="172"/>
      <c r="B34" s="172"/>
      <c r="C34" s="40"/>
      <c r="D34" s="220"/>
      <c r="E34" s="39"/>
      <c r="F34" s="37">
        <f>IF(F33=0,0,F33/$F33)</f>
        <v>1</v>
      </c>
      <c r="G34" s="37">
        <f>IF(G33=0,0,G33/$F33)</f>
        <v>0.66666666666666663</v>
      </c>
      <c r="H34" s="37">
        <f>IF(H33=0,0,H33/$F33)</f>
        <v>0.33333333333333331</v>
      </c>
      <c r="I34" s="37">
        <f>IF(I33=0,0,I33/$F33)</f>
        <v>0</v>
      </c>
      <c r="J34" s="37">
        <f>IF(J33=0,0,J33/J33)</f>
        <v>0</v>
      </c>
      <c r="K34" s="37">
        <f>IF(K33=0,0,K33/$J33)</f>
        <v>0</v>
      </c>
      <c r="L34" s="37">
        <f>IF(L33=0,0,L33/$J33)</f>
        <v>0</v>
      </c>
      <c r="M34" s="37">
        <f>IF(M33=0,0,M33/$J33)</f>
        <v>0</v>
      </c>
      <c r="N34" s="37">
        <f>IF(N33=0,0,N33/N33)</f>
        <v>1</v>
      </c>
      <c r="O34" s="37">
        <f>IF(O33=0,0,O33/$N33)</f>
        <v>0</v>
      </c>
      <c r="P34" s="37">
        <f>IF(P33=0,0,P33/$N33)</f>
        <v>0</v>
      </c>
      <c r="Q34" s="37">
        <f>IF(Q33=0,0,Q33/$N33)</f>
        <v>1</v>
      </c>
    </row>
    <row r="35" spans="1:17" ht="12" customHeight="1">
      <c r="A35" s="172"/>
      <c r="B35" s="172"/>
      <c r="C35" s="43"/>
      <c r="D35" s="219" t="s">
        <v>417</v>
      </c>
      <c r="E35" s="42"/>
      <c r="F35" s="41">
        <f>SUM(G35:I35)</f>
        <v>4</v>
      </c>
      <c r="G35" s="41">
        <v>0</v>
      </c>
      <c r="H35" s="41">
        <v>4</v>
      </c>
      <c r="I35" s="41">
        <v>0</v>
      </c>
      <c r="J35" s="41">
        <f>SUM(K35:M35)</f>
        <v>2</v>
      </c>
      <c r="K35" s="41">
        <v>2</v>
      </c>
      <c r="L35" s="41">
        <v>0</v>
      </c>
      <c r="M35" s="41">
        <v>0</v>
      </c>
      <c r="N35" s="41">
        <f>SUM(O35:Q35)</f>
        <v>5</v>
      </c>
      <c r="O35" s="41">
        <v>1</v>
      </c>
      <c r="P35" s="41">
        <v>3</v>
      </c>
      <c r="Q35" s="41">
        <v>1</v>
      </c>
    </row>
    <row r="36" spans="1:17" ht="12" customHeight="1">
      <c r="A36" s="172"/>
      <c r="B36" s="172"/>
      <c r="C36" s="40"/>
      <c r="D36" s="220"/>
      <c r="E36" s="39"/>
      <c r="F36" s="37">
        <f>IF(F35=0,0,F35/$F35)</f>
        <v>1</v>
      </c>
      <c r="G36" s="37">
        <f>IF(G35=0,0,G35/$F35)</f>
        <v>0</v>
      </c>
      <c r="H36" s="37">
        <f>IF(H35=0,0,H35/$F35)</f>
        <v>1</v>
      </c>
      <c r="I36" s="37">
        <f>IF(I35=0,0,I35/$F35)</f>
        <v>0</v>
      </c>
      <c r="J36" s="37">
        <f>IF(J35=0,0,J35/J35)</f>
        <v>1</v>
      </c>
      <c r="K36" s="37">
        <f>IF(K35=0,0,K35/$J35)</f>
        <v>1</v>
      </c>
      <c r="L36" s="37">
        <f>IF(L35=0,0,L35/$J35)</f>
        <v>0</v>
      </c>
      <c r="M36" s="37">
        <f>IF(M35=0,0,M35/$J35)</f>
        <v>0</v>
      </c>
      <c r="N36" s="37">
        <f>IF(N35=0,0,N35/N35)</f>
        <v>1</v>
      </c>
      <c r="O36" s="37">
        <f>IF(O35=0,0,O35/$N35)</f>
        <v>0.2</v>
      </c>
      <c r="P36" s="37">
        <f>IF(P35=0,0,P35/$N35)</f>
        <v>0.6</v>
      </c>
      <c r="Q36" s="37">
        <f>IF(Q35=0,0,Q35/$N35)</f>
        <v>0.2</v>
      </c>
    </row>
    <row r="37" spans="1:17" ht="12" customHeight="1">
      <c r="A37" s="172"/>
      <c r="B37" s="172"/>
      <c r="C37" s="43"/>
      <c r="D37" s="219" t="s">
        <v>418</v>
      </c>
      <c r="E37" s="42"/>
      <c r="F37" s="41">
        <f>SUM(G37:I37)</f>
        <v>0</v>
      </c>
      <c r="G37" s="41">
        <v>0</v>
      </c>
      <c r="H37" s="41">
        <v>0</v>
      </c>
      <c r="I37" s="41">
        <v>0</v>
      </c>
      <c r="J37" s="41">
        <f>SUM(K37:M37)</f>
        <v>0</v>
      </c>
      <c r="K37" s="41">
        <v>0</v>
      </c>
      <c r="L37" s="41">
        <v>0</v>
      </c>
      <c r="M37" s="41">
        <v>0</v>
      </c>
      <c r="N37" s="41">
        <f>SUM(O37:Q37)</f>
        <v>0</v>
      </c>
      <c r="O37" s="41">
        <v>0</v>
      </c>
      <c r="P37" s="41">
        <v>0</v>
      </c>
      <c r="Q37" s="41">
        <v>0</v>
      </c>
    </row>
    <row r="38" spans="1:17" ht="12" customHeight="1">
      <c r="A38" s="172"/>
      <c r="B38" s="172"/>
      <c r="C38" s="40"/>
      <c r="D38" s="220"/>
      <c r="E38" s="39"/>
      <c r="F38" s="37">
        <f>IF(F37=0,0,F37/$F37)</f>
        <v>0</v>
      </c>
      <c r="G38" s="37">
        <f>IF(G37=0,0,G37/$F37)</f>
        <v>0</v>
      </c>
      <c r="H38" s="37">
        <f>IF(H37=0,0,H37/$F37)</f>
        <v>0</v>
      </c>
      <c r="I38" s="37">
        <f>IF(I37=0,0,I37/$F37)</f>
        <v>0</v>
      </c>
      <c r="J38" s="37">
        <f>IF(J37=0,0,J37/J37)</f>
        <v>0</v>
      </c>
      <c r="K38" s="37">
        <f>IF(K37=0,0,K37/$J37)</f>
        <v>0</v>
      </c>
      <c r="L38" s="37">
        <f>IF(L37=0,0,L37/$J37)</f>
        <v>0</v>
      </c>
      <c r="M38" s="37">
        <f>IF(M37=0,0,M37/$J37)</f>
        <v>0</v>
      </c>
      <c r="N38" s="37">
        <f>IF(N37=0,0,N37/N37)</f>
        <v>0</v>
      </c>
      <c r="O38" s="37">
        <f>IF(O37=0,0,O37/$N37)</f>
        <v>0</v>
      </c>
      <c r="P38" s="37">
        <f>IF(P37=0,0,P37/$N37)</f>
        <v>0</v>
      </c>
      <c r="Q38" s="37">
        <f>IF(Q37=0,0,Q37/$N37)</f>
        <v>0</v>
      </c>
    </row>
    <row r="39" spans="1:17" ht="12" customHeight="1">
      <c r="A39" s="172"/>
      <c r="B39" s="172"/>
      <c r="C39" s="43"/>
      <c r="D39" s="219" t="s">
        <v>419</v>
      </c>
      <c r="E39" s="42"/>
      <c r="F39" s="41">
        <f>SUM(G39:I39)</f>
        <v>1</v>
      </c>
      <c r="G39" s="41">
        <v>0</v>
      </c>
      <c r="H39" s="41">
        <v>1</v>
      </c>
      <c r="I39" s="41">
        <v>0</v>
      </c>
      <c r="J39" s="41">
        <f>SUM(K39:M39)</f>
        <v>1</v>
      </c>
      <c r="K39" s="41">
        <v>0</v>
      </c>
      <c r="L39" s="41">
        <v>1</v>
      </c>
      <c r="M39" s="41">
        <v>0</v>
      </c>
      <c r="N39" s="41">
        <f>SUM(O39:Q39)</f>
        <v>1</v>
      </c>
      <c r="O39" s="41">
        <v>0</v>
      </c>
      <c r="P39" s="41">
        <v>1</v>
      </c>
      <c r="Q39" s="41">
        <v>0</v>
      </c>
    </row>
    <row r="40" spans="1:17" ht="12" customHeight="1">
      <c r="A40" s="172"/>
      <c r="B40" s="172"/>
      <c r="C40" s="40"/>
      <c r="D40" s="220"/>
      <c r="E40" s="39"/>
      <c r="F40" s="37">
        <f>IF(F39=0,0,F39/$F39)</f>
        <v>1</v>
      </c>
      <c r="G40" s="37">
        <f>IF(G39=0,0,G39/$F39)</f>
        <v>0</v>
      </c>
      <c r="H40" s="37">
        <f>IF(H39=0,0,H39/$F39)</f>
        <v>1</v>
      </c>
      <c r="I40" s="37">
        <f>IF(I39=0,0,I39/$F39)</f>
        <v>0</v>
      </c>
      <c r="J40" s="37">
        <f>IF(J39=0,0,J39/J39)</f>
        <v>1</v>
      </c>
      <c r="K40" s="37">
        <f>IF(K39=0,0,K39/$J39)</f>
        <v>0</v>
      </c>
      <c r="L40" s="37">
        <f>IF(L39=0,0,L39/$J39)</f>
        <v>1</v>
      </c>
      <c r="M40" s="37">
        <f>IF(M39=0,0,M39/$J39)</f>
        <v>0</v>
      </c>
      <c r="N40" s="37">
        <f>IF(N39=0,0,N39/N39)</f>
        <v>1</v>
      </c>
      <c r="O40" s="37">
        <f>IF(O39=0,0,O39/$N39)</f>
        <v>0</v>
      </c>
      <c r="P40" s="37">
        <f>IF(P39=0,0,P39/$N39)</f>
        <v>1</v>
      </c>
      <c r="Q40" s="37">
        <f>IF(Q39=0,0,Q39/$N39)</f>
        <v>0</v>
      </c>
    </row>
    <row r="41" spans="1:17" ht="12" customHeight="1">
      <c r="A41" s="172"/>
      <c r="B41" s="172"/>
      <c r="C41" s="43"/>
      <c r="D41" s="219" t="s">
        <v>420</v>
      </c>
      <c r="E41" s="42"/>
      <c r="F41" s="41">
        <f>SUM(G41:I41)</f>
        <v>0</v>
      </c>
      <c r="G41" s="41">
        <v>0</v>
      </c>
      <c r="H41" s="41">
        <v>0</v>
      </c>
      <c r="I41" s="41">
        <v>0</v>
      </c>
      <c r="J41" s="41">
        <f>SUM(K41:M41)</f>
        <v>0</v>
      </c>
      <c r="K41" s="41">
        <v>0</v>
      </c>
      <c r="L41" s="41">
        <v>0</v>
      </c>
      <c r="M41" s="41">
        <v>0</v>
      </c>
      <c r="N41" s="41">
        <f>SUM(O41:Q41)</f>
        <v>0</v>
      </c>
      <c r="O41" s="41">
        <v>0</v>
      </c>
      <c r="P41" s="41">
        <v>0</v>
      </c>
      <c r="Q41" s="41">
        <v>0</v>
      </c>
    </row>
    <row r="42" spans="1:17" ht="12" customHeight="1">
      <c r="A42" s="172"/>
      <c r="B42" s="172"/>
      <c r="C42" s="40"/>
      <c r="D42" s="220"/>
      <c r="E42" s="39"/>
      <c r="F42" s="37">
        <f>IF(F41=0,0,F41/$F41)</f>
        <v>0</v>
      </c>
      <c r="G42" s="37">
        <f>IF(G41=0,0,G41/$F41)</f>
        <v>0</v>
      </c>
      <c r="H42" s="37">
        <f>IF(H41=0,0,H41/$F41)</f>
        <v>0</v>
      </c>
      <c r="I42" s="37">
        <f>IF(I41=0,0,I41/$F41)</f>
        <v>0</v>
      </c>
      <c r="J42" s="37">
        <f>IF(J41=0,0,J41/J41)</f>
        <v>0</v>
      </c>
      <c r="K42" s="37">
        <f>IF(K41=0,0,K41/$J41)</f>
        <v>0</v>
      </c>
      <c r="L42" s="37">
        <f>IF(L41=0,0,L41/$J41)</f>
        <v>0</v>
      </c>
      <c r="M42" s="37">
        <f>IF(M41=0,0,M41/$J41)</f>
        <v>0</v>
      </c>
      <c r="N42" s="37">
        <f>IF(N41=0,0,N41/N41)</f>
        <v>0</v>
      </c>
      <c r="O42" s="37">
        <f>IF(O41=0,0,O41/$N41)</f>
        <v>0</v>
      </c>
      <c r="P42" s="37">
        <f>IF(P41=0,0,P41/$N41)</f>
        <v>0</v>
      </c>
      <c r="Q42" s="37">
        <f>IF(Q41=0,0,Q41/$N41)</f>
        <v>0</v>
      </c>
    </row>
    <row r="43" spans="1:17" ht="12" customHeight="1">
      <c r="A43" s="172"/>
      <c r="B43" s="172"/>
      <c r="C43" s="43"/>
      <c r="D43" s="219" t="s">
        <v>421</v>
      </c>
      <c r="E43" s="42"/>
      <c r="F43" s="41">
        <f>SUM(G43:I43)</f>
        <v>1</v>
      </c>
      <c r="G43" s="41">
        <v>1</v>
      </c>
      <c r="H43" s="41">
        <v>0</v>
      </c>
      <c r="I43" s="41">
        <v>0</v>
      </c>
      <c r="J43" s="41">
        <f>SUM(K43:M43)</f>
        <v>0</v>
      </c>
      <c r="K43" s="41">
        <v>0</v>
      </c>
      <c r="L43" s="41">
        <v>0</v>
      </c>
      <c r="M43" s="41">
        <v>0</v>
      </c>
      <c r="N43" s="41">
        <f>SUM(O43:Q43)</f>
        <v>1</v>
      </c>
      <c r="O43" s="41">
        <v>1</v>
      </c>
      <c r="P43" s="41">
        <v>0</v>
      </c>
      <c r="Q43" s="41">
        <v>0</v>
      </c>
    </row>
    <row r="44" spans="1:17" ht="12" customHeight="1">
      <c r="A44" s="172"/>
      <c r="B44" s="172"/>
      <c r="C44" s="40"/>
      <c r="D44" s="220"/>
      <c r="E44" s="39"/>
      <c r="F44" s="37">
        <f>IF(F43=0,0,F43/$F43)</f>
        <v>1</v>
      </c>
      <c r="G44" s="37">
        <f>IF(G43=0,0,G43/$F43)</f>
        <v>1</v>
      </c>
      <c r="H44" s="37">
        <f>IF(H43=0,0,H43/$F43)</f>
        <v>0</v>
      </c>
      <c r="I44" s="37">
        <f>IF(I43=0,0,I43/$F43)</f>
        <v>0</v>
      </c>
      <c r="J44" s="37">
        <f>IF(J43=0,0,J43/J43)</f>
        <v>0</v>
      </c>
      <c r="K44" s="37">
        <f>IF(K43=0,0,K43/$J43)</f>
        <v>0</v>
      </c>
      <c r="L44" s="37">
        <f>IF(L43=0,0,L43/$J43)</f>
        <v>0</v>
      </c>
      <c r="M44" s="37">
        <f>IF(M43=0,0,M43/$J43)</f>
        <v>0</v>
      </c>
      <c r="N44" s="37">
        <f>IF(N43=0,0,N43/N43)</f>
        <v>1</v>
      </c>
      <c r="O44" s="37">
        <f>IF(O43=0,0,O43/$N43)</f>
        <v>1</v>
      </c>
      <c r="P44" s="37">
        <f>IF(P43=0,0,P43/$N43)</f>
        <v>0</v>
      </c>
      <c r="Q44" s="37">
        <f>IF(Q43=0,0,Q43/$N43)</f>
        <v>0</v>
      </c>
    </row>
    <row r="45" spans="1:17" ht="12" customHeight="1">
      <c r="A45" s="172"/>
      <c r="B45" s="172"/>
      <c r="C45" s="43"/>
      <c r="D45" s="219" t="s">
        <v>422</v>
      </c>
      <c r="E45" s="42"/>
      <c r="F45" s="41">
        <f>SUM(G45:I45)</f>
        <v>2</v>
      </c>
      <c r="G45" s="41">
        <v>0</v>
      </c>
      <c r="H45" s="41">
        <v>2</v>
      </c>
      <c r="I45" s="41">
        <v>0</v>
      </c>
      <c r="J45" s="41">
        <f>SUM(K45:M45)</f>
        <v>0</v>
      </c>
      <c r="K45" s="41">
        <v>0</v>
      </c>
      <c r="L45" s="41">
        <v>0</v>
      </c>
      <c r="M45" s="41">
        <v>0</v>
      </c>
      <c r="N45" s="41">
        <f>SUM(O45:Q45)</f>
        <v>2</v>
      </c>
      <c r="O45" s="41">
        <v>0</v>
      </c>
      <c r="P45" s="41">
        <v>2</v>
      </c>
      <c r="Q45" s="41">
        <v>0</v>
      </c>
    </row>
    <row r="46" spans="1:17" ht="12" customHeight="1">
      <c r="A46" s="172"/>
      <c r="B46" s="172"/>
      <c r="C46" s="40"/>
      <c r="D46" s="220"/>
      <c r="E46" s="39"/>
      <c r="F46" s="37">
        <f>IF(F45=0,0,F45/$F45)</f>
        <v>1</v>
      </c>
      <c r="G46" s="37">
        <f>IF(G45=0,0,G45/$F45)</f>
        <v>0</v>
      </c>
      <c r="H46" s="37">
        <f>IF(H45=0,0,H45/$F45)</f>
        <v>1</v>
      </c>
      <c r="I46" s="37">
        <f>IF(I45=0,0,I45/$F45)</f>
        <v>0</v>
      </c>
      <c r="J46" s="37">
        <f>IF(J45=0,0,J45/J45)</f>
        <v>0</v>
      </c>
      <c r="K46" s="37">
        <f>IF(K45=0,0,K45/$J45)</f>
        <v>0</v>
      </c>
      <c r="L46" s="37">
        <f>IF(L45=0,0,L45/$J45)</f>
        <v>0</v>
      </c>
      <c r="M46" s="37">
        <f>IF(M45=0,0,M45/$J45)</f>
        <v>0</v>
      </c>
      <c r="N46" s="37">
        <f>IF(N45=0,0,N45/N45)</f>
        <v>1</v>
      </c>
      <c r="O46" s="37">
        <f>IF(O45=0,0,O45/$N45)</f>
        <v>0</v>
      </c>
      <c r="P46" s="37">
        <f>IF(P45=0,0,P45/$N45)</f>
        <v>1</v>
      </c>
      <c r="Q46" s="37">
        <f>IF(Q45=0,0,Q45/$N45)</f>
        <v>0</v>
      </c>
    </row>
    <row r="47" spans="1:17" ht="11.25" customHeight="1">
      <c r="A47" s="172"/>
      <c r="B47" s="172"/>
      <c r="C47" s="43"/>
      <c r="D47" s="219" t="s">
        <v>423</v>
      </c>
      <c r="E47" s="42"/>
      <c r="F47" s="41">
        <f>SUM(G47:I47)</f>
        <v>1</v>
      </c>
      <c r="G47" s="41">
        <v>0</v>
      </c>
      <c r="H47" s="41">
        <v>1</v>
      </c>
      <c r="I47" s="41">
        <v>0</v>
      </c>
      <c r="J47" s="41">
        <f>SUM(K47:M47)</f>
        <v>0</v>
      </c>
      <c r="K47" s="41">
        <v>0</v>
      </c>
      <c r="L47" s="41">
        <v>0</v>
      </c>
      <c r="M47" s="41">
        <v>0</v>
      </c>
      <c r="N47" s="41">
        <f>SUM(O47:Q47)</f>
        <v>0</v>
      </c>
      <c r="O47" s="41">
        <v>0</v>
      </c>
      <c r="P47" s="41">
        <v>0</v>
      </c>
      <c r="Q47" s="41">
        <v>0</v>
      </c>
    </row>
    <row r="48" spans="1:17" ht="12" customHeight="1">
      <c r="A48" s="172"/>
      <c r="B48" s="172"/>
      <c r="C48" s="40"/>
      <c r="D48" s="220"/>
      <c r="E48" s="39"/>
      <c r="F48" s="37">
        <f>IF(F47=0,0,F47/$F47)</f>
        <v>1</v>
      </c>
      <c r="G48" s="37">
        <f>IF(G47=0,0,G47/$F47)</f>
        <v>0</v>
      </c>
      <c r="H48" s="37">
        <f>IF(H47=0,0,H47/$F47)</f>
        <v>1</v>
      </c>
      <c r="I48" s="37">
        <f>IF(I47=0,0,I47/$F47)</f>
        <v>0</v>
      </c>
      <c r="J48" s="37">
        <f>IF(J47=0,0,J47/J47)</f>
        <v>0</v>
      </c>
      <c r="K48" s="37">
        <f>IF(K47=0,0,K47/$J47)</f>
        <v>0</v>
      </c>
      <c r="L48" s="37">
        <f>IF(L47=0,0,L47/$J47)</f>
        <v>0</v>
      </c>
      <c r="M48" s="37">
        <f>IF(M47=0,0,M47/$J47)</f>
        <v>0</v>
      </c>
      <c r="N48" s="37">
        <f>IF(N47=0,0,N47/N47)</f>
        <v>0</v>
      </c>
      <c r="O48" s="37">
        <f>IF(O47=0,0,O47/$N47)</f>
        <v>0</v>
      </c>
      <c r="P48" s="37">
        <f>IF(P47=0,0,P47/$N47)</f>
        <v>0</v>
      </c>
      <c r="Q48" s="37">
        <f>IF(Q47=0,0,Q47/$N47)</f>
        <v>0</v>
      </c>
    </row>
    <row r="49" spans="1:17" ht="12" customHeight="1">
      <c r="A49" s="172"/>
      <c r="B49" s="172"/>
      <c r="C49" s="43"/>
      <c r="D49" s="219" t="s">
        <v>424</v>
      </c>
      <c r="E49" s="42"/>
      <c r="F49" s="41">
        <f>SUM(G49:I49)</f>
        <v>2</v>
      </c>
      <c r="G49" s="41">
        <v>1</v>
      </c>
      <c r="H49" s="41">
        <v>1</v>
      </c>
      <c r="I49" s="41">
        <v>0</v>
      </c>
      <c r="J49" s="41">
        <f>SUM(K49:M49)</f>
        <v>0</v>
      </c>
      <c r="K49" s="41">
        <v>0</v>
      </c>
      <c r="L49" s="41">
        <v>0</v>
      </c>
      <c r="M49" s="41">
        <v>0</v>
      </c>
      <c r="N49" s="41">
        <f>SUM(O49:Q49)</f>
        <v>0</v>
      </c>
      <c r="O49" s="41">
        <v>0</v>
      </c>
      <c r="P49" s="41">
        <v>0</v>
      </c>
      <c r="Q49" s="41">
        <v>0</v>
      </c>
    </row>
    <row r="50" spans="1:17" ht="12" customHeight="1">
      <c r="A50" s="172"/>
      <c r="B50" s="172"/>
      <c r="C50" s="40"/>
      <c r="D50" s="220"/>
      <c r="E50" s="39"/>
      <c r="F50" s="37">
        <f>IF(F49=0,0,F49/$F49)</f>
        <v>1</v>
      </c>
      <c r="G50" s="37">
        <f>IF(G49=0,0,G49/$F49)</f>
        <v>0.5</v>
      </c>
      <c r="H50" s="37">
        <f>IF(H49=0,0,H49/$F49)</f>
        <v>0.5</v>
      </c>
      <c r="I50" s="37">
        <f>IF(I49=0,0,I49/$F49)</f>
        <v>0</v>
      </c>
      <c r="J50" s="37">
        <f>IF(J49=0,0,J49/J49)</f>
        <v>0</v>
      </c>
      <c r="K50" s="37">
        <f>IF(K49=0,0,K49/$J49)</f>
        <v>0</v>
      </c>
      <c r="L50" s="37">
        <f>IF(L49=0,0,L49/$J49)</f>
        <v>0</v>
      </c>
      <c r="M50" s="37">
        <f>IF(M49=0,0,M49/$J49)</f>
        <v>0</v>
      </c>
      <c r="N50" s="37">
        <f>IF(N49=0,0,N49/N49)</f>
        <v>0</v>
      </c>
      <c r="O50" s="37">
        <f>IF(O49=0,0,O49/$N49)</f>
        <v>0</v>
      </c>
      <c r="P50" s="37">
        <f>IF(P49=0,0,P49/$N49)</f>
        <v>0</v>
      </c>
      <c r="Q50" s="37">
        <f>IF(Q49=0,0,Q49/$N49)</f>
        <v>0</v>
      </c>
    </row>
    <row r="51" spans="1:17" ht="12" customHeight="1">
      <c r="A51" s="172"/>
      <c r="B51" s="172"/>
      <c r="C51" s="43"/>
      <c r="D51" s="219" t="s">
        <v>425</v>
      </c>
      <c r="E51" s="42"/>
      <c r="F51" s="41">
        <f>SUM(G51:I51)</f>
        <v>4</v>
      </c>
      <c r="G51" s="41">
        <v>1</v>
      </c>
      <c r="H51" s="41">
        <v>3</v>
      </c>
      <c r="I51" s="41">
        <v>0</v>
      </c>
      <c r="J51" s="41">
        <f>SUM(K51:M51)</f>
        <v>2</v>
      </c>
      <c r="K51" s="41">
        <v>2</v>
      </c>
      <c r="L51" s="41">
        <v>0</v>
      </c>
      <c r="M51" s="41">
        <v>0</v>
      </c>
      <c r="N51" s="41">
        <f>SUM(O51:Q51)</f>
        <v>6</v>
      </c>
      <c r="O51" s="41">
        <v>0</v>
      </c>
      <c r="P51" s="41">
        <v>3</v>
      </c>
      <c r="Q51" s="41">
        <v>3</v>
      </c>
    </row>
    <row r="52" spans="1:17" ht="12" customHeight="1">
      <c r="A52" s="172"/>
      <c r="B52" s="172"/>
      <c r="C52" s="40"/>
      <c r="D52" s="220"/>
      <c r="E52" s="39"/>
      <c r="F52" s="37">
        <f>IF(F51=0,0,F51/$F51)</f>
        <v>1</v>
      </c>
      <c r="G52" s="37">
        <f>IF(G51=0,0,G51/$F51)</f>
        <v>0.25</v>
      </c>
      <c r="H52" s="37">
        <f>IF(H51=0,0,H51/$F51)</f>
        <v>0.75</v>
      </c>
      <c r="I52" s="37">
        <f>IF(I51=0,0,I51/$F51)</f>
        <v>0</v>
      </c>
      <c r="J52" s="37">
        <f>IF(J51=0,0,J51/J51)</f>
        <v>1</v>
      </c>
      <c r="K52" s="37">
        <f>IF(K51=0,0,K51/$J51)</f>
        <v>1</v>
      </c>
      <c r="L52" s="37">
        <f>IF(L51=0,0,L51/$J51)</f>
        <v>0</v>
      </c>
      <c r="M52" s="37">
        <f>IF(M51=0,0,M51/$J51)</f>
        <v>0</v>
      </c>
      <c r="N52" s="37">
        <f>IF(N51=0,0,N51/N51)</f>
        <v>1</v>
      </c>
      <c r="O52" s="37">
        <f>IF(O51=0,0,O51/$N51)</f>
        <v>0</v>
      </c>
      <c r="P52" s="37">
        <f>IF(P51=0,0,P51/$N51)</f>
        <v>0.5</v>
      </c>
      <c r="Q52" s="37">
        <f>IF(Q51=0,0,Q51/$N51)</f>
        <v>0.5</v>
      </c>
    </row>
    <row r="53" spans="1:17" ht="12" customHeight="1">
      <c r="A53" s="172"/>
      <c r="B53" s="172"/>
      <c r="C53" s="43"/>
      <c r="D53" s="219" t="s">
        <v>426</v>
      </c>
      <c r="E53" s="42"/>
      <c r="F53" s="41">
        <f>SUM(G53:I53)</f>
        <v>2</v>
      </c>
      <c r="G53" s="41">
        <v>0</v>
      </c>
      <c r="H53" s="41">
        <v>2</v>
      </c>
      <c r="I53" s="41">
        <v>0</v>
      </c>
      <c r="J53" s="41">
        <f>SUM(K53:M53)</f>
        <v>0</v>
      </c>
      <c r="K53" s="41">
        <v>0</v>
      </c>
      <c r="L53" s="41">
        <v>0</v>
      </c>
      <c r="M53" s="41">
        <v>0</v>
      </c>
      <c r="N53" s="41">
        <f>SUM(O53:Q53)</f>
        <v>0</v>
      </c>
      <c r="O53" s="41">
        <v>0</v>
      </c>
      <c r="P53" s="41">
        <v>0</v>
      </c>
      <c r="Q53" s="41">
        <v>0</v>
      </c>
    </row>
    <row r="54" spans="1:17" ht="12" customHeight="1">
      <c r="A54" s="172"/>
      <c r="B54" s="172"/>
      <c r="C54" s="40"/>
      <c r="D54" s="220"/>
      <c r="E54" s="39"/>
      <c r="F54" s="37">
        <f>IF(F53=0,0,F53/$F53)</f>
        <v>1</v>
      </c>
      <c r="G54" s="37">
        <f>IF(G53=0,0,G53/$F53)</f>
        <v>0</v>
      </c>
      <c r="H54" s="37">
        <f>IF(H53=0,0,H53/$F53)</f>
        <v>1</v>
      </c>
      <c r="I54" s="37">
        <f>IF(I53=0,0,I53/$F53)</f>
        <v>0</v>
      </c>
      <c r="J54" s="37">
        <f>IF(J53=0,0,J53/J53)</f>
        <v>0</v>
      </c>
      <c r="K54" s="37">
        <f>IF(K53=0,0,K53/$J53)</f>
        <v>0</v>
      </c>
      <c r="L54" s="37">
        <f>IF(L53=0,0,L53/$J53)</f>
        <v>0</v>
      </c>
      <c r="M54" s="37">
        <f>IF(M53=0,0,M53/$J53)</f>
        <v>0</v>
      </c>
      <c r="N54" s="37">
        <f>IF(N53=0,0,N53/N53)</f>
        <v>0</v>
      </c>
      <c r="O54" s="37">
        <f>IF(O53=0,0,O53/$N53)</f>
        <v>0</v>
      </c>
      <c r="P54" s="37">
        <f>IF(P53=0,0,P53/$N53)</f>
        <v>0</v>
      </c>
      <c r="Q54" s="37">
        <f>IF(Q53=0,0,Q53/$N53)</f>
        <v>0</v>
      </c>
    </row>
    <row r="55" spans="1:17" ht="12" customHeight="1">
      <c r="A55" s="172"/>
      <c r="B55" s="172"/>
      <c r="C55" s="43"/>
      <c r="D55" s="219" t="s">
        <v>427</v>
      </c>
      <c r="E55" s="42"/>
      <c r="F55" s="41">
        <f>SUM(G55:I55)</f>
        <v>7</v>
      </c>
      <c r="G55" s="41">
        <v>0</v>
      </c>
      <c r="H55" s="41">
        <v>6</v>
      </c>
      <c r="I55" s="41">
        <v>1</v>
      </c>
      <c r="J55" s="41">
        <f>SUM(K55:M55)</f>
        <v>0</v>
      </c>
      <c r="K55" s="41">
        <v>0</v>
      </c>
      <c r="L55" s="41">
        <v>0</v>
      </c>
      <c r="M55" s="41">
        <v>0</v>
      </c>
      <c r="N55" s="41">
        <f>SUM(O55:Q55)</f>
        <v>6</v>
      </c>
      <c r="O55" s="41">
        <v>0</v>
      </c>
      <c r="P55" s="41">
        <v>5</v>
      </c>
      <c r="Q55" s="41">
        <v>1</v>
      </c>
    </row>
    <row r="56" spans="1:17" ht="12" customHeight="1">
      <c r="A56" s="172"/>
      <c r="B56" s="172"/>
      <c r="C56" s="40"/>
      <c r="D56" s="220"/>
      <c r="E56" s="39"/>
      <c r="F56" s="37">
        <f>IF(F55=0,0,F55/$F55)</f>
        <v>1</v>
      </c>
      <c r="G56" s="37">
        <f>IF(G55=0,0,G55/$F55)</f>
        <v>0</v>
      </c>
      <c r="H56" s="37">
        <f>IF(H55=0,0,H55/$F55)</f>
        <v>0.8571428571428571</v>
      </c>
      <c r="I56" s="37">
        <f>IF(I55=0,0,I55/$F55)</f>
        <v>0.14285714285714285</v>
      </c>
      <c r="J56" s="37">
        <f>IF(J55=0,0,J55/J55)</f>
        <v>0</v>
      </c>
      <c r="K56" s="37">
        <f>IF(K55=0,0,K55/$J55)</f>
        <v>0</v>
      </c>
      <c r="L56" s="37">
        <f>IF(L55=0,0,L55/$J55)</f>
        <v>0</v>
      </c>
      <c r="M56" s="37">
        <f>IF(M55=0,0,M55/$J55)</f>
        <v>0</v>
      </c>
      <c r="N56" s="37">
        <f>IF(N55=0,0,N55/N55)</f>
        <v>1</v>
      </c>
      <c r="O56" s="37">
        <f>IF(O55=0,0,O55/$N55)</f>
        <v>0</v>
      </c>
      <c r="P56" s="37">
        <f>IF(P55=0,0,P55/$N55)</f>
        <v>0.83333333333333337</v>
      </c>
      <c r="Q56" s="37">
        <f>IF(Q55=0,0,Q55/$N55)</f>
        <v>0.16666666666666666</v>
      </c>
    </row>
    <row r="57" spans="1:17" ht="12" customHeight="1">
      <c r="A57" s="172"/>
      <c r="B57" s="172"/>
      <c r="C57" s="43"/>
      <c r="D57" s="219" t="s">
        <v>428</v>
      </c>
      <c r="E57" s="42"/>
      <c r="F57" s="41">
        <f>SUM(G57:I57)</f>
        <v>5</v>
      </c>
      <c r="G57" s="41">
        <v>3</v>
      </c>
      <c r="H57" s="41">
        <v>2</v>
      </c>
      <c r="I57" s="41">
        <v>0</v>
      </c>
      <c r="J57" s="41">
        <f>SUM(K57:M57)</f>
        <v>1</v>
      </c>
      <c r="K57" s="41">
        <v>1</v>
      </c>
      <c r="L57" s="41">
        <v>0</v>
      </c>
      <c r="M57" s="41">
        <v>0</v>
      </c>
      <c r="N57" s="41">
        <f>SUM(O57:Q57)</f>
        <v>2</v>
      </c>
      <c r="O57" s="41">
        <v>0</v>
      </c>
      <c r="P57" s="41">
        <v>1</v>
      </c>
      <c r="Q57" s="41">
        <v>1</v>
      </c>
    </row>
    <row r="58" spans="1:17" ht="12" customHeight="1">
      <c r="A58" s="172"/>
      <c r="B58" s="172"/>
      <c r="C58" s="40"/>
      <c r="D58" s="220"/>
      <c r="E58" s="39"/>
      <c r="F58" s="37">
        <f>IF(F57=0,0,F57/$F57)</f>
        <v>1</v>
      </c>
      <c r="G58" s="37">
        <f>IF(G57=0,0,G57/$F57)</f>
        <v>0.6</v>
      </c>
      <c r="H58" s="37">
        <f>IF(H57=0,0,H57/$F57)</f>
        <v>0.4</v>
      </c>
      <c r="I58" s="37">
        <f>IF(I57=0,0,I57/$F57)</f>
        <v>0</v>
      </c>
      <c r="J58" s="37">
        <f>IF(J57=0,0,J57/J57)</f>
        <v>1</v>
      </c>
      <c r="K58" s="37">
        <f>IF(K57=0,0,K57/$J57)</f>
        <v>1</v>
      </c>
      <c r="L58" s="37">
        <f>IF(L57=0,0,L57/$J57)</f>
        <v>0</v>
      </c>
      <c r="M58" s="37">
        <f>IF(M57=0,0,M57/$J57)</f>
        <v>0</v>
      </c>
      <c r="N58" s="37">
        <f>IF(N57=0,0,N57/N57)</f>
        <v>1</v>
      </c>
      <c r="O58" s="37">
        <f>IF(O57=0,0,O57/$N57)</f>
        <v>0</v>
      </c>
      <c r="P58" s="37">
        <f>IF(P57=0,0,P57/$N57)</f>
        <v>0.5</v>
      </c>
      <c r="Q58" s="37">
        <f>IF(Q57=0,0,Q57/$N57)</f>
        <v>0.5</v>
      </c>
    </row>
    <row r="59" spans="1:17" ht="12.75" customHeight="1">
      <c r="A59" s="172"/>
      <c r="B59" s="172"/>
      <c r="C59" s="43"/>
      <c r="D59" s="219" t="s">
        <v>429</v>
      </c>
      <c r="E59" s="42"/>
      <c r="F59" s="41">
        <f>SUM(G59:I59)</f>
        <v>12</v>
      </c>
      <c r="G59" s="41">
        <v>4</v>
      </c>
      <c r="H59" s="41">
        <v>6</v>
      </c>
      <c r="I59" s="41">
        <v>2</v>
      </c>
      <c r="J59" s="41">
        <f>SUM(K59:M59)</f>
        <v>0</v>
      </c>
      <c r="K59" s="41">
        <v>0</v>
      </c>
      <c r="L59" s="41">
        <v>0</v>
      </c>
      <c r="M59" s="41">
        <v>0</v>
      </c>
      <c r="N59" s="41">
        <f>SUM(O59:Q59)</f>
        <v>12</v>
      </c>
      <c r="O59" s="41">
        <v>1</v>
      </c>
      <c r="P59" s="41">
        <v>7</v>
      </c>
      <c r="Q59" s="41">
        <v>4</v>
      </c>
    </row>
    <row r="60" spans="1:17" ht="12.75" customHeight="1">
      <c r="A60" s="172"/>
      <c r="B60" s="172"/>
      <c r="C60" s="40"/>
      <c r="D60" s="220"/>
      <c r="E60" s="39"/>
      <c r="F60" s="37">
        <f>IF(F59=0,0,F59/$F59)</f>
        <v>1</v>
      </c>
      <c r="G60" s="37">
        <f>IF(G59=0,0,G59/$F59)</f>
        <v>0.33333333333333331</v>
      </c>
      <c r="H60" s="37">
        <f>IF(H59=0,0,H59/$F59)</f>
        <v>0.5</v>
      </c>
      <c r="I60" s="37">
        <f>IF(I59=0,0,I59/$F59)</f>
        <v>0.16666666666666666</v>
      </c>
      <c r="J60" s="37">
        <f>IF(J59=0,0,J59/J59)</f>
        <v>0</v>
      </c>
      <c r="K60" s="37">
        <f>IF(K59=0,0,K59/$J59)</f>
        <v>0</v>
      </c>
      <c r="L60" s="37">
        <f>IF(L59=0,0,L59/$J59)</f>
        <v>0</v>
      </c>
      <c r="M60" s="37">
        <f>IF(M59=0,0,M59/$J59)</f>
        <v>0</v>
      </c>
      <c r="N60" s="37">
        <f>IF(N59=0,0,N59/N59)</f>
        <v>1</v>
      </c>
      <c r="O60" s="37">
        <f>IF(O59=0,0,O59/$N59)</f>
        <v>8.3333333333333329E-2</v>
      </c>
      <c r="P60" s="37">
        <f>IF(P59=0,0,P59/$N59)</f>
        <v>0.58333333333333337</v>
      </c>
      <c r="Q60" s="37">
        <f>IF(Q59=0,0,Q59/$N59)</f>
        <v>0.33333333333333331</v>
      </c>
    </row>
    <row r="61" spans="1:17" ht="12" customHeight="1">
      <c r="A61" s="172"/>
      <c r="B61" s="172"/>
      <c r="C61" s="43"/>
      <c r="D61" s="219" t="s">
        <v>21</v>
      </c>
      <c r="E61" s="42"/>
      <c r="F61" s="41">
        <f>SUM(G61:I61)</f>
        <v>8</v>
      </c>
      <c r="G61" s="41">
        <v>2</v>
      </c>
      <c r="H61" s="41">
        <v>5</v>
      </c>
      <c r="I61" s="41">
        <v>1</v>
      </c>
      <c r="J61" s="41">
        <f>SUM(K61:M61)</f>
        <v>0</v>
      </c>
      <c r="K61" s="41">
        <v>0</v>
      </c>
      <c r="L61" s="41">
        <v>0</v>
      </c>
      <c r="M61" s="41">
        <v>0</v>
      </c>
      <c r="N61" s="41">
        <f>SUM(O61:Q61)</f>
        <v>3</v>
      </c>
      <c r="O61" s="41">
        <v>1</v>
      </c>
      <c r="P61" s="41">
        <v>1</v>
      </c>
      <c r="Q61" s="41">
        <v>1</v>
      </c>
    </row>
    <row r="62" spans="1:17" ht="12" customHeight="1">
      <c r="A62" s="172"/>
      <c r="B62" s="172"/>
      <c r="C62" s="40"/>
      <c r="D62" s="220"/>
      <c r="E62" s="39"/>
      <c r="F62" s="37">
        <f>IF(F61=0,0,F61/$F61)</f>
        <v>1</v>
      </c>
      <c r="G62" s="37">
        <f>IF(G61=0,0,G61/$F61)</f>
        <v>0.25</v>
      </c>
      <c r="H62" s="37">
        <f>IF(H61=0,0,H61/$F61)</f>
        <v>0.625</v>
      </c>
      <c r="I62" s="37">
        <f>IF(I61=0,0,I61/$F61)</f>
        <v>0.125</v>
      </c>
      <c r="J62" s="37">
        <f>IF(J61=0,0,J61/J61)</f>
        <v>0</v>
      </c>
      <c r="K62" s="37">
        <f>IF(K61=0,0,K61/$J61)</f>
        <v>0</v>
      </c>
      <c r="L62" s="37">
        <f>IF(L61=0,0,L61/$J61)</f>
        <v>0</v>
      </c>
      <c r="M62" s="37">
        <f>IF(M61=0,0,M61/$J61)</f>
        <v>0</v>
      </c>
      <c r="N62" s="37">
        <f>IF(N61=0,0,N61/N61)</f>
        <v>1</v>
      </c>
      <c r="O62" s="37">
        <f>IF(O61=0,0,O61/$N61)</f>
        <v>0.33333333333333331</v>
      </c>
      <c r="P62" s="37">
        <f>IF(P61=0,0,P61/$N61)</f>
        <v>0.33333333333333331</v>
      </c>
      <c r="Q62" s="37">
        <f>IF(Q61=0,0,Q61/$N61)</f>
        <v>0.33333333333333331</v>
      </c>
    </row>
    <row r="63" spans="1:17" ht="12" customHeight="1">
      <c r="A63" s="172"/>
      <c r="B63" s="172"/>
      <c r="C63" s="43"/>
      <c r="D63" s="219" t="s">
        <v>430</v>
      </c>
      <c r="E63" s="42"/>
      <c r="F63" s="41">
        <f>SUM(G63:I63)</f>
        <v>0</v>
      </c>
      <c r="G63" s="41">
        <v>0</v>
      </c>
      <c r="H63" s="41">
        <v>0</v>
      </c>
      <c r="I63" s="41">
        <v>0</v>
      </c>
      <c r="J63" s="41">
        <f>SUM(K63:M63)</f>
        <v>1</v>
      </c>
      <c r="K63" s="41">
        <v>0</v>
      </c>
      <c r="L63" s="41">
        <v>1</v>
      </c>
      <c r="M63" s="41">
        <v>0</v>
      </c>
      <c r="N63" s="41">
        <f>SUM(O63:Q63)</f>
        <v>5</v>
      </c>
      <c r="O63" s="41">
        <v>2</v>
      </c>
      <c r="P63" s="41">
        <v>3</v>
      </c>
      <c r="Q63" s="41">
        <v>0</v>
      </c>
    </row>
    <row r="64" spans="1:17" ht="12" customHeight="1">
      <c r="A64" s="172"/>
      <c r="B64" s="172"/>
      <c r="C64" s="40"/>
      <c r="D64" s="220"/>
      <c r="E64" s="39"/>
      <c r="F64" s="37">
        <f>IF(F63=0,0,F63/$F63)</f>
        <v>0</v>
      </c>
      <c r="G64" s="37">
        <f>IF(G63=0,0,G63/$F63)</f>
        <v>0</v>
      </c>
      <c r="H64" s="37">
        <f>IF(H63=0,0,H63/$F63)</f>
        <v>0</v>
      </c>
      <c r="I64" s="37">
        <f>IF(I63=0,0,I63/$F63)</f>
        <v>0</v>
      </c>
      <c r="J64" s="37">
        <f>IF(J63=0,0,J63/J63)</f>
        <v>1</v>
      </c>
      <c r="K64" s="37">
        <f>IF(K63=0,0,K63/$J63)</f>
        <v>0</v>
      </c>
      <c r="L64" s="37">
        <f>IF(L63=0,0,L63/$J63)</f>
        <v>1</v>
      </c>
      <c r="M64" s="37">
        <f>IF(M63=0,0,M63/$J63)</f>
        <v>0</v>
      </c>
      <c r="N64" s="37">
        <f>IF(N63=0,0,N63/N63)</f>
        <v>1</v>
      </c>
      <c r="O64" s="37">
        <f>IF(O63=0,0,O63/$N63)</f>
        <v>0.4</v>
      </c>
      <c r="P64" s="37">
        <f>IF(P63=0,0,P63/$N63)</f>
        <v>0.6</v>
      </c>
      <c r="Q64" s="37">
        <f>IF(Q63=0,0,Q63/$N63)</f>
        <v>0</v>
      </c>
    </row>
    <row r="65" spans="1:17" ht="12" customHeight="1">
      <c r="A65" s="172"/>
      <c r="B65" s="172"/>
      <c r="C65" s="43"/>
      <c r="D65" s="219" t="s">
        <v>431</v>
      </c>
      <c r="E65" s="42"/>
      <c r="F65" s="41">
        <f>SUM(G65:I65)</f>
        <v>7</v>
      </c>
      <c r="G65" s="41">
        <v>0</v>
      </c>
      <c r="H65" s="41">
        <v>6</v>
      </c>
      <c r="I65" s="41">
        <v>1</v>
      </c>
      <c r="J65" s="41">
        <f>SUM(K65:M65)</f>
        <v>0</v>
      </c>
      <c r="K65" s="41">
        <v>0</v>
      </c>
      <c r="L65" s="41">
        <v>0</v>
      </c>
      <c r="M65" s="41">
        <v>0</v>
      </c>
      <c r="N65" s="41">
        <f>SUM(O65:Q65)</f>
        <v>2</v>
      </c>
      <c r="O65" s="41">
        <v>1</v>
      </c>
      <c r="P65" s="41">
        <v>1</v>
      </c>
      <c r="Q65" s="41">
        <v>0</v>
      </c>
    </row>
    <row r="66" spans="1:17" ht="12" customHeight="1">
      <c r="A66" s="172"/>
      <c r="B66" s="172"/>
      <c r="C66" s="40"/>
      <c r="D66" s="220"/>
      <c r="E66" s="39"/>
      <c r="F66" s="37">
        <f>IF(F65=0,0,F65/$F65)</f>
        <v>1</v>
      </c>
      <c r="G66" s="37">
        <f>IF(G65=0,0,G65/$F65)</f>
        <v>0</v>
      </c>
      <c r="H66" s="37">
        <f>IF(H65=0,0,H65/$F65)</f>
        <v>0.8571428571428571</v>
      </c>
      <c r="I66" s="37">
        <f>IF(I65=0,0,I65/$F65)</f>
        <v>0.14285714285714285</v>
      </c>
      <c r="J66" s="37">
        <f>IF(J65=0,0,J65/J65)</f>
        <v>0</v>
      </c>
      <c r="K66" s="37">
        <f>IF(K65=0,0,K65/$J65)</f>
        <v>0</v>
      </c>
      <c r="L66" s="37">
        <f>IF(L65=0,0,L65/$J65)</f>
        <v>0</v>
      </c>
      <c r="M66" s="37">
        <f>IF(M65=0,0,M65/$J65)</f>
        <v>0</v>
      </c>
      <c r="N66" s="37">
        <f>IF(N65=0,0,N65/N65)</f>
        <v>1</v>
      </c>
      <c r="O66" s="37">
        <f>IF(O65=0,0,O65/$N65)</f>
        <v>0.5</v>
      </c>
      <c r="P66" s="37">
        <f>IF(P65=0,0,P65/$N65)</f>
        <v>0.5</v>
      </c>
      <c r="Q66" s="37">
        <f>IF(Q65=0,0,Q65/$N65)</f>
        <v>0</v>
      </c>
    </row>
    <row r="67" spans="1:17" ht="12" customHeight="1">
      <c r="A67" s="172"/>
      <c r="B67" s="172"/>
      <c r="C67" s="43"/>
      <c r="D67" s="219" t="s">
        <v>432</v>
      </c>
      <c r="E67" s="42"/>
      <c r="F67" s="41">
        <f>SUM(G67:I67)</f>
        <v>0</v>
      </c>
      <c r="G67" s="41">
        <v>0</v>
      </c>
      <c r="H67" s="41">
        <v>0</v>
      </c>
      <c r="I67" s="41">
        <v>0</v>
      </c>
      <c r="J67" s="41">
        <f>SUM(K67:M67)</f>
        <v>0</v>
      </c>
      <c r="K67" s="41">
        <v>0</v>
      </c>
      <c r="L67" s="41">
        <v>0</v>
      </c>
      <c r="M67" s="41">
        <v>0</v>
      </c>
      <c r="N67" s="41">
        <f>SUM(O67:Q67)</f>
        <v>1</v>
      </c>
      <c r="O67" s="41">
        <v>0</v>
      </c>
      <c r="P67" s="41">
        <v>0</v>
      </c>
      <c r="Q67" s="41">
        <v>1</v>
      </c>
    </row>
    <row r="68" spans="1:17" ht="12" customHeight="1">
      <c r="A68" s="172"/>
      <c r="B68" s="173"/>
      <c r="C68" s="40"/>
      <c r="D68" s="220"/>
      <c r="E68" s="39"/>
      <c r="F68" s="37">
        <f>IF(F67=0,0,F67/$F67)</f>
        <v>0</v>
      </c>
      <c r="G68" s="37">
        <f>IF(G67=0,0,G67/$F67)</f>
        <v>0</v>
      </c>
      <c r="H68" s="37">
        <f>IF(H67=0,0,H67/$F67)</f>
        <v>0</v>
      </c>
      <c r="I68" s="37">
        <f>IF(I67=0,0,I67/$F67)</f>
        <v>0</v>
      </c>
      <c r="J68" s="37">
        <f>IF(J67=0,0,J67/J67)</f>
        <v>0</v>
      </c>
      <c r="K68" s="37">
        <f>IF(K67=0,0,K67/$J67)</f>
        <v>0</v>
      </c>
      <c r="L68" s="37">
        <f>IF(L67=0,0,L67/$J67)</f>
        <v>0</v>
      </c>
      <c r="M68" s="37">
        <f>IF(M67=0,0,M67/$J67)</f>
        <v>0</v>
      </c>
      <c r="N68" s="37">
        <f>IF(N67=0,0,N67/N67)</f>
        <v>1</v>
      </c>
      <c r="O68" s="37">
        <f>IF(O67=0,0,O67/$N67)</f>
        <v>0</v>
      </c>
      <c r="P68" s="37">
        <f>IF(P67=0,0,P67/$N67)</f>
        <v>0</v>
      </c>
      <c r="Q68" s="37">
        <f>IF(Q67=0,0,Q67/$N67)</f>
        <v>1</v>
      </c>
    </row>
    <row r="69" spans="1:17" ht="12" customHeight="1">
      <c r="A69" s="172"/>
      <c r="B69" s="171" t="s">
        <v>17</v>
      </c>
      <c r="C69" s="43"/>
      <c r="D69" s="219" t="s">
        <v>16</v>
      </c>
      <c r="E69" s="42"/>
      <c r="F69" s="41">
        <f>SUM(G69:I69)</f>
        <v>180</v>
      </c>
      <c r="G69" s="41">
        <f>SUM(G71,G73,G75,G77,G79,G81,G83,G85,G87,G89,G91,G93,G95,G97,G99)</f>
        <v>54</v>
      </c>
      <c r="H69" s="41">
        <f>SUM(H71,H73,H75,H77,H79,H81,H83,H85,H87,H89,H91,H93,H95,H97,H99)</f>
        <v>96</v>
      </c>
      <c r="I69" s="41">
        <f>SUM(I71,I73,I75,I77,I79,I81,I83,I85,I87,I89,I91,I93,I95,I97,I99)</f>
        <v>30</v>
      </c>
      <c r="J69" s="41">
        <f>SUM(K69:M69)</f>
        <v>51</v>
      </c>
      <c r="K69" s="41">
        <f>SUM(K71,K73,K75,K77,K79,K81,K83,K85,K87,K89,K91,K93,K95,K97,K99)</f>
        <v>32</v>
      </c>
      <c r="L69" s="41">
        <f>SUM(L71,L73,L75,L77,L79,L81,L83,L85,L87,L89,L91,L93,L95,L97,L99)</f>
        <v>10</v>
      </c>
      <c r="M69" s="41">
        <f>SUM(M71,M73,M75,M77,M79,M81,M83,M85,M87,M89,M91,M93,M95,M97,M99)</f>
        <v>9</v>
      </c>
      <c r="N69" s="41">
        <f>SUM(O69:Q69)</f>
        <v>200</v>
      </c>
      <c r="O69" s="41">
        <f>SUM(O71,O73,O75,O77,O79,O81,O83,O85,O87,O89,O91,O93,O95,O97,O99)</f>
        <v>19</v>
      </c>
      <c r="P69" s="41">
        <f>SUM(P71,P73,P75,P77,P79,P81,P83,P85,P87,P89,P91,P93,P95,P97,P99)</f>
        <v>102</v>
      </c>
      <c r="Q69" s="41">
        <f>SUM(Q71,Q73,Q75,Q77,Q79,Q81,Q83,Q85,Q87,Q89,Q91,Q93,Q95,Q97,Q99)</f>
        <v>79</v>
      </c>
    </row>
    <row r="70" spans="1:17" ht="12" customHeight="1">
      <c r="A70" s="172"/>
      <c r="B70" s="172"/>
      <c r="C70" s="40"/>
      <c r="D70" s="220"/>
      <c r="E70" s="39"/>
      <c r="F70" s="37">
        <f>IF(F69=0,0,F69/$F69)</f>
        <v>1</v>
      </c>
      <c r="G70" s="37">
        <f>IF(G69=0,0,G69/$F69)</f>
        <v>0.3</v>
      </c>
      <c r="H70" s="37">
        <f>IF(H69=0,0,H69/$F69)</f>
        <v>0.53333333333333333</v>
      </c>
      <c r="I70" s="37">
        <f>IF(I69=0,0,I69/$F69)</f>
        <v>0.16666666666666666</v>
      </c>
      <c r="J70" s="37">
        <f>IF(J69=0,0,J69/J69)</f>
        <v>1</v>
      </c>
      <c r="K70" s="37">
        <f>IF(K69=0,0,K69/$J69)</f>
        <v>0.62745098039215685</v>
      </c>
      <c r="L70" s="37">
        <f>IF(L69=0,0,L69/$J69)</f>
        <v>0.19607843137254902</v>
      </c>
      <c r="M70" s="37">
        <f>IF(M69=0,0,M69/$J69)</f>
        <v>0.17647058823529413</v>
      </c>
      <c r="N70" s="37">
        <f>IF(N69=0,0,N69/N69)</f>
        <v>1</v>
      </c>
      <c r="O70" s="37">
        <f>IF(O69=0,0,O69/$N69)</f>
        <v>9.5000000000000001E-2</v>
      </c>
      <c r="P70" s="37">
        <f>IF(P69=0,0,P69/$N69)</f>
        <v>0.51</v>
      </c>
      <c r="Q70" s="37">
        <f>IF(Q69=0,0,Q69/$N69)</f>
        <v>0.39500000000000002</v>
      </c>
    </row>
    <row r="71" spans="1:17" ht="12" customHeight="1">
      <c r="A71" s="172"/>
      <c r="B71" s="172"/>
      <c r="C71" s="43"/>
      <c r="D71" s="219" t="s">
        <v>261</v>
      </c>
      <c r="E71" s="42"/>
      <c r="F71" s="41">
        <f>SUM(G71:I71)</f>
        <v>1</v>
      </c>
      <c r="G71" s="41">
        <v>0</v>
      </c>
      <c r="H71" s="41">
        <v>1</v>
      </c>
      <c r="I71" s="41">
        <v>0</v>
      </c>
      <c r="J71" s="41">
        <f>SUM(K71:M71)</f>
        <v>0</v>
      </c>
      <c r="K71" s="41">
        <v>0</v>
      </c>
      <c r="L71" s="41">
        <v>0</v>
      </c>
      <c r="M71" s="41">
        <v>0</v>
      </c>
      <c r="N71" s="41">
        <f>SUM(O71:Q71)</f>
        <v>0</v>
      </c>
      <c r="O71" s="41">
        <v>0</v>
      </c>
      <c r="P71" s="41">
        <v>0</v>
      </c>
      <c r="Q71" s="41">
        <v>0</v>
      </c>
    </row>
    <row r="72" spans="1:17" ht="12" customHeight="1">
      <c r="A72" s="172"/>
      <c r="B72" s="172"/>
      <c r="C72" s="40"/>
      <c r="D72" s="220"/>
      <c r="E72" s="39"/>
      <c r="F72" s="37">
        <f>IF(F71=0,0,F71/$F71)</f>
        <v>1</v>
      </c>
      <c r="G72" s="37">
        <f>IF(G71=0,0,G71/$F71)</f>
        <v>0</v>
      </c>
      <c r="H72" s="37">
        <f>IF(H71=0,0,H71/$F71)</f>
        <v>1</v>
      </c>
      <c r="I72" s="37">
        <f>IF(I71=0,0,I71/$F71)</f>
        <v>0</v>
      </c>
      <c r="J72" s="37">
        <f>IF(J71=0,0,J71/J71)</f>
        <v>0</v>
      </c>
      <c r="K72" s="37">
        <f>IF(K71=0,0,K71/$J71)</f>
        <v>0</v>
      </c>
      <c r="L72" s="37">
        <f>IF(L71=0,0,L71/$J71)</f>
        <v>0</v>
      </c>
      <c r="M72" s="37">
        <f>IF(M71=0,0,M71/$J71)</f>
        <v>0</v>
      </c>
      <c r="N72" s="37">
        <f>IF(N71=0,0,N71/N71)</f>
        <v>0</v>
      </c>
      <c r="O72" s="37">
        <f>IF(O71=0,0,O71/$N71)</f>
        <v>0</v>
      </c>
      <c r="P72" s="37">
        <f>IF(P71=0,0,P71/$N71)</f>
        <v>0</v>
      </c>
      <c r="Q72" s="37">
        <f>IF(Q71=0,0,Q71/$N71)</f>
        <v>0</v>
      </c>
    </row>
    <row r="73" spans="1:17" ht="12" customHeight="1">
      <c r="A73" s="172"/>
      <c r="B73" s="172"/>
      <c r="C73" s="43"/>
      <c r="D73" s="219" t="s">
        <v>260</v>
      </c>
      <c r="E73" s="42"/>
      <c r="F73" s="41">
        <f>SUM(G73:I73)</f>
        <v>19</v>
      </c>
      <c r="G73" s="41">
        <v>3</v>
      </c>
      <c r="H73" s="41">
        <v>15</v>
      </c>
      <c r="I73" s="41">
        <v>1</v>
      </c>
      <c r="J73" s="41">
        <f>SUM(K73:M73)</f>
        <v>0</v>
      </c>
      <c r="K73" s="41">
        <v>0</v>
      </c>
      <c r="L73" s="41">
        <v>0</v>
      </c>
      <c r="M73" s="41">
        <v>0</v>
      </c>
      <c r="N73" s="41">
        <f>SUM(O73:Q73)</f>
        <v>16</v>
      </c>
      <c r="O73" s="41">
        <v>0</v>
      </c>
      <c r="P73" s="41">
        <v>11</v>
      </c>
      <c r="Q73" s="41">
        <v>5</v>
      </c>
    </row>
    <row r="74" spans="1:17" ht="12" customHeight="1">
      <c r="A74" s="172"/>
      <c r="B74" s="172"/>
      <c r="C74" s="40"/>
      <c r="D74" s="220"/>
      <c r="E74" s="39"/>
      <c r="F74" s="37">
        <f>IF(F73=0,0,F73/$F73)</f>
        <v>1</v>
      </c>
      <c r="G74" s="37">
        <f>IF(G73=0,0,G73/$F73)</f>
        <v>0.15789473684210525</v>
      </c>
      <c r="H74" s="37">
        <f>IF(H73=0,0,H73/$F73)</f>
        <v>0.78947368421052633</v>
      </c>
      <c r="I74" s="37">
        <f>IF(I73=0,0,I73/$F73)</f>
        <v>5.2631578947368418E-2</v>
      </c>
      <c r="J74" s="37">
        <f>IF(J73=0,0,J73/J73)</f>
        <v>0</v>
      </c>
      <c r="K74" s="37">
        <f>IF(K73=0,0,K73/$J73)</f>
        <v>0</v>
      </c>
      <c r="L74" s="37">
        <f>IF(L73=0,0,L73/$J73)</f>
        <v>0</v>
      </c>
      <c r="M74" s="37">
        <f>IF(M73=0,0,M73/$J73)</f>
        <v>0</v>
      </c>
      <c r="N74" s="37">
        <f>IF(N73=0,0,N73/N73)</f>
        <v>1</v>
      </c>
      <c r="O74" s="37">
        <f>IF(O73=0,0,O73/$N73)</f>
        <v>0</v>
      </c>
      <c r="P74" s="37">
        <f>IF(P73=0,0,P73/$N73)</f>
        <v>0.6875</v>
      </c>
      <c r="Q74" s="37">
        <f>IF(Q73=0,0,Q73/$N73)</f>
        <v>0.3125</v>
      </c>
    </row>
    <row r="75" spans="1:17" ht="12" customHeight="1">
      <c r="A75" s="172"/>
      <c r="B75" s="172"/>
      <c r="C75" s="43"/>
      <c r="D75" s="219" t="s">
        <v>13</v>
      </c>
      <c r="E75" s="42"/>
      <c r="F75" s="41">
        <f>SUM(G75:I75)</f>
        <v>15</v>
      </c>
      <c r="G75" s="41">
        <v>2</v>
      </c>
      <c r="H75" s="41">
        <v>5</v>
      </c>
      <c r="I75" s="41">
        <v>8</v>
      </c>
      <c r="J75" s="41">
        <f>SUM(K75:M75)</f>
        <v>0</v>
      </c>
      <c r="K75" s="41">
        <v>0</v>
      </c>
      <c r="L75" s="41">
        <v>0</v>
      </c>
      <c r="M75" s="41">
        <v>0</v>
      </c>
      <c r="N75" s="41">
        <f>SUM(O75:Q75)</f>
        <v>13</v>
      </c>
      <c r="O75" s="41">
        <v>0</v>
      </c>
      <c r="P75" s="41">
        <v>3</v>
      </c>
      <c r="Q75" s="41">
        <v>10</v>
      </c>
    </row>
    <row r="76" spans="1:17" ht="12" customHeight="1">
      <c r="A76" s="172"/>
      <c r="B76" s="172"/>
      <c r="C76" s="40"/>
      <c r="D76" s="220"/>
      <c r="E76" s="39"/>
      <c r="F76" s="37">
        <f>IF(F75=0,0,F75/$F75)</f>
        <v>1</v>
      </c>
      <c r="G76" s="37">
        <f>IF(G75=0,0,G75/$F75)</f>
        <v>0.13333333333333333</v>
      </c>
      <c r="H76" s="37">
        <f>IF(H75=0,0,H75/$F75)</f>
        <v>0.33333333333333331</v>
      </c>
      <c r="I76" s="37">
        <f>IF(I75=0,0,I75/$F75)</f>
        <v>0.53333333333333333</v>
      </c>
      <c r="J76" s="37">
        <f>IF(J75=0,0,J75/J75)</f>
        <v>0</v>
      </c>
      <c r="K76" s="37">
        <f>IF(K75=0,0,K75/$J75)</f>
        <v>0</v>
      </c>
      <c r="L76" s="37">
        <f>IF(L75=0,0,L75/$J75)</f>
        <v>0</v>
      </c>
      <c r="M76" s="37">
        <f>IF(M75=0,0,M75/$J75)</f>
        <v>0</v>
      </c>
      <c r="N76" s="37">
        <f>IF(N75=0,0,N75/N75)</f>
        <v>1</v>
      </c>
      <c r="O76" s="37">
        <f>IF(O75=0,0,O75/$N75)</f>
        <v>0</v>
      </c>
      <c r="P76" s="37">
        <f>IF(P75=0,0,P75/$N75)</f>
        <v>0.23076923076923078</v>
      </c>
      <c r="Q76" s="37">
        <f>IF(Q75=0,0,Q75/$N75)</f>
        <v>0.76923076923076927</v>
      </c>
    </row>
    <row r="77" spans="1:17" ht="12" customHeight="1">
      <c r="A77" s="172"/>
      <c r="B77" s="172"/>
      <c r="C77" s="43"/>
      <c r="D77" s="219" t="s">
        <v>259</v>
      </c>
      <c r="E77" s="42"/>
      <c r="F77" s="41">
        <f>SUM(G77:I77)</f>
        <v>3</v>
      </c>
      <c r="G77" s="41">
        <v>0</v>
      </c>
      <c r="H77" s="41">
        <v>3</v>
      </c>
      <c r="I77" s="41">
        <v>0</v>
      </c>
      <c r="J77" s="41">
        <f>SUM(K77:M77)</f>
        <v>1</v>
      </c>
      <c r="K77" s="41">
        <v>0</v>
      </c>
      <c r="L77" s="41">
        <v>1</v>
      </c>
      <c r="M77" s="41">
        <v>0</v>
      </c>
      <c r="N77" s="41">
        <f>SUM(O77:Q77)</f>
        <v>3</v>
      </c>
      <c r="O77" s="41">
        <v>1</v>
      </c>
      <c r="P77" s="41">
        <v>1</v>
      </c>
      <c r="Q77" s="41">
        <v>1</v>
      </c>
    </row>
    <row r="78" spans="1:17" ht="12" customHeight="1">
      <c r="A78" s="172"/>
      <c r="B78" s="172"/>
      <c r="C78" s="40"/>
      <c r="D78" s="220"/>
      <c r="E78" s="39"/>
      <c r="F78" s="37">
        <f>IF(F77=0,0,F77/$F77)</f>
        <v>1</v>
      </c>
      <c r="G78" s="37">
        <f>IF(G77=0,0,G77/$F77)</f>
        <v>0</v>
      </c>
      <c r="H78" s="37">
        <f>IF(H77=0,0,H77/$F77)</f>
        <v>1</v>
      </c>
      <c r="I78" s="37">
        <f>IF(I77=0,0,I77/$F77)</f>
        <v>0</v>
      </c>
      <c r="J78" s="37">
        <f>IF(J77=0,0,J77/J77)</f>
        <v>1</v>
      </c>
      <c r="K78" s="37">
        <f>IF(K77=0,0,K77/$J77)</f>
        <v>0</v>
      </c>
      <c r="L78" s="37">
        <f>IF(L77=0,0,L77/$J77)</f>
        <v>1</v>
      </c>
      <c r="M78" s="37">
        <f>IF(M77=0,0,M77/$J77)</f>
        <v>0</v>
      </c>
      <c r="N78" s="37">
        <f>IF(N77=0,0,N77/N77)</f>
        <v>1</v>
      </c>
      <c r="O78" s="37">
        <f>IF(O77=0,0,O77/$N77)</f>
        <v>0.33333333333333331</v>
      </c>
      <c r="P78" s="37">
        <f>IF(P77=0,0,P77/$N77)</f>
        <v>0.33333333333333331</v>
      </c>
      <c r="Q78" s="37">
        <f>IF(Q77=0,0,Q77/$N77)</f>
        <v>0.33333333333333331</v>
      </c>
    </row>
    <row r="79" spans="1:17" ht="12" customHeight="1">
      <c r="A79" s="172"/>
      <c r="B79" s="172"/>
      <c r="C79" s="43"/>
      <c r="D79" s="219" t="s">
        <v>258</v>
      </c>
      <c r="E79" s="42"/>
      <c r="F79" s="41">
        <f>SUM(G79:I79)</f>
        <v>8</v>
      </c>
      <c r="G79" s="41">
        <v>3</v>
      </c>
      <c r="H79" s="41">
        <v>5</v>
      </c>
      <c r="I79" s="41">
        <v>0</v>
      </c>
      <c r="J79" s="41">
        <f>SUM(K79:M79)</f>
        <v>2</v>
      </c>
      <c r="K79" s="41">
        <v>1</v>
      </c>
      <c r="L79" s="41">
        <v>1</v>
      </c>
      <c r="M79" s="41">
        <v>0</v>
      </c>
      <c r="N79" s="41">
        <f>SUM(O79:Q79)</f>
        <v>15</v>
      </c>
      <c r="O79" s="41">
        <v>2</v>
      </c>
      <c r="P79" s="41">
        <v>8</v>
      </c>
      <c r="Q79" s="41">
        <v>5</v>
      </c>
    </row>
    <row r="80" spans="1:17" ht="12" customHeight="1">
      <c r="A80" s="172"/>
      <c r="B80" s="172"/>
      <c r="C80" s="40"/>
      <c r="D80" s="220"/>
      <c r="E80" s="39"/>
      <c r="F80" s="37">
        <f>IF(F79=0,0,F79/$F79)</f>
        <v>1</v>
      </c>
      <c r="G80" s="37">
        <f>IF(G79=0,0,G79/$F79)</f>
        <v>0.375</v>
      </c>
      <c r="H80" s="37">
        <f>IF(H79=0,0,H79/$F79)</f>
        <v>0.625</v>
      </c>
      <c r="I80" s="37">
        <f>IF(I79=0,0,I79/$F79)</f>
        <v>0</v>
      </c>
      <c r="J80" s="37">
        <f>IF(J79=0,0,J79/J79)</f>
        <v>1</v>
      </c>
      <c r="K80" s="37">
        <f>IF(K79=0,0,K79/$J79)</f>
        <v>0.5</v>
      </c>
      <c r="L80" s="37">
        <f>IF(L79=0,0,L79/$J79)</f>
        <v>0.5</v>
      </c>
      <c r="M80" s="37">
        <f>IF(M79=0,0,M79/$J79)</f>
        <v>0</v>
      </c>
      <c r="N80" s="37">
        <f>IF(N79=0,0,N79/N79)</f>
        <v>1</v>
      </c>
      <c r="O80" s="37">
        <f>IF(O79=0,0,O79/$N79)</f>
        <v>0.13333333333333333</v>
      </c>
      <c r="P80" s="37">
        <f>IF(P79=0,0,P79/$N79)</f>
        <v>0.53333333333333333</v>
      </c>
      <c r="Q80" s="37">
        <f>IF(Q79=0,0,Q79/$N79)</f>
        <v>0.33333333333333331</v>
      </c>
    </row>
    <row r="81" spans="1:17" ht="12" customHeight="1">
      <c r="A81" s="172"/>
      <c r="B81" s="172"/>
      <c r="C81" s="43"/>
      <c r="D81" s="219" t="s">
        <v>10</v>
      </c>
      <c r="E81" s="42"/>
      <c r="F81" s="41">
        <f>SUM(G81:I81)</f>
        <v>48</v>
      </c>
      <c r="G81" s="41">
        <v>14</v>
      </c>
      <c r="H81" s="41">
        <v>25</v>
      </c>
      <c r="I81" s="41">
        <v>9</v>
      </c>
      <c r="J81" s="41">
        <f>SUM(K81:M81)</f>
        <v>5</v>
      </c>
      <c r="K81" s="41">
        <v>2</v>
      </c>
      <c r="L81" s="41">
        <v>1</v>
      </c>
      <c r="M81" s="41">
        <v>2</v>
      </c>
      <c r="N81" s="41">
        <f>SUM(O81:Q81)</f>
        <v>49</v>
      </c>
      <c r="O81" s="41">
        <v>4</v>
      </c>
      <c r="P81" s="41">
        <v>24</v>
      </c>
      <c r="Q81" s="41">
        <v>21</v>
      </c>
    </row>
    <row r="82" spans="1:17" ht="12" customHeight="1">
      <c r="A82" s="172"/>
      <c r="B82" s="172"/>
      <c r="C82" s="40"/>
      <c r="D82" s="220"/>
      <c r="E82" s="39"/>
      <c r="F82" s="37">
        <f>IF(F81=0,0,F81/$F81)</f>
        <v>1</v>
      </c>
      <c r="G82" s="37">
        <f>IF(G81=0,0,G81/$F81)</f>
        <v>0.29166666666666669</v>
      </c>
      <c r="H82" s="37">
        <f>IF(H81=0,0,H81/$F81)</f>
        <v>0.52083333333333337</v>
      </c>
      <c r="I82" s="37">
        <f>IF(I81=0,0,I81/$F81)</f>
        <v>0.1875</v>
      </c>
      <c r="J82" s="37">
        <f>IF(J81=0,0,J81/J81)</f>
        <v>1</v>
      </c>
      <c r="K82" s="37">
        <f>IF(K81=0,0,K81/$J81)</f>
        <v>0.4</v>
      </c>
      <c r="L82" s="37">
        <f>IF(L81=0,0,L81/$J81)</f>
        <v>0.2</v>
      </c>
      <c r="M82" s="37">
        <f>IF(M81=0,0,M81/$J81)</f>
        <v>0.4</v>
      </c>
      <c r="N82" s="37">
        <f>IF(N81=0,0,N81/N81)</f>
        <v>1</v>
      </c>
      <c r="O82" s="37">
        <f>IF(O81=0,0,O81/$N81)</f>
        <v>8.1632653061224483E-2</v>
      </c>
      <c r="P82" s="37">
        <f>IF(P81=0,0,P81/$N81)</f>
        <v>0.48979591836734693</v>
      </c>
      <c r="Q82" s="37">
        <f>IF(Q81=0,0,Q81/$N81)</f>
        <v>0.42857142857142855</v>
      </c>
    </row>
    <row r="83" spans="1:17" ht="12" customHeight="1">
      <c r="A83" s="172"/>
      <c r="B83" s="172"/>
      <c r="C83" s="43"/>
      <c r="D83" s="219" t="s">
        <v>9</v>
      </c>
      <c r="E83" s="42"/>
      <c r="F83" s="41">
        <f>SUM(G83:I83)</f>
        <v>3</v>
      </c>
      <c r="G83" s="41">
        <v>0</v>
      </c>
      <c r="H83" s="41">
        <v>3</v>
      </c>
      <c r="I83" s="41">
        <v>0</v>
      </c>
      <c r="J83" s="41">
        <f>SUM(K83:M83)</f>
        <v>4</v>
      </c>
      <c r="K83" s="41">
        <v>4</v>
      </c>
      <c r="L83" s="41">
        <v>0</v>
      </c>
      <c r="M83" s="41">
        <v>0</v>
      </c>
      <c r="N83" s="41">
        <f>SUM(O83:Q83)</f>
        <v>9</v>
      </c>
      <c r="O83" s="41">
        <v>1</v>
      </c>
      <c r="P83" s="41">
        <v>5</v>
      </c>
      <c r="Q83" s="41">
        <v>3</v>
      </c>
    </row>
    <row r="84" spans="1:17" ht="12" customHeight="1">
      <c r="A84" s="172"/>
      <c r="B84" s="172"/>
      <c r="C84" s="40"/>
      <c r="D84" s="220"/>
      <c r="E84" s="39"/>
      <c r="F84" s="37">
        <f>IF(F83=0,0,F83/$F83)</f>
        <v>1</v>
      </c>
      <c r="G84" s="37">
        <f>IF(G83=0,0,G83/$F83)</f>
        <v>0</v>
      </c>
      <c r="H84" s="37">
        <f>IF(H83=0,0,H83/$F83)</f>
        <v>1</v>
      </c>
      <c r="I84" s="37">
        <f>IF(I83=0,0,I83/$F83)</f>
        <v>0</v>
      </c>
      <c r="J84" s="37">
        <f>IF(J83=0,0,J83/J83)</f>
        <v>1</v>
      </c>
      <c r="K84" s="37">
        <f>IF(K83=0,0,K83/$J83)</f>
        <v>1</v>
      </c>
      <c r="L84" s="37">
        <f>IF(L83=0,0,L83/$J83)</f>
        <v>0</v>
      </c>
      <c r="M84" s="37">
        <f>IF(M83=0,0,M83/$J83)</f>
        <v>0</v>
      </c>
      <c r="N84" s="37">
        <f>IF(N83=0,0,N83/N83)</f>
        <v>1</v>
      </c>
      <c r="O84" s="37">
        <f>IF(O83=0,0,O83/$N83)</f>
        <v>0.1111111111111111</v>
      </c>
      <c r="P84" s="37">
        <f>IF(P83=0,0,P83/$N83)</f>
        <v>0.55555555555555558</v>
      </c>
      <c r="Q84" s="37">
        <f>IF(Q83=0,0,Q83/$N83)</f>
        <v>0.33333333333333331</v>
      </c>
    </row>
    <row r="85" spans="1:17" ht="12" customHeight="1">
      <c r="A85" s="172"/>
      <c r="B85" s="172"/>
      <c r="C85" s="43"/>
      <c r="D85" s="219" t="s">
        <v>257</v>
      </c>
      <c r="E85" s="42"/>
      <c r="F85" s="41">
        <f>SUM(G85:I85)</f>
        <v>1</v>
      </c>
      <c r="G85" s="41">
        <v>0</v>
      </c>
      <c r="H85" s="41">
        <v>1</v>
      </c>
      <c r="I85" s="41">
        <v>0</v>
      </c>
      <c r="J85" s="41">
        <f>SUM(K85:M85)</f>
        <v>0</v>
      </c>
      <c r="K85" s="41">
        <v>0</v>
      </c>
      <c r="L85" s="41">
        <v>0</v>
      </c>
      <c r="M85" s="41">
        <v>0</v>
      </c>
      <c r="N85" s="41">
        <f>SUM(O85:Q85)</f>
        <v>2</v>
      </c>
      <c r="O85" s="41">
        <v>0</v>
      </c>
      <c r="P85" s="41">
        <v>2</v>
      </c>
      <c r="Q85" s="41">
        <v>0</v>
      </c>
    </row>
    <row r="86" spans="1:17" ht="12" customHeight="1">
      <c r="A86" s="172"/>
      <c r="B86" s="172"/>
      <c r="C86" s="40"/>
      <c r="D86" s="220"/>
      <c r="E86" s="39"/>
      <c r="F86" s="37">
        <f>IF(F85=0,0,F85/$F85)</f>
        <v>1</v>
      </c>
      <c r="G86" s="37">
        <f>IF(G85=0,0,G85/$F85)</f>
        <v>0</v>
      </c>
      <c r="H86" s="37">
        <f>IF(H85=0,0,H85/$F85)</f>
        <v>1</v>
      </c>
      <c r="I86" s="37">
        <f>IF(I85=0,0,I85/$F85)</f>
        <v>0</v>
      </c>
      <c r="J86" s="37">
        <f>IF(J85=0,0,J85/J85)</f>
        <v>0</v>
      </c>
      <c r="K86" s="37">
        <f>IF(K85=0,0,K85/$J85)</f>
        <v>0</v>
      </c>
      <c r="L86" s="37">
        <f>IF(L85=0,0,L85/$J85)</f>
        <v>0</v>
      </c>
      <c r="M86" s="37">
        <f>IF(M85=0,0,M85/$J85)</f>
        <v>0</v>
      </c>
      <c r="N86" s="37">
        <f>IF(N85=0,0,N85/N85)</f>
        <v>1</v>
      </c>
      <c r="O86" s="37">
        <f>IF(O85=0,0,O85/$N85)</f>
        <v>0</v>
      </c>
      <c r="P86" s="37">
        <f>IF(P85=0,0,P85/$N85)</f>
        <v>1</v>
      </c>
      <c r="Q86" s="37">
        <f>IF(Q85=0,0,Q85/$N85)</f>
        <v>0</v>
      </c>
    </row>
    <row r="87" spans="1:17" ht="13.5" customHeight="1">
      <c r="A87" s="172"/>
      <c r="B87" s="172"/>
      <c r="C87" s="43"/>
      <c r="D87" s="224" t="s">
        <v>256</v>
      </c>
      <c r="E87" s="42"/>
      <c r="F87" s="41">
        <f>SUM(G87:I87)</f>
        <v>4</v>
      </c>
      <c r="G87" s="41">
        <v>3</v>
      </c>
      <c r="H87" s="41">
        <v>1</v>
      </c>
      <c r="I87" s="41">
        <v>0</v>
      </c>
      <c r="J87" s="41">
        <f>SUM(K87:M87)</f>
        <v>1</v>
      </c>
      <c r="K87" s="41">
        <v>1</v>
      </c>
      <c r="L87" s="41">
        <v>0</v>
      </c>
      <c r="M87" s="41">
        <v>0</v>
      </c>
      <c r="N87" s="41">
        <f>SUM(O87:Q87)</f>
        <v>4</v>
      </c>
      <c r="O87" s="41">
        <v>0</v>
      </c>
      <c r="P87" s="41">
        <v>3</v>
      </c>
      <c r="Q87" s="41">
        <v>1</v>
      </c>
    </row>
    <row r="88" spans="1:17" ht="13.5" customHeight="1">
      <c r="A88" s="172"/>
      <c r="B88" s="172"/>
      <c r="C88" s="40"/>
      <c r="D88" s="220"/>
      <c r="E88" s="39"/>
      <c r="F88" s="37">
        <f>IF(F87=0,0,F87/$F87)</f>
        <v>1</v>
      </c>
      <c r="G88" s="37">
        <f>IF(G87=0,0,G87/$F87)</f>
        <v>0.75</v>
      </c>
      <c r="H88" s="37">
        <f>IF(H87=0,0,H87/$F87)</f>
        <v>0.25</v>
      </c>
      <c r="I88" s="37">
        <f>IF(I87=0,0,I87/$F87)</f>
        <v>0</v>
      </c>
      <c r="J88" s="37">
        <f>IF(J87=0,0,J87/J87)</f>
        <v>1</v>
      </c>
      <c r="K88" s="37">
        <f>IF(K87=0,0,K87/$J87)</f>
        <v>1</v>
      </c>
      <c r="L88" s="37">
        <f>IF(L87=0,0,L87/$J87)</f>
        <v>0</v>
      </c>
      <c r="M88" s="37">
        <f>IF(M87=0,0,M87/$J87)</f>
        <v>0</v>
      </c>
      <c r="N88" s="37">
        <f>IF(N87=0,0,N87/N87)</f>
        <v>1</v>
      </c>
      <c r="O88" s="37">
        <f>IF(O87=0,0,O87/$N87)</f>
        <v>0</v>
      </c>
      <c r="P88" s="37">
        <f>IF(P87=0,0,P87/$N87)</f>
        <v>0.75</v>
      </c>
      <c r="Q88" s="37">
        <f>IF(Q87=0,0,Q87/$N87)</f>
        <v>0.25</v>
      </c>
    </row>
    <row r="89" spans="1:17" ht="12" customHeight="1">
      <c r="A89" s="172"/>
      <c r="B89" s="172"/>
      <c r="C89" s="43"/>
      <c r="D89" s="219" t="s">
        <v>255</v>
      </c>
      <c r="E89" s="42"/>
      <c r="F89" s="41">
        <f>SUM(G89:I89)</f>
        <v>10</v>
      </c>
      <c r="G89" s="41">
        <v>3</v>
      </c>
      <c r="H89" s="41">
        <v>4</v>
      </c>
      <c r="I89" s="41">
        <v>3</v>
      </c>
      <c r="J89" s="41">
        <f>SUM(K89:M89)</f>
        <v>1</v>
      </c>
      <c r="K89" s="41">
        <v>1</v>
      </c>
      <c r="L89" s="41">
        <v>0</v>
      </c>
      <c r="M89" s="41">
        <v>0</v>
      </c>
      <c r="N89" s="41">
        <f>SUM(O89:Q89)</f>
        <v>12</v>
      </c>
      <c r="O89" s="41">
        <v>3</v>
      </c>
      <c r="P89" s="41">
        <v>7</v>
      </c>
      <c r="Q89" s="41">
        <v>2</v>
      </c>
    </row>
    <row r="90" spans="1:17" ht="12" customHeight="1">
      <c r="A90" s="172"/>
      <c r="B90" s="172"/>
      <c r="C90" s="40"/>
      <c r="D90" s="220"/>
      <c r="E90" s="39"/>
      <c r="F90" s="37">
        <f>IF(F89=0,0,F89/$F89)</f>
        <v>1</v>
      </c>
      <c r="G90" s="37">
        <f>IF(G89=0,0,G89/$F89)</f>
        <v>0.3</v>
      </c>
      <c r="H90" s="37">
        <f>IF(H89=0,0,H89/$F89)</f>
        <v>0.4</v>
      </c>
      <c r="I90" s="37">
        <f>IF(I89=0,0,I89/$F89)</f>
        <v>0.3</v>
      </c>
      <c r="J90" s="37">
        <f>IF(J89=0,0,J89/J89)</f>
        <v>1</v>
      </c>
      <c r="K90" s="37">
        <f>IF(K89=0,0,K89/$J89)</f>
        <v>1</v>
      </c>
      <c r="L90" s="37">
        <f>IF(L89=0,0,L89/$J89)</f>
        <v>0</v>
      </c>
      <c r="M90" s="37">
        <f>IF(M89=0,0,M89/$J89)</f>
        <v>0</v>
      </c>
      <c r="N90" s="37">
        <f>IF(N89=0,0,N89/N89)</f>
        <v>1</v>
      </c>
      <c r="O90" s="37">
        <f>IF(O89=0,0,O89/$N89)</f>
        <v>0.25</v>
      </c>
      <c r="P90" s="37">
        <f>IF(P89=0,0,P89/$N89)</f>
        <v>0.58333333333333337</v>
      </c>
      <c r="Q90" s="37">
        <f>IF(Q89=0,0,Q89/$N89)</f>
        <v>0.16666666666666666</v>
      </c>
    </row>
    <row r="91" spans="1:17" ht="12" customHeight="1">
      <c r="A91" s="172"/>
      <c r="B91" s="172"/>
      <c r="C91" s="43"/>
      <c r="D91" s="219" t="s">
        <v>254</v>
      </c>
      <c r="E91" s="42"/>
      <c r="F91" s="41">
        <f>SUM(G91:I91)</f>
        <v>3</v>
      </c>
      <c r="G91" s="41">
        <v>1</v>
      </c>
      <c r="H91" s="41">
        <v>1</v>
      </c>
      <c r="I91" s="41">
        <v>1</v>
      </c>
      <c r="J91" s="41">
        <f>SUM(K91:M91)</f>
        <v>1</v>
      </c>
      <c r="K91" s="41">
        <v>0</v>
      </c>
      <c r="L91" s="41">
        <v>1</v>
      </c>
      <c r="M91" s="41">
        <v>0</v>
      </c>
      <c r="N91" s="41">
        <f>SUM(O91:Q91)</f>
        <v>2</v>
      </c>
      <c r="O91" s="41">
        <v>0</v>
      </c>
      <c r="P91" s="41">
        <v>1</v>
      </c>
      <c r="Q91" s="41">
        <v>1</v>
      </c>
    </row>
    <row r="92" spans="1:17" ht="12" customHeight="1">
      <c r="A92" s="172"/>
      <c r="B92" s="172"/>
      <c r="C92" s="40"/>
      <c r="D92" s="220"/>
      <c r="E92" s="39"/>
      <c r="F92" s="37">
        <f>IF(F91=0,0,F91/$F91)</f>
        <v>1</v>
      </c>
      <c r="G92" s="37">
        <f>IF(G91=0,0,G91/$F91)</f>
        <v>0.33333333333333331</v>
      </c>
      <c r="H92" s="37">
        <f>IF(H91=0,0,H91/$F91)</f>
        <v>0.33333333333333331</v>
      </c>
      <c r="I92" s="37">
        <f>IF(I91=0,0,I91/$F91)</f>
        <v>0.33333333333333331</v>
      </c>
      <c r="J92" s="37">
        <f>IF(J91=0,0,J91/J91)</f>
        <v>1</v>
      </c>
      <c r="K92" s="37">
        <f>IF(K91=0,0,K91/$J91)</f>
        <v>0</v>
      </c>
      <c r="L92" s="37">
        <f>IF(L91=0,0,L91/$J91)</f>
        <v>1</v>
      </c>
      <c r="M92" s="37">
        <f>IF(M91=0,0,M91/$J91)</f>
        <v>0</v>
      </c>
      <c r="N92" s="37">
        <f>IF(N91=0,0,N91/N91)</f>
        <v>1</v>
      </c>
      <c r="O92" s="37">
        <f>IF(O91=0,0,O91/$N91)</f>
        <v>0</v>
      </c>
      <c r="P92" s="37">
        <f>IF(P91=0,0,P91/$N91)</f>
        <v>0.5</v>
      </c>
      <c r="Q92" s="37">
        <f>IF(Q91=0,0,Q91/$N91)</f>
        <v>0.5</v>
      </c>
    </row>
    <row r="93" spans="1:17" ht="12" customHeight="1">
      <c r="A93" s="172"/>
      <c r="B93" s="172"/>
      <c r="C93" s="43"/>
      <c r="D93" s="219" t="s">
        <v>253</v>
      </c>
      <c r="E93" s="42"/>
      <c r="F93" s="41">
        <f>SUM(G93:I93)</f>
        <v>11</v>
      </c>
      <c r="G93" s="41">
        <v>3</v>
      </c>
      <c r="H93" s="41">
        <v>7</v>
      </c>
      <c r="I93" s="41">
        <v>1</v>
      </c>
      <c r="J93" s="41">
        <f>SUM(K93:M93)</f>
        <v>3</v>
      </c>
      <c r="K93" s="41">
        <v>3</v>
      </c>
      <c r="L93" s="41">
        <v>0</v>
      </c>
      <c r="M93" s="41">
        <v>0</v>
      </c>
      <c r="N93" s="41">
        <f>SUM(O93:Q93)</f>
        <v>7</v>
      </c>
      <c r="O93" s="41">
        <v>1</v>
      </c>
      <c r="P93" s="41">
        <v>5</v>
      </c>
      <c r="Q93" s="41">
        <v>1</v>
      </c>
    </row>
    <row r="94" spans="1:17" ht="12" customHeight="1">
      <c r="A94" s="172"/>
      <c r="B94" s="172"/>
      <c r="C94" s="40"/>
      <c r="D94" s="220"/>
      <c r="E94" s="39"/>
      <c r="F94" s="37">
        <f>IF(F93=0,0,F93/$F93)</f>
        <v>1</v>
      </c>
      <c r="G94" s="37">
        <f>IF(G93=0,0,G93/$F93)</f>
        <v>0.27272727272727271</v>
      </c>
      <c r="H94" s="37">
        <f>IF(H93=0,0,H93/$F93)</f>
        <v>0.63636363636363635</v>
      </c>
      <c r="I94" s="37">
        <f>IF(I93=0,0,I93/$F93)</f>
        <v>9.0909090909090912E-2</v>
      </c>
      <c r="J94" s="37">
        <f>IF(J93=0,0,J93/J93)</f>
        <v>1</v>
      </c>
      <c r="K94" s="37">
        <f>IF(K93=0,0,K93/$J93)</f>
        <v>1</v>
      </c>
      <c r="L94" s="37">
        <f>IF(L93=0,0,L93/$J93)</f>
        <v>0</v>
      </c>
      <c r="M94" s="37">
        <f>IF(M93=0,0,M93/$J93)</f>
        <v>0</v>
      </c>
      <c r="N94" s="37">
        <f>IF(N93=0,0,N93/N93)</f>
        <v>1</v>
      </c>
      <c r="O94" s="37">
        <f>IF(O93=0,0,O93/$N93)</f>
        <v>0.14285714285714285</v>
      </c>
      <c r="P94" s="37">
        <f>IF(P93=0,0,P93/$N93)</f>
        <v>0.7142857142857143</v>
      </c>
      <c r="Q94" s="37">
        <f>IF(Q93=0,0,Q93/$N93)</f>
        <v>0.14285714285714285</v>
      </c>
    </row>
    <row r="95" spans="1:17" ht="12" customHeight="1">
      <c r="A95" s="172"/>
      <c r="B95" s="172"/>
      <c r="C95" s="43"/>
      <c r="D95" s="219" t="s">
        <v>252</v>
      </c>
      <c r="E95" s="42"/>
      <c r="F95" s="41">
        <f>SUM(G95:I95)</f>
        <v>37</v>
      </c>
      <c r="G95" s="41">
        <v>18</v>
      </c>
      <c r="H95" s="41">
        <v>14</v>
      </c>
      <c r="I95" s="41">
        <v>5</v>
      </c>
      <c r="J95" s="41">
        <f>SUM(K95:M95)</f>
        <v>28</v>
      </c>
      <c r="K95" s="41">
        <v>19</v>
      </c>
      <c r="L95" s="41">
        <v>3</v>
      </c>
      <c r="M95" s="41">
        <v>6</v>
      </c>
      <c r="N95" s="41">
        <f>SUM(O95:Q95)</f>
        <v>48</v>
      </c>
      <c r="O95" s="41">
        <v>6</v>
      </c>
      <c r="P95" s="41">
        <v>21</v>
      </c>
      <c r="Q95" s="41">
        <v>21</v>
      </c>
    </row>
    <row r="96" spans="1:17" ht="12" customHeight="1">
      <c r="A96" s="172"/>
      <c r="B96" s="172"/>
      <c r="C96" s="40"/>
      <c r="D96" s="220"/>
      <c r="E96" s="39"/>
      <c r="F96" s="37">
        <f>IF(F95=0,0,F95/$F95)</f>
        <v>1</v>
      </c>
      <c r="G96" s="37">
        <f>IF(G95=0,0,G95/$F95)</f>
        <v>0.48648648648648651</v>
      </c>
      <c r="H96" s="37">
        <f>IF(H95=0,0,H95/$F95)</f>
        <v>0.3783783783783784</v>
      </c>
      <c r="I96" s="37">
        <f>IF(I95=0,0,I95/$F95)</f>
        <v>0.13513513513513514</v>
      </c>
      <c r="J96" s="37">
        <f>IF(J95=0,0,J95/J95)</f>
        <v>1</v>
      </c>
      <c r="K96" s="37">
        <f>IF(K95=0,0,K95/$J95)</f>
        <v>0.6785714285714286</v>
      </c>
      <c r="L96" s="37">
        <f>IF(L95=0,0,L95/$J95)</f>
        <v>0.10714285714285714</v>
      </c>
      <c r="M96" s="37">
        <f>IF(M95=0,0,M95/$J95)</f>
        <v>0.21428571428571427</v>
      </c>
      <c r="N96" s="37">
        <f>IF(N95=0,0,N95/N95)</f>
        <v>1</v>
      </c>
      <c r="O96" s="37">
        <f>IF(O95=0,0,O95/$N95)</f>
        <v>0.125</v>
      </c>
      <c r="P96" s="37">
        <f>IF(P95=0,0,P95/$N95)</f>
        <v>0.4375</v>
      </c>
      <c r="Q96" s="37">
        <f>IF(Q95=0,0,Q95/$N95)</f>
        <v>0.4375</v>
      </c>
    </row>
    <row r="97" spans="1:17" ht="12" customHeight="1">
      <c r="A97" s="172"/>
      <c r="B97" s="172"/>
      <c r="C97" s="43"/>
      <c r="D97" s="219" t="s">
        <v>251</v>
      </c>
      <c r="E97" s="42"/>
      <c r="F97" s="41">
        <f>SUM(G97:I97)</f>
        <v>9</v>
      </c>
      <c r="G97" s="41">
        <v>3</v>
      </c>
      <c r="H97" s="41">
        <v>4</v>
      </c>
      <c r="I97" s="41">
        <v>2</v>
      </c>
      <c r="J97" s="41">
        <f>SUM(K97:M97)</f>
        <v>4</v>
      </c>
      <c r="K97" s="41">
        <v>0</v>
      </c>
      <c r="L97" s="41">
        <v>3</v>
      </c>
      <c r="M97" s="41">
        <v>1</v>
      </c>
      <c r="N97" s="41">
        <f>SUM(O97:Q97)</f>
        <v>13</v>
      </c>
      <c r="O97" s="41">
        <v>0</v>
      </c>
      <c r="P97" s="41">
        <v>8</v>
      </c>
      <c r="Q97" s="41">
        <v>5</v>
      </c>
    </row>
    <row r="98" spans="1:17" ht="12" customHeight="1">
      <c r="A98" s="172"/>
      <c r="B98" s="172"/>
      <c r="C98" s="40"/>
      <c r="D98" s="220"/>
      <c r="E98" s="39"/>
      <c r="F98" s="37">
        <f>IF(F97=0,0,F97/$F97)</f>
        <v>1</v>
      </c>
      <c r="G98" s="37">
        <f>IF(G97=0,0,G97/$F97)</f>
        <v>0.33333333333333331</v>
      </c>
      <c r="H98" s="37">
        <f>IF(H97=0,0,H97/$F97)</f>
        <v>0.44444444444444442</v>
      </c>
      <c r="I98" s="37">
        <f>IF(I97=0,0,I97/$F97)</f>
        <v>0.22222222222222221</v>
      </c>
      <c r="J98" s="37">
        <f>IF(J97=0,0,J97/J97)</f>
        <v>1</v>
      </c>
      <c r="K98" s="37">
        <f>IF(K97=0,0,K97/$J97)</f>
        <v>0</v>
      </c>
      <c r="L98" s="37">
        <f>IF(L97=0,0,L97/$J97)</f>
        <v>0.75</v>
      </c>
      <c r="M98" s="37">
        <f>IF(M97=0,0,M97/$J97)</f>
        <v>0.25</v>
      </c>
      <c r="N98" s="37">
        <f>IF(N97=0,0,N97/N97)</f>
        <v>1</v>
      </c>
      <c r="O98" s="37">
        <f>IF(O97=0,0,O97/$N97)</f>
        <v>0</v>
      </c>
      <c r="P98" s="37">
        <f>IF(P97=0,0,P97/$N97)</f>
        <v>0.61538461538461542</v>
      </c>
      <c r="Q98" s="37">
        <f>IF(Q97=0,0,Q97/$N97)</f>
        <v>0.38461538461538464</v>
      </c>
    </row>
    <row r="99" spans="1:17" ht="12.75" customHeight="1">
      <c r="A99" s="172"/>
      <c r="B99" s="172"/>
      <c r="C99" s="43"/>
      <c r="D99" s="219" t="s">
        <v>250</v>
      </c>
      <c r="E99" s="42"/>
      <c r="F99" s="41">
        <f>SUM(G99:I99)</f>
        <v>8</v>
      </c>
      <c r="G99" s="41">
        <v>1</v>
      </c>
      <c r="H99" s="41">
        <v>7</v>
      </c>
      <c r="I99" s="41">
        <v>0</v>
      </c>
      <c r="J99" s="41">
        <f>SUM(K99:M99)</f>
        <v>1</v>
      </c>
      <c r="K99" s="41">
        <v>1</v>
      </c>
      <c r="L99" s="41">
        <v>0</v>
      </c>
      <c r="M99" s="41">
        <v>0</v>
      </c>
      <c r="N99" s="41">
        <f>SUM(O99:Q99)</f>
        <v>7</v>
      </c>
      <c r="O99" s="41">
        <v>1</v>
      </c>
      <c r="P99" s="41">
        <v>3</v>
      </c>
      <c r="Q99" s="41">
        <v>3</v>
      </c>
    </row>
    <row r="100" spans="1:17" ht="12.75" customHeight="1">
      <c r="A100" s="173"/>
      <c r="B100" s="173"/>
      <c r="C100" s="40"/>
      <c r="D100" s="220"/>
      <c r="E100" s="39"/>
      <c r="F100" s="37">
        <f>IF(F99=0,0,F99/$F99)</f>
        <v>1</v>
      </c>
      <c r="G100" s="37">
        <f>IF(G99=0,0,G99/$F99)</f>
        <v>0.125</v>
      </c>
      <c r="H100" s="37">
        <f>IF(H99=0,0,H99/$F99)</f>
        <v>0.875</v>
      </c>
      <c r="I100" s="37">
        <f>IF(I99=0,0,I99/$F99)</f>
        <v>0</v>
      </c>
      <c r="J100" s="37">
        <f>IF(J99=0,0,J99/J99)</f>
        <v>1</v>
      </c>
      <c r="K100" s="37">
        <f>IF(K99=0,0,K99/$J99)</f>
        <v>1</v>
      </c>
      <c r="L100" s="37">
        <f>IF(L99=0,0,L99/$J99)</f>
        <v>0</v>
      </c>
      <c r="M100" s="37">
        <f>IF(M99=0,0,M99/$J99)</f>
        <v>0</v>
      </c>
      <c r="N100" s="37">
        <f>IF(N99=0,0,N99/N99)</f>
        <v>1</v>
      </c>
      <c r="O100" s="37">
        <f>IF(O99=0,0,O99/$N99)</f>
        <v>0.14285714285714285</v>
      </c>
      <c r="P100" s="37">
        <f>IF(P99=0,0,P99/$N99)</f>
        <v>0.42857142857142855</v>
      </c>
      <c r="Q100" s="37">
        <f>IF(Q99=0,0,Q99/$N99)</f>
        <v>0.42857142857142855</v>
      </c>
    </row>
  </sheetData>
  <mergeCells count="67">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D31:D32"/>
    <mergeCell ref="D33:D34"/>
    <mergeCell ref="A7:E8"/>
    <mergeCell ref="A9:A18"/>
    <mergeCell ref="B9:E10"/>
    <mergeCell ref="B11:E12"/>
    <mergeCell ref="B13:E14"/>
    <mergeCell ref="B15:E16"/>
    <mergeCell ref="B17:E18"/>
    <mergeCell ref="O5:O6"/>
    <mergeCell ref="P5:P6"/>
    <mergeCell ref="A3:E6"/>
    <mergeCell ref="F3:I4"/>
    <mergeCell ref="J3:M4"/>
    <mergeCell ref="N3:Q4"/>
    <mergeCell ref="F5:F6"/>
    <mergeCell ref="Q5:Q6"/>
    <mergeCell ref="K5:K6"/>
    <mergeCell ref="M5:M6"/>
    <mergeCell ref="N5:N6"/>
    <mergeCell ref="L5:L6"/>
    <mergeCell ref="G5:G6"/>
    <mergeCell ref="H5:H6"/>
    <mergeCell ref="I5:I6"/>
    <mergeCell ref="J5:J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9:Q100"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00"/>
  <sheetViews>
    <sheetView showGridLines="0" view="pageBreakPreview" zoomScaleNormal="100" zoomScaleSheetLayoutView="100" workbookViewId="0"/>
  </sheetViews>
  <sheetFormatPr defaultRowHeight="13.5"/>
  <cols>
    <col min="1" max="2" width="2.625" style="4" customWidth="1"/>
    <col min="3" max="3" width="1.375" style="4" customWidth="1"/>
    <col min="4" max="4" width="27.625" style="4" customWidth="1"/>
    <col min="5" max="5" width="1.375" style="4" customWidth="1"/>
    <col min="6" max="9" width="7.625" style="3" customWidth="1"/>
    <col min="10" max="16384" width="9" style="3"/>
  </cols>
  <sheetData>
    <row r="1" spans="1:10" ht="14.25">
      <c r="A1" s="18" t="s">
        <v>648</v>
      </c>
    </row>
    <row r="2" spans="1:10">
      <c r="I2" s="46" t="s">
        <v>153</v>
      </c>
    </row>
    <row r="3" spans="1:10" ht="18.75" customHeight="1">
      <c r="A3" s="238" t="s">
        <v>64</v>
      </c>
      <c r="B3" s="239"/>
      <c r="C3" s="239"/>
      <c r="D3" s="239"/>
      <c r="E3" s="240"/>
      <c r="F3" s="184" t="s">
        <v>262</v>
      </c>
      <c r="G3" s="199"/>
      <c r="H3" s="199"/>
      <c r="I3" s="185"/>
    </row>
    <row r="4" spans="1:10" ht="18.75" customHeight="1">
      <c r="A4" s="241"/>
      <c r="B4" s="242"/>
      <c r="C4" s="242"/>
      <c r="D4" s="242"/>
      <c r="E4" s="243"/>
      <c r="F4" s="247"/>
      <c r="G4" s="325"/>
      <c r="H4" s="325"/>
      <c r="I4" s="326"/>
    </row>
    <row r="5" spans="1:10" ht="44.25" customHeight="1">
      <c r="A5" s="241"/>
      <c r="B5" s="242"/>
      <c r="C5" s="242"/>
      <c r="D5" s="242"/>
      <c r="E5" s="243"/>
      <c r="F5" s="253" t="s">
        <v>282</v>
      </c>
      <c r="G5" s="221" t="s">
        <v>265</v>
      </c>
      <c r="H5" s="221" t="s">
        <v>264</v>
      </c>
      <c r="I5" s="221" t="s">
        <v>154</v>
      </c>
    </row>
    <row r="6" spans="1:10" ht="24.75" customHeight="1">
      <c r="A6" s="244"/>
      <c r="B6" s="245"/>
      <c r="C6" s="245"/>
      <c r="D6" s="245"/>
      <c r="E6" s="246"/>
      <c r="F6" s="152"/>
      <c r="G6" s="223"/>
      <c r="H6" s="223"/>
      <c r="I6" s="223"/>
    </row>
    <row r="7" spans="1:10" ht="12" customHeight="1">
      <c r="A7" s="158" t="s">
        <v>50</v>
      </c>
      <c r="B7" s="159"/>
      <c r="C7" s="159"/>
      <c r="D7" s="159"/>
      <c r="E7" s="160"/>
      <c r="F7" s="41">
        <f>SUM(F9,F11,F13,F15,F17)</f>
        <v>25</v>
      </c>
      <c r="G7" s="41">
        <f>SUM(G9,G11,G13,G15,G17)</f>
        <v>6</v>
      </c>
      <c r="H7" s="41">
        <f>SUM(H9,H11,H13,H15,H17)</f>
        <v>14</v>
      </c>
      <c r="I7" s="41">
        <f>SUM(I9,I11,I13,I15,I17)</f>
        <v>5</v>
      </c>
      <c r="J7" s="54"/>
    </row>
    <row r="8" spans="1:10" ht="12" customHeight="1">
      <c r="A8" s="161"/>
      <c r="B8" s="162"/>
      <c r="C8" s="162"/>
      <c r="D8" s="162"/>
      <c r="E8" s="163"/>
      <c r="F8" s="37">
        <f>IF(F7=0,0,F7/$F7)</f>
        <v>1</v>
      </c>
      <c r="G8" s="37">
        <f>IF(G7=0,0,G7/$F7)</f>
        <v>0.24</v>
      </c>
      <c r="H8" s="37">
        <f>IF(H7=0,0,H7/$F7)</f>
        <v>0.56000000000000005</v>
      </c>
      <c r="I8" s="37">
        <f>IF(I7=0,0,I7/$F7)</f>
        <v>0.2</v>
      </c>
    </row>
    <row r="9" spans="1:10" ht="12" customHeight="1">
      <c r="A9" s="174" t="s">
        <v>49</v>
      </c>
      <c r="B9" s="232" t="s">
        <v>48</v>
      </c>
      <c r="C9" s="233"/>
      <c r="D9" s="233"/>
      <c r="E9" s="234"/>
      <c r="F9" s="41">
        <f>SUM(G9:I9)</f>
        <v>1</v>
      </c>
      <c r="G9" s="41">
        <v>0</v>
      </c>
      <c r="H9" s="41">
        <v>0</v>
      </c>
      <c r="I9" s="41">
        <v>1</v>
      </c>
    </row>
    <row r="10" spans="1:10" ht="12" customHeight="1">
      <c r="A10" s="175"/>
      <c r="B10" s="235"/>
      <c r="C10" s="236"/>
      <c r="D10" s="236"/>
      <c r="E10" s="237"/>
      <c r="F10" s="37">
        <f>IF(F9=0,0,F9/$F9)</f>
        <v>1</v>
      </c>
      <c r="G10" s="37">
        <f>IF(G9=0,0,G9/$F9)</f>
        <v>0</v>
      </c>
      <c r="H10" s="37">
        <f>IF(H9=0,0,H9/$F9)</f>
        <v>0</v>
      </c>
      <c r="I10" s="37">
        <f>IF(I9=0,0,I9/$F9)</f>
        <v>1</v>
      </c>
    </row>
    <row r="11" spans="1:10" ht="12" customHeight="1">
      <c r="A11" s="175"/>
      <c r="B11" s="232" t="s">
        <v>47</v>
      </c>
      <c r="C11" s="233"/>
      <c r="D11" s="233"/>
      <c r="E11" s="234"/>
      <c r="F11" s="41">
        <f>SUM(G11:I11)</f>
        <v>4</v>
      </c>
      <c r="G11" s="41">
        <v>0</v>
      </c>
      <c r="H11" s="41">
        <v>3</v>
      </c>
      <c r="I11" s="41">
        <v>1</v>
      </c>
    </row>
    <row r="12" spans="1:10" ht="12" customHeight="1">
      <c r="A12" s="175"/>
      <c r="B12" s="235"/>
      <c r="C12" s="236"/>
      <c r="D12" s="236"/>
      <c r="E12" s="237"/>
      <c r="F12" s="37">
        <f>IF(F11=0,0,F11/$F11)</f>
        <v>1</v>
      </c>
      <c r="G12" s="37">
        <f>IF(G11=0,0,G11/$F11)</f>
        <v>0</v>
      </c>
      <c r="H12" s="37">
        <f>IF(H11=0,0,H11/$F11)</f>
        <v>0.75</v>
      </c>
      <c r="I12" s="37">
        <f>IF(I11=0,0,I11/$F11)</f>
        <v>0.25</v>
      </c>
    </row>
    <row r="13" spans="1:10" ht="12" customHeight="1">
      <c r="A13" s="175"/>
      <c r="B13" s="232" t="s">
        <v>46</v>
      </c>
      <c r="C13" s="233"/>
      <c r="D13" s="233"/>
      <c r="E13" s="234"/>
      <c r="F13" s="41">
        <f>SUM(G13:I13)</f>
        <v>6</v>
      </c>
      <c r="G13" s="41">
        <v>0</v>
      </c>
      <c r="H13" s="41">
        <v>4</v>
      </c>
      <c r="I13" s="41">
        <v>2</v>
      </c>
    </row>
    <row r="14" spans="1:10" ht="12" customHeight="1">
      <c r="A14" s="175"/>
      <c r="B14" s="235"/>
      <c r="C14" s="236"/>
      <c r="D14" s="236"/>
      <c r="E14" s="237"/>
      <c r="F14" s="37">
        <f>IF(F13=0,0,F13/$F13)</f>
        <v>1</v>
      </c>
      <c r="G14" s="37">
        <f>IF(G13=0,0,G13/$F13)</f>
        <v>0</v>
      </c>
      <c r="H14" s="37">
        <f>IF(H13=0,0,H13/$F13)</f>
        <v>0.66666666666666663</v>
      </c>
      <c r="I14" s="37">
        <f>IF(I13=0,0,I13/$F13)</f>
        <v>0.33333333333333331</v>
      </c>
    </row>
    <row r="15" spans="1:10" ht="12" customHeight="1">
      <c r="A15" s="175"/>
      <c r="B15" s="232" t="s">
        <v>45</v>
      </c>
      <c r="C15" s="233"/>
      <c r="D15" s="233"/>
      <c r="E15" s="234"/>
      <c r="F15" s="41">
        <f>SUM(G15:I15)</f>
        <v>1</v>
      </c>
      <c r="G15" s="41">
        <v>1</v>
      </c>
      <c r="H15" s="41">
        <v>0</v>
      </c>
      <c r="I15" s="41">
        <v>0</v>
      </c>
    </row>
    <row r="16" spans="1:10" ht="12" customHeight="1">
      <c r="A16" s="175"/>
      <c r="B16" s="235"/>
      <c r="C16" s="236"/>
      <c r="D16" s="236"/>
      <c r="E16" s="237"/>
      <c r="F16" s="37">
        <f>IF(F15=0,0,F15/$F15)</f>
        <v>1</v>
      </c>
      <c r="G16" s="37">
        <f>IF(G15=0,0,G15/$F15)</f>
        <v>1</v>
      </c>
      <c r="H16" s="37">
        <f>IF(H15=0,0,H15/$F15)</f>
        <v>0</v>
      </c>
      <c r="I16" s="37">
        <f>IF(I15=0,0,I15/$F15)</f>
        <v>0</v>
      </c>
    </row>
    <row r="17" spans="1:9" ht="12" customHeight="1">
      <c r="A17" s="175"/>
      <c r="B17" s="232" t="s">
        <v>44</v>
      </c>
      <c r="C17" s="233"/>
      <c r="D17" s="233"/>
      <c r="E17" s="234"/>
      <c r="F17" s="41">
        <f>SUM(G17:I17)</f>
        <v>13</v>
      </c>
      <c r="G17" s="41">
        <v>5</v>
      </c>
      <c r="H17" s="41">
        <v>7</v>
      </c>
      <c r="I17" s="41">
        <v>1</v>
      </c>
    </row>
    <row r="18" spans="1:9" ht="12" customHeight="1">
      <c r="A18" s="176"/>
      <c r="B18" s="235"/>
      <c r="C18" s="236"/>
      <c r="D18" s="236"/>
      <c r="E18" s="237"/>
      <c r="F18" s="37">
        <f>IF(F17=0,0,F17/$F17)</f>
        <v>1</v>
      </c>
      <c r="G18" s="37">
        <f>IF(G17=0,0,G17/$F17)</f>
        <v>0.38461538461538464</v>
      </c>
      <c r="H18" s="37">
        <f>IF(H17=0,0,H17/$F17)</f>
        <v>0.53846153846153844</v>
      </c>
      <c r="I18" s="37">
        <f>IF(I17=0,0,I17/$F17)</f>
        <v>7.6923076923076927E-2</v>
      </c>
    </row>
    <row r="19" spans="1:9" ht="12" customHeight="1">
      <c r="A19" s="171" t="s">
        <v>43</v>
      </c>
      <c r="B19" s="171" t="s">
        <v>42</v>
      </c>
      <c r="C19" s="43"/>
      <c r="D19" s="219" t="s">
        <v>16</v>
      </c>
      <c r="E19" s="42"/>
      <c r="F19" s="41">
        <f>SUM(G19:I19)</f>
        <v>5</v>
      </c>
      <c r="G19" s="41">
        <f>SUM(G21,G23,G25,G27,G29,G31,G33,G35,G37,G39,G41,G43,G45,G47,G49,G51,G53,G55,G57,G59,G61,G63,G65,G67)</f>
        <v>3</v>
      </c>
      <c r="H19" s="41">
        <f>SUM(H21,H23,H25,H27,H29,H31,H33,H35,H37,H39,H41,H43,H45,H47,H49,H51,H53,H55,H57,H59,H61,H63,H65,H67)</f>
        <v>2</v>
      </c>
      <c r="I19" s="41">
        <f>SUM(I21,I23,I25,I27,I29,I31,I33,I35,I37,I39,I41,I43,I45,I47,I49,I51,I53,I55,I57,I59,I61,I63,I65,I67)</f>
        <v>0</v>
      </c>
    </row>
    <row r="20" spans="1:9" ht="12" customHeight="1">
      <c r="A20" s="172"/>
      <c r="B20" s="172"/>
      <c r="C20" s="40"/>
      <c r="D20" s="220"/>
      <c r="E20" s="39"/>
      <c r="F20" s="37">
        <f>IF(F19=0,0,F19/$F19)</f>
        <v>1</v>
      </c>
      <c r="G20" s="37">
        <f>IF(G19=0,0,G19/$F19)</f>
        <v>0.6</v>
      </c>
      <c r="H20" s="37">
        <f>IF(H19=0,0,H19/$F19)</f>
        <v>0.4</v>
      </c>
      <c r="I20" s="37">
        <f>IF(I19=0,0,I19/$F19)</f>
        <v>0</v>
      </c>
    </row>
    <row r="21" spans="1:9" ht="12" customHeight="1">
      <c r="A21" s="172"/>
      <c r="B21" s="172"/>
      <c r="C21" s="43"/>
      <c r="D21" s="219" t="s">
        <v>410</v>
      </c>
      <c r="E21" s="42"/>
      <c r="F21" s="41">
        <f>SUM(G21:I21)</f>
        <v>0</v>
      </c>
      <c r="G21" s="41">
        <v>0</v>
      </c>
      <c r="H21" s="41">
        <v>0</v>
      </c>
      <c r="I21" s="41">
        <v>0</v>
      </c>
    </row>
    <row r="22" spans="1:9" ht="12" customHeight="1">
      <c r="A22" s="172"/>
      <c r="B22" s="172"/>
      <c r="C22" s="40"/>
      <c r="D22" s="220"/>
      <c r="E22" s="39"/>
      <c r="F22" s="37">
        <f>IF(F21=0,0,F21/$F21)</f>
        <v>0</v>
      </c>
      <c r="G22" s="37">
        <f>IF(G21=0,0,G21/$F21)</f>
        <v>0</v>
      </c>
      <c r="H22" s="37">
        <f>IF(H21=0,0,H21/$F21)</f>
        <v>0</v>
      </c>
      <c r="I22" s="37">
        <f>IF(I21=0,0,I21/$F21)</f>
        <v>0</v>
      </c>
    </row>
    <row r="23" spans="1:9" ht="12" customHeight="1">
      <c r="A23" s="172"/>
      <c r="B23" s="172"/>
      <c r="C23" s="43"/>
      <c r="D23" s="219" t="s">
        <v>411</v>
      </c>
      <c r="E23" s="42"/>
      <c r="F23" s="41">
        <f>SUM(G23:I23)</f>
        <v>0</v>
      </c>
      <c r="G23" s="41">
        <v>0</v>
      </c>
      <c r="H23" s="41">
        <v>0</v>
      </c>
      <c r="I23" s="41">
        <v>0</v>
      </c>
    </row>
    <row r="24" spans="1:9" ht="12" customHeight="1">
      <c r="A24" s="172"/>
      <c r="B24" s="172"/>
      <c r="C24" s="40"/>
      <c r="D24" s="220"/>
      <c r="E24" s="39"/>
      <c r="F24" s="37">
        <f>IF(F23=0,0,F23/$F23)</f>
        <v>0</v>
      </c>
      <c r="G24" s="37">
        <f>IF(G23=0,0,G23/$F23)</f>
        <v>0</v>
      </c>
      <c r="H24" s="37">
        <f>IF(H23=0,0,H23/$F23)</f>
        <v>0</v>
      </c>
      <c r="I24" s="37">
        <f>IF(I23=0,0,I23/$F23)</f>
        <v>0</v>
      </c>
    </row>
    <row r="25" spans="1:9" ht="12" customHeight="1">
      <c r="A25" s="172"/>
      <c r="B25" s="172"/>
      <c r="C25" s="43"/>
      <c r="D25" s="225" t="s">
        <v>412</v>
      </c>
      <c r="E25" s="117"/>
      <c r="F25" s="106">
        <f>SUM(G25:I25)</f>
        <v>0</v>
      </c>
      <c r="G25" s="106">
        <v>0</v>
      </c>
      <c r="H25" s="106">
        <v>0</v>
      </c>
      <c r="I25" s="41">
        <v>0</v>
      </c>
    </row>
    <row r="26" spans="1:9" ht="12" customHeight="1">
      <c r="A26" s="172"/>
      <c r="B26" s="172"/>
      <c r="C26" s="40"/>
      <c r="D26" s="226"/>
      <c r="E26" s="118"/>
      <c r="F26" s="109">
        <f>IF(F25=0,0,F25/$F25)</f>
        <v>0</v>
      </c>
      <c r="G26" s="109">
        <f>IF(G25=0,0,G25/$F25)</f>
        <v>0</v>
      </c>
      <c r="H26" s="109">
        <f>IF(H25=0,0,H25/$F25)</f>
        <v>0</v>
      </c>
      <c r="I26" s="37">
        <f>IF(I25=0,0,I25/$F25)</f>
        <v>0</v>
      </c>
    </row>
    <row r="27" spans="1:9" ht="12" customHeight="1">
      <c r="A27" s="172"/>
      <c r="B27" s="172"/>
      <c r="C27" s="43"/>
      <c r="D27" s="219" t="s">
        <v>413</v>
      </c>
      <c r="E27" s="42"/>
      <c r="F27" s="41">
        <f>SUM(G27:I27)</f>
        <v>0</v>
      </c>
      <c r="G27" s="41">
        <v>0</v>
      </c>
      <c r="H27" s="41">
        <v>0</v>
      </c>
      <c r="I27" s="41">
        <v>0</v>
      </c>
    </row>
    <row r="28" spans="1:9" ht="12" customHeight="1">
      <c r="A28" s="172"/>
      <c r="B28" s="172"/>
      <c r="C28" s="40"/>
      <c r="D28" s="220"/>
      <c r="E28" s="39"/>
      <c r="F28" s="37">
        <f>IF(F27=0,0,F27/$F27)</f>
        <v>0</v>
      </c>
      <c r="G28" s="37">
        <f>IF(G27=0,0,G27/$F27)</f>
        <v>0</v>
      </c>
      <c r="H28" s="37">
        <f>IF(H27=0,0,H27/$F27)</f>
        <v>0</v>
      </c>
      <c r="I28" s="37">
        <f>IF(I27=0,0,I27/$F27)</f>
        <v>0</v>
      </c>
    </row>
    <row r="29" spans="1:9" ht="12" customHeight="1">
      <c r="A29" s="172"/>
      <c r="B29" s="172"/>
      <c r="C29" s="43"/>
      <c r="D29" s="219" t="s">
        <v>414</v>
      </c>
      <c r="E29" s="42"/>
      <c r="F29" s="41">
        <f>SUM(G29:I29)</f>
        <v>0</v>
      </c>
      <c r="G29" s="41">
        <v>0</v>
      </c>
      <c r="H29" s="41">
        <v>0</v>
      </c>
      <c r="I29" s="41">
        <v>0</v>
      </c>
    </row>
    <row r="30" spans="1:9" ht="12" customHeight="1">
      <c r="A30" s="172"/>
      <c r="B30" s="172"/>
      <c r="C30" s="40"/>
      <c r="D30" s="220"/>
      <c r="E30" s="39"/>
      <c r="F30" s="37">
        <f>IF(F29=0,0,F29/$F29)</f>
        <v>0</v>
      </c>
      <c r="G30" s="37">
        <f>IF(G29=0,0,G29/$F29)</f>
        <v>0</v>
      </c>
      <c r="H30" s="37">
        <f>IF(H29=0,0,H29/$F29)</f>
        <v>0</v>
      </c>
      <c r="I30" s="37">
        <f>IF(I29=0,0,I29/$F29)</f>
        <v>0</v>
      </c>
    </row>
    <row r="31" spans="1:9" ht="12" customHeight="1">
      <c r="A31" s="172"/>
      <c r="B31" s="172"/>
      <c r="C31" s="43"/>
      <c r="D31" s="219" t="s">
        <v>415</v>
      </c>
      <c r="E31" s="42"/>
      <c r="F31" s="41">
        <f>SUM(G31:I31)</f>
        <v>0</v>
      </c>
      <c r="G31" s="41">
        <v>0</v>
      </c>
      <c r="H31" s="41">
        <v>0</v>
      </c>
      <c r="I31" s="41">
        <v>0</v>
      </c>
    </row>
    <row r="32" spans="1:9" ht="12" customHeight="1">
      <c r="A32" s="172"/>
      <c r="B32" s="172"/>
      <c r="C32" s="40"/>
      <c r="D32" s="220"/>
      <c r="E32" s="39"/>
      <c r="F32" s="37">
        <f>IF(F31=0,0,F31/$F31)</f>
        <v>0</v>
      </c>
      <c r="G32" s="37">
        <f>IF(G31=0,0,G31/$F31)</f>
        <v>0</v>
      </c>
      <c r="H32" s="37">
        <f>IF(H31=0,0,H31/$F31)</f>
        <v>0</v>
      </c>
      <c r="I32" s="37">
        <f>IF(I31=0,0,I31/$F31)</f>
        <v>0</v>
      </c>
    </row>
    <row r="33" spans="1:9" ht="12" customHeight="1">
      <c r="A33" s="172"/>
      <c r="B33" s="172"/>
      <c r="C33" s="43"/>
      <c r="D33" s="219" t="s">
        <v>416</v>
      </c>
      <c r="E33" s="42"/>
      <c r="F33" s="41">
        <f>SUM(G33:I33)</f>
        <v>0</v>
      </c>
      <c r="G33" s="41">
        <v>0</v>
      </c>
      <c r="H33" s="41">
        <v>0</v>
      </c>
      <c r="I33" s="41">
        <v>0</v>
      </c>
    </row>
    <row r="34" spans="1:9" ht="12" customHeight="1">
      <c r="A34" s="172"/>
      <c r="B34" s="172"/>
      <c r="C34" s="40"/>
      <c r="D34" s="220"/>
      <c r="E34" s="39"/>
      <c r="F34" s="37">
        <f>IF(F33=0,0,F33/$F33)</f>
        <v>0</v>
      </c>
      <c r="G34" s="37">
        <f>IF(G33=0,0,G33/$F33)</f>
        <v>0</v>
      </c>
      <c r="H34" s="37">
        <f>IF(H33=0,0,H33/$F33)</f>
        <v>0</v>
      </c>
      <c r="I34" s="37">
        <f>IF(I33=0,0,I33/$F33)</f>
        <v>0</v>
      </c>
    </row>
    <row r="35" spans="1:9" ht="12" customHeight="1">
      <c r="A35" s="172"/>
      <c r="B35" s="172"/>
      <c r="C35" s="43"/>
      <c r="D35" s="219" t="s">
        <v>417</v>
      </c>
      <c r="E35" s="42"/>
      <c r="F35" s="41">
        <f>SUM(G35:I35)</f>
        <v>0</v>
      </c>
      <c r="G35" s="41">
        <v>0</v>
      </c>
      <c r="H35" s="41">
        <v>0</v>
      </c>
      <c r="I35" s="41">
        <v>0</v>
      </c>
    </row>
    <row r="36" spans="1:9" ht="12" customHeight="1">
      <c r="A36" s="172"/>
      <c r="B36" s="172"/>
      <c r="C36" s="40"/>
      <c r="D36" s="220"/>
      <c r="E36" s="39"/>
      <c r="F36" s="37">
        <f>IF(F35=0,0,F35/$F35)</f>
        <v>0</v>
      </c>
      <c r="G36" s="37">
        <f>IF(G35=0,0,G35/$F35)</f>
        <v>0</v>
      </c>
      <c r="H36" s="37">
        <f>IF(H35=0,0,H35/$F35)</f>
        <v>0</v>
      </c>
      <c r="I36" s="37">
        <f>IF(I35=0,0,I35/$F35)</f>
        <v>0</v>
      </c>
    </row>
    <row r="37" spans="1:9" ht="12" customHeight="1">
      <c r="A37" s="172"/>
      <c r="B37" s="172"/>
      <c r="C37" s="43"/>
      <c r="D37" s="219" t="s">
        <v>418</v>
      </c>
      <c r="E37" s="42"/>
      <c r="F37" s="41">
        <f>SUM(G37:I37)</f>
        <v>0</v>
      </c>
      <c r="G37" s="41">
        <v>0</v>
      </c>
      <c r="H37" s="41">
        <v>0</v>
      </c>
      <c r="I37" s="41">
        <v>0</v>
      </c>
    </row>
    <row r="38" spans="1:9" ht="12" customHeight="1">
      <c r="A38" s="172"/>
      <c r="B38" s="172"/>
      <c r="C38" s="40"/>
      <c r="D38" s="220"/>
      <c r="E38" s="39"/>
      <c r="F38" s="37">
        <f>IF(F37=0,0,F37/$F37)</f>
        <v>0</v>
      </c>
      <c r="G38" s="37">
        <f>IF(G37=0,0,G37/$F37)</f>
        <v>0</v>
      </c>
      <c r="H38" s="37">
        <f>IF(H37=0,0,H37/$F37)</f>
        <v>0</v>
      </c>
      <c r="I38" s="37">
        <f>IF(I37=0,0,I37/$F37)</f>
        <v>0</v>
      </c>
    </row>
    <row r="39" spans="1:9" ht="12" customHeight="1">
      <c r="A39" s="172"/>
      <c r="B39" s="172"/>
      <c r="C39" s="43"/>
      <c r="D39" s="219" t="s">
        <v>419</v>
      </c>
      <c r="E39" s="42"/>
      <c r="F39" s="41">
        <f>SUM(G39:I39)</f>
        <v>1</v>
      </c>
      <c r="G39" s="41">
        <v>0</v>
      </c>
      <c r="H39" s="41">
        <v>1</v>
      </c>
      <c r="I39" s="41">
        <v>0</v>
      </c>
    </row>
    <row r="40" spans="1:9" ht="12" customHeight="1">
      <c r="A40" s="172"/>
      <c r="B40" s="172"/>
      <c r="C40" s="40"/>
      <c r="D40" s="220"/>
      <c r="E40" s="39"/>
      <c r="F40" s="37">
        <f>IF(F39=0,0,F39/$F39)</f>
        <v>1</v>
      </c>
      <c r="G40" s="37">
        <f>IF(G39=0,0,G39/$F39)</f>
        <v>0</v>
      </c>
      <c r="H40" s="37">
        <f>IF(H39=0,0,H39/$F39)</f>
        <v>1</v>
      </c>
      <c r="I40" s="37">
        <f>IF(I39=0,0,I39/$F39)</f>
        <v>0</v>
      </c>
    </row>
    <row r="41" spans="1:9" ht="12" customHeight="1">
      <c r="A41" s="172"/>
      <c r="B41" s="172"/>
      <c r="C41" s="43"/>
      <c r="D41" s="219" t="s">
        <v>420</v>
      </c>
      <c r="E41" s="42"/>
      <c r="F41" s="41">
        <f>SUM(G41:I41)</f>
        <v>0</v>
      </c>
      <c r="G41" s="41">
        <v>0</v>
      </c>
      <c r="H41" s="41">
        <v>0</v>
      </c>
      <c r="I41" s="41">
        <v>0</v>
      </c>
    </row>
    <row r="42" spans="1:9" ht="12" customHeight="1">
      <c r="A42" s="172"/>
      <c r="B42" s="172"/>
      <c r="C42" s="40"/>
      <c r="D42" s="220"/>
      <c r="E42" s="39"/>
      <c r="F42" s="37">
        <f>IF(F41=0,0,F41/$F41)</f>
        <v>0</v>
      </c>
      <c r="G42" s="37">
        <f>IF(G41=0,0,G41/$F41)</f>
        <v>0</v>
      </c>
      <c r="H42" s="37">
        <f>IF(H41=0,0,H41/$F41)</f>
        <v>0</v>
      </c>
      <c r="I42" s="37">
        <f>IF(I41=0,0,I41/$F41)</f>
        <v>0</v>
      </c>
    </row>
    <row r="43" spans="1:9" ht="12" customHeight="1">
      <c r="A43" s="172"/>
      <c r="B43" s="172"/>
      <c r="C43" s="43"/>
      <c r="D43" s="219" t="s">
        <v>421</v>
      </c>
      <c r="E43" s="42"/>
      <c r="F43" s="41">
        <f>SUM(G43:I43)</f>
        <v>0</v>
      </c>
      <c r="G43" s="41">
        <v>0</v>
      </c>
      <c r="H43" s="41">
        <v>0</v>
      </c>
      <c r="I43" s="41">
        <v>0</v>
      </c>
    </row>
    <row r="44" spans="1:9" ht="12" customHeight="1">
      <c r="A44" s="172"/>
      <c r="B44" s="172"/>
      <c r="C44" s="40"/>
      <c r="D44" s="220"/>
      <c r="E44" s="39"/>
      <c r="F44" s="37">
        <f>IF(F43=0,0,F43/$F43)</f>
        <v>0</v>
      </c>
      <c r="G44" s="37">
        <f>IF(G43=0,0,G43/$F43)</f>
        <v>0</v>
      </c>
      <c r="H44" s="37">
        <f>IF(H43=0,0,H43/$F43)</f>
        <v>0</v>
      </c>
      <c r="I44" s="37">
        <f>IF(I43=0,0,I43/$F43)</f>
        <v>0</v>
      </c>
    </row>
    <row r="45" spans="1:9" ht="12" customHeight="1">
      <c r="A45" s="172"/>
      <c r="B45" s="172"/>
      <c r="C45" s="43"/>
      <c r="D45" s="219" t="s">
        <v>422</v>
      </c>
      <c r="E45" s="42"/>
      <c r="F45" s="41">
        <f>SUM(G45:I45)</f>
        <v>0</v>
      </c>
      <c r="G45" s="41">
        <v>0</v>
      </c>
      <c r="H45" s="41">
        <v>0</v>
      </c>
      <c r="I45" s="41">
        <v>0</v>
      </c>
    </row>
    <row r="46" spans="1:9" ht="12" customHeight="1">
      <c r="A46" s="172"/>
      <c r="B46" s="172"/>
      <c r="C46" s="40"/>
      <c r="D46" s="220"/>
      <c r="E46" s="39"/>
      <c r="F46" s="37">
        <f>IF(F45=0,0,F45/$F45)</f>
        <v>0</v>
      </c>
      <c r="G46" s="37">
        <f>IF(G45=0,0,G45/$F45)</f>
        <v>0</v>
      </c>
      <c r="H46" s="37">
        <f>IF(H45=0,0,H45/$F45)</f>
        <v>0</v>
      </c>
      <c r="I46" s="37">
        <f>IF(I45=0,0,I45/$F45)</f>
        <v>0</v>
      </c>
    </row>
    <row r="47" spans="1:9" ht="11.25" customHeight="1">
      <c r="A47" s="172"/>
      <c r="B47" s="172"/>
      <c r="C47" s="43"/>
      <c r="D47" s="219" t="s">
        <v>423</v>
      </c>
      <c r="E47" s="42"/>
      <c r="F47" s="41">
        <f>SUM(G47:I47)</f>
        <v>0</v>
      </c>
      <c r="G47" s="41">
        <v>0</v>
      </c>
      <c r="H47" s="41">
        <v>0</v>
      </c>
      <c r="I47" s="41">
        <v>0</v>
      </c>
    </row>
    <row r="48" spans="1:9" ht="12" customHeight="1">
      <c r="A48" s="172"/>
      <c r="B48" s="172"/>
      <c r="C48" s="40"/>
      <c r="D48" s="220"/>
      <c r="E48" s="39"/>
      <c r="F48" s="37">
        <f>IF(F47=0,0,F47/$F47)</f>
        <v>0</v>
      </c>
      <c r="G48" s="37">
        <f>IF(G47=0,0,G47/$F47)</f>
        <v>0</v>
      </c>
      <c r="H48" s="37">
        <f>IF(H47=0,0,H47/$F47)</f>
        <v>0</v>
      </c>
      <c r="I48" s="37">
        <f>IF(I47=0,0,I47/$F47)</f>
        <v>0</v>
      </c>
    </row>
    <row r="49" spans="1:9" ht="12" customHeight="1">
      <c r="A49" s="172"/>
      <c r="B49" s="172"/>
      <c r="C49" s="43"/>
      <c r="D49" s="219" t="s">
        <v>424</v>
      </c>
      <c r="E49" s="42"/>
      <c r="F49" s="41">
        <f>SUM(G49:I49)</f>
        <v>1</v>
      </c>
      <c r="G49" s="41">
        <v>1</v>
      </c>
      <c r="H49" s="41">
        <v>0</v>
      </c>
      <c r="I49" s="41">
        <v>0</v>
      </c>
    </row>
    <row r="50" spans="1:9" ht="12" customHeight="1">
      <c r="A50" s="172"/>
      <c r="B50" s="172"/>
      <c r="C50" s="40"/>
      <c r="D50" s="220"/>
      <c r="E50" s="39"/>
      <c r="F50" s="37">
        <f>IF(F49=0,0,F49/$F49)</f>
        <v>1</v>
      </c>
      <c r="G50" s="37">
        <f>IF(G49=0,0,G49/$F49)</f>
        <v>1</v>
      </c>
      <c r="H50" s="37">
        <f>IF(H49=0,0,H49/$F49)</f>
        <v>0</v>
      </c>
      <c r="I50" s="37">
        <f>IF(I49=0,0,I49/$F49)</f>
        <v>0</v>
      </c>
    </row>
    <row r="51" spans="1:9" ht="12" customHeight="1">
      <c r="A51" s="172"/>
      <c r="B51" s="172"/>
      <c r="C51" s="43"/>
      <c r="D51" s="219" t="s">
        <v>425</v>
      </c>
      <c r="E51" s="42"/>
      <c r="F51" s="41">
        <f>SUM(G51:I51)</f>
        <v>0</v>
      </c>
      <c r="G51" s="41">
        <v>0</v>
      </c>
      <c r="H51" s="41">
        <v>0</v>
      </c>
      <c r="I51" s="41">
        <v>0</v>
      </c>
    </row>
    <row r="52" spans="1:9" ht="12" customHeight="1">
      <c r="A52" s="172"/>
      <c r="B52" s="172"/>
      <c r="C52" s="40"/>
      <c r="D52" s="220"/>
      <c r="E52" s="39"/>
      <c r="F52" s="37">
        <f>IF(F51=0,0,F51/$F51)</f>
        <v>0</v>
      </c>
      <c r="G52" s="37">
        <f>IF(G51=0,0,G51/$F51)</f>
        <v>0</v>
      </c>
      <c r="H52" s="37">
        <f>IF(H51=0,0,H51/$F51)</f>
        <v>0</v>
      </c>
      <c r="I52" s="37">
        <f>IF(I51=0,0,I51/$F51)</f>
        <v>0</v>
      </c>
    </row>
    <row r="53" spans="1:9" ht="12" customHeight="1">
      <c r="A53" s="172"/>
      <c r="B53" s="172"/>
      <c r="C53" s="43"/>
      <c r="D53" s="219" t="s">
        <v>426</v>
      </c>
      <c r="E53" s="42"/>
      <c r="F53" s="41">
        <f>SUM(G53:I53)</f>
        <v>1</v>
      </c>
      <c r="G53" s="41">
        <v>0</v>
      </c>
      <c r="H53" s="41">
        <v>1</v>
      </c>
      <c r="I53" s="41">
        <v>0</v>
      </c>
    </row>
    <row r="54" spans="1:9" ht="12" customHeight="1">
      <c r="A54" s="172"/>
      <c r="B54" s="172"/>
      <c r="C54" s="40"/>
      <c r="D54" s="220"/>
      <c r="E54" s="39"/>
      <c r="F54" s="37">
        <f>IF(F53=0,0,F53/$F53)</f>
        <v>1</v>
      </c>
      <c r="G54" s="37">
        <f>IF(G53=0,0,G53/$F53)</f>
        <v>0</v>
      </c>
      <c r="H54" s="37">
        <f>IF(H53=0,0,H53/$F53)</f>
        <v>1</v>
      </c>
      <c r="I54" s="37">
        <f>IF(I53=0,0,I53/$F53)</f>
        <v>0</v>
      </c>
    </row>
    <row r="55" spans="1:9" ht="12" customHeight="1">
      <c r="A55" s="172"/>
      <c r="B55" s="172"/>
      <c r="C55" s="43"/>
      <c r="D55" s="219" t="s">
        <v>427</v>
      </c>
      <c r="E55" s="42"/>
      <c r="F55" s="41">
        <f>SUM(G55:I55)</f>
        <v>0</v>
      </c>
      <c r="G55" s="41">
        <v>0</v>
      </c>
      <c r="H55" s="41">
        <v>0</v>
      </c>
      <c r="I55" s="41">
        <v>0</v>
      </c>
    </row>
    <row r="56" spans="1:9" ht="12" customHeight="1">
      <c r="A56" s="172"/>
      <c r="B56" s="172"/>
      <c r="C56" s="40"/>
      <c r="D56" s="220"/>
      <c r="E56" s="39"/>
      <c r="F56" s="37">
        <f>IF(F55=0,0,F55/$F55)</f>
        <v>0</v>
      </c>
      <c r="G56" s="37">
        <f>IF(G55=0,0,G55/$F55)</f>
        <v>0</v>
      </c>
      <c r="H56" s="37">
        <f>IF(H55=0,0,H55/$F55)</f>
        <v>0</v>
      </c>
      <c r="I56" s="37">
        <f>IF(I55=0,0,I55/$F55)</f>
        <v>0</v>
      </c>
    </row>
    <row r="57" spans="1:9" ht="12" customHeight="1">
      <c r="A57" s="172"/>
      <c r="B57" s="172"/>
      <c r="C57" s="43"/>
      <c r="D57" s="219" t="s">
        <v>428</v>
      </c>
      <c r="E57" s="42"/>
      <c r="F57" s="41">
        <f>SUM(G57:I57)</f>
        <v>0</v>
      </c>
      <c r="G57" s="41">
        <v>0</v>
      </c>
      <c r="H57" s="41">
        <v>0</v>
      </c>
      <c r="I57" s="41">
        <v>0</v>
      </c>
    </row>
    <row r="58" spans="1:9" ht="12" customHeight="1">
      <c r="A58" s="172"/>
      <c r="B58" s="172"/>
      <c r="C58" s="40"/>
      <c r="D58" s="220"/>
      <c r="E58" s="39"/>
      <c r="F58" s="37">
        <f>IF(F57=0,0,F57/$F57)</f>
        <v>0</v>
      </c>
      <c r="G58" s="37">
        <f>IF(G57=0,0,G57/$F57)</f>
        <v>0</v>
      </c>
      <c r="H58" s="37">
        <f>IF(H57=0,0,H57/$F57)</f>
        <v>0</v>
      </c>
      <c r="I58" s="37">
        <f>IF(I57=0,0,I57/$F57)</f>
        <v>0</v>
      </c>
    </row>
    <row r="59" spans="1:9" ht="12.75" customHeight="1">
      <c r="A59" s="172"/>
      <c r="B59" s="172"/>
      <c r="C59" s="43"/>
      <c r="D59" s="219" t="s">
        <v>429</v>
      </c>
      <c r="E59" s="42"/>
      <c r="F59" s="41">
        <f>SUM(G59:I59)</f>
        <v>1</v>
      </c>
      <c r="G59" s="41">
        <v>1</v>
      </c>
      <c r="H59" s="41">
        <v>0</v>
      </c>
      <c r="I59" s="41">
        <v>0</v>
      </c>
    </row>
    <row r="60" spans="1:9" ht="12.75" customHeight="1">
      <c r="A60" s="172"/>
      <c r="B60" s="172"/>
      <c r="C60" s="40"/>
      <c r="D60" s="220"/>
      <c r="E60" s="39"/>
      <c r="F60" s="37">
        <f>IF(F59=0,0,F59/$F59)</f>
        <v>1</v>
      </c>
      <c r="G60" s="37">
        <f>IF(G59=0,0,G59/$F59)</f>
        <v>1</v>
      </c>
      <c r="H60" s="37">
        <f>IF(H59=0,0,H59/$F59)</f>
        <v>0</v>
      </c>
      <c r="I60" s="37">
        <f>IF(I59=0,0,I59/$F59)</f>
        <v>0</v>
      </c>
    </row>
    <row r="61" spans="1:9" ht="12" customHeight="1">
      <c r="A61" s="172"/>
      <c r="B61" s="172"/>
      <c r="C61" s="43"/>
      <c r="D61" s="219" t="s">
        <v>21</v>
      </c>
      <c r="E61" s="42"/>
      <c r="F61" s="41">
        <f>SUM(G61:I61)</f>
        <v>0</v>
      </c>
      <c r="G61" s="41">
        <v>0</v>
      </c>
      <c r="H61" s="41">
        <v>0</v>
      </c>
      <c r="I61" s="41">
        <v>0</v>
      </c>
    </row>
    <row r="62" spans="1:9" ht="12" customHeight="1">
      <c r="A62" s="172"/>
      <c r="B62" s="172"/>
      <c r="C62" s="40"/>
      <c r="D62" s="220"/>
      <c r="E62" s="39"/>
      <c r="F62" s="37">
        <f>IF(F61=0,0,F61/$F61)</f>
        <v>0</v>
      </c>
      <c r="G62" s="37">
        <f>IF(G61=0,0,G61/$F61)</f>
        <v>0</v>
      </c>
      <c r="H62" s="37">
        <f>IF(H61=0,0,H61/$F61)</f>
        <v>0</v>
      </c>
      <c r="I62" s="37">
        <f>IF(I61=0,0,I61/$F61)</f>
        <v>0</v>
      </c>
    </row>
    <row r="63" spans="1:9" ht="12" customHeight="1">
      <c r="A63" s="172"/>
      <c r="B63" s="172"/>
      <c r="C63" s="43"/>
      <c r="D63" s="219" t="s">
        <v>430</v>
      </c>
      <c r="E63" s="42"/>
      <c r="F63" s="41">
        <f>SUM(G63:I63)</f>
        <v>0</v>
      </c>
      <c r="G63" s="41">
        <v>0</v>
      </c>
      <c r="H63" s="41">
        <v>0</v>
      </c>
      <c r="I63" s="41">
        <v>0</v>
      </c>
    </row>
    <row r="64" spans="1:9" ht="12" customHeight="1">
      <c r="A64" s="172"/>
      <c r="B64" s="172"/>
      <c r="C64" s="40"/>
      <c r="D64" s="220"/>
      <c r="E64" s="39"/>
      <c r="F64" s="37">
        <f>IF(F63=0,0,F63/$F63)</f>
        <v>0</v>
      </c>
      <c r="G64" s="37">
        <f>IF(G63=0,0,G63/$F63)</f>
        <v>0</v>
      </c>
      <c r="H64" s="37">
        <f>IF(H63=0,0,H63/$F63)</f>
        <v>0</v>
      </c>
      <c r="I64" s="37">
        <f>IF(I63=0,0,I63/$F63)</f>
        <v>0</v>
      </c>
    </row>
    <row r="65" spans="1:9" ht="12" customHeight="1">
      <c r="A65" s="172"/>
      <c r="B65" s="172"/>
      <c r="C65" s="43"/>
      <c r="D65" s="219" t="s">
        <v>431</v>
      </c>
      <c r="E65" s="42"/>
      <c r="F65" s="41">
        <f>SUM(G65:I65)</f>
        <v>0</v>
      </c>
      <c r="G65" s="41">
        <v>0</v>
      </c>
      <c r="H65" s="41">
        <v>0</v>
      </c>
      <c r="I65" s="41">
        <v>0</v>
      </c>
    </row>
    <row r="66" spans="1:9" ht="12" customHeight="1">
      <c r="A66" s="172"/>
      <c r="B66" s="172"/>
      <c r="C66" s="40"/>
      <c r="D66" s="220"/>
      <c r="E66" s="39"/>
      <c r="F66" s="37">
        <f>IF(F65=0,0,F65/$F65)</f>
        <v>0</v>
      </c>
      <c r="G66" s="37">
        <f>IF(G65=0,0,G65/$F65)</f>
        <v>0</v>
      </c>
      <c r="H66" s="37">
        <f>IF(H65=0,0,H65/$F65)</f>
        <v>0</v>
      </c>
      <c r="I66" s="37">
        <f>IF(I65=0,0,I65/$F65)</f>
        <v>0</v>
      </c>
    </row>
    <row r="67" spans="1:9" ht="12" customHeight="1">
      <c r="A67" s="172"/>
      <c r="B67" s="172"/>
      <c r="C67" s="43"/>
      <c r="D67" s="219" t="s">
        <v>432</v>
      </c>
      <c r="E67" s="42"/>
      <c r="F67" s="41">
        <f>SUM(G67:I67)</f>
        <v>1</v>
      </c>
      <c r="G67" s="41">
        <v>1</v>
      </c>
      <c r="H67" s="41">
        <v>0</v>
      </c>
      <c r="I67" s="41">
        <v>0</v>
      </c>
    </row>
    <row r="68" spans="1:9" ht="12" customHeight="1">
      <c r="A68" s="172"/>
      <c r="B68" s="173"/>
      <c r="C68" s="40"/>
      <c r="D68" s="220"/>
      <c r="E68" s="39"/>
      <c r="F68" s="37">
        <f>IF(F67=0,0,F67/$F67)</f>
        <v>1</v>
      </c>
      <c r="G68" s="37">
        <f>IF(G67=0,0,G67/$F67)</f>
        <v>1</v>
      </c>
      <c r="H68" s="37">
        <f>IF(H67=0,0,H67/$F67)</f>
        <v>0</v>
      </c>
      <c r="I68" s="37">
        <f>IF(I67=0,0,I67/$F67)</f>
        <v>0</v>
      </c>
    </row>
    <row r="69" spans="1:9" ht="12" customHeight="1">
      <c r="A69" s="172"/>
      <c r="B69" s="171" t="s">
        <v>17</v>
      </c>
      <c r="C69" s="43"/>
      <c r="D69" s="219" t="s">
        <v>16</v>
      </c>
      <c r="E69" s="42"/>
      <c r="F69" s="41">
        <f>SUM(G69:I69)</f>
        <v>20</v>
      </c>
      <c r="G69" s="41">
        <f>SUM(G71,G73,G75,G77,G79,G81,G83,G85,G87,G89,G91,G93,G95,G97,G99)</f>
        <v>3</v>
      </c>
      <c r="H69" s="41">
        <f>SUM(H71,H73,H75,H77,H79,H81,H83,H85,H87,H89,H91,H93,H95,H97,H99)</f>
        <v>12</v>
      </c>
      <c r="I69" s="41">
        <f>SUM(I71,I73,I75,I77,I79,I81,I83,I85,I87,I89,I91,I93,I95,I97,I99)</f>
        <v>5</v>
      </c>
    </row>
    <row r="70" spans="1:9" ht="12" customHeight="1">
      <c r="A70" s="172"/>
      <c r="B70" s="172"/>
      <c r="C70" s="40"/>
      <c r="D70" s="220"/>
      <c r="E70" s="39"/>
      <c r="F70" s="37">
        <f>IF(F69=0,0,F69/$F69)</f>
        <v>1</v>
      </c>
      <c r="G70" s="37">
        <f>IF(G69=0,0,G69/$F69)</f>
        <v>0.15</v>
      </c>
      <c r="H70" s="37">
        <f>IF(H69=0,0,H69/$F69)</f>
        <v>0.6</v>
      </c>
      <c r="I70" s="37">
        <f>IF(I69=0,0,I69/$F69)</f>
        <v>0.25</v>
      </c>
    </row>
    <row r="71" spans="1:9" ht="12" customHeight="1">
      <c r="A71" s="172"/>
      <c r="B71" s="172"/>
      <c r="C71" s="43"/>
      <c r="D71" s="219" t="s">
        <v>281</v>
      </c>
      <c r="E71" s="42"/>
      <c r="F71" s="41">
        <f>SUM(G71:I71)</f>
        <v>0</v>
      </c>
      <c r="G71" s="41">
        <v>0</v>
      </c>
      <c r="H71" s="41">
        <v>0</v>
      </c>
      <c r="I71" s="41">
        <v>0</v>
      </c>
    </row>
    <row r="72" spans="1:9" ht="12" customHeight="1">
      <c r="A72" s="172"/>
      <c r="B72" s="172"/>
      <c r="C72" s="40"/>
      <c r="D72" s="220"/>
      <c r="E72" s="39"/>
      <c r="F72" s="37">
        <f>IF(F71=0,0,F71/$F71)</f>
        <v>0</v>
      </c>
      <c r="G72" s="37">
        <f>IF(G71=0,0,G71/$F71)</f>
        <v>0</v>
      </c>
      <c r="H72" s="37">
        <f>IF(H71=0,0,H71/$F71)</f>
        <v>0</v>
      </c>
      <c r="I72" s="37">
        <f>IF(I71=0,0,I71/$F71)</f>
        <v>0</v>
      </c>
    </row>
    <row r="73" spans="1:9" ht="12" customHeight="1">
      <c r="A73" s="172"/>
      <c r="B73" s="172"/>
      <c r="C73" s="43"/>
      <c r="D73" s="219" t="s">
        <v>280</v>
      </c>
      <c r="E73" s="42"/>
      <c r="F73" s="41">
        <f>SUM(G73:I73)</f>
        <v>0</v>
      </c>
      <c r="G73" s="41">
        <v>0</v>
      </c>
      <c r="H73" s="41">
        <v>0</v>
      </c>
      <c r="I73" s="41">
        <v>0</v>
      </c>
    </row>
    <row r="74" spans="1:9" ht="12" customHeight="1">
      <c r="A74" s="172"/>
      <c r="B74" s="172"/>
      <c r="C74" s="40"/>
      <c r="D74" s="220"/>
      <c r="E74" s="39"/>
      <c r="F74" s="37">
        <f>IF(F73=0,0,F73/$F73)</f>
        <v>0</v>
      </c>
      <c r="G74" s="37">
        <f>IF(G73=0,0,G73/$F73)</f>
        <v>0</v>
      </c>
      <c r="H74" s="37">
        <f>IF(H73=0,0,H73/$F73)</f>
        <v>0</v>
      </c>
      <c r="I74" s="37">
        <f>IF(I73=0,0,I73/$F73)</f>
        <v>0</v>
      </c>
    </row>
    <row r="75" spans="1:9" ht="12" customHeight="1">
      <c r="A75" s="172"/>
      <c r="B75" s="172"/>
      <c r="C75" s="43"/>
      <c r="D75" s="219" t="s">
        <v>13</v>
      </c>
      <c r="E75" s="42"/>
      <c r="F75" s="41">
        <f>SUM(G75:I75)</f>
        <v>0</v>
      </c>
      <c r="G75" s="41">
        <v>0</v>
      </c>
      <c r="H75" s="41">
        <v>0</v>
      </c>
      <c r="I75" s="41">
        <v>0</v>
      </c>
    </row>
    <row r="76" spans="1:9" ht="12" customHeight="1">
      <c r="A76" s="172"/>
      <c r="B76" s="172"/>
      <c r="C76" s="40"/>
      <c r="D76" s="220"/>
      <c r="E76" s="39"/>
      <c r="F76" s="37">
        <f>IF(F75=0,0,F75/$F75)</f>
        <v>0</v>
      </c>
      <c r="G76" s="37">
        <f>IF(G75=0,0,G75/$F75)</f>
        <v>0</v>
      </c>
      <c r="H76" s="37">
        <f>IF(H75=0,0,H75/$F75)</f>
        <v>0</v>
      </c>
      <c r="I76" s="37">
        <f>IF(I75=0,0,I75/$F75)</f>
        <v>0</v>
      </c>
    </row>
    <row r="77" spans="1:9" ht="12" customHeight="1">
      <c r="A77" s="172"/>
      <c r="B77" s="172"/>
      <c r="C77" s="43"/>
      <c r="D77" s="219" t="s">
        <v>279</v>
      </c>
      <c r="E77" s="42"/>
      <c r="F77" s="41">
        <f>SUM(G77:I77)</f>
        <v>1</v>
      </c>
      <c r="G77" s="41">
        <v>0</v>
      </c>
      <c r="H77" s="41">
        <v>1</v>
      </c>
      <c r="I77" s="41">
        <v>0</v>
      </c>
    </row>
    <row r="78" spans="1:9" ht="12" customHeight="1">
      <c r="A78" s="172"/>
      <c r="B78" s="172"/>
      <c r="C78" s="40"/>
      <c r="D78" s="220"/>
      <c r="E78" s="39"/>
      <c r="F78" s="37">
        <f>IF(F77=0,0,F77/$F77)</f>
        <v>1</v>
      </c>
      <c r="G78" s="37">
        <f>IF(G77=0,0,G77/$F77)</f>
        <v>0</v>
      </c>
      <c r="H78" s="37">
        <f>IF(H77=0,0,H77/$F77)</f>
        <v>1</v>
      </c>
      <c r="I78" s="37">
        <f>IF(I77=0,0,I77/$F77)</f>
        <v>0</v>
      </c>
    </row>
    <row r="79" spans="1:9" ht="12" customHeight="1">
      <c r="A79" s="172"/>
      <c r="B79" s="172"/>
      <c r="C79" s="43"/>
      <c r="D79" s="219" t="s">
        <v>278</v>
      </c>
      <c r="E79" s="42"/>
      <c r="F79" s="41">
        <f>SUM(G79:I79)</f>
        <v>0</v>
      </c>
      <c r="G79" s="41">
        <v>0</v>
      </c>
      <c r="H79" s="41">
        <v>0</v>
      </c>
      <c r="I79" s="41">
        <v>0</v>
      </c>
    </row>
    <row r="80" spans="1:9" ht="12" customHeight="1">
      <c r="A80" s="172"/>
      <c r="B80" s="172"/>
      <c r="C80" s="40"/>
      <c r="D80" s="220"/>
      <c r="E80" s="39"/>
      <c r="F80" s="37">
        <f>IF(F79=0,0,F79/$F79)</f>
        <v>0</v>
      </c>
      <c r="G80" s="37">
        <f>IF(G79=0,0,G79/$F79)</f>
        <v>0</v>
      </c>
      <c r="H80" s="37">
        <f>IF(H79=0,0,H79/$F79)</f>
        <v>0</v>
      </c>
      <c r="I80" s="37">
        <f>IF(I79=0,0,I79/$F79)</f>
        <v>0</v>
      </c>
    </row>
    <row r="81" spans="1:9" ht="12" customHeight="1">
      <c r="A81" s="172"/>
      <c r="B81" s="172"/>
      <c r="C81" s="43"/>
      <c r="D81" s="219" t="s">
        <v>10</v>
      </c>
      <c r="E81" s="42"/>
      <c r="F81" s="41">
        <f>SUM(G81:I81)</f>
        <v>4</v>
      </c>
      <c r="G81" s="41">
        <v>0</v>
      </c>
      <c r="H81" s="41">
        <v>4</v>
      </c>
      <c r="I81" s="41">
        <v>0</v>
      </c>
    </row>
    <row r="82" spans="1:9" ht="12" customHeight="1">
      <c r="A82" s="172"/>
      <c r="B82" s="172"/>
      <c r="C82" s="40"/>
      <c r="D82" s="220"/>
      <c r="E82" s="39"/>
      <c r="F82" s="37">
        <f>IF(F81=0,0,F81/$F81)</f>
        <v>1</v>
      </c>
      <c r="G82" s="37">
        <f>IF(G81=0,0,G81/$F81)</f>
        <v>0</v>
      </c>
      <c r="H82" s="37">
        <f>IF(H81=0,0,H81/$F81)</f>
        <v>1</v>
      </c>
      <c r="I82" s="37">
        <f>IF(I81=0,0,I81/$F81)</f>
        <v>0</v>
      </c>
    </row>
    <row r="83" spans="1:9" ht="12" customHeight="1">
      <c r="A83" s="172"/>
      <c r="B83" s="172"/>
      <c r="C83" s="43"/>
      <c r="D83" s="219" t="s">
        <v>9</v>
      </c>
      <c r="E83" s="42"/>
      <c r="F83" s="41">
        <f>SUM(G83:I83)</f>
        <v>0</v>
      </c>
      <c r="G83" s="41">
        <v>0</v>
      </c>
      <c r="H83" s="41">
        <v>0</v>
      </c>
      <c r="I83" s="41">
        <v>0</v>
      </c>
    </row>
    <row r="84" spans="1:9" ht="12" customHeight="1">
      <c r="A84" s="172"/>
      <c r="B84" s="172"/>
      <c r="C84" s="40"/>
      <c r="D84" s="220"/>
      <c r="E84" s="39"/>
      <c r="F84" s="37">
        <f>IF(F83=0,0,F83/$F83)</f>
        <v>0</v>
      </c>
      <c r="G84" s="37">
        <f>IF(G83=0,0,G83/$F83)</f>
        <v>0</v>
      </c>
      <c r="H84" s="37">
        <f>IF(H83=0,0,H83/$F83)</f>
        <v>0</v>
      </c>
      <c r="I84" s="37">
        <f>IF(I83=0,0,I83/$F83)</f>
        <v>0</v>
      </c>
    </row>
    <row r="85" spans="1:9" ht="12" customHeight="1">
      <c r="A85" s="172"/>
      <c r="B85" s="172"/>
      <c r="C85" s="43"/>
      <c r="D85" s="219" t="s">
        <v>277</v>
      </c>
      <c r="E85" s="42"/>
      <c r="F85" s="41">
        <f>SUM(G85:I85)</f>
        <v>0</v>
      </c>
      <c r="G85" s="41">
        <v>0</v>
      </c>
      <c r="H85" s="41">
        <v>0</v>
      </c>
      <c r="I85" s="41">
        <v>0</v>
      </c>
    </row>
    <row r="86" spans="1:9" ht="12" customHeight="1">
      <c r="A86" s="172"/>
      <c r="B86" s="172"/>
      <c r="C86" s="40"/>
      <c r="D86" s="220"/>
      <c r="E86" s="39"/>
      <c r="F86" s="37">
        <f>IF(F85=0,0,F85/$F85)</f>
        <v>0</v>
      </c>
      <c r="G86" s="37">
        <f>IF(G85=0,0,G85/$F85)</f>
        <v>0</v>
      </c>
      <c r="H86" s="37">
        <f>IF(H85=0,0,H85/$F85)</f>
        <v>0</v>
      </c>
      <c r="I86" s="37">
        <f>IF(I85=0,0,I85/$F85)</f>
        <v>0</v>
      </c>
    </row>
    <row r="87" spans="1:9" ht="13.5" customHeight="1">
      <c r="A87" s="172"/>
      <c r="B87" s="172"/>
      <c r="C87" s="43"/>
      <c r="D87" s="224" t="s">
        <v>276</v>
      </c>
      <c r="E87" s="42"/>
      <c r="F87" s="41">
        <f>SUM(G87:I87)</f>
        <v>1</v>
      </c>
      <c r="G87" s="41">
        <v>1</v>
      </c>
      <c r="H87" s="41">
        <v>0</v>
      </c>
      <c r="I87" s="41">
        <v>0</v>
      </c>
    </row>
    <row r="88" spans="1:9" ht="13.5" customHeight="1">
      <c r="A88" s="172"/>
      <c r="B88" s="172"/>
      <c r="C88" s="40"/>
      <c r="D88" s="220"/>
      <c r="E88" s="39"/>
      <c r="F88" s="37">
        <f>IF(F87=0,0,F87/$F87)</f>
        <v>1</v>
      </c>
      <c r="G88" s="37">
        <f>IF(G87=0,0,G87/$F87)</f>
        <v>1</v>
      </c>
      <c r="H88" s="37">
        <f>IF(H87=0,0,H87/$F87)</f>
        <v>0</v>
      </c>
      <c r="I88" s="37">
        <f>IF(I87=0,0,I87/$F87)</f>
        <v>0</v>
      </c>
    </row>
    <row r="89" spans="1:9" ht="12" customHeight="1">
      <c r="A89" s="172"/>
      <c r="B89" s="172"/>
      <c r="C89" s="43"/>
      <c r="D89" s="219" t="s">
        <v>275</v>
      </c>
      <c r="E89" s="42"/>
      <c r="F89" s="41">
        <f>SUM(G89:I89)</f>
        <v>0</v>
      </c>
      <c r="G89" s="41">
        <v>0</v>
      </c>
      <c r="H89" s="41">
        <v>0</v>
      </c>
      <c r="I89" s="41">
        <v>0</v>
      </c>
    </row>
    <row r="90" spans="1:9" ht="12" customHeight="1">
      <c r="A90" s="172"/>
      <c r="B90" s="172"/>
      <c r="C90" s="40"/>
      <c r="D90" s="220"/>
      <c r="E90" s="39"/>
      <c r="F90" s="37">
        <f>IF(F89=0,0,F89/$F89)</f>
        <v>0</v>
      </c>
      <c r="G90" s="37">
        <f>IF(G89=0,0,G89/$F89)</f>
        <v>0</v>
      </c>
      <c r="H90" s="37">
        <f>IF(H89=0,0,H89/$F89)</f>
        <v>0</v>
      </c>
      <c r="I90" s="37">
        <f>IF(I89=0,0,I89/$F89)</f>
        <v>0</v>
      </c>
    </row>
    <row r="91" spans="1:9" ht="12" customHeight="1">
      <c r="A91" s="172"/>
      <c r="B91" s="172"/>
      <c r="C91" s="43"/>
      <c r="D91" s="219" t="s">
        <v>274</v>
      </c>
      <c r="E91" s="42"/>
      <c r="F91" s="41">
        <f>SUM(G91:I91)</f>
        <v>0</v>
      </c>
      <c r="G91" s="41">
        <v>0</v>
      </c>
      <c r="H91" s="41">
        <v>0</v>
      </c>
      <c r="I91" s="41">
        <v>0</v>
      </c>
    </row>
    <row r="92" spans="1:9" ht="12" customHeight="1">
      <c r="A92" s="172"/>
      <c r="B92" s="172"/>
      <c r="C92" s="40"/>
      <c r="D92" s="220"/>
      <c r="E92" s="39"/>
      <c r="F92" s="37">
        <f>IF(F91=0,0,F91/$F91)</f>
        <v>0</v>
      </c>
      <c r="G92" s="37">
        <f>IF(G91=0,0,G91/$F91)</f>
        <v>0</v>
      </c>
      <c r="H92" s="37">
        <f>IF(H91=0,0,H91/$F91)</f>
        <v>0</v>
      </c>
      <c r="I92" s="37">
        <f>IF(I91=0,0,I91/$F91)</f>
        <v>0</v>
      </c>
    </row>
    <row r="93" spans="1:9" ht="12" customHeight="1">
      <c r="A93" s="172"/>
      <c r="B93" s="172"/>
      <c r="C93" s="43"/>
      <c r="D93" s="219" t="s">
        <v>273</v>
      </c>
      <c r="E93" s="42"/>
      <c r="F93" s="41">
        <f>SUM(G93:I93)</f>
        <v>0</v>
      </c>
      <c r="G93" s="41">
        <v>0</v>
      </c>
      <c r="H93" s="41">
        <v>0</v>
      </c>
      <c r="I93" s="41">
        <v>0</v>
      </c>
    </row>
    <row r="94" spans="1:9" ht="12" customHeight="1">
      <c r="A94" s="172"/>
      <c r="B94" s="172"/>
      <c r="C94" s="40"/>
      <c r="D94" s="220"/>
      <c r="E94" s="39"/>
      <c r="F94" s="37">
        <f>IF(F93=0,0,F93/$F93)</f>
        <v>0</v>
      </c>
      <c r="G94" s="37">
        <f>IF(G93=0,0,G93/$F93)</f>
        <v>0</v>
      </c>
      <c r="H94" s="37">
        <f>IF(H93=0,0,H93/$F93)</f>
        <v>0</v>
      </c>
      <c r="I94" s="37">
        <f>IF(I93=0,0,I93/$F93)</f>
        <v>0</v>
      </c>
    </row>
    <row r="95" spans="1:9" ht="12" customHeight="1">
      <c r="A95" s="172"/>
      <c r="B95" s="172"/>
      <c r="C95" s="43"/>
      <c r="D95" s="219" t="s">
        <v>272</v>
      </c>
      <c r="E95" s="42"/>
      <c r="F95" s="41">
        <f>SUM(G95:I95)</f>
        <v>10</v>
      </c>
      <c r="G95" s="41">
        <v>2</v>
      </c>
      <c r="H95" s="41">
        <v>3</v>
      </c>
      <c r="I95" s="41">
        <v>5</v>
      </c>
    </row>
    <row r="96" spans="1:9" ht="12" customHeight="1">
      <c r="A96" s="172"/>
      <c r="B96" s="172"/>
      <c r="C96" s="40"/>
      <c r="D96" s="220"/>
      <c r="E96" s="39"/>
      <c r="F96" s="37">
        <f>IF(F95=0,0,F95/$F95)</f>
        <v>1</v>
      </c>
      <c r="G96" s="37">
        <f>IF(G95=0,0,G95/$F95)</f>
        <v>0.2</v>
      </c>
      <c r="H96" s="37">
        <f>IF(H95=0,0,H95/$F95)</f>
        <v>0.3</v>
      </c>
      <c r="I96" s="37">
        <f>IF(I95=0,0,I95/$F95)</f>
        <v>0.5</v>
      </c>
    </row>
    <row r="97" spans="1:9" ht="12" customHeight="1">
      <c r="A97" s="172"/>
      <c r="B97" s="172"/>
      <c r="C97" s="43"/>
      <c r="D97" s="219" t="s">
        <v>271</v>
      </c>
      <c r="E97" s="42"/>
      <c r="F97" s="41">
        <f>SUM(G97:I97)</f>
        <v>0</v>
      </c>
      <c r="G97" s="41">
        <v>0</v>
      </c>
      <c r="H97" s="41">
        <v>0</v>
      </c>
      <c r="I97" s="41">
        <v>0</v>
      </c>
    </row>
    <row r="98" spans="1:9" ht="12" customHeight="1">
      <c r="A98" s="172"/>
      <c r="B98" s="172"/>
      <c r="C98" s="40"/>
      <c r="D98" s="220"/>
      <c r="E98" s="39"/>
      <c r="F98" s="37">
        <f>IF(F97=0,0,F97/$F97)</f>
        <v>0</v>
      </c>
      <c r="G98" s="37">
        <f>IF(G97=0,0,G97/$F97)</f>
        <v>0</v>
      </c>
      <c r="H98" s="37">
        <f>IF(H97=0,0,H97/$F97)</f>
        <v>0</v>
      </c>
      <c r="I98" s="37">
        <f>IF(I97=0,0,I97/$F97)</f>
        <v>0</v>
      </c>
    </row>
    <row r="99" spans="1:9" ht="12.75" customHeight="1">
      <c r="A99" s="172"/>
      <c r="B99" s="172"/>
      <c r="C99" s="43"/>
      <c r="D99" s="219" t="s">
        <v>270</v>
      </c>
      <c r="E99" s="42"/>
      <c r="F99" s="41">
        <f>SUM(G99:I99)</f>
        <v>4</v>
      </c>
      <c r="G99" s="41">
        <v>0</v>
      </c>
      <c r="H99" s="41">
        <v>4</v>
      </c>
      <c r="I99" s="41">
        <v>0</v>
      </c>
    </row>
    <row r="100" spans="1:9" ht="12.75" customHeight="1">
      <c r="A100" s="173"/>
      <c r="B100" s="173"/>
      <c r="C100" s="40"/>
      <c r="D100" s="220"/>
      <c r="E100" s="39"/>
      <c r="F100" s="37">
        <f>IF(F99=0,0,F99/$F99)</f>
        <v>1</v>
      </c>
      <c r="G100" s="37">
        <f>IF(G99=0,0,G99/$F99)</f>
        <v>0</v>
      </c>
      <c r="H100" s="37">
        <f>IF(H99=0,0,H99/$F99)</f>
        <v>1</v>
      </c>
      <c r="I100" s="37">
        <f>IF(I99=0,0,I99/$F99)</f>
        <v>0</v>
      </c>
    </row>
  </sheetData>
  <mergeCells count="57">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D31:D32"/>
    <mergeCell ref="D33:D34"/>
    <mergeCell ref="A7:E8"/>
    <mergeCell ref="A9:A18"/>
    <mergeCell ref="B9:E10"/>
    <mergeCell ref="B11:E12"/>
    <mergeCell ref="B13:E14"/>
    <mergeCell ref="B15:E16"/>
    <mergeCell ref="B17:E18"/>
    <mergeCell ref="A3:E6"/>
    <mergeCell ref="F3:I4"/>
    <mergeCell ref="F5:F6"/>
    <mergeCell ref="G5:G6"/>
    <mergeCell ref="H5:H6"/>
    <mergeCell ref="I5:I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9:I100" formula="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91"/>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10.125" style="3" customWidth="1"/>
    <col min="15" max="16384" width="9" style="3"/>
  </cols>
  <sheetData>
    <row r="1" spans="1:14" ht="14.25">
      <c r="A1" s="18" t="s">
        <v>649</v>
      </c>
    </row>
    <row r="3" spans="1:14" ht="14.25" customHeight="1">
      <c r="A3" s="158" t="s">
        <v>64</v>
      </c>
      <c r="B3" s="159"/>
      <c r="C3" s="159"/>
      <c r="D3" s="159"/>
      <c r="E3" s="160"/>
      <c r="F3" s="167" t="s">
        <v>63</v>
      </c>
      <c r="G3" s="250" t="s">
        <v>137</v>
      </c>
      <c r="H3" s="250"/>
      <c r="I3" s="210" t="s">
        <v>136</v>
      </c>
      <c r="J3" s="210"/>
      <c r="K3" s="210" t="s">
        <v>135</v>
      </c>
      <c r="L3" s="210"/>
      <c r="M3" s="184" t="s">
        <v>134</v>
      </c>
      <c r="N3" s="185"/>
    </row>
    <row r="4" spans="1:14" ht="42" customHeight="1">
      <c r="A4" s="161"/>
      <c r="B4" s="162"/>
      <c r="C4" s="162"/>
      <c r="D4" s="162"/>
      <c r="E4" s="163"/>
      <c r="F4" s="168"/>
      <c r="G4" s="250"/>
      <c r="H4" s="250"/>
      <c r="I4" s="210"/>
      <c r="J4" s="210"/>
      <c r="K4" s="210"/>
      <c r="L4" s="210"/>
      <c r="M4" s="186"/>
      <c r="N4" s="187"/>
    </row>
    <row r="5" spans="1:14" ht="15" customHeight="1">
      <c r="A5" s="161"/>
      <c r="B5" s="162"/>
      <c r="C5" s="162"/>
      <c r="D5" s="162"/>
      <c r="E5" s="163"/>
      <c r="F5" s="150"/>
      <c r="G5" s="151" t="s">
        <v>52</v>
      </c>
      <c r="H5" s="153" t="s">
        <v>51</v>
      </c>
      <c r="I5" s="151" t="s">
        <v>52</v>
      </c>
      <c r="J5" s="153" t="s">
        <v>51</v>
      </c>
      <c r="K5" s="151" t="s">
        <v>52</v>
      </c>
      <c r="L5" s="153" t="s">
        <v>51</v>
      </c>
      <c r="M5" s="151" t="s">
        <v>52</v>
      </c>
      <c r="N5" s="153" t="s">
        <v>51</v>
      </c>
    </row>
    <row r="6" spans="1:14" ht="15" customHeight="1">
      <c r="A6" s="164"/>
      <c r="B6" s="165"/>
      <c r="C6" s="165"/>
      <c r="D6" s="165"/>
      <c r="E6" s="166"/>
      <c r="F6" s="150"/>
      <c r="G6" s="152"/>
      <c r="H6" s="154"/>
      <c r="I6" s="152"/>
      <c r="J6" s="154"/>
      <c r="K6" s="152"/>
      <c r="L6" s="154"/>
      <c r="M6" s="152"/>
      <c r="N6" s="154"/>
    </row>
    <row r="7" spans="1:14" ht="23.1" customHeight="1">
      <c r="A7" s="155" t="s">
        <v>50</v>
      </c>
      <c r="B7" s="156"/>
      <c r="C7" s="156"/>
      <c r="D7" s="156"/>
      <c r="E7" s="157"/>
      <c r="F7" s="10">
        <f t="shared" ref="F7:F53" si="0">SUM(G7,I7,K7,M7)</f>
        <v>912</v>
      </c>
      <c r="G7" s="9">
        <f>SUM(G8:G12)</f>
        <v>742</v>
      </c>
      <c r="H7" s="8">
        <f t="shared" ref="H7:H53" si="1">IF(G7=0,0,G7/$F7*100)</f>
        <v>81.359649122807014</v>
      </c>
      <c r="I7" s="9">
        <f>SUM(I8:I12)</f>
        <v>69</v>
      </c>
      <c r="J7" s="8">
        <f t="shared" ref="J7:J53" si="2">IF(I7=0,0,I7/$F7*100)</f>
        <v>7.5657894736842106</v>
      </c>
      <c r="K7" s="9">
        <f>SUM(K8:K12)</f>
        <v>88</v>
      </c>
      <c r="L7" s="8">
        <f t="shared" ref="L7:L53" si="3">IF(K7=0,0,K7/$F7*100)</f>
        <v>9.6491228070175428</v>
      </c>
      <c r="M7" s="9">
        <f>SUM(M8:M12)</f>
        <v>13</v>
      </c>
      <c r="N7" s="8">
        <f t="shared" ref="N7:N53" si="4">IF(M7=0,0,M7/$F7*100)</f>
        <v>1.4254385964912279</v>
      </c>
    </row>
    <row r="8" spans="1:14" ht="23.1" customHeight="1">
      <c r="A8" s="174" t="s">
        <v>49</v>
      </c>
      <c r="B8" s="177" t="s">
        <v>48</v>
      </c>
      <c r="C8" s="178"/>
      <c r="D8" s="178"/>
      <c r="E8" s="179"/>
      <c r="F8" s="10">
        <f t="shared" si="0"/>
        <v>277</v>
      </c>
      <c r="G8" s="9">
        <v>139</v>
      </c>
      <c r="H8" s="8">
        <f t="shared" si="1"/>
        <v>50.180505415162457</v>
      </c>
      <c r="I8" s="9">
        <v>56</v>
      </c>
      <c r="J8" s="8">
        <f t="shared" si="2"/>
        <v>20.216606498194945</v>
      </c>
      <c r="K8" s="9">
        <v>74</v>
      </c>
      <c r="L8" s="8">
        <f t="shared" si="3"/>
        <v>26.714801444043324</v>
      </c>
      <c r="M8" s="9">
        <v>8</v>
      </c>
      <c r="N8" s="8">
        <f t="shared" si="4"/>
        <v>2.8880866425992782</v>
      </c>
    </row>
    <row r="9" spans="1:14" ht="23.1" customHeight="1">
      <c r="A9" s="175"/>
      <c r="B9" s="177" t="s">
        <v>47</v>
      </c>
      <c r="C9" s="178"/>
      <c r="D9" s="178"/>
      <c r="E9" s="179"/>
      <c r="F9" s="10">
        <f t="shared" si="0"/>
        <v>147</v>
      </c>
      <c r="G9" s="9">
        <v>128</v>
      </c>
      <c r="H9" s="8">
        <f t="shared" si="1"/>
        <v>87.074829931972786</v>
      </c>
      <c r="I9" s="9">
        <v>9</v>
      </c>
      <c r="J9" s="8">
        <f t="shared" si="2"/>
        <v>6.1224489795918364</v>
      </c>
      <c r="K9" s="9">
        <v>10</v>
      </c>
      <c r="L9" s="8">
        <f t="shared" si="3"/>
        <v>6.8027210884353746</v>
      </c>
      <c r="M9" s="9">
        <v>0</v>
      </c>
      <c r="N9" s="8">
        <f t="shared" si="4"/>
        <v>0</v>
      </c>
    </row>
    <row r="10" spans="1:14" ht="23.1" customHeight="1">
      <c r="A10" s="175"/>
      <c r="B10" s="177" t="s">
        <v>46</v>
      </c>
      <c r="C10" s="178"/>
      <c r="D10" s="178"/>
      <c r="E10" s="179"/>
      <c r="F10" s="10">
        <f t="shared" si="0"/>
        <v>222</v>
      </c>
      <c r="G10" s="9">
        <v>216</v>
      </c>
      <c r="H10" s="8">
        <f t="shared" si="1"/>
        <v>97.297297297297305</v>
      </c>
      <c r="I10" s="9">
        <v>2</v>
      </c>
      <c r="J10" s="8">
        <f t="shared" si="2"/>
        <v>0.90090090090090091</v>
      </c>
      <c r="K10" s="9">
        <v>2</v>
      </c>
      <c r="L10" s="8">
        <f t="shared" si="3"/>
        <v>0.90090090090090091</v>
      </c>
      <c r="M10" s="9">
        <v>2</v>
      </c>
      <c r="N10" s="8">
        <f t="shared" si="4"/>
        <v>0.90090090090090091</v>
      </c>
    </row>
    <row r="11" spans="1:14" ht="23.1" customHeight="1">
      <c r="A11" s="175"/>
      <c r="B11" s="177" t="s">
        <v>45</v>
      </c>
      <c r="C11" s="178"/>
      <c r="D11" s="178"/>
      <c r="E11" s="179"/>
      <c r="F11" s="10">
        <f t="shared" si="0"/>
        <v>75</v>
      </c>
      <c r="G11" s="9">
        <v>73</v>
      </c>
      <c r="H11" s="8">
        <f t="shared" si="1"/>
        <v>97.333333333333343</v>
      </c>
      <c r="I11" s="9">
        <v>1</v>
      </c>
      <c r="J11" s="8">
        <f t="shared" si="2"/>
        <v>1.3333333333333335</v>
      </c>
      <c r="K11" s="9">
        <v>0</v>
      </c>
      <c r="L11" s="8">
        <f t="shared" si="3"/>
        <v>0</v>
      </c>
      <c r="M11" s="9">
        <v>1</v>
      </c>
      <c r="N11" s="8">
        <f t="shared" si="4"/>
        <v>1.3333333333333335</v>
      </c>
    </row>
    <row r="12" spans="1:14" ht="23.1" customHeight="1">
      <c r="A12" s="176"/>
      <c r="B12" s="177" t="s">
        <v>44</v>
      </c>
      <c r="C12" s="178"/>
      <c r="D12" s="178"/>
      <c r="E12" s="179"/>
      <c r="F12" s="10">
        <f t="shared" si="0"/>
        <v>191</v>
      </c>
      <c r="G12" s="9">
        <v>186</v>
      </c>
      <c r="H12" s="8">
        <f t="shared" si="1"/>
        <v>97.382198952879577</v>
      </c>
      <c r="I12" s="9">
        <v>1</v>
      </c>
      <c r="J12" s="8">
        <f t="shared" si="2"/>
        <v>0.52356020942408377</v>
      </c>
      <c r="K12" s="9">
        <v>2</v>
      </c>
      <c r="L12" s="8">
        <f t="shared" si="3"/>
        <v>1.0471204188481675</v>
      </c>
      <c r="M12" s="9">
        <v>2</v>
      </c>
      <c r="N12" s="8">
        <f t="shared" si="4"/>
        <v>1.0471204188481675</v>
      </c>
    </row>
    <row r="13" spans="1:14" ht="23.1" customHeight="1">
      <c r="A13" s="171" t="s">
        <v>43</v>
      </c>
      <c r="B13" s="171" t="s">
        <v>42</v>
      </c>
      <c r="C13" s="13"/>
      <c r="D13" s="14" t="s">
        <v>16</v>
      </c>
      <c r="E13" s="11"/>
      <c r="F13" s="10">
        <f t="shared" si="0"/>
        <v>231</v>
      </c>
      <c r="G13" s="9">
        <f>SUM(G14:G37)</f>
        <v>204</v>
      </c>
      <c r="H13" s="8">
        <f t="shared" si="1"/>
        <v>88.311688311688314</v>
      </c>
      <c r="I13" s="9">
        <f>SUM(I14:I37)</f>
        <v>12</v>
      </c>
      <c r="J13" s="8">
        <f t="shared" si="2"/>
        <v>5.1948051948051948</v>
      </c>
      <c r="K13" s="9">
        <f>SUM(K14:K37)</f>
        <v>15</v>
      </c>
      <c r="L13" s="8">
        <f t="shared" si="3"/>
        <v>6.4935064935064926</v>
      </c>
      <c r="M13" s="9">
        <f>SUM(M14:M37)</f>
        <v>0</v>
      </c>
      <c r="N13" s="8">
        <f t="shared" si="4"/>
        <v>0</v>
      </c>
    </row>
    <row r="14" spans="1:14" ht="23.1" customHeight="1">
      <c r="A14" s="172"/>
      <c r="B14" s="172"/>
      <c r="C14" s="13"/>
      <c r="D14" s="14" t="s">
        <v>41</v>
      </c>
      <c r="E14" s="11"/>
      <c r="F14" s="10">
        <f t="shared" si="0"/>
        <v>27</v>
      </c>
      <c r="G14" s="9">
        <v>24</v>
      </c>
      <c r="H14" s="8">
        <f t="shared" si="1"/>
        <v>88.888888888888886</v>
      </c>
      <c r="I14" s="9">
        <v>1</v>
      </c>
      <c r="J14" s="8">
        <f t="shared" si="2"/>
        <v>3.7037037037037033</v>
      </c>
      <c r="K14" s="9">
        <v>2</v>
      </c>
      <c r="L14" s="8">
        <f t="shared" si="3"/>
        <v>7.4074074074074066</v>
      </c>
      <c r="M14" s="9">
        <v>0</v>
      </c>
      <c r="N14" s="8">
        <f t="shared" si="4"/>
        <v>0</v>
      </c>
    </row>
    <row r="15" spans="1:14" ht="23.1" customHeight="1">
      <c r="A15" s="172"/>
      <c r="B15" s="172"/>
      <c r="C15" s="13"/>
      <c r="D15" s="14" t="s">
        <v>40</v>
      </c>
      <c r="E15" s="11"/>
      <c r="F15" s="10">
        <f t="shared" si="0"/>
        <v>4</v>
      </c>
      <c r="G15" s="9">
        <v>3</v>
      </c>
      <c r="H15" s="8">
        <f t="shared" si="1"/>
        <v>75</v>
      </c>
      <c r="I15" s="9">
        <v>1</v>
      </c>
      <c r="J15" s="8">
        <f t="shared" si="2"/>
        <v>25</v>
      </c>
      <c r="K15" s="9">
        <v>0</v>
      </c>
      <c r="L15" s="8">
        <f t="shared" si="3"/>
        <v>0</v>
      </c>
      <c r="M15" s="9">
        <v>0</v>
      </c>
      <c r="N15" s="8">
        <f t="shared" si="4"/>
        <v>0</v>
      </c>
    </row>
    <row r="16" spans="1:14" ht="23.1" customHeight="1">
      <c r="A16" s="172"/>
      <c r="B16" s="172"/>
      <c r="C16" s="13"/>
      <c r="D16" s="14" t="s">
        <v>39</v>
      </c>
      <c r="E16" s="11"/>
      <c r="F16" s="10">
        <f t="shared" si="0"/>
        <v>20</v>
      </c>
      <c r="G16" s="9">
        <v>17</v>
      </c>
      <c r="H16" s="8">
        <f t="shared" si="1"/>
        <v>85</v>
      </c>
      <c r="I16" s="9">
        <v>3</v>
      </c>
      <c r="J16" s="8">
        <f t="shared" si="2"/>
        <v>15</v>
      </c>
      <c r="K16" s="9">
        <v>0</v>
      </c>
      <c r="L16" s="8">
        <f t="shared" si="3"/>
        <v>0</v>
      </c>
      <c r="M16" s="9">
        <v>0</v>
      </c>
      <c r="N16" s="8">
        <f t="shared" si="4"/>
        <v>0</v>
      </c>
    </row>
    <row r="17" spans="1:14" ht="23.1" customHeight="1">
      <c r="A17" s="172"/>
      <c r="B17" s="172"/>
      <c r="C17" s="13"/>
      <c r="D17" s="14" t="s">
        <v>38</v>
      </c>
      <c r="E17" s="11"/>
      <c r="F17" s="10">
        <f t="shared" si="0"/>
        <v>2</v>
      </c>
      <c r="G17" s="9">
        <v>2</v>
      </c>
      <c r="H17" s="8">
        <f t="shared" si="1"/>
        <v>100</v>
      </c>
      <c r="I17" s="9">
        <v>0</v>
      </c>
      <c r="J17" s="8">
        <f t="shared" si="2"/>
        <v>0</v>
      </c>
      <c r="K17" s="9">
        <v>0</v>
      </c>
      <c r="L17" s="8">
        <f t="shared" si="3"/>
        <v>0</v>
      </c>
      <c r="M17" s="9">
        <v>0</v>
      </c>
      <c r="N17" s="8">
        <f t="shared" si="4"/>
        <v>0</v>
      </c>
    </row>
    <row r="18" spans="1:14" ht="23.1" customHeight="1">
      <c r="A18" s="172"/>
      <c r="B18" s="172"/>
      <c r="C18" s="13"/>
      <c r="D18" s="14" t="s">
        <v>37</v>
      </c>
      <c r="E18" s="11"/>
      <c r="F18" s="10">
        <f t="shared" si="0"/>
        <v>5</v>
      </c>
      <c r="G18" s="9">
        <v>4</v>
      </c>
      <c r="H18" s="8">
        <f t="shared" si="1"/>
        <v>80</v>
      </c>
      <c r="I18" s="9">
        <v>0</v>
      </c>
      <c r="J18" s="8">
        <f t="shared" si="2"/>
        <v>0</v>
      </c>
      <c r="K18" s="9">
        <v>1</v>
      </c>
      <c r="L18" s="8">
        <f t="shared" si="3"/>
        <v>20</v>
      </c>
      <c r="M18" s="9">
        <v>0</v>
      </c>
      <c r="N18" s="8">
        <f t="shared" si="4"/>
        <v>0</v>
      </c>
    </row>
    <row r="19" spans="1:14" ht="23.1" customHeight="1">
      <c r="A19" s="172"/>
      <c r="B19" s="172"/>
      <c r="C19" s="13"/>
      <c r="D19" s="14" t="s">
        <v>36</v>
      </c>
      <c r="E19" s="11"/>
      <c r="F19" s="10">
        <f t="shared" si="0"/>
        <v>1</v>
      </c>
      <c r="G19" s="9">
        <v>1</v>
      </c>
      <c r="H19" s="8">
        <f t="shared" si="1"/>
        <v>100</v>
      </c>
      <c r="I19" s="9">
        <v>0</v>
      </c>
      <c r="J19" s="8">
        <f t="shared" si="2"/>
        <v>0</v>
      </c>
      <c r="K19" s="9">
        <v>0</v>
      </c>
      <c r="L19" s="8">
        <f t="shared" si="3"/>
        <v>0</v>
      </c>
      <c r="M19" s="9">
        <v>0</v>
      </c>
      <c r="N19" s="8">
        <f t="shared" si="4"/>
        <v>0</v>
      </c>
    </row>
    <row r="20" spans="1:14" ht="23.1" customHeight="1">
      <c r="A20" s="172"/>
      <c r="B20" s="172"/>
      <c r="C20" s="13"/>
      <c r="D20" s="14" t="s">
        <v>35</v>
      </c>
      <c r="E20" s="11"/>
      <c r="F20" s="10">
        <f t="shared" si="0"/>
        <v>5</v>
      </c>
      <c r="G20" s="9">
        <v>4</v>
      </c>
      <c r="H20" s="8">
        <f t="shared" si="1"/>
        <v>80</v>
      </c>
      <c r="I20" s="9">
        <v>0</v>
      </c>
      <c r="J20" s="8">
        <f t="shared" si="2"/>
        <v>0</v>
      </c>
      <c r="K20" s="9">
        <v>1</v>
      </c>
      <c r="L20" s="8">
        <f t="shared" si="3"/>
        <v>20</v>
      </c>
      <c r="M20" s="9">
        <v>0</v>
      </c>
      <c r="N20" s="8">
        <f t="shared" si="4"/>
        <v>0</v>
      </c>
    </row>
    <row r="21" spans="1:14" ht="23.1" customHeight="1">
      <c r="A21" s="172"/>
      <c r="B21" s="172"/>
      <c r="C21" s="13"/>
      <c r="D21" s="14" t="s">
        <v>34</v>
      </c>
      <c r="E21" s="11"/>
      <c r="F21" s="10">
        <f t="shared" si="0"/>
        <v>11</v>
      </c>
      <c r="G21" s="9">
        <v>11</v>
      </c>
      <c r="H21" s="8">
        <f t="shared" si="1"/>
        <v>100</v>
      </c>
      <c r="I21" s="9">
        <v>0</v>
      </c>
      <c r="J21" s="8">
        <f t="shared" si="2"/>
        <v>0</v>
      </c>
      <c r="K21" s="9">
        <v>0</v>
      </c>
      <c r="L21" s="8">
        <f t="shared" si="3"/>
        <v>0</v>
      </c>
      <c r="M21" s="9">
        <v>0</v>
      </c>
      <c r="N21" s="8">
        <f t="shared" si="4"/>
        <v>0</v>
      </c>
    </row>
    <row r="22" spans="1:14" ht="23.1" customHeight="1">
      <c r="A22" s="172"/>
      <c r="B22" s="172"/>
      <c r="C22" s="13"/>
      <c r="D22" s="14" t="s">
        <v>33</v>
      </c>
      <c r="E22" s="11"/>
      <c r="F22" s="10">
        <f t="shared" si="0"/>
        <v>1</v>
      </c>
      <c r="G22" s="9">
        <v>1</v>
      </c>
      <c r="H22" s="8">
        <f t="shared" si="1"/>
        <v>100</v>
      </c>
      <c r="I22" s="9">
        <v>0</v>
      </c>
      <c r="J22" s="8">
        <f t="shared" si="2"/>
        <v>0</v>
      </c>
      <c r="K22" s="9">
        <v>0</v>
      </c>
      <c r="L22" s="8">
        <f t="shared" si="3"/>
        <v>0</v>
      </c>
      <c r="M22" s="9">
        <v>0</v>
      </c>
      <c r="N22" s="8">
        <f t="shared" si="4"/>
        <v>0</v>
      </c>
    </row>
    <row r="23" spans="1:14" ht="23.1" customHeight="1">
      <c r="A23" s="172"/>
      <c r="B23" s="172"/>
      <c r="C23" s="13"/>
      <c r="D23" s="14" t="s">
        <v>32</v>
      </c>
      <c r="E23" s="11"/>
      <c r="F23" s="10">
        <f t="shared" si="0"/>
        <v>8</v>
      </c>
      <c r="G23" s="9">
        <v>7</v>
      </c>
      <c r="H23" s="8">
        <f t="shared" si="1"/>
        <v>87.5</v>
      </c>
      <c r="I23" s="9">
        <v>1</v>
      </c>
      <c r="J23" s="8">
        <f t="shared" si="2"/>
        <v>12.5</v>
      </c>
      <c r="K23" s="9">
        <v>0</v>
      </c>
      <c r="L23" s="8">
        <f t="shared" si="3"/>
        <v>0</v>
      </c>
      <c r="M23" s="9">
        <v>0</v>
      </c>
      <c r="N23" s="8">
        <f t="shared" si="4"/>
        <v>0</v>
      </c>
    </row>
    <row r="24" spans="1:14" ht="23.1" customHeight="1">
      <c r="A24" s="172"/>
      <c r="B24" s="172"/>
      <c r="C24" s="13"/>
      <c r="D24" s="14" t="s">
        <v>31</v>
      </c>
      <c r="E24" s="11"/>
      <c r="F24" s="10">
        <f t="shared" ref="F24" si="5">SUM(G24,I24,K24,M24)</f>
        <v>1</v>
      </c>
      <c r="G24" s="9">
        <v>0</v>
      </c>
      <c r="H24" s="8">
        <f t="shared" ref="H24" si="6">IF(G24=0,0,G24/$F24*100)</f>
        <v>0</v>
      </c>
      <c r="I24" s="9">
        <v>1</v>
      </c>
      <c r="J24" s="8">
        <f t="shared" ref="J24" si="7">IF(I24=0,0,I24/$F24*100)</f>
        <v>100</v>
      </c>
      <c r="K24" s="9">
        <v>0</v>
      </c>
      <c r="L24" s="8">
        <f t="shared" ref="L24" si="8">IF(K24=0,0,K24/$F24*100)</f>
        <v>0</v>
      </c>
      <c r="M24" s="9">
        <v>0</v>
      </c>
      <c r="N24" s="8">
        <f t="shared" ref="N24" si="9">IF(M24=0,0,M24/$F24*100)</f>
        <v>0</v>
      </c>
    </row>
    <row r="25" spans="1:14" ht="23.1" customHeight="1">
      <c r="A25" s="172"/>
      <c r="B25" s="172"/>
      <c r="C25" s="13"/>
      <c r="D25" s="12" t="s">
        <v>30</v>
      </c>
      <c r="E25" s="11"/>
      <c r="F25" s="10">
        <f t="shared" si="0"/>
        <v>2</v>
      </c>
      <c r="G25" s="9">
        <v>2</v>
      </c>
      <c r="H25" s="8">
        <f t="shared" si="1"/>
        <v>100</v>
      </c>
      <c r="I25" s="9">
        <v>0</v>
      </c>
      <c r="J25" s="8">
        <f t="shared" si="2"/>
        <v>0</v>
      </c>
      <c r="K25" s="9">
        <v>0</v>
      </c>
      <c r="L25" s="8">
        <f t="shared" si="3"/>
        <v>0</v>
      </c>
      <c r="M25" s="9">
        <v>0</v>
      </c>
      <c r="N25" s="8">
        <f t="shared" si="4"/>
        <v>0</v>
      </c>
    </row>
    <row r="26" spans="1:14" ht="23.1" customHeight="1">
      <c r="A26" s="172"/>
      <c r="B26" s="172"/>
      <c r="C26" s="13"/>
      <c r="D26" s="111" t="s">
        <v>29</v>
      </c>
      <c r="E26" s="112"/>
      <c r="F26" s="31">
        <f t="shared" si="0"/>
        <v>6</v>
      </c>
      <c r="G26" s="30">
        <v>4</v>
      </c>
      <c r="H26" s="113">
        <f t="shared" si="1"/>
        <v>66.666666666666657</v>
      </c>
      <c r="I26" s="9">
        <v>0</v>
      </c>
      <c r="J26" s="8">
        <f t="shared" si="2"/>
        <v>0</v>
      </c>
      <c r="K26" s="9">
        <v>2</v>
      </c>
      <c r="L26" s="8">
        <f t="shared" si="3"/>
        <v>33.333333333333329</v>
      </c>
      <c r="M26" s="9">
        <v>0</v>
      </c>
      <c r="N26" s="8">
        <f t="shared" si="4"/>
        <v>0</v>
      </c>
    </row>
    <row r="27" spans="1:14" ht="23.1" customHeight="1">
      <c r="A27" s="172"/>
      <c r="B27" s="172"/>
      <c r="C27" s="13"/>
      <c r="D27" s="14" t="s">
        <v>28</v>
      </c>
      <c r="E27" s="11"/>
      <c r="F27" s="10">
        <f t="shared" si="0"/>
        <v>3</v>
      </c>
      <c r="G27" s="9">
        <v>3</v>
      </c>
      <c r="H27" s="8">
        <f t="shared" si="1"/>
        <v>100</v>
      </c>
      <c r="I27" s="9">
        <v>0</v>
      </c>
      <c r="J27" s="8">
        <f t="shared" si="2"/>
        <v>0</v>
      </c>
      <c r="K27" s="9">
        <v>0</v>
      </c>
      <c r="L27" s="8">
        <f t="shared" si="3"/>
        <v>0</v>
      </c>
      <c r="M27" s="9">
        <v>0</v>
      </c>
      <c r="N27" s="8">
        <f t="shared" si="4"/>
        <v>0</v>
      </c>
    </row>
    <row r="28" spans="1:14" ht="23.1" customHeight="1">
      <c r="A28" s="172"/>
      <c r="B28" s="172"/>
      <c r="C28" s="13"/>
      <c r="D28" s="14" t="s">
        <v>27</v>
      </c>
      <c r="E28" s="11"/>
      <c r="F28" s="10">
        <f t="shared" si="0"/>
        <v>5</v>
      </c>
      <c r="G28" s="9">
        <v>3</v>
      </c>
      <c r="H28" s="8">
        <f t="shared" si="1"/>
        <v>60</v>
      </c>
      <c r="I28" s="9">
        <v>1</v>
      </c>
      <c r="J28" s="8">
        <f t="shared" si="2"/>
        <v>20</v>
      </c>
      <c r="K28" s="9">
        <v>1</v>
      </c>
      <c r="L28" s="8">
        <f t="shared" si="3"/>
        <v>20</v>
      </c>
      <c r="M28" s="9">
        <v>0</v>
      </c>
      <c r="N28" s="8">
        <f t="shared" si="4"/>
        <v>0</v>
      </c>
    </row>
    <row r="29" spans="1:14" ht="23.1" customHeight="1">
      <c r="A29" s="172"/>
      <c r="B29" s="172"/>
      <c r="C29" s="13"/>
      <c r="D29" s="14" t="s">
        <v>26</v>
      </c>
      <c r="E29" s="11"/>
      <c r="F29" s="10">
        <f t="shared" si="0"/>
        <v>15</v>
      </c>
      <c r="G29" s="9">
        <v>14</v>
      </c>
      <c r="H29" s="8">
        <f t="shared" si="1"/>
        <v>93.333333333333329</v>
      </c>
      <c r="I29" s="9">
        <v>1</v>
      </c>
      <c r="J29" s="8">
        <f t="shared" si="2"/>
        <v>6.666666666666667</v>
      </c>
      <c r="K29" s="9">
        <v>0</v>
      </c>
      <c r="L29" s="8">
        <f t="shared" si="3"/>
        <v>0</v>
      </c>
      <c r="M29" s="9">
        <v>0</v>
      </c>
      <c r="N29" s="8">
        <f t="shared" si="4"/>
        <v>0</v>
      </c>
    </row>
    <row r="30" spans="1:14" ht="23.1" customHeight="1">
      <c r="A30" s="172"/>
      <c r="B30" s="172"/>
      <c r="C30" s="13"/>
      <c r="D30" s="14" t="s">
        <v>25</v>
      </c>
      <c r="E30" s="11"/>
      <c r="F30" s="10">
        <f t="shared" si="0"/>
        <v>5</v>
      </c>
      <c r="G30" s="9">
        <v>4</v>
      </c>
      <c r="H30" s="8">
        <f t="shared" si="1"/>
        <v>80</v>
      </c>
      <c r="I30" s="9">
        <v>0</v>
      </c>
      <c r="J30" s="8">
        <f t="shared" si="2"/>
        <v>0</v>
      </c>
      <c r="K30" s="9">
        <v>1</v>
      </c>
      <c r="L30" s="8">
        <f t="shared" si="3"/>
        <v>20</v>
      </c>
      <c r="M30" s="9">
        <v>0</v>
      </c>
      <c r="N30" s="8">
        <f t="shared" si="4"/>
        <v>0</v>
      </c>
    </row>
    <row r="31" spans="1:14" ht="23.1" customHeight="1">
      <c r="A31" s="172"/>
      <c r="B31" s="172"/>
      <c r="C31" s="13"/>
      <c r="D31" s="14" t="s">
        <v>24</v>
      </c>
      <c r="E31" s="11"/>
      <c r="F31" s="10">
        <f t="shared" si="0"/>
        <v>31</v>
      </c>
      <c r="G31" s="9">
        <v>28</v>
      </c>
      <c r="H31" s="8">
        <f t="shared" si="1"/>
        <v>90.322580645161281</v>
      </c>
      <c r="I31" s="9">
        <v>0</v>
      </c>
      <c r="J31" s="8">
        <f t="shared" si="2"/>
        <v>0</v>
      </c>
      <c r="K31" s="9">
        <v>3</v>
      </c>
      <c r="L31" s="8">
        <f t="shared" si="3"/>
        <v>9.67741935483871</v>
      </c>
      <c r="M31" s="9">
        <v>0</v>
      </c>
      <c r="N31" s="8">
        <f t="shared" si="4"/>
        <v>0</v>
      </c>
    </row>
    <row r="32" spans="1:14" ht="23.1" customHeight="1">
      <c r="A32" s="172"/>
      <c r="B32" s="172"/>
      <c r="C32" s="13"/>
      <c r="D32" s="14" t="s">
        <v>23</v>
      </c>
      <c r="E32" s="11"/>
      <c r="F32" s="10">
        <f t="shared" si="0"/>
        <v>10</v>
      </c>
      <c r="G32" s="9">
        <v>9</v>
      </c>
      <c r="H32" s="8">
        <f t="shared" si="1"/>
        <v>90</v>
      </c>
      <c r="I32" s="9">
        <v>0</v>
      </c>
      <c r="J32" s="8">
        <f t="shared" si="2"/>
        <v>0</v>
      </c>
      <c r="K32" s="9">
        <v>1</v>
      </c>
      <c r="L32" s="8">
        <f t="shared" si="3"/>
        <v>10</v>
      </c>
      <c r="M32" s="9">
        <v>0</v>
      </c>
      <c r="N32" s="8">
        <f t="shared" si="4"/>
        <v>0</v>
      </c>
    </row>
    <row r="33" spans="1:14" ht="24" customHeight="1">
      <c r="A33" s="172"/>
      <c r="B33" s="172"/>
      <c r="C33" s="13"/>
      <c r="D33" s="14" t="s">
        <v>22</v>
      </c>
      <c r="E33" s="11"/>
      <c r="F33" s="10">
        <f t="shared" si="0"/>
        <v>28</v>
      </c>
      <c r="G33" s="9">
        <v>27</v>
      </c>
      <c r="H33" s="8">
        <f t="shared" si="1"/>
        <v>96.428571428571431</v>
      </c>
      <c r="I33" s="9">
        <v>1</v>
      </c>
      <c r="J33" s="8">
        <f t="shared" si="2"/>
        <v>3.5714285714285712</v>
      </c>
      <c r="K33" s="9">
        <v>0</v>
      </c>
      <c r="L33" s="8">
        <f t="shared" si="3"/>
        <v>0</v>
      </c>
      <c r="M33" s="9">
        <v>0</v>
      </c>
      <c r="N33" s="8">
        <f t="shared" si="4"/>
        <v>0</v>
      </c>
    </row>
    <row r="34" spans="1:14" ht="23.1" customHeight="1">
      <c r="A34" s="172"/>
      <c r="B34" s="172"/>
      <c r="C34" s="13"/>
      <c r="D34" s="14" t="s">
        <v>21</v>
      </c>
      <c r="E34" s="11"/>
      <c r="F34" s="10">
        <f t="shared" si="0"/>
        <v>13</v>
      </c>
      <c r="G34" s="9">
        <v>12</v>
      </c>
      <c r="H34" s="8">
        <f t="shared" si="1"/>
        <v>92.307692307692307</v>
      </c>
      <c r="I34" s="9">
        <v>0</v>
      </c>
      <c r="J34" s="8">
        <f t="shared" si="2"/>
        <v>0</v>
      </c>
      <c r="K34" s="9">
        <v>1</v>
      </c>
      <c r="L34" s="8">
        <f t="shared" si="3"/>
        <v>7.6923076923076925</v>
      </c>
      <c r="M34" s="9">
        <v>0</v>
      </c>
      <c r="N34" s="8">
        <f t="shared" si="4"/>
        <v>0</v>
      </c>
    </row>
    <row r="35" spans="1:14" ht="23.1" customHeight="1">
      <c r="A35" s="172"/>
      <c r="B35" s="172"/>
      <c r="C35" s="13"/>
      <c r="D35" s="14" t="s">
        <v>20</v>
      </c>
      <c r="E35" s="11"/>
      <c r="F35" s="10">
        <f t="shared" si="0"/>
        <v>8</v>
      </c>
      <c r="G35" s="9">
        <v>7</v>
      </c>
      <c r="H35" s="8">
        <f t="shared" si="1"/>
        <v>87.5</v>
      </c>
      <c r="I35" s="9">
        <v>0</v>
      </c>
      <c r="J35" s="8">
        <f t="shared" si="2"/>
        <v>0</v>
      </c>
      <c r="K35" s="9">
        <v>1</v>
      </c>
      <c r="L35" s="8">
        <f t="shared" si="3"/>
        <v>12.5</v>
      </c>
      <c r="M35" s="9">
        <v>0</v>
      </c>
      <c r="N35" s="8">
        <f t="shared" si="4"/>
        <v>0</v>
      </c>
    </row>
    <row r="36" spans="1:14" ht="23.1" customHeight="1">
      <c r="A36" s="172"/>
      <c r="B36" s="172"/>
      <c r="C36" s="13"/>
      <c r="D36" s="14" t="s">
        <v>19</v>
      </c>
      <c r="E36" s="11"/>
      <c r="F36" s="10">
        <f t="shared" si="0"/>
        <v>15</v>
      </c>
      <c r="G36" s="9">
        <v>13</v>
      </c>
      <c r="H36" s="8">
        <f t="shared" si="1"/>
        <v>86.666666666666671</v>
      </c>
      <c r="I36" s="9">
        <v>2</v>
      </c>
      <c r="J36" s="8">
        <f t="shared" si="2"/>
        <v>13.333333333333334</v>
      </c>
      <c r="K36" s="9">
        <v>0</v>
      </c>
      <c r="L36" s="8">
        <f t="shared" si="3"/>
        <v>0</v>
      </c>
      <c r="M36" s="9">
        <v>0</v>
      </c>
      <c r="N36" s="8">
        <f t="shared" si="4"/>
        <v>0</v>
      </c>
    </row>
    <row r="37" spans="1:14" ht="23.1" customHeight="1">
      <c r="A37" s="172"/>
      <c r="B37" s="173"/>
      <c r="C37" s="13"/>
      <c r="D37" s="14" t="s">
        <v>18</v>
      </c>
      <c r="E37" s="11"/>
      <c r="F37" s="10">
        <f t="shared" si="0"/>
        <v>5</v>
      </c>
      <c r="G37" s="9">
        <v>4</v>
      </c>
      <c r="H37" s="8">
        <f t="shared" si="1"/>
        <v>80</v>
      </c>
      <c r="I37" s="9">
        <v>0</v>
      </c>
      <c r="J37" s="8">
        <f t="shared" si="2"/>
        <v>0</v>
      </c>
      <c r="K37" s="9">
        <v>1</v>
      </c>
      <c r="L37" s="8">
        <f t="shared" si="3"/>
        <v>20</v>
      </c>
      <c r="M37" s="9">
        <v>0</v>
      </c>
      <c r="N37" s="8">
        <f t="shared" si="4"/>
        <v>0</v>
      </c>
    </row>
    <row r="38" spans="1:14" ht="23.1" customHeight="1">
      <c r="A38" s="172"/>
      <c r="B38" s="171" t="s">
        <v>17</v>
      </c>
      <c r="C38" s="13"/>
      <c r="D38" s="14" t="s">
        <v>16</v>
      </c>
      <c r="E38" s="11"/>
      <c r="F38" s="10">
        <f t="shared" si="0"/>
        <v>681</v>
      </c>
      <c r="G38" s="9">
        <f>SUM(G39:G53)</f>
        <v>538</v>
      </c>
      <c r="H38" s="8">
        <f t="shared" si="1"/>
        <v>79.001468428781209</v>
      </c>
      <c r="I38" s="9">
        <f>SUM(I39:I53)</f>
        <v>57</v>
      </c>
      <c r="J38" s="8">
        <f t="shared" si="2"/>
        <v>8.3700440528634363</v>
      </c>
      <c r="K38" s="9">
        <f>SUM(K39:K53)</f>
        <v>73</v>
      </c>
      <c r="L38" s="8">
        <f t="shared" si="3"/>
        <v>10.719530102790015</v>
      </c>
      <c r="M38" s="9">
        <f>SUM(M39:M53)</f>
        <v>13</v>
      </c>
      <c r="N38" s="8">
        <f t="shared" si="4"/>
        <v>1.908957415565345</v>
      </c>
    </row>
    <row r="39" spans="1:14" ht="23.1" customHeight="1">
      <c r="A39" s="172"/>
      <c r="B39" s="172"/>
      <c r="C39" s="13"/>
      <c r="D39" s="14" t="s">
        <v>15</v>
      </c>
      <c r="E39" s="11"/>
      <c r="F39" s="10">
        <f t="shared" si="0"/>
        <v>6</v>
      </c>
      <c r="G39" s="9">
        <v>4</v>
      </c>
      <c r="H39" s="8">
        <f t="shared" si="1"/>
        <v>66.666666666666657</v>
      </c>
      <c r="I39" s="9">
        <v>0</v>
      </c>
      <c r="J39" s="8">
        <f t="shared" si="2"/>
        <v>0</v>
      </c>
      <c r="K39" s="9">
        <v>2</v>
      </c>
      <c r="L39" s="8">
        <f t="shared" si="3"/>
        <v>33.333333333333329</v>
      </c>
      <c r="M39" s="9">
        <v>0</v>
      </c>
      <c r="N39" s="8">
        <f t="shared" si="4"/>
        <v>0</v>
      </c>
    </row>
    <row r="40" spans="1:14" ht="23.1" customHeight="1">
      <c r="A40" s="172"/>
      <c r="B40" s="172"/>
      <c r="C40" s="13"/>
      <c r="D40" s="14" t="s">
        <v>14</v>
      </c>
      <c r="E40" s="11"/>
      <c r="F40" s="10">
        <f t="shared" si="0"/>
        <v>84</v>
      </c>
      <c r="G40" s="9">
        <v>52</v>
      </c>
      <c r="H40" s="8">
        <f t="shared" si="1"/>
        <v>61.904761904761905</v>
      </c>
      <c r="I40" s="9">
        <v>9</v>
      </c>
      <c r="J40" s="8">
        <f t="shared" si="2"/>
        <v>10.714285714285714</v>
      </c>
      <c r="K40" s="9">
        <v>21</v>
      </c>
      <c r="L40" s="8">
        <f t="shared" si="3"/>
        <v>25</v>
      </c>
      <c r="M40" s="9">
        <v>2</v>
      </c>
      <c r="N40" s="8">
        <f t="shared" si="4"/>
        <v>2.3809523809523809</v>
      </c>
    </row>
    <row r="41" spans="1:14" ht="23.1" customHeight="1">
      <c r="A41" s="172"/>
      <c r="B41" s="172"/>
      <c r="C41" s="13"/>
      <c r="D41" s="14" t="s">
        <v>13</v>
      </c>
      <c r="E41" s="11"/>
      <c r="F41" s="10">
        <f t="shared" si="0"/>
        <v>24</v>
      </c>
      <c r="G41" s="9">
        <v>23</v>
      </c>
      <c r="H41" s="8">
        <f t="shared" si="1"/>
        <v>95.833333333333343</v>
      </c>
      <c r="I41" s="9">
        <v>1</v>
      </c>
      <c r="J41" s="8">
        <f t="shared" si="2"/>
        <v>4.1666666666666661</v>
      </c>
      <c r="K41" s="9">
        <v>0</v>
      </c>
      <c r="L41" s="8">
        <f t="shared" si="3"/>
        <v>0</v>
      </c>
      <c r="M41" s="9">
        <v>0</v>
      </c>
      <c r="N41" s="8">
        <f t="shared" si="4"/>
        <v>0</v>
      </c>
    </row>
    <row r="42" spans="1:14" ht="23.1" customHeight="1">
      <c r="A42" s="172"/>
      <c r="B42" s="172"/>
      <c r="C42" s="13"/>
      <c r="D42" s="14" t="s">
        <v>12</v>
      </c>
      <c r="E42" s="11"/>
      <c r="F42" s="10">
        <f t="shared" si="0"/>
        <v>8</v>
      </c>
      <c r="G42" s="9">
        <v>8</v>
      </c>
      <c r="H42" s="8">
        <f t="shared" si="1"/>
        <v>100</v>
      </c>
      <c r="I42" s="9">
        <v>0</v>
      </c>
      <c r="J42" s="8">
        <f t="shared" si="2"/>
        <v>0</v>
      </c>
      <c r="K42" s="9">
        <v>0</v>
      </c>
      <c r="L42" s="8">
        <f t="shared" si="3"/>
        <v>0</v>
      </c>
      <c r="M42" s="9">
        <v>0</v>
      </c>
      <c r="N42" s="8">
        <f t="shared" si="4"/>
        <v>0</v>
      </c>
    </row>
    <row r="43" spans="1:14" ht="23.1" customHeight="1">
      <c r="A43" s="172"/>
      <c r="B43" s="172"/>
      <c r="C43" s="13"/>
      <c r="D43" s="14" t="s">
        <v>11</v>
      </c>
      <c r="E43" s="11"/>
      <c r="F43" s="10">
        <f t="shared" si="0"/>
        <v>33</v>
      </c>
      <c r="G43" s="9">
        <v>29</v>
      </c>
      <c r="H43" s="8">
        <f t="shared" si="1"/>
        <v>87.878787878787875</v>
      </c>
      <c r="I43" s="9">
        <v>2</v>
      </c>
      <c r="J43" s="8">
        <f t="shared" si="2"/>
        <v>6.0606060606060606</v>
      </c>
      <c r="K43" s="9">
        <v>1</v>
      </c>
      <c r="L43" s="8">
        <f t="shared" si="3"/>
        <v>3.0303030303030303</v>
      </c>
      <c r="M43" s="9">
        <v>1</v>
      </c>
      <c r="N43" s="8">
        <f t="shared" si="4"/>
        <v>3.0303030303030303</v>
      </c>
    </row>
    <row r="44" spans="1:14" ht="23.1" customHeight="1">
      <c r="A44" s="172"/>
      <c r="B44" s="172"/>
      <c r="C44" s="13"/>
      <c r="D44" s="14" t="s">
        <v>10</v>
      </c>
      <c r="E44" s="11"/>
      <c r="F44" s="10">
        <f t="shared" si="0"/>
        <v>184</v>
      </c>
      <c r="G44" s="9">
        <v>143</v>
      </c>
      <c r="H44" s="8">
        <f t="shared" si="1"/>
        <v>77.717391304347828</v>
      </c>
      <c r="I44" s="9">
        <v>17</v>
      </c>
      <c r="J44" s="8">
        <f t="shared" si="2"/>
        <v>9.2391304347826075</v>
      </c>
      <c r="K44" s="9">
        <v>20</v>
      </c>
      <c r="L44" s="8">
        <f t="shared" si="3"/>
        <v>10.869565217391305</v>
      </c>
      <c r="M44" s="9">
        <v>4</v>
      </c>
      <c r="N44" s="8">
        <f t="shared" si="4"/>
        <v>2.1739130434782608</v>
      </c>
    </row>
    <row r="45" spans="1:14" ht="23.1" customHeight="1">
      <c r="A45" s="172"/>
      <c r="B45" s="172"/>
      <c r="C45" s="13"/>
      <c r="D45" s="14" t="s">
        <v>9</v>
      </c>
      <c r="E45" s="11"/>
      <c r="F45" s="10">
        <f t="shared" si="0"/>
        <v>21</v>
      </c>
      <c r="G45" s="9">
        <v>20</v>
      </c>
      <c r="H45" s="8">
        <f t="shared" si="1"/>
        <v>95.238095238095227</v>
      </c>
      <c r="I45" s="9">
        <v>1</v>
      </c>
      <c r="J45" s="8">
        <f t="shared" si="2"/>
        <v>4.7619047619047619</v>
      </c>
      <c r="K45" s="9">
        <v>0</v>
      </c>
      <c r="L45" s="8">
        <f t="shared" si="3"/>
        <v>0</v>
      </c>
      <c r="M45" s="9">
        <v>0</v>
      </c>
      <c r="N45" s="8">
        <f t="shared" si="4"/>
        <v>0</v>
      </c>
    </row>
    <row r="46" spans="1:14" ht="23.1" customHeight="1">
      <c r="A46" s="172"/>
      <c r="B46" s="172"/>
      <c r="C46" s="13"/>
      <c r="D46" s="14" t="s">
        <v>8</v>
      </c>
      <c r="E46" s="11"/>
      <c r="F46" s="10">
        <f t="shared" si="0"/>
        <v>8</v>
      </c>
      <c r="G46" s="9">
        <v>7</v>
      </c>
      <c r="H46" s="8">
        <f t="shared" si="1"/>
        <v>87.5</v>
      </c>
      <c r="I46" s="9">
        <v>1</v>
      </c>
      <c r="J46" s="8">
        <f t="shared" si="2"/>
        <v>12.5</v>
      </c>
      <c r="K46" s="9">
        <v>0</v>
      </c>
      <c r="L46" s="8">
        <f t="shared" si="3"/>
        <v>0</v>
      </c>
      <c r="M46" s="9">
        <v>0</v>
      </c>
      <c r="N46" s="8">
        <f t="shared" si="4"/>
        <v>0</v>
      </c>
    </row>
    <row r="47" spans="1:14" ht="24" customHeight="1">
      <c r="A47" s="172"/>
      <c r="B47" s="172"/>
      <c r="C47" s="13"/>
      <c r="D47" s="12" t="s">
        <v>7</v>
      </c>
      <c r="E47" s="11"/>
      <c r="F47" s="10">
        <f t="shared" si="0"/>
        <v>19</v>
      </c>
      <c r="G47" s="9">
        <v>14</v>
      </c>
      <c r="H47" s="8">
        <f t="shared" si="1"/>
        <v>73.68421052631578</v>
      </c>
      <c r="I47" s="9">
        <v>2</v>
      </c>
      <c r="J47" s="8">
        <f t="shared" si="2"/>
        <v>10.526315789473683</v>
      </c>
      <c r="K47" s="9">
        <v>2</v>
      </c>
      <c r="L47" s="8">
        <f t="shared" si="3"/>
        <v>10.526315789473683</v>
      </c>
      <c r="M47" s="9">
        <v>1</v>
      </c>
      <c r="N47" s="8">
        <f t="shared" si="4"/>
        <v>5.2631578947368416</v>
      </c>
    </row>
    <row r="48" spans="1:14" ht="23.1" customHeight="1">
      <c r="A48" s="172"/>
      <c r="B48" s="172"/>
      <c r="C48" s="13"/>
      <c r="D48" s="14" t="s">
        <v>6</v>
      </c>
      <c r="E48" s="11"/>
      <c r="F48" s="10">
        <f t="shared" si="0"/>
        <v>45</v>
      </c>
      <c r="G48" s="9">
        <v>27</v>
      </c>
      <c r="H48" s="8">
        <f t="shared" si="1"/>
        <v>60</v>
      </c>
      <c r="I48" s="9">
        <v>6</v>
      </c>
      <c r="J48" s="8">
        <f t="shared" si="2"/>
        <v>13.333333333333334</v>
      </c>
      <c r="K48" s="9">
        <v>10</v>
      </c>
      <c r="L48" s="8">
        <f t="shared" si="3"/>
        <v>22.222222222222221</v>
      </c>
      <c r="M48" s="9">
        <v>2</v>
      </c>
      <c r="N48" s="8">
        <f t="shared" si="4"/>
        <v>4.4444444444444446</v>
      </c>
    </row>
    <row r="49" spans="1:14" ht="23.1" customHeight="1">
      <c r="A49" s="172"/>
      <c r="B49" s="172"/>
      <c r="C49" s="13"/>
      <c r="D49" s="14" t="s">
        <v>5</v>
      </c>
      <c r="E49" s="11"/>
      <c r="F49" s="10">
        <f t="shared" si="0"/>
        <v>16</v>
      </c>
      <c r="G49" s="9">
        <v>9</v>
      </c>
      <c r="H49" s="8">
        <f t="shared" si="1"/>
        <v>56.25</v>
      </c>
      <c r="I49" s="9">
        <v>5</v>
      </c>
      <c r="J49" s="8">
        <f t="shared" si="2"/>
        <v>31.25</v>
      </c>
      <c r="K49" s="9">
        <v>2</v>
      </c>
      <c r="L49" s="8">
        <f t="shared" si="3"/>
        <v>12.5</v>
      </c>
      <c r="M49" s="9">
        <v>0</v>
      </c>
      <c r="N49" s="8">
        <f t="shared" si="4"/>
        <v>0</v>
      </c>
    </row>
    <row r="50" spans="1:14" ht="23.1" customHeight="1">
      <c r="A50" s="172"/>
      <c r="B50" s="172"/>
      <c r="C50" s="13"/>
      <c r="D50" s="14" t="s">
        <v>4</v>
      </c>
      <c r="E50" s="11"/>
      <c r="F50" s="10">
        <f t="shared" si="0"/>
        <v>19</v>
      </c>
      <c r="G50" s="9">
        <v>19</v>
      </c>
      <c r="H50" s="8">
        <f t="shared" si="1"/>
        <v>100</v>
      </c>
      <c r="I50" s="9">
        <v>0</v>
      </c>
      <c r="J50" s="8">
        <f t="shared" si="2"/>
        <v>0</v>
      </c>
      <c r="K50" s="9">
        <v>0</v>
      </c>
      <c r="L50" s="8">
        <f t="shared" si="3"/>
        <v>0</v>
      </c>
      <c r="M50" s="9">
        <v>0</v>
      </c>
      <c r="N50" s="8">
        <f t="shared" si="4"/>
        <v>0</v>
      </c>
    </row>
    <row r="51" spans="1:14" ht="23.1" customHeight="1">
      <c r="A51" s="172"/>
      <c r="B51" s="172"/>
      <c r="C51" s="13"/>
      <c r="D51" s="14" t="s">
        <v>3</v>
      </c>
      <c r="E51" s="11"/>
      <c r="F51" s="10">
        <f t="shared" si="0"/>
        <v>146</v>
      </c>
      <c r="G51" s="9">
        <v>123</v>
      </c>
      <c r="H51" s="8">
        <f t="shared" si="1"/>
        <v>84.246575342465761</v>
      </c>
      <c r="I51" s="9">
        <v>12</v>
      </c>
      <c r="J51" s="8">
        <f t="shared" si="2"/>
        <v>8.2191780821917799</v>
      </c>
      <c r="K51" s="9">
        <v>10</v>
      </c>
      <c r="L51" s="8">
        <f t="shared" si="3"/>
        <v>6.8493150684931505</v>
      </c>
      <c r="M51" s="9">
        <v>1</v>
      </c>
      <c r="N51" s="8">
        <f t="shared" si="4"/>
        <v>0.68493150684931503</v>
      </c>
    </row>
    <row r="52" spans="1:14" ht="23.1" customHeight="1">
      <c r="A52" s="172"/>
      <c r="B52" s="172"/>
      <c r="C52" s="13"/>
      <c r="D52" s="14" t="s">
        <v>2</v>
      </c>
      <c r="E52" s="11"/>
      <c r="F52" s="10">
        <f t="shared" si="0"/>
        <v>22</v>
      </c>
      <c r="G52" s="9">
        <v>21</v>
      </c>
      <c r="H52" s="8">
        <f t="shared" si="1"/>
        <v>95.454545454545453</v>
      </c>
      <c r="I52" s="9">
        <v>0</v>
      </c>
      <c r="J52" s="8">
        <f t="shared" si="2"/>
        <v>0</v>
      </c>
      <c r="K52" s="9">
        <v>0</v>
      </c>
      <c r="L52" s="8">
        <f t="shared" si="3"/>
        <v>0</v>
      </c>
      <c r="M52" s="9">
        <v>1</v>
      </c>
      <c r="N52" s="8">
        <f t="shared" si="4"/>
        <v>4.5454545454545459</v>
      </c>
    </row>
    <row r="53" spans="1:14" ht="24" customHeight="1">
      <c r="A53" s="173"/>
      <c r="B53" s="173"/>
      <c r="C53" s="13"/>
      <c r="D53" s="12" t="s">
        <v>1</v>
      </c>
      <c r="E53" s="11"/>
      <c r="F53" s="10">
        <f t="shared" si="0"/>
        <v>46</v>
      </c>
      <c r="G53" s="9">
        <v>39</v>
      </c>
      <c r="H53" s="8">
        <f t="shared" si="1"/>
        <v>84.782608695652172</v>
      </c>
      <c r="I53" s="9">
        <v>1</v>
      </c>
      <c r="J53" s="8">
        <f t="shared" si="2"/>
        <v>2.1739130434782608</v>
      </c>
      <c r="K53" s="9">
        <v>5</v>
      </c>
      <c r="L53" s="8">
        <f t="shared" si="3"/>
        <v>10.869565217391305</v>
      </c>
      <c r="M53" s="9">
        <v>1</v>
      </c>
      <c r="N53" s="8">
        <f t="shared" si="4"/>
        <v>2.1739130434782608</v>
      </c>
    </row>
    <row r="56" spans="1:14" ht="12.75" customHeight="1"/>
    <row r="57" spans="1:14" ht="12.75" customHeight="1"/>
    <row r="58" spans="1:14">
      <c r="D58" s="5"/>
    </row>
    <row r="62" spans="1:14">
      <c r="D62" s="5"/>
    </row>
    <row r="66" spans="4:4">
      <c r="D66" s="5"/>
    </row>
    <row r="70" spans="4:4">
      <c r="D70" s="5"/>
    </row>
    <row r="72" spans="4:4">
      <c r="D72" s="5"/>
    </row>
    <row r="74" spans="4:4">
      <c r="D74" s="5"/>
    </row>
    <row r="76" spans="4:4">
      <c r="D76" s="5"/>
    </row>
    <row r="78" spans="4:4" ht="13.5" customHeight="1">
      <c r="D78" s="6"/>
    </row>
    <row r="79" spans="4:4" ht="13.5" customHeight="1"/>
    <row r="80" spans="4:4">
      <c r="D80" s="5"/>
    </row>
    <row r="82" spans="4:6">
      <c r="D82" s="5"/>
    </row>
    <row r="84" spans="4:6">
      <c r="D84" s="5"/>
    </row>
    <row r="86" spans="4:6">
      <c r="D86" s="5"/>
    </row>
    <row r="90" spans="4:6" ht="12.75" customHeight="1"/>
    <row r="91" spans="4:6" ht="12.75" customHeight="1">
      <c r="F91" s="57"/>
    </row>
  </sheetData>
  <mergeCells count="24">
    <mergeCell ref="A13:A53"/>
    <mergeCell ref="B13:B37"/>
    <mergeCell ref="B38:B53"/>
    <mergeCell ref="K5:K6"/>
    <mergeCell ref="L5:L6"/>
    <mergeCell ref="A3:E6"/>
    <mergeCell ref="F3:F6"/>
    <mergeCell ref="G3:H4"/>
    <mergeCell ref="I3:J4"/>
    <mergeCell ref="K3:L4"/>
    <mergeCell ref="A7:E7"/>
    <mergeCell ref="A8:A12"/>
    <mergeCell ref="B8:E8"/>
    <mergeCell ref="B9:E9"/>
    <mergeCell ref="B10:E10"/>
    <mergeCell ref="B11:E11"/>
    <mergeCell ref="B12:E12"/>
    <mergeCell ref="M3:N4"/>
    <mergeCell ref="G5:G6"/>
    <mergeCell ref="H5:H6"/>
    <mergeCell ref="I5:I6"/>
    <mergeCell ref="J5:J6"/>
    <mergeCell ref="M5:M6"/>
    <mergeCell ref="N5:N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90"/>
  <sheetViews>
    <sheetView showGridLines="0" view="pageBreakPreview" zoomScaleNormal="100" zoomScaleSheetLayoutView="100" workbookViewId="0">
      <selection activeCell="F14" sqref="F14"/>
    </sheetView>
  </sheetViews>
  <sheetFormatPr defaultRowHeight="13.5"/>
  <cols>
    <col min="1" max="2" width="2.625" style="4" customWidth="1"/>
    <col min="3" max="3" width="1.375" style="4" customWidth="1"/>
    <col min="4" max="4" width="27.625" style="4" customWidth="1"/>
    <col min="5" max="5" width="1.375" style="4" customWidth="1"/>
    <col min="6" max="16" width="8.625" style="3" customWidth="1"/>
    <col min="17" max="16384" width="9" style="3"/>
  </cols>
  <sheetData>
    <row r="1" spans="1:16" ht="14.25">
      <c r="A1" s="18" t="s">
        <v>70</v>
      </c>
    </row>
    <row r="3" spans="1:16" ht="18" customHeight="1">
      <c r="A3" s="158" t="s">
        <v>64</v>
      </c>
      <c r="B3" s="159"/>
      <c r="C3" s="159"/>
      <c r="D3" s="159"/>
      <c r="E3" s="160"/>
      <c r="F3" s="167" t="s">
        <v>63</v>
      </c>
      <c r="G3" s="180" t="s">
        <v>69</v>
      </c>
      <c r="H3" s="180"/>
      <c r="I3" s="180"/>
      <c r="J3" s="180"/>
      <c r="K3" s="180"/>
      <c r="L3" s="180"/>
      <c r="M3" s="180"/>
      <c r="N3" s="180"/>
      <c r="O3" s="180"/>
      <c r="P3" s="180"/>
    </row>
    <row r="4" spans="1:16" ht="31.5" customHeight="1">
      <c r="A4" s="161"/>
      <c r="B4" s="162"/>
      <c r="C4" s="162"/>
      <c r="D4" s="162"/>
      <c r="E4" s="163"/>
      <c r="F4" s="150"/>
      <c r="G4" s="180" t="s">
        <v>68</v>
      </c>
      <c r="H4" s="180"/>
      <c r="I4" s="180" t="s">
        <v>59</v>
      </c>
      <c r="J4" s="180"/>
      <c r="K4" s="180" t="s">
        <v>58</v>
      </c>
      <c r="L4" s="180"/>
      <c r="M4" s="180" t="s">
        <v>57</v>
      </c>
      <c r="N4" s="180"/>
      <c r="O4" s="180" t="s">
        <v>56</v>
      </c>
      <c r="P4" s="180"/>
    </row>
    <row r="5" spans="1:16" ht="15" customHeight="1">
      <c r="A5" s="161"/>
      <c r="B5" s="162"/>
      <c r="C5" s="162"/>
      <c r="D5" s="162"/>
      <c r="E5" s="163"/>
      <c r="F5" s="150"/>
      <c r="G5" s="151" t="s">
        <v>52</v>
      </c>
      <c r="H5" s="153" t="s">
        <v>51</v>
      </c>
      <c r="I5" s="151" t="s">
        <v>52</v>
      </c>
      <c r="J5" s="153" t="s">
        <v>51</v>
      </c>
      <c r="K5" s="151" t="s">
        <v>52</v>
      </c>
      <c r="L5" s="153" t="s">
        <v>51</v>
      </c>
      <c r="M5" s="151" t="s">
        <v>52</v>
      </c>
      <c r="N5" s="153" t="s">
        <v>51</v>
      </c>
      <c r="O5" s="151" t="s">
        <v>52</v>
      </c>
      <c r="P5" s="153" t="s">
        <v>51</v>
      </c>
    </row>
    <row r="6" spans="1:16" ht="15" customHeight="1">
      <c r="A6" s="164"/>
      <c r="B6" s="165"/>
      <c r="C6" s="165"/>
      <c r="D6" s="165"/>
      <c r="E6" s="166"/>
      <c r="F6" s="150"/>
      <c r="G6" s="152"/>
      <c r="H6" s="154"/>
      <c r="I6" s="152"/>
      <c r="J6" s="154"/>
      <c r="K6" s="152"/>
      <c r="L6" s="154"/>
      <c r="M6" s="152"/>
      <c r="N6" s="154"/>
      <c r="O6" s="152"/>
      <c r="P6" s="154"/>
    </row>
    <row r="7" spans="1:16" ht="23.1" customHeight="1">
      <c r="A7" s="155" t="s">
        <v>50</v>
      </c>
      <c r="B7" s="156"/>
      <c r="C7" s="156"/>
      <c r="D7" s="156"/>
      <c r="E7" s="157"/>
      <c r="F7" s="10">
        <f>SUM(F8:F12)</f>
        <v>912</v>
      </c>
      <c r="G7" s="9">
        <f>SUM(G8:G12)</f>
        <v>594</v>
      </c>
      <c r="H7" s="8">
        <f t="shared" ref="H7:H53" si="0">IF(G7=0,0,G7/$F7*100)</f>
        <v>65.131578947368425</v>
      </c>
      <c r="I7" s="15">
        <f>SUM(I8:I12)</f>
        <v>187</v>
      </c>
      <c r="J7" s="8">
        <f t="shared" ref="J7:J53" si="1">IF(I7=0,0,I7/$F7*100)</f>
        <v>20.504385964912281</v>
      </c>
      <c r="K7" s="15">
        <f>SUM(K8:K12)</f>
        <v>114</v>
      </c>
      <c r="L7" s="8">
        <f t="shared" ref="L7:L53" si="2">IF(K7=0,0,K7/$F7*100)</f>
        <v>12.5</v>
      </c>
      <c r="M7" s="15">
        <f>SUM(M8:M12)</f>
        <v>11</v>
      </c>
      <c r="N7" s="8">
        <f t="shared" ref="N7:N53" si="3">IF(M7=0,0,M7/$F7*100)</f>
        <v>1.2061403508771928</v>
      </c>
      <c r="O7" s="15">
        <f>SUM(O8:O12)</f>
        <v>6</v>
      </c>
      <c r="P7" s="8">
        <f t="shared" ref="P7:P53" si="4">IF(O7=0,0,O7/$F7*100)</f>
        <v>0.6578947368421052</v>
      </c>
    </row>
    <row r="8" spans="1:16" ht="23.1" customHeight="1">
      <c r="A8" s="174" t="s">
        <v>49</v>
      </c>
      <c r="B8" s="177" t="s">
        <v>48</v>
      </c>
      <c r="C8" s="178"/>
      <c r="D8" s="178"/>
      <c r="E8" s="179"/>
      <c r="F8" s="10">
        <f t="shared" ref="F8:F53" si="5">SUM(G8,I8,K8,M8,O8)</f>
        <v>277</v>
      </c>
      <c r="G8" s="9">
        <v>277</v>
      </c>
      <c r="H8" s="8">
        <f t="shared" si="0"/>
        <v>100</v>
      </c>
      <c r="I8" s="15">
        <v>0</v>
      </c>
      <c r="J8" s="8">
        <f t="shared" si="1"/>
        <v>0</v>
      </c>
      <c r="K8" s="15">
        <v>0</v>
      </c>
      <c r="L8" s="8">
        <f t="shared" si="2"/>
        <v>0</v>
      </c>
      <c r="M8" s="15">
        <v>0</v>
      </c>
      <c r="N8" s="8">
        <f t="shared" si="3"/>
        <v>0</v>
      </c>
      <c r="O8" s="15">
        <v>0</v>
      </c>
      <c r="P8" s="8">
        <f t="shared" si="4"/>
        <v>0</v>
      </c>
    </row>
    <row r="9" spans="1:16" ht="23.1" customHeight="1">
      <c r="A9" s="175"/>
      <c r="B9" s="177" t="s">
        <v>47</v>
      </c>
      <c r="C9" s="178"/>
      <c r="D9" s="178"/>
      <c r="E9" s="179"/>
      <c r="F9" s="10">
        <f t="shared" si="5"/>
        <v>147</v>
      </c>
      <c r="G9" s="9">
        <v>107</v>
      </c>
      <c r="H9" s="8">
        <f t="shared" si="0"/>
        <v>72.789115646258509</v>
      </c>
      <c r="I9" s="15">
        <v>40</v>
      </c>
      <c r="J9" s="8">
        <f t="shared" si="1"/>
        <v>27.210884353741498</v>
      </c>
      <c r="K9" s="15">
        <v>0</v>
      </c>
      <c r="L9" s="8">
        <f t="shared" si="2"/>
        <v>0</v>
      </c>
      <c r="M9" s="15">
        <v>0</v>
      </c>
      <c r="N9" s="8">
        <f t="shared" si="3"/>
        <v>0</v>
      </c>
      <c r="O9" s="15">
        <v>0</v>
      </c>
      <c r="P9" s="8">
        <f t="shared" si="4"/>
        <v>0</v>
      </c>
    </row>
    <row r="10" spans="1:16" ht="23.1" customHeight="1">
      <c r="A10" s="175"/>
      <c r="B10" s="177" t="s">
        <v>46</v>
      </c>
      <c r="C10" s="178"/>
      <c r="D10" s="178"/>
      <c r="E10" s="179"/>
      <c r="F10" s="10">
        <f t="shared" si="5"/>
        <v>222</v>
      </c>
      <c r="G10" s="9">
        <v>91</v>
      </c>
      <c r="H10" s="8">
        <f t="shared" si="0"/>
        <v>40.990990990990987</v>
      </c>
      <c r="I10" s="15">
        <v>82</v>
      </c>
      <c r="J10" s="8">
        <f t="shared" si="1"/>
        <v>36.936936936936938</v>
      </c>
      <c r="K10" s="15">
        <v>49</v>
      </c>
      <c r="L10" s="8">
        <f t="shared" si="2"/>
        <v>22.072072072072071</v>
      </c>
      <c r="M10" s="15">
        <v>0</v>
      </c>
      <c r="N10" s="8">
        <f t="shared" si="3"/>
        <v>0</v>
      </c>
      <c r="O10" s="15">
        <v>0</v>
      </c>
      <c r="P10" s="8">
        <f t="shared" si="4"/>
        <v>0</v>
      </c>
    </row>
    <row r="11" spans="1:16" ht="23.1" customHeight="1">
      <c r="A11" s="175"/>
      <c r="B11" s="177" t="s">
        <v>45</v>
      </c>
      <c r="C11" s="178"/>
      <c r="D11" s="178"/>
      <c r="E11" s="179"/>
      <c r="F11" s="10">
        <f t="shared" si="5"/>
        <v>75</v>
      </c>
      <c r="G11" s="9">
        <v>27</v>
      </c>
      <c r="H11" s="8">
        <f t="shared" si="0"/>
        <v>36</v>
      </c>
      <c r="I11" s="15">
        <v>16</v>
      </c>
      <c r="J11" s="8">
        <f t="shared" si="1"/>
        <v>21.333333333333336</v>
      </c>
      <c r="K11" s="15">
        <v>28</v>
      </c>
      <c r="L11" s="8">
        <f t="shared" si="2"/>
        <v>37.333333333333336</v>
      </c>
      <c r="M11" s="15">
        <v>4</v>
      </c>
      <c r="N11" s="8">
        <f t="shared" si="3"/>
        <v>5.3333333333333339</v>
      </c>
      <c r="O11" s="15">
        <v>0</v>
      </c>
      <c r="P11" s="8">
        <f t="shared" si="4"/>
        <v>0</v>
      </c>
    </row>
    <row r="12" spans="1:16" ht="23.1" customHeight="1">
      <c r="A12" s="176"/>
      <c r="B12" s="177" t="s">
        <v>44</v>
      </c>
      <c r="C12" s="178"/>
      <c r="D12" s="178"/>
      <c r="E12" s="179"/>
      <c r="F12" s="10">
        <f t="shared" si="5"/>
        <v>191</v>
      </c>
      <c r="G12" s="9">
        <v>92</v>
      </c>
      <c r="H12" s="8">
        <f t="shared" si="0"/>
        <v>48.167539267015705</v>
      </c>
      <c r="I12" s="15">
        <v>49</v>
      </c>
      <c r="J12" s="8">
        <f t="shared" si="1"/>
        <v>25.654450261780106</v>
      </c>
      <c r="K12" s="15">
        <v>37</v>
      </c>
      <c r="L12" s="8">
        <f t="shared" si="2"/>
        <v>19.3717277486911</v>
      </c>
      <c r="M12" s="15">
        <v>7</v>
      </c>
      <c r="N12" s="8">
        <f t="shared" si="3"/>
        <v>3.664921465968586</v>
      </c>
      <c r="O12" s="15">
        <v>6</v>
      </c>
      <c r="P12" s="8">
        <f t="shared" si="4"/>
        <v>3.1413612565445024</v>
      </c>
    </row>
    <row r="13" spans="1:16" ht="23.1" customHeight="1">
      <c r="A13" s="171" t="s">
        <v>43</v>
      </c>
      <c r="B13" s="171" t="s">
        <v>42</v>
      </c>
      <c r="C13" s="13"/>
      <c r="D13" s="14" t="s">
        <v>16</v>
      </c>
      <c r="E13" s="11"/>
      <c r="F13" s="10">
        <f t="shared" si="5"/>
        <v>231</v>
      </c>
      <c r="G13" s="9">
        <f>SUM(G14:G37)</f>
        <v>79</v>
      </c>
      <c r="H13" s="8">
        <f>IF(G13=0,0,G13/$F13*100)</f>
        <v>34.1991341991342</v>
      </c>
      <c r="I13" s="15">
        <f>SUM(I14:I37)</f>
        <v>67</v>
      </c>
      <c r="J13" s="8">
        <f t="shared" si="1"/>
        <v>29.004329004329005</v>
      </c>
      <c r="K13" s="15">
        <f>SUM(K14:K37)</f>
        <v>73</v>
      </c>
      <c r="L13" s="8">
        <f t="shared" si="2"/>
        <v>31.601731601731604</v>
      </c>
      <c r="M13" s="15">
        <f>SUM(M14:M37)</f>
        <v>7</v>
      </c>
      <c r="N13" s="8">
        <f t="shared" si="3"/>
        <v>3.0303030303030303</v>
      </c>
      <c r="O13" s="15">
        <f>SUM(O14:O37)</f>
        <v>5</v>
      </c>
      <c r="P13" s="8">
        <f t="shared" si="4"/>
        <v>2.1645021645021645</v>
      </c>
    </row>
    <row r="14" spans="1:16" ht="23.1" customHeight="1">
      <c r="A14" s="172"/>
      <c r="B14" s="172"/>
      <c r="C14" s="13"/>
      <c r="D14" s="14" t="s">
        <v>41</v>
      </c>
      <c r="E14" s="11"/>
      <c r="F14" s="10">
        <f t="shared" si="5"/>
        <v>27</v>
      </c>
      <c r="G14" s="9">
        <v>10</v>
      </c>
      <c r="H14" s="8">
        <f t="shared" si="0"/>
        <v>37.037037037037038</v>
      </c>
      <c r="I14" s="15">
        <v>10</v>
      </c>
      <c r="J14" s="8">
        <f t="shared" si="1"/>
        <v>37.037037037037038</v>
      </c>
      <c r="K14" s="15">
        <v>7</v>
      </c>
      <c r="L14" s="8">
        <f t="shared" si="2"/>
        <v>25.925925925925924</v>
      </c>
      <c r="M14" s="15">
        <v>0</v>
      </c>
      <c r="N14" s="8">
        <f t="shared" si="3"/>
        <v>0</v>
      </c>
      <c r="O14" s="15">
        <v>0</v>
      </c>
      <c r="P14" s="8">
        <f t="shared" si="4"/>
        <v>0</v>
      </c>
    </row>
    <row r="15" spans="1:16" ht="23.1" customHeight="1">
      <c r="A15" s="172"/>
      <c r="B15" s="172"/>
      <c r="C15" s="13"/>
      <c r="D15" s="14" t="s">
        <v>40</v>
      </c>
      <c r="E15" s="11"/>
      <c r="F15" s="10">
        <f t="shared" si="5"/>
        <v>4</v>
      </c>
      <c r="G15" s="9">
        <v>3</v>
      </c>
      <c r="H15" s="8">
        <f t="shared" si="0"/>
        <v>75</v>
      </c>
      <c r="I15" s="15">
        <v>0</v>
      </c>
      <c r="J15" s="8">
        <f t="shared" si="1"/>
        <v>0</v>
      </c>
      <c r="K15" s="15">
        <v>1</v>
      </c>
      <c r="L15" s="8">
        <f t="shared" si="2"/>
        <v>25</v>
      </c>
      <c r="M15" s="15">
        <v>0</v>
      </c>
      <c r="N15" s="8">
        <f t="shared" si="3"/>
        <v>0</v>
      </c>
      <c r="O15" s="15">
        <v>0</v>
      </c>
      <c r="P15" s="8">
        <f t="shared" si="4"/>
        <v>0</v>
      </c>
    </row>
    <row r="16" spans="1:16" ht="23.1" customHeight="1">
      <c r="A16" s="172"/>
      <c r="B16" s="172"/>
      <c r="C16" s="13"/>
      <c r="D16" s="14" t="s">
        <v>39</v>
      </c>
      <c r="E16" s="11"/>
      <c r="F16" s="10">
        <f t="shared" si="5"/>
        <v>20</v>
      </c>
      <c r="G16" s="9">
        <v>15</v>
      </c>
      <c r="H16" s="8">
        <f t="shared" si="0"/>
        <v>75</v>
      </c>
      <c r="I16" s="15">
        <v>5</v>
      </c>
      <c r="J16" s="8">
        <f t="shared" si="1"/>
        <v>25</v>
      </c>
      <c r="K16" s="15">
        <v>0</v>
      </c>
      <c r="L16" s="8">
        <f t="shared" si="2"/>
        <v>0</v>
      </c>
      <c r="M16" s="15">
        <v>0</v>
      </c>
      <c r="N16" s="8">
        <f t="shared" si="3"/>
        <v>0</v>
      </c>
      <c r="O16" s="15">
        <v>0</v>
      </c>
      <c r="P16" s="8">
        <f t="shared" si="4"/>
        <v>0</v>
      </c>
    </row>
    <row r="17" spans="1:16" ht="23.1" customHeight="1">
      <c r="A17" s="172"/>
      <c r="B17" s="172"/>
      <c r="C17" s="13"/>
      <c r="D17" s="14" t="s">
        <v>38</v>
      </c>
      <c r="E17" s="11"/>
      <c r="F17" s="10">
        <f t="shared" si="5"/>
        <v>2</v>
      </c>
      <c r="G17" s="9">
        <v>2</v>
      </c>
      <c r="H17" s="8">
        <f t="shared" si="0"/>
        <v>100</v>
      </c>
      <c r="I17" s="15">
        <v>0</v>
      </c>
      <c r="J17" s="8">
        <f t="shared" si="1"/>
        <v>0</v>
      </c>
      <c r="K17" s="15">
        <v>0</v>
      </c>
      <c r="L17" s="8">
        <f t="shared" si="2"/>
        <v>0</v>
      </c>
      <c r="M17" s="15">
        <v>0</v>
      </c>
      <c r="N17" s="8">
        <f t="shared" si="3"/>
        <v>0</v>
      </c>
      <c r="O17" s="15">
        <v>0</v>
      </c>
      <c r="P17" s="8">
        <f t="shared" si="4"/>
        <v>0</v>
      </c>
    </row>
    <row r="18" spans="1:16" ht="23.1" customHeight="1">
      <c r="A18" s="172"/>
      <c r="B18" s="172"/>
      <c r="C18" s="13"/>
      <c r="D18" s="14" t="s">
        <v>37</v>
      </c>
      <c r="E18" s="11"/>
      <c r="F18" s="10">
        <f t="shared" si="5"/>
        <v>5</v>
      </c>
      <c r="G18" s="9">
        <v>1</v>
      </c>
      <c r="H18" s="8">
        <f t="shared" si="0"/>
        <v>20</v>
      </c>
      <c r="I18" s="15">
        <v>2</v>
      </c>
      <c r="J18" s="8">
        <f t="shared" si="1"/>
        <v>40</v>
      </c>
      <c r="K18" s="15">
        <v>2</v>
      </c>
      <c r="L18" s="8">
        <f t="shared" si="2"/>
        <v>40</v>
      </c>
      <c r="M18" s="15">
        <v>0</v>
      </c>
      <c r="N18" s="8">
        <f t="shared" si="3"/>
        <v>0</v>
      </c>
      <c r="O18" s="15">
        <v>0</v>
      </c>
      <c r="P18" s="8">
        <f t="shared" si="4"/>
        <v>0</v>
      </c>
    </row>
    <row r="19" spans="1:16" ht="23.1" customHeight="1">
      <c r="A19" s="172"/>
      <c r="B19" s="172"/>
      <c r="C19" s="13"/>
      <c r="D19" s="14" t="s">
        <v>36</v>
      </c>
      <c r="E19" s="11"/>
      <c r="F19" s="10">
        <f t="shared" si="5"/>
        <v>1</v>
      </c>
      <c r="G19" s="9">
        <v>0</v>
      </c>
      <c r="H19" s="8">
        <f t="shared" si="0"/>
        <v>0</v>
      </c>
      <c r="I19" s="15">
        <v>1</v>
      </c>
      <c r="J19" s="8">
        <f t="shared" si="1"/>
        <v>100</v>
      </c>
      <c r="K19" s="15">
        <v>0</v>
      </c>
      <c r="L19" s="8">
        <f t="shared" si="2"/>
        <v>0</v>
      </c>
      <c r="M19" s="15">
        <v>0</v>
      </c>
      <c r="N19" s="8">
        <f t="shared" si="3"/>
        <v>0</v>
      </c>
      <c r="O19" s="15">
        <v>0</v>
      </c>
      <c r="P19" s="8">
        <f t="shared" si="4"/>
        <v>0</v>
      </c>
    </row>
    <row r="20" spans="1:16" ht="23.1" customHeight="1">
      <c r="A20" s="172"/>
      <c r="B20" s="172"/>
      <c r="C20" s="13"/>
      <c r="D20" s="14" t="s">
        <v>35</v>
      </c>
      <c r="E20" s="11"/>
      <c r="F20" s="10">
        <f t="shared" si="5"/>
        <v>5</v>
      </c>
      <c r="G20" s="9">
        <v>2</v>
      </c>
      <c r="H20" s="8">
        <f t="shared" si="0"/>
        <v>40</v>
      </c>
      <c r="I20" s="15">
        <v>1</v>
      </c>
      <c r="J20" s="8">
        <f t="shared" si="1"/>
        <v>20</v>
      </c>
      <c r="K20" s="15">
        <v>2</v>
      </c>
      <c r="L20" s="8">
        <f t="shared" si="2"/>
        <v>40</v>
      </c>
      <c r="M20" s="15">
        <v>0</v>
      </c>
      <c r="N20" s="8">
        <f t="shared" si="3"/>
        <v>0</v>
      </c>
      <c r="O20" s="15">
        <v>0</v>
      </c>
      <c r="P20" s="8">
        <f t="shared" si="4"/>
        <v>0</v>
      </c>
    </row>
    <row r="21" spans="1:16" ht="23.1" customHeight="1">
      <c r="A21" s="172"/>
      <c r="B21" s="172"/>
      <c r="C21" s="13"/>
      <c r="D21" s="14" t="s">
        <v>34</v>
      </c>
      <c r="E21" s="11"/>
      <c r="F21" s="10">
        <f t="shared" si="5"/>
        <v>11</v>
      </c>
      <c r="G21" s="9">
        <v>2</v>
      </c>
      <c r="H21" s="8">
        <f t="shared" si="0"/>
        <v>18.181818181818183</v>
      </c>
      <c r="I21" s="15">
        <v>3</v>
      </c>
      <c r="J21" s="8">
        <f t="shared" si="1"/>
        <v>27.27272727272727</v>
      </c>
      <c r="K21" s="15">
        <v>5</v>
      </c>
      <c r="L21" s="8">
        <f t="shared" si="2"/>
        <v>45.454545454545453</v>
      </c>
      <c r="M21" s="15">
        <v>1</v>
      </c>
      <c r="N21" s="8">
        <f t="shared" si="3"/>
        <v>9.0909090909090917</v>
      </c>
      <c r="O21" s="15">
        <v>0</v>
      </c>
      <c r="P21" s="8">
        <f t="shared" si="4"/>
        <v>0</v>
      </c>
    </row>
    <row r="22" spans="1:16" ht="23.1" customHeight="1">
      <c r="A22" s="172"/>
      <c r="B22" s="172"/>
      <c r="C22" s="13"/>
      <c r="D22" s="14" t="s">
        <v>33</v>
      </c>
      <c r="E22" s="11"/>
      <c r="F22" s="10">
        <f t="shared" si="5"/>
        <v>1</v>
      </c>
      <c r="G22" s="9">
        <v>1</v>
      </c>
      <c r="H22" s="8">
        <f t="shared" si="0"/>
        <v>100</v>
      </c>
      <c r="I22" s="15">
        <v>0</v>
      </c>
      <c r="J22" s="8">
        <f t="shared" si="1"/>
        <v>0</v>
      </c>
      <c r="K22" s="15">
        <v>0</v>
      </c>
      <c r="L22" s="8">
        <f t="shared" si="2"/>
        <v>0</v>
      </c>
      <c r="M22" s="15">
        <v>0</v>
      </c>
      <c r="N22" s="8">
        <f t="shared" si="3"/>
        <v>0</v>
      </c>
      <c r="O22" s="15">
        <v>0</v>
      </c>
      <c r="P22" s="8">
        <f t="shared" si="4"/>
        <v>0</v>
      </c>
    </row>
    <row r="23" spans="1:16" ht="23.1" customHeight="1">
      <c r="A23" s="172"/>
      <c r="B23" s="172"/>
      <c r="C23" s="13"/>
      <c r="D23" s="14" t="s">
        <v>32</v>
      </c>
      <c r="E23" s="11"/>
      <c r="F23" s="10">
        <f t="shared" si="5"/>
        <v>8</v>
      </c>
      <c r="G23" s="9">
        <v>2</v>
      </c>
      <c r="H23" s="8">
        <f t="shared" si="0"/>
        <v>25</v>
      </c>
      <c r="I23" s="15">
        <v>3</v>
      </c>
      <c r="J23" s="8">
        <f t="shared" si="1"/>
        <v>37.5</v>
      </c>
      <c r="K23" s="15">
        <v>3</v>
      </c>
      <c r="L23" s="8">
        <f t="shared" si="2"/>
        <v>37.5</v>
      </c>
      <c r="M23" s="15">
        <v>0</v>
      </c>
      <c r="N23" s="8">
        <f t="shared" si="3"/>
        <v>0</v>
      </c>
      <c r="O23" s="15">
        <v>0</v>
      </c>
      <c r="P23" s="8">
        <f t="shared" si="4"/>
        <v>0</v>
      </c>
    </row>
    <row r="24" spans="1:16" ht="23.1" customHeight="1">
      <c r="A24" s="172"/>
      <c r="B24" s="172"/>
      <c r="C24" s="13"/>
      <c r="D24" s="14" t="s">
        <v>31</v>
      </c>
      <c r="E24" s="11"/>
      <c r="F24" s="10">
        <f t="shared" si="5"/>
        <v>1</v>
      </c>
      <c r="G24" s="33">
        <v>1</v>
      </c>
      <c r="H24" s="8">
        <f t="shared" si="0"/>
        <v>100</v>
      </c>
      <c r="I24" s="34">
        <v>0</v>
      </c>
      <c r="J24" s="8">
        <f t="shared" si="1"/>
        <v>0</v>
      </c>
      <c r="K24" s="34">
        <v>0</v>
      </c>
      <c r="L24" s="8">
        <f t="shared" si="2"/>
        <v>0</v>
      </c>
      <c r="M24" s="34">
        <v>0</v>
      </c>
      <c r="N24" s="8">
        <f t="shared" si="3"/>
        <v>0</v>
      </c>
      <c r="O24" s="34">
        <v>0</v>
      </c>
      <c r="P24" s="8">
        <f t="shared" si="4"/>
        <v>0</v>
      </c>
    </row>
    <row r="25" spans="1:16" ht="23.1" customHeight="1">
      <c r="A25" s="172"/>
      <c r="B25" s="172"/>
      <c r="C25" s="13"/>
      <c r="D25" s="12" t="s">
        <v>30</v>
      </c>
      <c r="E25" s="11"/>
      <c r="F25" s="10">
        <f t="shared" si="5"/>
        <v>2</v>
      </c>
      <c r="G25" s="9">
        <v>0</v>
      </c>
      <c r="H25" s="8">
        <f t="shared" si="0"/>
        <v>0</v>
      </c>
      <c r="I25" s="15">
        <v>1</v>
      </c>
      <c r="J25" s="8">
        <f t="shared" si="1"/>
        <v>50</v>
      </c>
      <c r="K25" s="15">
        <v>1</v>
      </c>
      <c r="L25" s="8">
        <f t="shared" si="2"/>
        <v>50</v>
      </c>
      <c r="M25" s="15">
        <v>0</v>
      </c>
      <c r="N25" s="8">
        <f t="shared" si="3"/>
        <v>0</v>
      </c>
      <c r="O25" s="15">
        <v>0</v>
      </c>
      <c r="P25" s="8">
        <f t="shared" si="4"/>
        <v>0</v>
      </c>
    </row>
    <row r="26" spans="1:16" ht="23.1" customHeight="1">
      <c r="A26" s="172"/>
      <c r="B26" s="172"/>
      <c r="C26" s="13"/>
      <c r="D26" s="111" t="s">
        <v>29</v>
      </c>
      <c r="E26" s="112"/>
      <c r="F26" s="31">
        <f t="shared" si="5"/>
        <v>6</v>
      </c>
      <c r="G26" s="30">
        <v>3</v>
      </c>
      <c r="H26" s="113">
        <f t="shared" si="0"/>
        <v>50</v>
      </c>
      <c r="I26" s="15">
        <v>0</v>
      </c>
      <c r="J26" s="8">
        <f t="shared" si="1"/>
        <v>0</v>
      </c>
      <c r="K26" s="15">
        <v>1</v>
      </c>
      <c r="L26" s="8">
        <f t="shared" si="2"/>
        <v>16.666666666666664</v>
      </c>
      <c r="M26" s="15">
        <v>1</v>
      </c>
      <c r="N26" s="8">
        <f t="shared" si="3"/>
        <v>16.666666666666664</v>
      </c>
      <c r="O26" s="15">
        <v>1</v>
      </c>
      <c r="P26" s="8">
        <f t="shared" si="4"/>
        <v>16.666666666666664</v>
      </c>
    </row>
    <row r="27" spans="1:16" ht="23.1" customHeight="1">
      <c r="A27" s="172"/>
      <c r="B27" s="172"/>
      <c r="C27" s="13"/>
      <c r="D27" s="14" t="s">
        <v>28</v>
      </c>
      <c r="E27" s="11"/>
      <c r="F27" s="10">
        <f t="shared" si="5"/>
        <v>3</v>
      </c>
      <c r="G27" s="9">
        <v>1</v>
      </c>
      <c r="H27" s="8">
        <f t="shared" si="0"/>
        <v>33.333333333333329</v>
      </c>
      <c r="I27" s="15">
        <v>0</v>
      </c>
      <c r="J27" s="8">
        <f t="shared" si="1"/>
        <v>0</v>
      </c>
      <c r="K27" s="15">
        <v>2</v>
      </c>
      <c r="L27" s="8">
        <f t="shared" si="2"/>
        <v>66.666666666666657</v>
      </c>
      <c r="M27" s="15">
        <v>0</v>
      </c>
      <c r="N27" s="8">
        <f t="shared" si="3"/>
        <v>0</v>
      </c>
      <c r="O27" s="15">
        <v>0</v>
      </c>
      <c r="P27" s="8">
        <f t="shared" si="4"/>
        <v>0</v>
      </c>
    </row>
    <row r="28" spans="1:16" ht="23.1" customHeight="1">
      <c r="A28" s="172"/>
      <c r="B28" s="172"/>
      <c r="C28" s="13"/>
      <c r="D28" s="14" t="s">
        <v>27</v>
      </c>
      <c r="E28" s="11"/>
      <c r="F28" s="10">
        <f t="shared" si="5"/>
        <v>5</v>
      </c>
      <c r="G28" s="9">
        <v>3</v>
      </c>
      <c r="H28" s="8">
        <f t="shared" si="0"/>
        <v>60</v>
      </c>
      <c r="I28" s="15">
        <v>0</v>
      </c>
      <c r="J28" s="8">
        <f t="shared" si="1"/>
        <v>0</v>
      </c>
      <c r="K28" s="15">
        <v>1</v>
      </c>
      <c r="L28" s="8">
        <f t="shared" si="2"/>
        <v>20</v>
      </c>
      <c r="M28" s="15">
        <v>1</v>
      </c>
      <c r="N28" s="8">
        <f t="shared" si="3"/>
        <v>20</v>
      </c>
      <c r="O28" s="15">
        <v>0</v>
      </c>
      <c r="P28" s="8">
        <f t="shared" si="4"/>
        <v>0</v>
      </c>
    </row>
    <row r="29" spans="1:16" ht="23.1" customHeight="1">
      <c r="A29" s="172"/>
      <c r="B29" s="172"/>
      <c r="C29" s="13"/>
      <c r="D29" s="14" t="s">
        <v>26</v>
      </c>
      <c r="E29" s="11"/>
      <c r="F29" s="10">
        <f t="shared" si="5"/>
        <v>15</v>
      </c>
      <c r="G29" s="9">
        <v>5</v>
      </c>
      <c r="H29" s="8">
        <f t="shared" si="0"/>
        <v>33.333333333333329</v>
      </c>
      <c r="I29" s="15">
        <v>8</v>
      </c>
      <c r="J29" s="8">
        <f t="shared" si="1"/>
        <v>53.333333333333336</v>
      </c>
      <c r="K29" s="15">
        <v>2</v>
      </c>
      <c r="L29" s="8">
        <f t="shared" si="2"/>
        <v>13.333333333333334</v>
      </c>
      <c r="M29" s="15">
        <v>0</v>
      </c>
      <c r="N29" s="8">
        <f t="shared" si="3"/>
        <v>0</v>
      </c>
      <c r="O29" s="15">
        <v>0</v>
      </c>
      <c r="P29" s="8">
        <f t="shared" si="4"/>
        <v>0</v>
      </c>
    </row>
    <row r="30" spans="1:16" ht="23.1" customHeight="1">
      <c r="A30" s="172"/>
      <c r="B30" s="172"/>
      <c r="C30" s="13"/>
      <c r="D30" s="14" t="s">
        <v>25</v>
      </c>
      <c r="E30" s="11"/>
      <c r="F30" s="10">
        <f t="shared" si="5"/>
        <v>5</v>
      </c>
      <c r="G30" s="9">
        <v>1</v>
      </c>
      <c r="H30" s="8">
        <f t="shared" si="0"/>
        <v>20</v>
      </c>
      <c r="I30" s="15">
        <v>2</v>
      </c>
      <c r="J30" s="8">
        <f t="shared" si="1"/>
        <v>40</v>
      </c>
      <c r="K30" s="15">
        <v>1</v>
      </c>
      <c r="L30" s="8">
        <f t="shared" si="2"/>
        <v>20</v>
      </c>
      <c r="M30" s="15">
        <v>0</v>
      </c>
      <c r="N30" s="8">
        <f t="shared" si="3"/>
        <v>0</v>
      </c>
      <c r="O30" s="15">
        <v>1</v>
      </c>
      <c r="P30" s="8">
        <f t="shared" si="4"/>
        <v>20</v>
      </c>
    </row>
    <row r="31" spans="1:16" ht="23.1" customHeight="1">
      <c r="A31" s="172"/>
      <c r="B31" s="172"/>
      <c r="C31" s="13"/>
      <c r="D31" s="14" t="s">
        <v>24</v>
      </c>
      <c r="E31" s="11"/>
      <c r="F31" s="10">
        <f t="shared" si="5"/>
        <v>31</v>
      </c>
      <c r="G31" s="9">
        <v>10</v>
      </c>
      <c r="H31" s="8">
        <f t="shared" si="0"/>
        <v>32.258064516129032</v>
      </c>
      <c r="I31" s="15">
        <v>8</v>
      </c>
      <c r="J31" s="8">
        <f t="shared" si="1"/>
        <v>25.806451612903224</v>
      </c>
      <c r="K31" s="15">
        <v>13</v>
      </c>
      <c r="L31" s="8">
        <f t="shared" si="2"/>
        <v>41.935483870967744</v>
      </c>
      <c r="M31" s="15">
        <v>0</v>
      </c>
      <c r="N31" s="8">
        <f t="shared" si="3"/>
        <v>0</v>
      </c>
      <c r="O31" s="15">
        <v>0</v>
      </c>
      <c r="P31" s="8">
        <f t="shared" si="4"/>
        <v>0</v>
      </c>
    </row>
    <row r="32" spans="1:16" ht="23.1" customHeight="1">
      <c r="A32" s="172"/>
      <c r="B32" s="172"/>
      <c r="C32" s="13"/>
      <c r="D32" s="14" t="s">
        <v>23</v>
      </c>
      <c r="E32" s="11"/>
      <c r="F32" s="10">
        <f t="shared" si="5"/>
        <v>10</v>
      </c>
      <c r="G32" s="9">
        <v>3</v>
      </c>
      <c r="H32" s="8">
        <f t="shared" si="0"/>
        <v>30</v>
      </c>
      <c r="I32" s="15">
        <v>5</v>
      </c>
      <c r="J32" s="8">
        <f t="shared" si="1"/>
        <v>50</v>
      </c>
      <c r="K32" s="15">
        <v>2</v>
      </c>
      <c r="L32" s="8">
        <f t="shared" si="2"/>
        <v>20</v>
      </c>
      <c r="M32" s="15">
        <v>0</v>
      </c>
      <c r="N32" s="8">
        <f t="shared" si="3"/>
        <v>0</v>
      </c>
      <c r="O32" s="15">
        <v>0</v>
      </c>
      <c r="P32" s="8">
        <f t="shared" si="4"/>
        <v>0</v>
      </c>
    </row>
    <row r="33" spans="1:16" ht="24" customHeight="1">
      <c r="A33" s="172"/>
      <c r="B33" s="172"/>
      <c r="C33" s="13"/>
      <c r="D33" s="14" t="s">
        <v>22</v>
      </c>
      <c r="E33" s="11"/>
      <c r="F33" s="10">
        <f t="shared" si="5"/>
        <v>28</v>
      </c>
      <c r="G33" s="9">
        <v>3</v>
      </c>
      <c r="H33" s="8">
        <f t="shared" si="0"/>
        <v>10.714285714285714</v>
      </c>
      <c r="I33" s="15">
        <v>9</v>
      </c>
      <c r="J33" s="8">
        <f t="shared" si="1"/>
        <v>32.142857142857146</v>
      </c>
      <c r="K33" s="15">
        <v>13</v>
      </c>
      <c r="L33" s="8">
        <f t="shared" si="2"/>
        <v>46.428571428571431</v>
      </c>
      <c r="M33" s="15">
        <v>2</v>
      </c>
      <c r="N33" s="8">
        <f t="shared" si="3"/>
        <v>7.1428571428571423</v>
      </c>
      <c r="O33" s="15">
        <v>1</v>
      </c>
      <c r="P33" s="8">
        <f t="shared" si="4"/>
        <v>3.5714285714285712</v>
      </c>
    </row>
    <row r="34" spans="1:16" ht="23.1" customHeight="1">
      <c r="A34" s="172"/>
      <c r="B34" s="172"/>
      <c r="C34" s="13"/>
      <c r="D34" s="14" t="s">
        <v>21</v>
      </c>
      <c r="E34" s="11"/>
      <c r="F34" s="10">
        <f t="shared" si="5"/>
        <v>13</v>
      </c>
      <c r="G34" s="9">
        <v>5</v>
      </c>
      <c r="H34" s="8">
        <f t="shared" si="0"/>
        <v>38.461538461538467</v>
      </c>
      <c r="I34" s="15">
        <v>3</v>
      </c>
      <c r="J34" s="8">
        <f t="shared" si="1"/>
        <v>23.076923076923077</v>
      </c>
      <c r="K34" s="15">
        <v>5</v>
      </c>
      <c r="L34" s="8">
        <f t="shared" si="2"/>
        <v>38.461538461538467</v>
      </c>
      <c r="M34" s="15">
        <v>0</v>
      </c>
      <c r="N34" s="8">
        <f t="shared" si="3"/>
        <v>0</v>
      </c>
      <c r="O34" s="15">
        <v>0</v>
      </c>
      <c r="P34" s="8">
        <f t="shared" si="4"/>
        <v>0</v>
      </c>
    </row>
    <row r="35" spans="1:16" ht="23.1" customHeight="1">
      <c r="A35" s="172"/>
      <c r="B35" s="172"/>
      <c r="C35" s="13"/>
      <c r="D35" s="14" t="s">
        <v>20</v>
      </c>
      <c r="E35" s="11"/>
      <c r="F35" s="10">
        <f t="shared" si="5"/>
        <v>8</v>
      </c>
      <c r="G35" s="9">
        <v>1</v>
      </c>
      <c r="H35" s="8">
        <f t="shared" si="0"/>
        <v>12.5</v>
      </c>
      <c r="I35" s="15">
        <v>3</v>
      </c>
      <c r="J35" s="8">
        <f t="shared" si="1"/>
        <v>37.5</v>
      </c>
      <c r="K35" s="15">
        <v>4</v>
      </c>
      <c r="L35" s="8">
        <f t="shared" si="2"/>
        <v>50</v>
      </c>
      <c r="M35" s="15">
        <v>0</v>
      </c>
      <c r="N35" s="8">
        <f t="shared" si="3"/>
        <v>0</v>
      </c>
      <c r="O35" s="15">
        <v>0</v>
      </c>
      <c r="P35" s="8">
        <f t="shared" si="4"/>
        <v>0</v>
      </c>
    </row>
    <row r="36" spans="1:16" ht="23.1" customHeight="1">
      <c r="A36" s="172"/>
      <c r="B36" s="172"/>
      <c r="C36" s="13"/>
      <c r="D36" s="14" t="s">
        <v>19</v>
      </c>
      <c r="E36" s="11"/>
      <c r="F36" s="10">
        <f t="shared" si="5"/>
        <v>15</v>
      </c>
      <c r="G36" s="9">
        <v>3</v>
      </c>
      <c r="H36" s="8">
        <f t="shared" si="0"/>
        <v>20</v>
      </c>
      <c r="I36" s="15">
        <v>2</v>
      </c>
      <c r="J36" s="8">
        <f t="shared" si="1"/>
        <v>13.333333333333334</v>
      </c>
      <c r="K36" s="15">
        <v>7</v>
      </c>
      <c r="L36" s="8">
        <f t="shared" si="2"/>
        <v>46.666666666666664</v>
      </c>
      <c r="M36" s="15">
        <v>2</v>
      </c>
      <c r="N36" s="8">
        <f t="shared" si="3"/>
        <v>13.333333333333334</v>
      </c>
      <c r="O36" s="15">
        <v>1</v>
      </c>
      <c r="P36" s="8">
        <f t="shared" si="4"/>
        <v>6.666666666666667</v>
      </c>
    </row>
    <row r="37" spans="1:16" ht="23.1" customHeight="1">
      <c r="A37" s="172"/>
      <c r="B37" s="173"/>
      <c r="C37" s="13"/>
      <c r="D37" s="14" t="s">
        <v>18</v>
      </c>
      <c r="E37" s="11"/>
      <c r="F37" s="10">
        <f t="shared" si="5"/>
        <v>5</v>
      </c>
      <c r="G37" s="9">
        <v>2</v>
      </c>
      <c r="H37" s="8">
        <f t="shared" si="0"/>
        <v>40</v>
      </c>
      <c r="I37" s="15">
        <v>1</v>
      </c>
      <c r="J37" s="8">
        <f t="shared" si="1"/>
        <v>20</v>
      </c>
      <c r="K37" s="15">
        <v>1</v>
      </c>
      <c r="L37" s="8">
        <f t="shared" si="2"/>
        <v>20</v>
      </c>
      <c r="M37" s="15">
        <v>0</v>
      </c>
      <c r="N37" s="8">
        <f t="shared" si="3"/>
        <v>0</v>
      </c>
      <c r="O37" s="15">
        <v>1</v>
      </c>
      <c r="P37" s="8">
        <f t="shared" si="4"/>
        <v>20</v>
      </c>
    </row>
    <row r="38" spans="1:16" ht="23.1" customHeight="1">
      <c r="A38" s="172"/>
      <c r="B38" s="171" t="s">
        <v>17</v>
      </c>
      <c r="C38" s="13"/>
      <c r="D38" s="14" t="s">
        <v>16</v>
      </c>
      <c r="E38" s="11"/>
      <c r="F38" s="10">
        <f t="shared" si="5"/>
        <v>681</v>
      </c>
      <c r="G38" s="9">
        <f>SUM(G39:G53)</f>
        <v>515</v>
      </c>
      <c r="H38" s="8">
        <f t="shared" si="0"/>
        <v>75.624082232011745</v>
      </c>
      <c r="I38" s="15">
        <f>SUM(I39:I53)</f>
        <v>120</v>
      </c>
      <c r="J38" s="8">
        <f t="shared" si="1"/>
        <v>17.621145374449341</v>
      </c>
      <c r="K38" s="15">
        <f>SUM(K39:K53)</f>
        <v>41</v>
      </c>
      <c r="L38" s="8">
        <f t="shared" si="2"/>
        <v>6.0205580029368582</v>
      </c>
      <c r="M38" s="15">
        <f>SUM(M39:M53)</f>
        <v>4</v>
      </c>
      <c r="N38" s="8">
        <f t="shared" si="3"/>
        <v>0.58737151248164465</v>
      </c>
      <c r="O38" s="15">
        <f>SUM(O39:O53)</f>
        <v>1</v>
      </c>
      <c r="P38" s="8">
        <f t="shared" si="4"/>
        <v>0.14684287812041116</v>
      </c>
    </row>
    <row r="39" spans="1:16" ht="23.1" customHeight="1">
      <c r="A39" s="172"/>
      <c r="B39" s="172"/>
      <c r="C39" s="13"/>
      <c r="D39" s="14" t="s">
        <v>15</v>
      </c>
      <c r="E39" s="11"/>
      <c r="F39" s="10">
        <f t="shared" si="5"/>
        <v>6</v>
      </c>
      <c r="G39" s="9">
        <v>5</v>
      </c>
      <c r="H39" s="8">
        <f t="shared" si="0"/>
        <v>83.333333333333343</v>
      </c>
      <c r="I39" s="15">
        <v>1</v>
      </c>
      <c r="J39" s="8">
        <f t="shared" si="1"/>
        <v>16.666666666666664</v>
      </c>
      <c r="K39" s="15">
        <v>0</v>
      </c>
      <c r="L39" s="8">
        <f t="shared" si="2"/>
        <v>0</v>
      </c>
      <c r="M39" s="15">
        <v>0</v>
      </c>
      <c r="N39" s="8">
        <f t="shared" si="3"/>
        <v>0</v>
      </c>
      <c r="O39" s="15">
        <v>0</v>
      </c>
      <c r="P39" s="8">
        <f t="shared" si="4"/>
        <v>0</v>
      </c>
    </row>
    <row r="40" spans="1:16" ht="23.1" customHeight="1">
      <c r="A40" s="172"/>
      <c r="B40" s="172"/>
      <c r="C40" s="13"/>
      <c r="D40" s="14" t="s">
        <v>14</v>
      </c>
      <c r="E40" s="11"/>
      <c r="F40" s="10">
        <f t="shared" si="5"/>
        <v>84</v>
      </c>
      <c r="G40" s="9">
        <v>66</v>
      </c>
      <c r="H40" s="8">
        <f t="shared" si="0"/>
        <v>78.571428571428569</v>
      </c>
      <c r="I40" s="15">
        <v>9</v>
      </c>
      <c r="J40" s="8">
        <f t="shared" si="1"/>
        <v>10.714285714285714</v>
      </c>
      <c r="K40" s="15">
        <v>9</v>
      </c>
      <c r="L40" s="8">
        <f t="shared" si="2"/>
        <v>10.714285714285714</v>
      </c>
      <c r="M40" s="15">
        <v>0</v>
      </c>
      <c r="N40" s="8">
        <f t="shared" si="3"/>
        <v>0</v>
      </c>
      <c r="O40" s="15">
        <v>0</v>
      </c>
      <c r="P40" s="8">
        <f t="shared" si="4"/>
        <v>0</v>
      </c>
    </row>
    <row r="41" spans="1:16" ht="23.1" customHeight="1">
      <c r="A41" s="172"/>
      <c r="B41" s="172"/>
      <c r="C41" s="13"/>
      <c r="D41" s="14" t="s">
        <v>13</v>
      </c>
      <c r="E41" s="11"/>
      <c r="F41" s="10">
        <f t="shared" si="5"/>
        <v>24</v>
      </c>
      <c r="G41" s="9">
        <v>16</v>
      </c>
      <c r="H41" s="8">
        <f t="shared" si="0"/>
        <v>66.666666666666657</v>
      </c>
      <c r="I41" s="15">
        <v>6</v>
      </c>
      <c r="J41" s="8">
        <f t="shared" si="1"/>
        <v>25</v>
      </c>
      <c r="K41" s="15">
        <v>2</v>
      </c>
      <c r="L41" s="8">
        <f t="shared" si="2"/>
        <v>8.3333333333333321</v>
      </c>
      <c r="M41" s="15">
        <v>0</v>
      </c>
      <c r="N41" s="8">
        <f t="shared" si="3"/>
        <v>0</v>
      </c>
      <c r="O41" s="15">
        <v>0</v>
      </c>
      <c r="P41" s="8">
        <f t="shared" si="4"/>
        <v>0</v>
      </c>
    </row>
    <row r="42" spans="1:16" ht="23.1" customHeight="1">
      <c r="A42" s="172"/>
      <c r="B42" s="172"/>
      <c r="C42" s="13"/>
      <c r="D42" s="14" t="s">
        <v>12</v>
      </c>
      <c r="E42" s="11"/>
      <c r="F42" s="10">
        <f t="shared" si="5"/>
        <v>8</v>
      </c>
      <c r="G42" s="9">
        <v>4</v>
      </c>
      <c r="H42" s="8">
        <f t="shared" si="0"/>
        <v>50</v>
      </c>
      <c r="I42" s="15">
        <v>1</v>
      </c>
      <c r="J42" s="8">
        <f t="shared" si="1"/>
        <v>12.5</v>
      </c>
      <c r="K42" s="15">
        <v>3</v>
      </c>
      <c r="L42" s="8">
        <f t="shared" si="2"/>
        <v>37.5</v>
      </c>
      <c r="M42" s="15">
        <v>0</v>
      </c>
      <c r="N42" s="8">
        <f t="shared" si="3"/>
        <v>0</v>
      </c>
      <c r="O42" s="15">
        <v>0</v>
      </c>
      <c r="P42" s="8">
        <f t="shared" si="4"/>
        <v>0</v>
      </c>
    </row>
    <row r="43" spans="1:16" ht="23.1" customHeight="1">
      <c r="A43" s="172"/>
      <c r="B43" s="172"/>
      <c r="C43" s="13"/>
      <c r="D43" s="14" t="s">
        <v>11</v>
      </c>
      <c r="E43" s="11"/>
      <c r="F43" s="10">
        <f t="shared" si="5"/>
        <v>33</v>
      </c>
      <c r="G43" s="9">
        <v>19</v>
      </c>
      <c r="H43" s="8">
        <f t="shared" si="0"/>
        <v>57.575757575757578</v>
      </c>
      <c r="I43" s="15">
        <v>10</v>
      </c>
      <c r="J43" s="8">
        <f t="shared" si="1"/>
        <v>30.303030303030305</v>
      </c>
      <c r="K43" s="15">
        <v>4</v>
      </c>
      <c r="L43" s="8">
        <f t="shared" si="2"/>
        <v>12.121212121212121</v>
      </c>
      <c r="M43" s="15">
        <v>0</v>
      </c>
      <c r="N43" s="8">
        <f t="shared" si="3"/>
        <v>0</v>
      </c>
      <c r="O43" s="15">
        <v>0</v>
      </c>
      <c r="P43" s="8">
        <f t="shared" si="4"/>
        <v>0</v>
      </c>
    </row>
    <row r="44" spans="1:16" ht="23.1" customHeight="1">
      <c r="A44" s="172"/>
      <c r="B44" s="172"/>
      <c r="C44" s="13"/>
      <c r="D44" s="14" t="s">
        <v>10</v>
      </c>
      <c r="E44" s="11"/>
      <c r="F44" s="10">
        <f t="shared" si="5"/>
        <v>184</v>
      </c>
      <c r="G44" s="9">
        <v>164</v>
      </c>
      <c r="H44" s="8">
        <f t="shared" si="0"/>
        <v>89.130434782608688</v>
      </c>
      <c r="I44" s="15">
        <v>19</v>
      </c>
      <c r="J44" s="8">
        <f t="shared" si="1"/>
        <v>10.326086956521738</v>
      </c>
      <c r="K44" s="15">
        <v>1</v>
      </c>
      <c r="L44" s="8">
        <f t="shared" si="2"/>
        <v>0.54347826086956519</v>
      </c>
      <c r="M44" s="15">
        <v>0</v>
      </c>
      <c r="N44" s="8">
        <f t="shared" si="3"/>
        <v>0</v>
      </c>
      <c r="O44" s="15">
        <v>0</v>
      </c>
      <c r="P44" s="8">
        <f t="shared" si="4"/>
        <v>0</v>
      </c>
    </row>
    <row r="45" spans="1:16" ht="23.1" customHeight="1">
      <c r="A45" s="172"/>
      <c r="B45" s="172"/>
      <c r="C45" s="13"/>
      <c r="D45" s="14" t="s">
        <v>9</v>
      </c>
      <c r="E45" s="11"/>
      <c r="F45" s="10">
        <f t="shared" si="5"/>
        <v>21</v>
      </c>
      <c r="G45" s="9">
        <v>19</v>
      </c>
      <c r="H45" s="8">
        <f t="shared" si="0"/>
        <v>90.476190476190482</v>
      </c>
      <c r="I45" s="15">
        <v>0</v>
      </c>
      <c r="J45" s="8">
        <f t="shared" si="1"/>
        <v>0</v>
      </c>
      <c r="K45" s="15">
        <v>1</v>
      </c>
      <c r="L45" s="8">
        <f t="shared" si="2"/>
        <v>4.7619047619047619</v>
      </c>
      <c r="M45" s="15">
        <v>1</v>
      </c>
      <c r="N45" s="8">
        <f t="shared" si="3"/>
        <v>4.7619047619047619</v>
      </c>
      <c r="O45" s="15">
        <v>0</v>
      </c>
      <c r="P45" s="8">
        <f t="shared" si="4"/>
        <v>0</v>
      </c>
    </row>
    <row r="46" spans="1:16" ht="23.1" customHeight="1">
      <c r="A46" s="172"/>
      <c r="B46" s="172"/>
      <c r="C46" s="13"/>
      <c r="D46" s="14" t="s">
        <v>8</v>
      </c>
      <c r="E46" s="11"/>
      <c r="F46" s="10">
        <f t="shared" si="5"/>
        <v>8</v>
      </c>
      <c r="G46" s="9">
        <v>8</v>
      </c>
      <c r="H46" s="8">
        <f t="shared" si="0"/>
        <v>100</v>
      </c>
      <c r="I46" s="15">
        <v>0</v>
      </c>
      <c r="J46" s="8">
        <f t="shared" si="1"/>
        <v>0</v>
      </c>
      <c r="K46" s="15">
        <v>0</v>
      </c>
      <c r="L46" s="8">
        <f t="shared" si="2"/>
        <v>0</v>
      </c>
      <c r="M46" s="15">
        <v>0</v>
      </c>
      <c r="N46" s="8">
        <f t="shared" si="3"/>
        <v>0</v>
      </c>
      <c r="O46" s="15">
        <v>0</v>
      </c>
      <c r="P46" s="8">
        <f t="shared" si="4"/>
        <v>0</v>
      </c>
    </row>
    <row r="47" spans="1:16" ht="24" customHeight="1">
      <c r="A47" s="172"/>
      <c r="B47" s="172"/>
      <c r="C47" s="13"/>
      <c r="D47" s="12" t="s">
        <v>7</v>
      </c>
      <c r="E47" s="11"/>
      <c r="F47" s="10">
        <f t="shared" si="5"/>
        <v>19</v>
      </c>
      <c r="G47" s="9">
        <v>16</v>
      </c>
      <c r="H47" s="8">
        <f t="shared" si="0"/>
        <v>84.210526315789465</v>
      </c>
      <c r="I47" s="15">
        <v>3</v>
      </c>
      <c r="J47" s="8">
        <f t="shared" si="1"/>
        <v>15.789473684210526</v>
      </c>
      <c r="K47" s="15">
        <v>0</v>
      </c>
      <c r="L47" s="8">
        <f t="shared" si="2"/>
        <v>0</v>
      </c>
      <c r="M47" s="15">
        <v>0</v>
      </c>
      <c r="N47" s="8">
        <f t="shared" si="3"/>
        <v>0</v>
      </c>
      <c r="O47" s="15">
        <v>0</v>
      </c>
      <c r="P47" s="8">
        <f t="shared" si="4"/>
        <v>0</v>
      </c>
    </row>
    <row r="48" spans="1:16" ht="23.1" customHeight="1">
      <c r="A48" s="172"/>
      <c r="B48" s="172"/>
      <c r="C48" s="13"/>
      <c r="D48" s="14" t="s">
        <v>6</v>
      </c>
      <c r="E48" s="11"/>
      <c r="F48" s="10">
        <f t="shared" si="5"/>
        <v>45</v>
      </c>
      <c r="G48" s="9">
        <v>39</v>
      </c>
      <c r="H48" s="8">
        <f t="shared" si="0"/>
        <v>86.666666666666671</v>
      </c>
      <c r="I48" s="15">
        <v>6</v>
      </c>
      <c r="J48" s="8">
        <f t="shared" si="1"/>
        <v>13.333333333333334</v>
      </c>
      <c r="K48" s="15">
        <v>0</v>
      </c>
      <c r="L48" s="8">
        <f t="shared" si="2"/>
        <v>0</v>
      </c>
      <c r="M48" s="15">
        <v>0</v>
      </c>
      <c r="N48" s="8">
        <f t="shared" si="3"/>
        <v>0</v>
      </c>
      <c r="O48" s="15">
        <v>0</v>
      </c>
      <c r="P48" s="8">
        <f t="shared" si="4"/>
        <v>0</v>
      </c>
    </row>
    <row r="49" spans="1:16" ht="23.1" customHeight="1">
      <c r="A49" s="172"/>
      <c r="B49" s="172"/>
      <c r="C49" s="13"/>
      <c r="D49" s="14" t="s">
        <v>5</v>
      </c>
      <c r="E49" s="11"/>
      <c r="F49" s="10">
        <f t="shared" si="5"/>
        <v>16</v>
      </c>
      <c r="G49" s="9">
        <v>16</v>
      </c>
      <c r="H49" s="8">
        <f t="shared" si="0"/>
        <v>100</v>
      </c>
      <c r="I49" s="15">
        <v>0</v>
      </c>
      <c r="J49" s="8">
        <f t="shared" si="1"/>
        <v>0</v>
      </c>
      <c r="K49" s="15">
        <v>0</v>
      </c>
      <c r="L49" s="8">
        <f t="shared" si="2"/>
        <v>0</v>
      </c>
      <c r="M49" s="15">
        <v>0</v>
      </c>
      <c r="N49" s="8">
        <f t="shared" si="3"/>
        <v>0</v>
      </c>
      <c r="O49" s="15">
        <v>0</v>
      </c>
      <c r="P49" s="8">
        <f t="shared" si="4"/>
        <v>0</v>
      </c>
    </row>
    <row r="50" spans="1:16" ht="23.1" customHeight="1">
      <c r="A50" s="172"/>
      <c r="B50" s="172"/>
      <c r="C50" s="13"/>
      <c r="D50" s="14" t="s">
        <v>4</v>
      </c>
      <c r="E50" s="11"/>
      <c r="F50" s="10">
        <f t="shared" si="5"/>
        <v>19</v>
      </c>
      <c r="G50" s="9">
        <v>12</v>
      </c>
      <c r="H50" s="8">
        <f t="shared" si="0"/>
        <v>63.157894736842103</v>
      </c>
      <c r="I50" s="15">
        <v>4</v>
      </c>
      <c r="J50" s="8">
        <f t="shared" si="1"/>
        <v>21.052631578947366</v>
      </c>
      <c r="K50" s="15">
        <v>1</v>
      </c>
      <c r="L50" s="8">
        <f t="shared" si="2"/>
        <v>5.2631578947368416</v>
      </c>
      <c r="M50" s="15">
        <v>1</v>
      </c>
      <c r="N50" s="8">
        <f t="shared" si="3"/>
        <v>5.2631578947368416</v>
      </c>
      <c r="O50" s="15">
        <v>1</v>
      </c>
      <c r="P50" s="8">
        <f t="shared" si="4"/>
        <v>5.2631578947368416</v>
      </c>
    </row>
    <row r="51" spans="1:16" ht="23.1" customHeight="1">
      <c r="A51" s="172"/>
      <c r="B51" s="172"/>
      <c r="C51" s="13"/>
      <c r="D51" s="14" t="s">
        <v>3</v>
      </c>
      <c r="E51" s="11"/>
      <c r="F51" s="10">
        <f t="shared" si="5"/>
        <v>146</v>
      </c>
      <c r="G51" s="9">
        <v>98</v>
      </c>
      <c r="H51" s="8">
        <f t="shared" si="0"/>
        <v>67.123287671232873</v>
      </c>
      <c r="I51" s="15">
        <v>40</v>
      </c>
      <c r="J51" s="8">
        <f t="shared" si="1"/>
        <v>27.397260273972602</v>
      </c>
      <c r="K51" s="15">
        <v>8</v>
      </c>
      <c r="L51" s="8">
        <f t="shared" si="2"/>
        <v>5.4794520547945202</v>
      </c>
      <c r="M51" s="15">
        <v>0</v>
      </c>
      <c r="N51" s="8">
        <f t="shared" si="3"/>
        <v>0</v>
      </c>
      <c r="O51" s="15">
        <v>0</v>
      </c>
      <c r="P51" s="8">
        <f t="shared" si="4"/>
        <v>0</v>
      </c>
    </row>
    <row r="52" spans="1:16" ht="23.1" customHeight="1">
      <c r="A52" s="172"/>
      <c r="B52" s="172"/>
      <c r="C52" s="13"/>
      <c r="D52" s="14" t="s">
        <v>2</v>
      </c>
      <c r="E52" s="11"/>
      <c r="F52" s="10">
        <f t="shared" si="5"/>
        <v>22</v>
      </c>
      <c r="G52" s="9">
        <v>9</v>
      </c>
      <c r="H52" s="8">
        <f t="shared" si="0"/>
        <v>40.909090909090914</v>
      </c>
      <c r="I52" s="15">
        <v>8</v>
      </c>
      <c r="J52" s="8">
        <f t="shared" si="1"/>
        <v>36.363636363636367</v>
      </c>
      <c r="K52" s="15">
        <v>4</v>
      </c>
      <c r="L52" s="8">
        <f t="shared" si="2"/>
        <v>18.181818181818183</v>
      </c>
      <c r="M52" s="15">
        <v>1</v>
      </c>
      <c r="N52" s="8">
        <f t="shared" si="3"/>
        <v>4.5454545454545459</v>
      </c>
      <c r="O52" s="15">
        <v>0</v>
      </c>
      <c r="P52" s="8">
        <f t="shared" si="4"/>
        <v>0</v>
      </c>
    </row>
    <row r="53" spans="1:16" ht="24" customHeight="1">
      <c r="A53" s="173"/>
      <c r="B53" s="173"/>
      <c r="C53" s="13"/>
      <c r="D53" s="12" t="s">
        <v>1</v>
      </c>
      <c r="E53" s="11"/>
      <c r="F53" s="10">
        <f t="shared" si="5"/>
        <v>46</v>
      </c>
      <c r="G53" s="9">
        <v>24</v>
      </c>
      <c r="H53" s="8">
        <f t="shared" si="0"/>
        <v>52.173913043478258</v>
      </c>
      <c r="I53" s="15">
        <v>13</v>
      </c>
      <c r="J53" s="8">
        <f t="shared" si="1"/>
        <v>28.260869565217391</v>
      </c>
      <c r="K53" s="15">
        <v>8</v>
      </c>
      <c r="L53" s="8">
        <f t="shared" si="2"/>
        <v>17.391304347826086</v>
      </c>
      <c r="M53" s="15">
        <v>1</v>
      </c>
      <c r="N53" s="8">
        <f t="shared" si="3"/>
        <v>2.1739130434782608</v>
      </c>
      <c r="O53" s="15">
        <v>0</v>
      </c>
      <c r="P53" s="8">
        <f t="shared" si="4"/>
        <v>0</v>
      </c>
    </row>
    <row r="55" spans="1:16" ht="12.75" customHeight="1"/>
    <row r="56" spans="1:16" ht="12.75" customHeight="1"/>
    <row r="57" spans="1:16">
      <c r="D57" s="5"/>
    </row>
    <row r="61" spans="1:16">
      <c r="D61" s="5"/>
    </row>
    <row r="65" spans="4:4">
      <c r="D65" s="5"/>
    </row>
    <row r="69" spans="4:4">
      <c r="D69" s="5"/>
    </row>
    <row r="71" spans="4:4">
      <c r="D71" s="5"/>
    </row>
    <row r="73" spans="4:4">
      <c r="D73" s="5"/>
    </row>
    <row r="75" spans="4:4">
      <c r="D75" s="5"/>
    </row>
    <row r="77" spans="4:4" ht="13.5" customHeight="1">
      <c r="D77" s="6"/>
    </row>
    <row r="78" spans="4:4" ht="13.5" customHeight="1"/>
    <row r="79" spans="4:4">
      <c r="D79" s="5"/>
    </row>
    <row r="81" spans="4:4">
      <c r="D81" s="5"/>
    </row>
    <row r="83" spans="4:4">
      <c r="D83" s="5"/>
    </row>
    <row r="85" spans="4:4">
      <c r="D85" s="5"/>
    </row>
    <row r="89" spans="4:4" ht="12.75" customHeight="1"/>
    <row r="90" spans="4:4" ht="12.75" customHeight="1"/>
  </sheetData>
  <mergeCells count="28">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 ref="G5:G6"/>
    <mergeCell ref="H5:H6"/>
    <mergeCell ref="P5:P6"/>
    <mergeCell ref="I5:I6"/>
    <mergeCell ref="G3:P3"/>
    <mergeCell ref="G4:H4"/>
    <mergeCell ref="I4:J4"/>
    <mergeCell ref="K4:L4"/>
    <mergeCell ref="M4:N4"/>
    <mergeCell ref="O4:P4"/>
    <mergeCell ref="M5:M6"/>
    <mergeCell ref="O5:O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9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6" width="8.625" style="3" customWidth="1"/>
    <col min="17" max="16384" width="9" style="3"/>
  </cols>
  <sheetData>
    <row r="1" spans="1:16" ht="14.25">
      <c r="A1" s="18" t="s">
        <v>650</v>
      </c>
    </row>
    <row r="3" spans="1:16" ht="14.25" customHeight="1">
      <c r="A3" s="158" t="s">
        <v>64</v>
      </c>
      <c r="B3" s="159"/>
      <c r="C3" s="159"/>
      <c r="D3" s="159"/>
      <c r="E3" s="160"/>
      <c r="F3" s="167" t="s">
        <v>63</v>
      </c>
      <c r="G3" s="250" t="s">
        <v>286</v>
      </c>
      <c r="H3" s="250"/>
      <c r="I3" s="210" t="s">
        <v>285</v>
      </c>
      <c r="J3" s="210"/>
      <c r="K3" s="210" t="s">
        <v>284</v>
      </c>
      <c r="L3" s="210"/>
      <c r="M3" s="210" t="s">
        <v>283</v>
      </c>
      <c r="N3" s="210"/>
      <c r="O3" s="210" t="s">
        <v>134</v>
      </c>
      <c r="P3" s="210"/>
    </row>
    <row r="4" spans="1:16" ht="42" customHeight="1">
      <c r="A4" s="161"/>
      <c r="B4" s="162"/>
      <c r="C4" s="162"/>
      <c r="D4" s="162"/>
      <c r="E4" s="163"/>
      <c r="F4" s="168"/>
      <c r="G4" s="250"/>
      <c r="H4" s="250"/>
      <c r="I4" s="210"/>
      <c r="J4" s="210"/>
      <c r="K4" s="210"/>
      <c r="L4" s="210"/>
      <c r="M4" s="210"/>
      <c r="N4" s="210"/>
      <c r="O4" s="210"/>
      <c r="P4" s="210"/>
    </row>
    <row r="5" spans="1:16" ht="15" customHeight="1">
      <c r="A5" s="161"/>
      <c r="B5" s="162"/>
      <c r="C5" s="162"/>
      <c r="D5" s="162"/>
      <c r="E5" s="163"/>
      <c r="F5" s="150"/>
      <c r="G5" s="151" t="s">
        <v>52</v>
      </c>
      <c r="H5" s="153" t="s">
        <v>51</v>
      </c>
      <c r="I5" s="151" t="s">
        <v>52</v>
      </c>
      <c r="J5" s="153" t="s">
        <v>51</v>
      </c>
      <c r="K5" s="151" t="s">
        <v>52</v>
      </c>
      <c r="L5" s="153" t="s">
        <v>51</v>
      </c>
      <c r="M5" s="151" t="s">
        <v>52</v>
      </c>
      <c r="N5" s="153" t="s">
        <v>51</v>
      </c>
      <c r="O5" s="151" t="s">
        <v>52</v>
      </c>
      <c r="P5" s="153" t="s">
        <v>51</v>
      </c>
    </row>
    <row r="6" spans="1:16" ht="15" customHeight="1">
      <c r="A6" s="164"/>
      <c r="B6" s="165"/>
      <c r="C6" s="165"/>
      <c r="D6" s="165"/>
      <c r="E6" s="166"/>
      <c r="F6" s="150"/>
      <c r="G6" s="152"/>
      <c r="H6" s="154"/>
      <c r="I6" s="152"/>
      <c r="J6" s="154"/>
      <c r="K6" s="152"/>
      <c r="L6" s="154"/>
      <c r="M6" s="152"/>
      <c r="N6" s="154"/>
      <c r="O6" s="152"/>
      <c r="P6" s="154"/>
    </row>
    <row r="7" spans="1:16" ht="23.1" customHeight="1">
      <c r="A7" s="155" t="s">
        <v>50</v>
      </c>
      <c r="B7" s="156"/>
      <c r="C7" s="156"/>
      <c r="D7" s="156"/>
      <c r="E7" s="157"/>
      <c r="F7" s="10">
        <f t="shared" ref="F7:F53" si="0">SUM(G7,I7,K7,M7,O7)</f>
        <v>742</v>
      </c>
      <c r="G7" s="9">
        <f>SUM(G8:G12)</f>
        <v>570</v>
      </c>
      <c r="H7" s="8">
        <f t="shared" ref="H7:H53" si="1">IF(G7=0,0,G7/$F7*100)</f>
        <v>76.819407008086245</v>
      </c>
      <c r="I7" s="9">
        <f>SUM(I8:I12)</f>
        <v>33</v>
      </c>
      <c r="J7" s="8">
        <f t="shared" ref="J7:J53" si="2">IF(I7=0,0,I7/$F7*100)</f>
        <v>4.44743935309973</v>
      </c>
      <c r="K7" s="9">
        <f>SUM(K8:K12)</f>
        <v>87</v>
      </c>
      <c r="L7" s="8">
        <f t="shared" ref="L7:L53" si="3">IF(K7=0,0,K7/$F7*100)</f>
        <v>11.725067385444744</v>
      </c>
      <c r="M7" s="9">
        <f>SUM(M8:M12)</f>
        <v>36</v>
      </c>
      <c r="N7" s="8">
        <f t="shared" ref="N7:N53" si="4">IF(M7=0,0,M7/$F7*100)</f>
        <v>4.8517520215633425</v>
      </c>
      <c r="O7" s="9">
        <f>SUM(O8:O12)</f>
        <v>16</v>
      </c>
      <c r="P7" s="8">
        <f t="shared" ref="P7:P53" si="5">IF(O7=0,0,O7/$F7*100)</f>
        <v>2.1563342318059302</v>
      </c>
    </row>
    <row r="8" spans="1:16" ht="23.1" customHeight="1">
      <c r="A8" s="174" t="s">
        <v>49</v>
      </c>
      <c r="B8" s="177" t="s">
        <v>48</v>
      </c>
      <c r="C8" s="178"/>
      <c r="D8" s="178"/>
      <c r="E8" s="179"/>
      <c r="F8" s="10">
        <f t="shared" si="0"/>
        <v>139</v>
      </c>
      <c r="G8" s="9">
        <v>115</v>
      </c>
      <c r="H8" s="8">
        <f t="shared" si="1"/>
        <v>82.733812949640281</v>
      </c>
      <c r="I8" s="9">
        <v>4</v>
      </c>
      <c r="J8" s="8">
        <f t="shared" si="2"/>
        <v>2.877697841726619</v>
      </c>
      <c r="K8" s="9">
        <v>4</v>
      </c>
      <c r="L8" s="8">
        <f t="shared" si="3"/>
        <v>2.877697841726619</v>
      </c>
      <c r="M8" s="9">
        <v>10</v>
      </c>
      <c r="N8" s="8">
        <f t="shared" si="4"/>
        <v>7.1942446043165464</v>
      </c>
      <c r="O8" s="9">
        <v>6</v>
      </c>
      <c r="P8" s="8">
        <f t="shared" si="5"/>
        <v>4.3165467625899279</v>
      </c>
    </row>
    <row r="9" spans="1:16" ht="23.1" customHeight="1">
      <c r="A9" s="175"/>
      <c r="B9" s="177" t="s">
        <v>47</v>
      </c>
      <c r="C9" s="178"/>
      <c r="D9" s="178"/>
      <c r="E9" s="179"/>
      <c r="F9" s="10">
        <f t="shared" si="0"/>
        <v>128</v>
      </c>
      <c r="G9" s="9">
        <v>113</v>
      </c>
      <c r="H9" s="8">
        <f t="shared" si="1"/>
        <v>88.28125</v>
      </c>
      <c r="I9" s="9">
        <v>5</v>
      </c>
      <c r="J9" s="8">
        <f t="shared" si="2"/>
        <v>3.90625</v>
      </c>
      <c r="K9" s="9">
        <v>1</v>
      </c>
      <c r="L9" s="8">
        <f t="shared" si="3"/>
        <v>0.78125</v>
      </c>
      <c r="M9" s="9">
        <v>5</v>
      </c>
      <c r="N9" s="8">
        <f t="shared" si="4"/>
        <v>3.90625</v>
      </c>
      <c r="O9" s="9">
        <v>4</v>
      </c>
      <c r="P9" s="8">
        <f t="shared" si="5"/>
        <v>3.125</v>
      </c>
    </row>
    <row r="10" spans="1:16" ht="23.1" customHeight="1">
      <c r="A10" s="175"/>
      <c r="B10" s="177" t="s">
        <v>46</v>
      </c>
      <c r="C10" s="178"/>
      <c r="D10" s="178"/>
      <c r="E10" s="179"/>
      <c r="F10" s="10">
        <f t="shared" si="0"/>
        <v>216</v>
      </c>
      <c r="G10" s="9">
        <v>187</v>
      </c>
      <c r="H10" s="8">
        <f t="shared" si="1"/>
        <v>86.574074074074076</v>
      </c>
      <c r="I10" s="9">
        <v>8</v>
      </c>
      <c r="J10" s="8">
        <f t="shared" si="2"/>
        <v>3.7037037037037033</v>
      </c>
      <c r="K10" s="9">
        <v>7</v>
      </c>
      <c r="L10" s="8">
        <f t="shared" si="3"/>
        <v>3.2407407407407405</v>
      </c>
      <c r="M10" s="9">
        <v>11</v>
      </c>
      <c r="N10" s="8">
        <f t="shared" si="4"/>
        <v>5.0925925925925926</v>
      </c>
      <c r="O10" s="9">
        <v>3</v>
      </c>
      <c r="P10" s="8">
        <f t="shared" si="5"/>
        <v>1.3888888888888888</v>
      </c>
    </row>
    <row r="11" spans="1:16" ht="23.1" customHeight="1">
      <c r="A11" s="175"/>
      <c r="B11" s="177" t="s">
        <v>45</v>
      </c>
      <c r="C11" s="178"/>
      <c r="D11" s="178"/>
      <c r="E11" s="179"/>
      <c r="F11" s="10">
        <f t="shared" si="0"/>
        <v>73</v>
      </c>
      <c r="G11" s="9">
        <v>57</v>
      </c>
      <c r="H11" s="8">
        <f t="shared" si="1"/>
        <v>78.082191780821915</v>
      </c>
      <c r="I11" s="9">
        <v>2</v>
      </c>
      <c r="J11" s="8">
        <f t="shared" si="2"/>
        <v>2.7397260273972601</v>
      </c>
      <c r="K11" s="9">
        <v>10</v>
      </c>
      <c r="L11" s="8">
        <f t="shared" si="3"/>
        <v>13.698630136986301</v>
      </c>
      <c r="M11" s="9">
        <v>3</v>
      </c>
      <c r="N11" s="8">
        <f t="shared" si="4"/>
        <v>4.10958904109589</v>
      </c>
      <c r="O11" s="9">
        <v>1</v>
      </c>
      <c r="P11" s="8">
        <f t="shared" si="5"/>
        <v>1.3698630136986301</v>
      </c>
    </row>
    <row r="12" spans="1:16" ht="23.1" customHeight="1">
      <c r="A12" s="176"/>
      <c r="B12" s="177" t="s">
        <v>44</v>
      </c>
      <c r="C12" s="178"/>
      <c r="D12" s="178"/>
      <c r="E12" s="179"/>
      <c r="F12" s="10">
        <f t="shared" si="0"/>
        <v>186</v>
      </c>
      <c r="G12" s="9">
        <v>98</v>
      </c>
      <c r="H12" s="8">
        <f t="shared" si="1"/>
        <v>52.688172043010752</v>
      </c>
      <c r="I12" s="9">
        <v>14</v>
      </c>
      <c r="J12" s="8">
        <f t="shared" si="2"/>
        <v>7.5268817204301079</v>
      </c>
      <c r="K12" s="9">
        <v>65</v>
      </c>
      <c r="L12" s="8">
        <f t="shared" si="3"/>
        <v>34.946236559139784</v>
      </c>
      <c r="M12" s="9">
        <v>7</v>
      </c>
      <c r="N12" s="8">
        <f t="shared" si="4"/>
        <v>3.763440860215054</v>
      </c>
      <c r="O12" s="9">
        <v>2</v>
      </c>
      <c r="P12" s="8">
        <f t="shared" si="5"/>
        <v>1.0752688172043012</v>
      </c>
    </row>
    <row r="13" spans="1:16" ht="23.1" customHeight="1">
      <c r="A13" s="171" t="s">
        <v>43</v>
      </c>
      <c r="B13" s="171" t="s">
        <v>42</v>
      </c>
      <c r="C13" s="13"/>
      <c r="D13" s="14" t="s">
        <v>16</v>
      </c>
      <c r="E13" s="11"/>
      <c r="F13" s="10">
        <f t="shared" si="0"/>
        <v>204</v>
      </c>
      <c r="G13" s="9">
        <f>SUM(G14:G37)</f>
        <v>156</v>
      </c>
      <c r="H13" s="8">
        <f t="shared" si="1"/>
        <v>76.470588235294116</v>
      </c>
      <c r="I13" s="9">
        <f>SUM(I14:I37)</f>
        <v>8</v>
      </c>
      <c r="J13" s="8">
        <f t="shared" si="2"/>
        <v>3.9215686274509802</v>
      </c>
      <c r="K13" s="9">
        <f>SUM(K14:K37)</f>
        <v>24</v>
      </c>
      <c r="L13" s="8">
        <f t="shared" si="3"/>
        <v>11.76470588235294</v>
      </c>
      <c r="M13" s="9">
        <f>SUM(M14:M37)</f>
        <v>13</v>
      </c>
      <c r="N13" s="8">
        <f t="shared" si="4"/>
        <v>6.3725490196078427</v>
      </c>
      <c r="O13" s="9">
        <f>SUM(O14:O37)</f>
        <v>3</v>
      </c>
      <c r="P13" s="8">
        <f t="shared" si="5"/>
        <v>1.4705882352941175</v>
      </c>
    </row>
    <row r="14" spans="1:16" ht="23.1" customHeight="1">
      <c r="A14" s="172"/>
      <c r="B14" s="172"/>
      <c r="C14" s="13"/>
      <c r="D14" s="14" t="s">
        <v>41</v>
      </c>
      <c r="E14" s="11"/>
      <c r="F14" s="10">
        <f t="shared" si="0"/>
        <v>24</v>
      </c>
      <c r="G14" s="9">
        <v>18</v>
      </c>
      <c r="H14" s="8">
        <f t="shared" si="1"/>
        <v>75</v>
      </c>
      <c r="I14" s="9">
        <v>0</v>
      </c>
      <c r="J14" s="8">
        <f t="shared" si="2"/>
        <v>0</v>
      </c>
      <c r="K14" s="9">
        <v>2</v>
      </c>
      <c r="L14" s="8">
        <f t="shared" si="3"/>
        <v>8.3333333333333321</v>
      </c>
      <c r="M14" s="9">
        <v>2</v>
      </c>
      <c r="N14" s="8">
        <f t="shared" si="4"/>
        <v>8.3333333333333321</v>
      </c>
      <c r="O14" s="9">
        <v>2</v>
      </c>
      <c r="P14" s="8">
        <f t="shared" si="5"/>
        <v>8.3333333333333321</v>
      </c>
    </row>
    <row r="15" spans="1:16" ht="23.1" customHeight="1">
      <c r="A15" s="172"/>
      <c r="B15" s="172"/>
      <c r="C15" s="13"/>
      <c r="D15" s="14" t="s">
        <v>40</v>
      </c>
      <c r="E15" s="11"/>
      <c r="F15" s="10">
        <f t="shared" si="0"/>
        <v>3</v>
      </c>
      <c r="G15" s="9">
        <v>2</v>
      </c>
      <c r="H15" s="8">
        <f t="shared" si="1"/>
        <v>66.666666666666657</v>
      </c>
      <c r="I15" s="9">
        <v>0</v>
      </c>
      <c r="J15" s="8">
        <f t="shared" si="2"/>
        <v>0</v>
      </c>
      <c r="K15" s="9">
        <v>0</v>
      </c>
      <c r="L15" s="8">
        <f t="shared" si="3"/>
        <v>0</v>
      </c>
      <c r="M15" s="9">
        <v>1</v>
      </c>
      <c r="N15" s="8">
        <f t="shared" si="4"/>
        <v>33.333333333333329</v>
      </c>
      <c r="O15" s="9">
        <v>0</v>
      </c>
      <c r="P15" s="8">
        <f t="shared" si="5"/>
        <v>0</v>
      </c>
    </row>
    <row r="16" spans="1:16" ht="23.1" customHeight="1">
      <c r="A16" s="172"/>
      <c r="B16" s="172"/>
      <c r="C16" s="13"/>
      <c r="D16" s="14" t="s">
        <v>39</v>
      </c>
      <c r="E16" s="11"/>
      <c r="F16" s="10">
        <f t="shared" si="0"/>
        <v>17</v>
      </c>
      <c r="G16" s="9">
        <v>14</v>
      </c>
      <c r="H16" s="8">
        <f t="shared" si="1"/>
        <v>82.35294117647058</v>
      </c>
      <c r="I16" s="9">
        <v>2</v>
      </c>
      <c r="J16" s="8">
        <f t="shared" si="2"/>
        <v>11.76470588235294</v>
      </c>
      <c r="K16" s="9">
        <v>0</v>
      </c>
      <c r="L16" s="8">
        <f t="shared" si="3"/>
        <v>0</v>
      </c>
      <c r="M16" s="9">
        <v>1</v>
      </c>
      <c r="N16" s="8">
        <f t="shared" si="4"/>
        <v>5.8823529411764701</v>
      </c>
      <c r="O16" s="9">
        <v>0</v>
      </c>
      <c r="P16" s="8">
        <f t="shared" si="5"/>
        <v>0</v>
      </c>
    </row>
    <row r="17" spans="1:16" ht="23.1" customHeight="1">
      <c r="A17" s="172"/>
      <c r="B17" s="172"/>
      <c r="C17" s="13"/>
      <c r="D17" s="14" t="s">
        <v>38</v>
      </c>
      <c r="E17" s="11"/>
      <c r="F17" s="10">
        <f t="shared" si="0"/>
        <v>2</v>
      </c>
      <c r="G17" s="9">
        <v>2</v>
      </c>
      <c r="H17" s="8">
        <f t="shared" si="1"/>
        <v>100</v>
      </c>
      <c r="I17" s="9">
        <v>0</v>
      </c>
      <c r="J17" s="8">
        <f t="shared" si="2"/>
        <v>0</v>
      </c>
      <c r="K17" s="9">
        <v>0</v>
      </c>
      <c r="L17" s="8">
        <f t="shared" si="3"/>
        <v>0</v>
      </c>
      <c r="M17" s="9">
        <v>0</v>
      </c>
      <c r="N17" s="8">
        <f t="shared" si="4"/>
        <v>0</v>
      </c>
      <c r="O17" s="9">
        <v>0</v>
      </c>
      <c r="P17" s="8">
        <f t="shared" si="5"/>
        <v>0</v>
      </c>
    </row>
    <row r="18" spans="1:16" ht="23.1" customHeight="1">
      <c r="A18" s="172"/>
      <c r="B18" s="172"/>
      <c r="C18" s="13"/>
      <c r="D18" s="14" t="s">
        <v>37</v>
      </c>
      <c r="E18" s="11"/>
      <c r="F18" s="10">
        <f t="shared" si="0"/>
        <v>4</v>
      </c>
      <c r="G18" s="9">
        <v>3</v>
      </c>
      <c r="H18" s="8">
        <f t="shared" si="1"/>
        <v>75</v>
      </c>
      <c r="I18" s="9">
        <v>0</v>
      </c>
      <c r="J18" s="8">
        <f t="shared" si="2"/>
        <v>0</v>
      </c>
      <c r="K18" s="9">
        <v>1</v>
      </c>
      <c r="L18" s="8">
        <f t="shared" si="3"/>
        <v>25</v>
      </c>
      <c r="M18" s="9">
        <v>0</v>
      </c>
      <c r="N18" s="8">
        <f t="shared" si="4"/>
        <v>0</v>
      </c>
      <c r="O18" s="9">
        <v>0</v>
      </c>
      <c r="P18" s="8">
        <f t="shared" si="5"/>
        <v>0</v>
      </c>
    </row>
    <row r="19" spans="1:16" ht="23.1" customHeight="1">
      <c r="A19" s="172"/>
      <c r="B19" s="172"/>
      <c r="C19" s="13"/>
      <c r="D19" s="14" t="s">
        <v>36</v>
      </c>
      <c r="E19" s="11"/>
      <c r="F19" s="10">
        <f t="shared" si="0"/>
        <v>1</v>
      </c>
      <c r="G19" s="9">
        <v>1</v>
      </c>
      <c r="H19" s="8">
        <f t="shared" si="1"/>
        <v>100</v>
      </c>
      <c r="I19" s="9">
        <v>0</v>
      </c>
      <c r="J19" s="8">
        <f t="shared" si="2"/>
        <v>0</v>
      </c>
      <c r="K19" s="9">
        <v>0</v>
      </c>
      <c r="L19" s="8">
        <f t="shared" si="3"/>
        <v>0</v>
      </c>
      <c r="M19" s="9">
        <v>0</v>
      </c>
      <c r="N19" s="8">
        <f t="shared" si="4"/>
        <v>0</v>
      </c>
      <c r="O19" s="9">
        <v>0</v>
      </c>
      <c r="P19" s="8">
        <f t="shared" si="5"/>
        <v>0</v>
      </c>
    </row>
    <row r="20" spans="1:16" ht="23.1" customHeight="1">
      <c r="A20" s="172"/>
      <c r="B20" s="172"/>
      <c r="C20" s="13"/>
      <c r="D20" s="14" t="s">
        <v>35</v>
      </c>
      <c r="E20" s="11"/>
      <c r="F20" s="10">
        <f t="shared" si="0"/>
        <v>4</v>
      </c>
      <c r="G20" s="9">
        <v>4</v>
      </c>
      <c r="H20" s="8">
        <f t="shared" si="1"/>
        <v>100</v>
      </c>
      <c r="I20" s="9">
        <v>0</v>
      </c>
      <c r="J20" s="8">
        <f t="shared" si="2"/>
        <v>0</v>
      </c>
      <c r="K20" s="9">
        <v>0</v>
      </c>
      <c r="L20" s="8">
        <f t="shared" si="3"/>
        <v>0</v>
      </c>
      <c r="M20" s="9">
        <v>0</v>
      </c>
      <c r="N20" s="8">
        <f t="shared" si="4"/>
        <v>0</v>
      </c>
      <c r="O20" s="9">
        <v>0</v>
      </c>
      <c r="P20" s="8">
        <f t="shared" si="5"/>
        <v>0</v>
      </c>
    </row>
    <row r="21" spans="1:16" ht="23.1" customHeight="1">
      <c r="A21" s="172"/>
      <c r="B21" s="172"/>
      <c r="C21" s="13"/>
      <c r="D21" s="14" t="s">
        <v>34</v>
      </c>
      <c r="E21" s="11"/>
      <c r="F21" s="10">
        <f t="shared" si="0"/>
        <v>11</v>
      </c>
      <c r="G21" s="9">
        <v>8</v>
      </c>
      <c r="H21" s="8">
        <f t="shared" si="1"/>
        <v>72.727272727272734</v>
      </c>
      <c r="I21" s="9">
        <v>0</v>
      </c>
      <c r="J21" s="8">
        <f t="shared" si="2"/>
        <v>0</v>
      </c>
      <c r="K21" s="9">
        <v>3</v>
      </c>
      <c r="L21" s="8">
        <f t="shared" si="3"/>
        <v>27.27272727272727</v>
      </c>
      <c r="M21" s="9">
        <v>0</v>
      </c>
      <c r="N21" s="8">
        <f t="shared" si="4"/>
        <v>0</v>
      </c>
      <c r="O21" s="9">
        <v>0</v>
      </c>
      <c r="P21" s="8">
        <f t="shared" si="5"/>
        <v>0</v>
      </c>
    </row>
    <row r="22" spans="1:16" ht="23.1" customHeight="1">
      <c r="A22" s="172"/>
      <c r="B22" s="172"/>
      <c r="C22" s="13"/>
      <c r="D22" s="14" t="s">
        <v>33</v>
      </c>
      <c r="E22" s="11"/>
      <c r="F22" s="10">
        <f t="shared" si="0"/>
        <v>1</v>
      </c>
      <c r="G22" s="9">
        <v>1</v>
      </c>
      <c r="H22" s="8">
        <f t="shared" si="1"/>
        <v>100</v>
      </c>
      <c r="I22" s="9">
        <v>0</v>
      </c>
      <c r="J22" s="8">
        <f t="shared" si="2"/>
        <v>0</v>
      </c>
      <c r="K22" s="9">
        <v>0</v>
      </c>
      <c r="L22" s="8">
        <f t="shared" si="3"/>
        <v>0</v>
      </c>
      <c r="M22" s="9">
        <v>0</v>
      </c>
      <c r="N22" s="8">
        <f t="shared" si="4"/>
        <v>0</v>
      </c>
      <c r="O22" s="9">
        <v>0</v>
      </c>
      <c r="P22" s="8">
        <f t="shared" si="5"/>
        <v>0</v>
      </c>
    </row>
    <row r="23" spans="1:16" ht="23.1" customHeight="1">
      <c r="A23" s="172"/>
      <c r="B23" s="172"/>
      <c r="C23" s="13"/>
      <c r="D23" s="14" t="s">
        <v>32</v>
      </c>
      <c r="E23" s="11"/>
      <c r="F23" s="10">
        <f t="shared" si="0"/>
        <v>7</v>
      </c>
      <c r="G23" s="9">
        <v>6</v>
      </c>
      <c r="H23" s="8">
        <f t="shared" si="1"/>
        <v>85.714285714285708</v>
      </c>
      <c r="I23" s="9">
        <v>1</v>
      </c>
      <c r="J23" s="8">
        <f t="shared" si="2"/>
        <v>14.285714285714285</v>
      </c>
      <c r="K23" s="9">
        <v>0</v>
      </c>
      <c r="L23" s="8">
        <f t="shared" si="3"/>
        <v>0</v>
      </c>
      <c r="M23" s="9">
        <v>0</v>
      </c>
      <c r="N23" s="8">
        <f t="shared" si="4"/>
        <v>0</v>
      </c>
      <c r="O23" s="9">
        <v>0</v>
      </c>
      <c r="P23" s="8">
        <f t="shared" si="5"/>
        <v>0</v>
      </c>
    </row>
    <row r="24" spans="1:16" ht="23.1" customHeight="1">
      <c r="A24" s="172"/>
      <c r="B24" s="172"/>
      <c r="C24" s="13"/>
      <c r="D24" s="14" t="s">
        <v>31</v>
      </c>
      <c r="E24" s="11"/>
      <c r="F24" s="10">
        <f t="shared" ref="F24" si="6">SUM(G24,I24,K24,M24,O24)</f>
        <v>0</v>
      </c>
      <c r="G24" s="9">
        <v>0</v>
      </c>
      <c r="H24" s="8">
        <f t="shared" ref="H24" si="7">IF(G24=0,0,G24/$F24*100)</f>
        <v>0</v>
      </c>
      <c r="I24" s="9">
        <v>0</v>
      </c>
      <c r="J24" s="8">
        <f t="shared" ref="J24" si="8">IF(I24=0,0,I24/$F24*100)</f>
        <v>0</v>
      </c>
      <c r="K24" s="9">
        <v>0</v>
      </c>
      <c r="L24" s="8">
        <f t="shared" ref="L24" si="9">IF(K24=0,0,K24/$F24*100)</f>
        <v>0</v>
      </c>
      <c r="M24" s="9">
        <v>0</v>
      </c>
      <c r="N24" s="8">
        <f t="shared" ref="N24" si="10">IF(M24=0,0,M24/$F24*100)</f>
        <v>0</v>
      </c>
      <c r="O24" s="9">
        <v>0</v>
      </c>
      <c r="P24" s="8">
        <f t="shared" ref="P24" si="11">IF(O24=0,0,O24/$F24*100)</f>
        <v>0</v>
      </c>
    </row>
    <row r="25" spans="1:16" ht="23.1" customHeight="1">
      <c r="A25" s="172"/>
      <c r="B25" s="172"/>
      <c r="C25" s="13"/>
      <c r="D25" s="115" t="s">
        <v>30</v>
      </c>
      <c r="E25" s="112"/>
      <c r="F25" s="31">
        <f t="shared" si="0"/>
        <v>2</v>
      </c>
      <c r="G25" s="30">
        <v>2</v>
      </c>
      <c r="H25" s="113">
        <f t="shared" si="1"/>
        <v>100</v>
      </c>
      <c r="I25" s="9">
        <v>0</v>
      </c>
      <c r="J25" s="8">
        <f t="shared" si="2"/>
        <v>0</v>
      </c>
      <c r="K25" s="9">
        <v>0</v>
      </c>
      <c r="L25" s="8">
        <f t="shared" si="3"/>
        <v>0</v>
      </c>
      <c r="M25" s="9">
        <v>0</v>
      </c>
      <c r="N25" s="8">
        <f t="shared" si="4"/>
        <v>0</v>
      </c>
      <c r="O25" s="9">
        <v>0</v>
      </c>
      <c r="P25" s="8">
        <f t="shared" si="5"/>
        <v>0</v>
      </c>
    </row>
    <row r="26" spans="1:16" ht="23.1" customHeight="1">
      <c r="A26" s="172"/>
      <c r="B26" s="172"/>
      <c r="C26" s="13"/>
      <c r="D26" s="111" t="s">
        <v>29</v>
      </c>
      <c r="E26" s="112"/>
      <c r="F26" s="31">
        <f t="shared" si="0"/>
        <v>4</v>
      </c>
      <c r="G26" s="30">
        <v>3</v>
      </c>
      <c r="H26" s="113">
        <f t="shared" si="1"/>
        <v>75</v>
      </c>
      <c r="I26" s="9">
        <v>0</v>
      </c>
      <c r="J26" s="8">
        <f t="shared" si="2"/>
        <v>0</v>
      </c>
      <c r="K26" s="9">
        <v>1</v>
      </c>
      <c r="L26" s="8">
        <f t="shared" si="3"/>
        <v>25</v>
      </c>
      <c r="M26" s="9">
        <v>0</v>
      </c>
      <c r="N26" s="8">
        <f t="shared" si="4"/>
        <v>0</v>
      </c>
      <c r="O26" s="9">
        <v>0</v>
      </c>
      <c r="P26" s="8">
        <f t="shared" si="5"/>
        <v>0</v>
      </c>
    </row>
    <row r="27" spans="1:16" ht="23.1" customHeight="1">
      <c r="A27" s="172"/>
      <c r="B27" s="172"/>
      <c r="C27" s="13"/>
      <c r="D27" s="14" t="s">
        <v>28</v>
      </c>
      <c r="E27" s="11"/>
      <c r="F27" s="10">
        <f t="shared" si="0"/>
        <v>3</v>
      </c>
      <c r="G27" s="9">
        <v>3</v>
      </c>
      <c r="H27" s="8">
        <f t="shared" si="1"/>
        <v>100</v>
      </c>
      <c r="I27" s="9">
        <v>0</v>
      </c>
      <c r="J27" s="8">
        <f t="shared" si="2"/>
        <v>0</v>
      </c>
      <c r="K27" s="9">
        <v>0</v>
      </c>
      <c r="L27" s="8">
        <f t="shared" si="3"/>
        <v>0</v>
      </c>
      <c r="M27" s="9">
        <v>0</v>
      </c>
      <c r="N27" s="8">
        <f t="shared" si="4"/>
        <v>0</v>
      </c>
      <c r="O27" s="9">
        <v>0</v>
      </c>
      <c r="P27" s="8">
        <f t="shared" si="5"/>
        <v>0</v>
      </c>
    </row>
    <row r="28" spans="1:16" ht="23.1" customHeight="1">
      <c r="A28" s="172"/>
      <c r="B28" s="172"/>
      <c r="C28" s="13"/>
      <c r="D28" s="14" t="s">
        <v>27</v>
      </c>
      <c r="E28" s="11"/>
      <c r="F28" s="10">
        <f t="shared" si="0"/>
        <v>3</v>
      </c>
      <c r="G28" s="9">
        <v>1</v>
      </c>
      <c r="H28" s="8">
        <f t="shared" si="1"/>
        <v>33.333333333333329</v>
      </c>
      <c r="I28" s="9">
        <v>0</v>
      </c>
      <c r="J28" s="8">
        <f t="shared" si="2"/>
        <v>0</v>
      </c>
      <c r="K28" s="9">
        <v>0</v>
      </c>
      <c r="L28" s="8">
        <f t="shared" si="3"/>
        <v>0</v>
      </c>
      <c r="M28" s="9">
        <v>1</v>
      </c>
      <c r="N28" s="8">
        <f t="shared" si="4"/>
        <v>33.333333333333329</v>
      </c>
      <c r="O28" s="9">
        <v>1</v>
      </c>
      <c r="P28" s="8">
        <f t="shared" si="5"/>
        <v>33.333333333333329</v>
      </c>
    </row>
    <row r="29" spans="1:16" ht="23.1" customHeight="1">
      <c r="A29" s="172"/>
      <c r="B29" s="172"/>
      <c r="C29" s="13"/>
      <c r="D29" s="14" t="s">
        <v>26</v>
      </c>
      <c r="E29" s="11"/>
      <c r="F29" s="10">
        <f t="shared" si="0"/>
        <v>14</v>
      </c>
      <c r="G29" s="9">
        <v>14</v>
      </c>
      <c r="H29" s="8">
        <f t="shared" si="1"/>
        <v>100</v>
      </c>
      <c r="I29" s="9">
        <v>0</v>
      </c>
      <c r="J29" s="8">
        <f t="shared" si="2"/>
        <v>0</v>
      </c>
      <c r="K29" s="9">
        <v>0</v>
      </c>
      <c r="L29" s="8">
        <f t="shared" si="3"/>
        <v>0</v>
      </c>
      <c r="M29" s="9">
        <v>0</v>
      </c>
      <c r="N29" s="8">
        <f t="shared" si="4"/>
        <v>0</v>
      </c>
      <c r="O29" s="9">
        <v>0</v>
      </c>
      <c r="P29" s="8">
        <f t="shared" si="5"/>
        <v>0</v>
      </c>
    </row>
    <row r="30" spans="1:16" ht="23.1" customHeight="1">
      <c r="A30" s="172"/>
      <c r="B30" s="172"/>
      <c r="C30" s="13"/>
      <c r="D30" s="14" t="s">
        <v>25</v>
      </c>
      <c r="E30" s="11"/>
      <c r="F30" s="10">
        <f t="shared" si="0"/>
        <v>4</v>
      </c>
      <c r="G30" s="9">
        <v>4</v>
      </c>
      <c r="H30" s="8">
        <f t="shared" si="1"/>
        <v>100</v>
      </c>
      <c r="I30" s="9">
        <v>0</v>
      </c>
      <c r="J30" s="8">
        <f t="shared" si="2"/>
        <v>0</v>
      </c>
      <c r="K30" s="9">
        <v>0</v>
      </c>
      <c r="L30" s="8">
        <f t="shared" si="3"/>
        <v>0</v>
      </c>
      <c r="M30" s="9">
        <v>0</v>
      </c>
      <c r="N30" s="8">
        <f t="shared" si="4"/>
        <v>0</v>
      </c>
      <c r="O30" s="9">
        <v>0</v>
      </c>
      <c r="P30" s="8">
        <f t="shared" si="5"/>
        <v>0</v>
      </c>
    </row>
    <row r="31" spans="1:16" ht="23.1" customHeight="1">
      <c r="A31" s="172"/>
      <c r="B31" s="172"/>
      <c r="C31" s="13"/>
      <c r="D31" s="14" t="s">
        <v>24</v>
      </c>
      <c r="E31" s="11"/>
      <c r="F31" s="10">
        <f t="shared" si="0"/>
        <v>28</v>
      </c>
      <c r="G31" s="9">
        <v>22</v>
      </c>
      <c r="H31" s="8">
        <f t="shared" si="1"/>
        <v>78.571428571428569</v>
      </c>
      <c r="I31" s="9">
        <v>3</v>
      </c>
      <c r="J31" s="8">
        <f t="shared" si="2"/>
        <v>10.714285714285714</v>
      </c>
      <c r="K31" s="9">
        <v>2</v>
      </c>
      <c r="L31" s="8">
        <f t="shared" si="3"/>
        <v>7.1428571428571423</v>
      </c>
      <c r="M31" s="9">
        <v>1</v>
      </c>
      <c r="N31" s="8">
        <f t="shared" si="4"/>
        <v>3.5714285714285712</v>
      </c>
      <c r="O31" s="9">
        <v>0</v>
      </c>
      <c r="P31" s="8">
        <f t="shared" si="5"/>
        <v>0</v>
      </c>
    </row>
    <row r="32" spans="1:16" ht="23.1" customHeight="1">
      <c r="A32" s="172"/>
      <c r="B32" s="172"/>
      <c r="C32" s="13"/>
      <c r="D32" s="14" t="s">
        <v>23</v>
      </c>
      <c r="E32" s="11"/>
      <c r="F32" s="10">
        <f t="shared" si="0"/>
        <v>9</v>
      </c>
      <c r="G32" s="9">
        <v>6</v>
      </c>
      <c r="H32" s="8">
        <f t="shared" si="1"/>
        <v>66.666666666666657</v>
      </c>
      <c r="I32" s="9">
        <v>0</v>
      </c>
      <c r="J32" s="8">
        <f t="shared" si="2"/>
        <v>0</v>
      </c>
      <c r="K32" s="9">
        <v>3</v>
      </c>
      <c r="L32" s="8">
        <f t="shared" si="3"/>
        <v>33.333333333333329</v>
      </c>
      <c r="M32" s="9">
        <v>0</v>
      </c>
      <c r="N32" s="8">
        <f t="shared" si="4"/>
        <v>0</v>
      </c>
      <c r="O32" s="9">
        <v>0</v>
      </c>
      <c r="P32" s="8">
        <f t="shared" si="5"/>
        <v>0</v>
      </c>
    </row>
    <row r="33" spans="1:16" ht="24" customHeight="1">
      <c r="A33" s="172"/>
      <c r="B33" s="172"/>
      <c r="C33" s="13"/>
      <c r="D33" s="14" t="s">
        <v>22</v>
      </c>
      <c r="E33" s="11"/>
      <c r="F33" s="10">
        <f t="shared" si="0"/>
        <v>27</v>
      </c>
      <c r="G33" s="9">
        <v>16</v>
      </c>
      <c r="H33" s="8">
        <f t="shared" si="1"/>
        <v>59.259259259259252</v>
      </c>
      <c r="I33" s="9">
        <v>0</v>
      </c>
      <c r="J33" s="8">
        <f t="shared" si="2"/>
        <v>0</v>
      </c>
      <c r="K33" s="9">
        <v>6</v>
      </c>
      <c r="L33" s="8">
        <f t="shared" si="3"/>
        <v>22.222222222222221</v>
      </c>
      <c r="M33" s="9">
        <v>5</v>
      </c>
      <c r="N33" s="8">
        <f t="shared" si="4"/>
        <v>18.518518518518519</v>
      </c>
      <c r="O33" s="9">
        <v>0</v>
      </c>
      <c r="P33" s="8">
        <f t="shared" si="5"/>
        <v>0</v>
      </c>
    </row>
    <row r="34" spans="1:16" ht="23.1" customHeight="1">
      <c r="A34" s="172"/>
      <c r="B34" s="172"/>
      <c r="C34" s="13"/>
      <c r="D34" s="14" t="s">
        <v>21</v>
      </c>
      <c r="E34" s="11"/>
      <c r="F34" s="10">
        <f t="shared" si="0"/>
        <v>12</v>
      </c>
      <c r="G34" s="9">
        <v>10</v>
      </c>
      <c r="H34" s="8">
        <f t="shared" si="1"/>
        <v>83.333333333333343</v>
      </c>
      <c r="I34" s="9">
        <v>1</v>
      </c>
      <c r="J34" s="8">
        <f t="shared" si="2"/>
        <v>8.3333333333333321</v>
      </c>
      <c r="K34" s="9">
        <v>1</v>
      </c>
      <c r="L34" s="8">
        <f t="shared" si="3"/>
        <v>8.3333333333333321</v>
      </c>
      <c r="M34" s="9">
        <v>0</v>
      </c>
      <c r="N34" s="8">
        <f t="shared" si="4"/>
        <v>0</v>
      </c>
      <c r="O34" s="9">
        <v>0</v>
      </c>
      <c r="P34" s="8">
        <f t="shared" si="5"/>
        <v>0</v>
      </c>
    </row>
    <row r="35" spans="1:16" ht="23.1" customHeight="1">
      <c r="A35" s="172"/>
      <c r="B35" s="172"/>
      <c r="C35" s="13"/>
      <c r="D35" s="14" t="s">
        <v>20</v>
      </c>
      <c r="E35" s="11"/>
      <c r="F35" s="10">
        <f t="shared" si="0"/>
        <v>7</v>
      </c>
      <c r="G35" s="9">
        <v>3</v>
      </c>
      <c r="H35" s="8">
        <f t="shared" si="1"/>
        <v>42.857142857142854</v>
      </c>
      <c r="I35" s="9">
        <v>1</v>
      </c>
      <c r="J35" s="8">
        <f t="shared" si="2"/>
        <v>14.285714285714285</v>
      </c>
      <c r="K35" s="9">
        <v>3</v>
      </c>
      <c r="L35" s="8">
        <f t="shared" si="3"/>
        <v>42.857142857142854</v>
      </c>
      <c r="M35" s="9">
        <v>0</v>
      </c>
      <c r="N35" s="8">
        <f t="shared" si="4"/>
        <v>0</v>
      </c>
      <c r="O35" s="9">
        <v>0</v>
      </c>
      <c r="P35" s="8">
        <f t="shared" si="5"/>
        <v>0</v>
      </c>
    </row>
    <row r="36" spans="1:16" ht="23.1" customHeight="1">
      <c r="A36" s="172"/>
      <c r="B36" s="172"/>
      <c r="C36" s="13"/>
      <c r="D36" s="14" t="s">
        <v>19</v>
      </c>
      <c r="E36" s="11"/>
      <c r="F36" s="10">
        <f t="shared" si="0"/>
        <v>13</v>
      </c>
      <c r="G36" s="9">
        <v>10</v>
      </c>
      <c r="H36" s="8">
        <f t="shared" si="1"/>
        <v>76.923076923076934</v>
      </c>
      <c r="I36" s="9">
        <v>0</v>
      </c>
      <c r="J36" s="8">
        <f t="shared" si="2"/>
        <v>0</v>
      </c>
      <c r="K36" s="9">
        <v>1</v>
      </c>
      <c r="L36" s="8">
        <f t="shared" si="3"/>
        <v>7.6923076923076925</v>
      </c>
      <c r="M36" s="9">
        <v>2</v>
      </c>
      <c r="N36" s="8">
        <f t="shared" si="4"/>
        <v>15.384615384615385</v>
      </c>
      <c r="O36" s="9">
        <v>0</v>
      </c>
      <c r="P36" s="8">
        <f t="shared" si="5"/>
        <v>0</v>
      </c>
    </row>
    <row r="37" spans="1:16" ht="23.1" customHeight="1">
      <c r="A37" s="172"/>
      <c r="B37" s="173"/>
      <c r="C37" s="13"/>
      <c r="D37" s="14" t="s">
        <v>18</v>
      </c>
      <c r="E37" s="11"/>
      <c r="F37" s="10">
        <f t="shared" si="0"/>
        <v>4</v>
      </c>
      <c r="G37" s="9">
        <v>3</v>
      </c>
      <c r="H37" s="8">
        <f t="shared" si="1"/>
        <v>75</v>
      </c>
      <c r="I37" s="9">
        <v>0</v>
      </c>
      <c r="J37" s="8">
        <f t="shared" si="2"/>
        <v>0</v>
      </c>
      <c r="K37" s="9">
        <v>1</v>
      </c>
      <c r="L37" s="8">
        <f t="shared" si="3"/>
        <v>25</v>
      </c>
      <c r="M37" s="9">
        <v>0</v>
      </c>
      <c r="N37" s="8">
        <f t="shared" si="4"/>
        <v>0</v>
      </c>
      <c r="O37" s="9">
        <v>0</v>
      </c>
      <c r="P37" s="8">
        <f t="shared" si="5"/>
        <v>0</v>
      </c>
    </row>
    <row r="38" spans="1:16" ht="23.1" customHeight="1">
      <c r="A38" s="172"/>
      <c r="B38" s="171" t="s">
        <v>17</v>
      </c>
      <c r="C38" s="13"/>
      <c r="D38" s="14" t="s">
        <v>16</v>
      </c>
      <c r="E38" s="11"/>
      <c r="F38" s="10">
        <f t="shared" si="0"/>
        <v>538</v>
      </c>
      <c r="G38" s="9">
        <f>SUM(G39:G53)</f>
        <v>414</v>
      </c>
      <c r="H38" s="8">
        <f t="shared" si="1"/>
        <v>76.951672862453535</v>
      </c>
      <c r="I38" s="9">
        <f>SUM(I39:I53)</f>
        <v>25</v>
      </c>
      <c r="J38" s="8">
        <f t="shared" si="2"/>
        <v>4.6468401486988844</v>
      </c>
      <c r="K38" s="9">
        <f>SUM(K39:K53)</f>
        <v>63</v>
      </c>
      <c r="L38" s="8">
        <f t="shared" si="3"/>
        <v>11.71003717472119</v>
      </c>
      <c r="M38" s="9">
        <f>SUM(M39:M53)</f>
        <v>23</v>
      </c>
      <c r="N38" s="8">
        <f t="shared" si="4"/>
        <v>4.2750929368029738</v>
      </c>
      <c r="O38" s="9">
        <f>SUM(O39:O53)</f>
        <v>13</v>
      </c>
      <c r="P38" s="8">
        <f t="shared" si="5"/>
        <v>2.4163568773234201</v>
      </c>
    </row>
    <row r="39" spans="1:16" ht="23.1" customHeight="1">
      <c r="A39" s="172"/>
      <c r="B39" s="172"/>
      <c r="C39" s="13"/>
      <c r="D39" s="14" t="s">
        <v>15</v>
      </c>
      <c r="E39" s="11"/>
      <c r="F39" s="10">
        <f t="shared" si="0"/>
        <v>4</v>
      </c>
      <c r="G39" s="9">
        <v>4</v>
      </c>
      <c r="H39" s="8">
        <f t="shared" si="1"/>
        <v>100</v>
      </c>
      <c r="I39" s="9">
        <v>0</v>
      </c>
      <c r="J39" s="8">
        <f t="shared" si="2"/>
        <v>0</v>
      </c>
      <c r="K39" s="9">
        <v>0</v>
      </c>
      <c r="L39" s="8">
        <f t="shared" si="3"/>
        <v>0</v>
      </c>
      <c r="M39" s="9">
        <v>0</v>
      </c>
      <c r="N39" s="8">
        <f t="shared" si="4"/>
        <v>0</v>
      </c>
      <c r="O39" s="9">
        <v>0</v>
      </c>
      <c r="P39" s="8">
        <f t="shared" si="5"/>
        <v>0</v>
      </c>
    </row>
    <row r="40" spans="1:16" ht="23.1" customHeight="1">
      <c r="A40" s="172"/>
      <c r="B40" s="172"/>
      <c r="C40" s="13"/>
      <c r="D40" s="14" t="s">
        <v>14</v>
      </c>
      <c r="E40" s="11"/>
      <c r="F40" s="10">
        <f t="shared" si="0"/>
        <v>52</v>
      </c>
      <c r="G40" s="9">
        <v>42</v>
      </c>
      <c r="H40" s="8">
        <f t="shared" si="1"/>
        <v>80.769230769230774</v>
      </c>
      <c r="I40" s="9">
        <v>2</v>
      </c>
      <c r="J40" s="8">
        <f t="shared" si="2"/>
        <v>3.8461538461538463</v>
      </c>
      <c r="K40" s="9">
        <v>3</v>
      </c>
      <c r="L40" s="8">
        <f t="shared" si="3"/>
        <v>5.7692307692307692</v>
      </c>
      <c r="M40" s="9">
        <v>4</v>
      </c>
      <c r="N40" s="8">
        <f t="shared" si="4"/>
        <v>7.6923076923076925</v>
      </c>
      <c r="O40" s="9">
        <v>1</v>
      </c>
      <c r="P40" s="8">
        <f t="shared" si="5"/>
        <v>1.9230769230769231</v>
      </c>
    </row>
    <row r="41" spans="1:16" ht="23.1" customHeight="1">
      <c r="A41" s="172"/>
      <c r="B41" s="172"/>
      <c r="C41" s="13"/>
      <c r="D41" s="14" t="s">
        <v>13</v>
      </c>
      <c r="E41" s="11"/>
      <c r="F41" s="10">
        <f t="shared" si="0"/>
        <v>23</v>
      </c>
      <c r="G41" s="9">
        <v>13</v>
      </c>
      <c r="H41" s="8">
        <f t="shared" si="1"/>
        <v>56.521739130434781</v>
      </c>
      <c r="I41" s="9">
        <v>2</v>
      </c>
      <c r="J41" s="8">
        <f t="shared" si="2"/>
        <v>8.695652173913043</v>
      </c>
      <c r="K41" s="9">
        <v>7</v>
      </c>
      <c r="L41" s="8">
        <f t="shared" si="3"/>
        <v>30.434782608695656</v>
      </c>
      <c r="M41" s="9">
        <v>1</v>
      </c>
      <c r="N41" s="8">
        <f t="shared" si="4"/>
        <v>4.3478260869565215</v>
      </c>
      <c r="O41" s="9">
        <v>0</v>
      </c>
      <c r="P41" s="8">
        <f t="shared" si="5"/>
        <v>0</v>
      </c>
    </row>
    <row r="42" spans="1:16" ht="23.1" customHeight="1">
      <c r="A42" s="172"/>
      <c r="B42" s="172"/>
      <c r="C42" s="13"/>
      <c r="D42" s="14" t="s">
        <v>12</v>
      </c>
      <c r="E42" s="11"/>
      <c r="F42" s="10">
        <f t="shared" si="0"/>
        <v>8</v>
      </c>
      <c r="G42" s="9">
        <v>4</v>
      </c>
      <c r="H42" s="8">
        <f t="shared" si="1"/>
        <v>50</v>
      </c>
      <c r="I42" s="9">
        <v>0</v>
      </c>
      <c r="J42" s="8">
        <f t="shared" si="2"/>
        <v>0</v>
      </c>
      <c r="K42" s="9">
        <v>2</v>
      </c>
      <c r="L42" s="8">
        <f t="shared" si="3"/>
        <v>25</v>
      </c>
      <c r="M42" s="9">
        <v>2</v>
      </c>
      <c r="N42" s="8">
        <f t="shared" si="4"/>
        <v>25</v>
      </c>
      <c r="O42" s="9">
        <v>0</v>
      </c>
      <c r="P42" s="8">
        <f t="shared" si="5"/>
        <v>0</v>
      </c>
    </row>
    <row r="43" spans="1:16" ht="23.1" customHeight="1">
      <c r="A43" s="172"/>
      <c r="B43" s="172"/>
      <c r="C43" s="13"/>
      <c r="D43" s="14" t="s">
        <v>11</v>
      </c>
      <c r="E43" s="11"/>
      <c r="F43" s="10">
        <f t="shared" si="0"/>
        <v>29</v>
      </c>
      <c r="G43" s="9">
        <v>21</v>
      </c>
      <c r="H43" s="8">
        <f t="shared" si="1"/>
        <v>72.41379310344827</v>
      </c>
      <c r="I43" s="9">
        <v>1</v>
      </c>
      <c r="J43" s="8">
        <f t="shared" si="2"/>
        <v>3.4482758620689653</v>
      </c>
      <c r="K43" s="9">
        <v>6</v>
      </c>
      <c r="L43" s="8">
        <f t="shared" si="3"/>
        <v>20.689655172413794</v>
      </c>
      <c r="M43" s="9">
        <v>1</v>
      </c>
      <c r="N43" s="8">
        <f t="shared" si="4"/>
        <v>3.4482758620689653</v>
      </c>
      <c r="O43" s="9">
        <v>0</v>
      </c>
      <c r="P43" s="8">
        <f t="shared" si="5"/>
        <v>0</v>
      </c>
    </row>
    <row r="44" spans="1:16" ht="23.1" customHeight="1">
      <c r="A44" s="172"/>
      <c r="B44" s="172"/>
      <c r="C44" s="13"/>
      <c r="D44" s="14" t="s">
        <v>10</v>
      </c>
      <c r="E44" s="11"/>
      <c r="F44" s="10">
        <f t="shared" si="0"/>
        <v>143</v>
      </c>
      <c r="G44" s="9">
        <v>106</v>
      </c>
      <c r="H44" s="8">
        <f t="shared" si="1"/>
        <v>74.12587412587412</v>
      </c>
      <c r="I44" s="9">
        <v>5</v>
      </c>
      <c r="J44" s="8">
        <f t="shared" si="2"/>
        <v>3.4965034965034967</v>
      </c>
      <c r="K44" s="9">
        <v>20</v>
      </c>
      <c r="L44" s="8">
        <f t="shared" si="3"/>
        <v>13.986013986013987</v>
      </c>
      <c r="M44" s="9">
        <v>5</v>
      </c>
      <c r="N44" s="8">
        <f t="shared" si="4"/>
        <v>3.4965034965034967</v>
      </c>
      <c r="O44" s="9">
        <v>7</v>
      </c>
      <c r="P44" s="8">
        <f t="shared" si="5"/>
        <v>4.895104895104895</v>
      </c>
    </row>
    <row r="45" spans="1:16" ht="23.1" customHeight="1">
      <c r="A45" s="172"/>
      <c r="B45" s="172"/>
      <c r="C45" s="13"/>
      <c r="D45" s="14" t="s">
        <v>9</v>
      </c>
      <c r="E45" s="11"/>
      <c r="F45" s="10">
        <f t="shared" si="0"/>
        <v>20</v>
      </c>
      <c r="G45" s="9">
        <v>7</v>
      </c>
      <c r="H45" s="8">
        <f t="shared" si="1"/>
        <v>35</v>
      </c>
      <c r="I45" s="9">
        <v>0</v>
      </c>
      <c r="J45" s="8">
        <f t="shared" si="2"/>
        <v>0</v>
      </c>
      <c r="K45" s="9">
        <v>11</v>
      </c>
      <c r="L45" s="8">
        <f t="shared" si="3"/>
        <v>55.000000000000007</v>
      </c>
      <c r="M45" s="9">
        <v>2</v>
      </c>
      <c r="N45" s="8">
        <f t="shared" si="4"/>
        <v>10</v>
      </c>
      <c r="O45" s="9">
        <v>0</v>
      </c>
      <c r="P45" s="8">
        <f t="shared" si="5"/>
        <v>0</v>
      </c>
    </row>
    <row r="46" spans="1:16" ht="23.1" customHeight="1">
      <c r="A46" s="172"/>
      <c r="B46" s="172"/>
      <c r="C46" s="13"/>
      <c r="D46" s="14" t="s">
        <v>8</v>
      </c>
      <c r="E46" s="11"/>
      <c r="F46" s="10">
        <f t="shared" si="0"/>
        <v>7</v>
      </c>
      <c r="G46" s="9">
        <v>5</v>
      </c>
      <c r="H46" s="8">
        <f t="shared" si="1"/>
        <v>71.428571428571431</v>
      </c>
      <c r="I46" s="9">
        <v>0</v>
      </c>
      <c r="J46" s="8">
        <f t="shared" si="2"/>
        <v>0</v>
      </c>
      <c r="K46" s="9">
        <v>1</v>
      </c>
      <c r="L46" s="8">
        <f t="shared" si="3"/>
        <v>14.285714285714285</v>
      </c>
      <c r="M46" s="9">
        <v>1</v>
      </c>
      <c r="N46" s="8">
        <f t="shared" si="4"/>
        <v>14.285714285714285</v>
      </c>
      <c r="O46" s="9">
        <v>0</v>
      </c>
      <c r="P46" s="8">
        <f t="shared" si="5"/>
        <v>0</v>
      </c>
    </row>
    <row r="47" spans="1:16" ht="24" customHeight="1">
      <c r="A47" s="172"/>
      <c r="B47" s="172"/>
      <c r="C47" s="13"/>
      <c r="D47" s="12" t="s">
        <v>7</v>
      </c>
      <c r="E47" s="11"/>
      <c r="F47" s="10">
        <f t="shared" si="0"/>
        <v>14</v>
      </c>
      <c r="G47" s="9">
        <v>11</v>
      </c>
      <c r="H47" s="8">
        <f t="shared" si="1"/>
        <v>78.571428571428569</v>
      </c>
      <c r="I47" s="9">
        <v>1</v>
      </c>
      <c r="J47" s="8">
        <f t="shared" si="2"/>
        <v>7.1428571428571423</v>
      </c>
      <c r="K47" s="9">
        <v>1</v>
      </c>
      <c r="L47" s="8">
        <f t="shared" si="3"/>
        <v>7.1428571428571423</v>
      </c>
      <c r="M47" s="9">
        <v>1</v>
      </c>
      <c r="N47" s="8">
        <f t="shared" si="4"/>
        <v>7.1428571428571423</v>
      </c>
      <c r="O47" s="9">
        <v>0</v>
      </c>
      <c r="P47" s="8">
        <f t="shared" si="5"/>
        <v>0</v>
      </c>
    </row>
    <row r="48" spans="1:16" ht="23.1" customHeight="1">
      <c r="A48" s="172"/>
      <c r="B48" s="172"/>
      <c r="C48" s="13"/>
      <c r="D48" s="14" t="s">
        <v>6</v>
      </c>
      <c r="E48" s="11"/>
      <c r="F48" s="10">
        <f t="shared" si="0"/>
        <v>27</v>
      </c>
      <c r="G48" s="9">
        <v>21</v>
      </c>
      <c r="H48" s="8">
        <f t="shared" si="1"/>
        <v>77.777777777777786</v>
      </c>
      <c r="I48" s="9">
        <v>1</v>
      </c>
      <c r="J48" s="8">
        <f t="shared" si="2"/>
        <v>3.7037037037037033</v>
      </c>
      <c r="K48" s="9">
        <v>0</v>
      </c>
      <c r="L48" s="8">
        <f t="shared" si="3"/>
        <v>0</v>
      </c>
      <c r="M48" s="9">
        <v>3</v>
      </c>
      <c r="N48" s="8">
        <f t="shared" si="4"/>
        <v>11.111111111111111</v>
      </c>
      <c r="O48" s="9">
        <v>2</v>
      </c>
      <c r="P48" s="8">
        <f t="shared" si="5"/>
        <v>7.4074074074074066</v>
      </c>
    </row>
    <row r="49" spans="1:16" ht="23.1" customHeight="1">
      <c r="A49" s="172"/>
      <c r="B49" s="172"/>
      <c r="C49" s="13"/>
      <c r="D49" s="14" t="s">
        <v>5</v>
      </c>
      <c r="E49" s="11"/>
      <c r="F49" s="10">
        <f t="shared" si="0"/>
        <v>9</v>
      </c>
      <c r="G49" s="9">
        <v>8</v>
      </c>
      <c r="H49" s="8">
        <f t="shared" si="1"/>
        <v>88.888888888888886</v>
      </c>
      <c r="I49" s="9">
        <v>0</v>
      </c>
      <c r="J49" s="8">
        <f t="shared" si="2"/>
        <v>0</v>
      </c>
      <c r="K49" s="9">
        <v>1</v>
      </c>
      <c r="L49" s="8">
        <f t="shared" si="3"/>
        <v>11.111111111111111</v>
      </c>
      <c r="M49" s="9">
        <v>0</v>
      </c>
      <c r="N49" s="8">
        <f t="shared" si="4"/>
        <v>0</v>
      </c>
      <c r="O49" s="9">
        <v>0</v>
      </c>
      <c r="P49" s="8">
        <f t="shared" si="5"/>
        <v>0</v>
      </c>
    </row>
    <row r="50" spans="1:16" ht="23.1" customHeight="1">
      <c r="A50" s="172"/>
      <c r="B50" s="172"/>
      <c r="C50" s="13"/>
      <c r="D50" s="14" t="s">
        <v>4</v>
      </c>
      <c r="E50" s="11"/>
      <c r="F50" s="10">
        <f t="shared" si="0"/>
        <v>19</v>
      </c>
      <c r="G50" s="9">
        <v>14</v>
      </c>
      <c r="H50" s="8">
        <f t="shared" si="1"/>
        <v>73.68421052631578</v>
      </c>
      <c r="I50" s="9">
        <v>0</v>
      </c>
      <c r="J50" s="8">
        <f t="shared" si="2"/>
        <v>0</v>
      </c>
      <c r="K50" s="9">
        <v>4</v>
      </c>
      <c r="L50" s="8">
        <f t="shared" si="3"/>
        <v>21.052631578947366</v>
      </c>
      <c r="M50" s="9">
        <v>0</v>
      </c>
      <c r="N50" s="8">
        <f t="shared" si="4"/>
        <v>0</v>
      </c>
      <c r="O50" s="9">
        <v>1</v>
      </c>
      <c r="P50" s="8">
        <f t="shared" si="5"/>
        <v>5.2631578947368416</v>
      </c>
    </row>
    <row r="51" spans="1:16" ht="23.1" customHeight="1">
      <c r="A51" s="172"/>
      <c r="B51" s="172"/>
      <c r="C51" s="13"/>
      <c r="D51" s="14" t="s">
        <v>3</v>
      </c>
      <c r="E51" s="11"/>
      <c r="F51" s="10">
        <f t="shared" si="0"/>
        <v>123</v>
      </c>
      <c r="G51" s="9">
        <v>108</v>
      </c>
      <c r="H51" s="8">
        <f t="shared" si="1"/>
        <v>87.804878048780495</v>
      </c>
      <c r="I51" s="9">
        <v>9</v>
      </c>
      <c r="J51" s="8">
        <f t="shared" si="2"/>
        <v>7.3170731707317067</v>
      </c>
      <c r="K51" s="9">
        <v>2</v>
      </c>
      <c r="L51" s="8">
        <f t="shared" si="3"/>
        <v>1.6260162601626018</v>
      </c>
      <c r="M51" s="9">
        <v>3</v>
      </c>
      <c r="N51" s="8">
        <f t="shared" si="4"/>
        <v>2.4390243902439024</v>
      </c>
      <c r="O51" s="9">
        <v>1</v>
      </c>
      <c r="P51" s="8">
        <f t="shared" si="5"/>
        <v>0.81300813008130091</v>
      </c>
    </row>
    <row r="52" spans="1:16" ht="23.1" customHeight="1">
      <c r="A52" s="172"/>
      <c r="B52" s="172"/>
      <c r="C52" s="13"/>
      <c r="D52" s="14" t="s">
        <v>2</v>
      </c>
      <c r="E52" s="11"/>
      <c r="F52" s="10">
        <f t="shared" si="0"/>
        <v>21</v>
      </c>
      <c r="G52" s="9">
        <v>13</v>
      </c>
      <c r="H52" s="8">
        <f t="shared" si="1"/>
        <v>61.904761904761905</v>
      </c>
      <c r="I52" s="9">
        <v>3</v>
      </c>
      <c r="J52" s="8">
        <f t="shared" si="2"/>
        <v>14.285714285714285</v>
      </c>
      <c r="K52" s="9">
        <v>4</v>
      </c>
      <c r="L52" s="8">
        <f t="shared" si="3"/>
        <v>19.047619047619047</v>
      </c>
      <c r="M52" s="9">
        <v>0</v>
      </c>
      <c r="N52" s="8">
        <f t="shared" si="4"/>
        <v>0</v>
      </c>
      <c r="O52" s="9">
        <v>1</v>
      </c>
      <c r="P52" s="8">
        <f t="shared" si="5"/>
        <v>4.7619047619047619</v>
      </c>
    </row>
    <row r="53" spans="1:16" ht="24" customHeight="1">
      <c r="A53" s="173"/>
      <c r="B53" s="173"/>
      <c r="C53" s="13"/>
      <c r="D53" s="12" t="s">
        <v>1</v>
      </c>
      <c r="E53" s="11"/>
      <c r="F53" s="10">
        <f t="shared" si="0"/>
        <v>39</v>
      </c>
      <c r="G53" s="9">
        <v>37</v>
      </c>
      <c r="H53" s="8">
        <f t="shared" si="1"/>
        <v>94.871794871794862</v>
      </c>
      <c r="I53" s="9">
        <v>1</v>
      </c>
      <c r="J53" s="8">
        <f t="shared" si="2"/>
        <v>2.5641025641025639</v>
      </c>
      <c r="K53" s="9">
        <v>1</v>
      </c>
      <c r="L53" s="8">
        <f t="shared" si="3"/>
        <v>2.5641025641025639</v>
      </c>
      <c r="M53" s="9">
        <v>0</v>
      </c>
      <c r="N53" s="8">
        <f t="shared" si="4"/>
        <v>0</v>
      </c>
      <c r="O53" s="9">
        <v>0</v>
      </c>
      <c r="P53" s="8">
        <f t="shared" si="5"/>
        <v>0</v>
      </c>
    </row>
    <row r="55" spans="1:16" ht="12.75" customHeight="1"/>
    <row r="56" spans="1:16" ht="12.75" customHeight="1"/>
    <row r="57" spans="1:16">
      <c r="D57" s="5"/>
    </row>
    <row r="61" spans="1:16">
      <c r="D61" s="5"/>
    </row>
    <row r="65" spans="4:4">
      <c r="D65" s="5"/>
    </row>
    <row r="69" spans="4:4">
      <c r="D69" s="5"/>
    </row>
    <row r="71" spans="4:4">
      <c r="D71" s="5"/>
    </row>
    <row r="73" spans="4:4">
      <c r="D73" s="5"/>
    </row>
    <row r="75" spans="4:4">
      <c r="D75" s="5"/>
    </row>
    <row r="77" spans="4:4" ht="13.5" customHeight="1">
      <c r="D77" s="6"/>
    </row>
    <row r="78" spans="4:4" ht="13.5" customHeight="1"/>
    <row r="79" spans="4:4">
      <c r="D79" s="5"/>
    </row>
    <row r="81" spans="4:6">
      <c r="D81" s="5"/>
    </row>
    <row r="83" spans="4:6">
      <c r="D83" s="5"/>
    </row>
    <row r="85" spans="4:6">
      <c r="D85" s="5"/>
    </row>
    <row r="89" spans="4:6" ht="12.75" customHeight="1"/>
    <row r="90" spans="4:6" ht="12.75" customHeight="1">
      <c r="F90" s="57"/>
    </row>
  </sheetData>
  <mergeCells count="27">
    <mergeCell ref="G5:G6"/>
    <mergeCell ref="H5:H6"/>
    <mergeCell ref="K3:L4"/>
    <mergeCell ref="M3:N4"/>
    <mergeCell ref="O3:P4"/>
    <mergeCell ref="N5:N6"/>
    <mergeCell ref="O5:O6"/>
    <mergeCell ref="P5:P6"/>
    <mergeCell ref="G3:H4"/>
    <mergeCell ref="I3:J4"/>
    <mergeCell ref="M5:M6"/>
    <mergeCell ref="I5:I6"/>
    <mergeCell ref="J5:J6"/>
    <mergeCell ref="K5:K6"/>
    <mergeCell ref="L5:L6"/>
    <mergeCell ref="B38:B53"/>
    <mergeCell ref="A13:A53"/>
    <mergeCell ref="F3:F6"/>
    <mergeCell ref="A8:A12"/>
    <mergeCell ref="A7:E7"/>
    <mergeCell ref="A3:E6"/>
    <mergeCell ref="B12:E12"/>
    <mergeCell ref="B8:E8"/>
    <mergeCell ref="B9:E9"/>
    <mergeCell ref="B11:E11"/>
    <mergeCell ref="B13:B37"/>
    <mergeCell ref="B10:E10"/>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0"/>
  <sheetViews>
    <sheetView showGridLines="0" view="pageBreakPreview" zoomScaleNormal="100" zoomScaleSheetLayoutView="100" workbookViewId="0">
      <selection activeCell="M3" sqref="M3:M6"/>
    </sheetView>
  </sheetViews>
  <sheetFormatPr defaultRowHeight="13.5"/>
  <cols>
    <col min="1" max="2" width="2.625" style="4" customWidth="1"/>
    <col min="3" max="3" width="1.375" style="4" customWidth="1"/>
    <col min="4" max="4" width="27.625" style="4" customWidth="1"/>
    <col min="5" max="5" width="1.375" style="4" customWidth="1"/>
    <col min="6" max="13" width="12.625" style="3" customWidth="1"/>
    <col min="14" max="14" width="9" style="101"/>
    <col min="15" max="16384" width="9" style="3"/>
  </cols>
  <sheetData>
    <row r="1" spans="1:14" ht="14.25">
      <c r="A1" s="18" t="s">
        <v>651</v>
      </c>
    </row>
    <row r="2" spans="1:14">
      <c r="L2" s="46"/>
      <c r="M2" s="46" t="s">
        <v>656</v>
      </c>
    </row>
    <row r="3" spans="1:14" ht="13.5" customHeight="1">
      <c r="A3" s="238" t="s">
        <v>64</v>
      </c>
      <c r="B3" s="239"/>
      <c r="C3" s="239"/>
      <c r="D3" s="239"/>
      <c r="E3" s="240"/>
      <c r="F3" s="167" t="s">
        <v>130</v>
      </c>
      <c r="G3" s="285" t="s">
        <v>293</v>
      </c>
      <c r="H3" s="56"/>
      <c r="I3" s="56"/>
      <c r="J3" s="58" t="s">
        <v>210</v>
      </c>
      <c r="K3" s="214" t="s">
        <v>292</v>
      </c>
      <c r="L3" s="214" t="s">
        <v>291</v>
      </c>
      <c r="M3" s="254" t="s">
        <v>290</v>
      </c>
    </row>
    <row r="4" spans="1:14" ht="13.5" customHeight="1">
      <c r="A4" s="241"/>
      <c r="B4" s="242"/>
      <c r="C4" s="242"/>
      <c r="D4" s="242"/>
      <c r="E4" s="243"/>
      <c r="F4" s="168"/>
      <c r="G4" s="286"/>
      <c r="H4" s="184" t="s">
        <v>289</v>
      </c>
      <c r="I4" s="56"/>
      <c r="J4" s="58"/>
      <c r="K4" s="227"/>
      <c r="L4" s="227"/>
      <c r="M4" s="255"/>
    </row>
    <row r="5" spans="1:14" ht="40.5" customHeight="1">
      <c r="A5" s="241"/>
      <c r="B5" s="242"/>
      <c r="C5" s="242"/>
      <c r="D5" s="242"/>
      <c r="E5" s="243"/>
      <c r="F5" s="168"/>
      <c r="G5" s="286"/>
      <c r="H5" s="247"/>
      <c r="I5" s="214" t="s">
        <v>288</v>
      </c>
      <c r="J5" s="214" t="s">
        <v>287</v>
      </c>
      <c r="K5" s="227"/>
      <c r="L5" s="227"/>
      <c r="M5" s="255"/>
    </row>
    <row r="6" spans="1:14" ht="36" customHeight="1">
      <c r="A6" s="244"/>
      <c r="B6" s="245"/>
      <c r="C6" s="245"/>
      <c r="D6" s="245"/>
      <c r="E6" s="246"/>
      <c r="F6" s="168"/>
      <c r="G6" s="287"/>
      <c r="H6" s="186"/>
      <c r="I6" s="228"/>
      <c r="J6" s="228"/>
      <c r="K6" s="228"/>
      <c r="L6" s="228"/>
      <c r="M6" s="256"/>
    </row>
    <row r="7" spans="1:14" ht="12" customHeight="1">
      <c r="A7" s="158" t="s">
        <v>50</v>
      </c>
      <c r="B7" s="159"/>
      <c r="C7" s="159"/>
      <c r="D7" s="159"/>
      <c r="E7" s="160"/>
      <c r="F7" s="41">
        <f t="shared" ref="F7:F70" si="0">SUM(G7,K7,L7)</f>
        <v>742</v>
      </c>
      <c r="G7" s="41">
        <f t="shared" ref="G7:L7" si="1">SUM(G9,G11,G13,G15,G17)</f>
        <v>45</v>
      </c>
      <c r="H7" s="41">
        <f>SUM(H9,H11,H13,H15,H17)</f>
        <v>50</v>
      </c>
      <c r="I7" s="41">
        <f>SUM(I9,I11,I13,I15,I17)</f>
        <v>13</v>
      </c>
      <c r="J7" s="41">
        <f>SUM(J9,J11,J13,J15,J17)</f>
        <v>37</v>
      </c>
      <c r="K7" s="41">
        <f t="shared" si="1"/>
        <v>675</v>
      </c>
      <c r="L7" s="41">
        <f t="shared" si="1"/>
        <v>22</v>
      </c>
      <c r="M7" s="327">
        <f>IF(H7=0,0,H7/N7*100)</f>
        <v>6.5883097032625307E-2</v>
      </c>
      <c r="N7" s="101">
        <v>75892</v>
      </c>
    </row>
    <row r="8" spans="1:14" ht="12" customHeight="1">
      <c r="A8" s="161"/>
      <c r="B8" s="162"/>
      <c r="C8" s="162"/>
      <c r="D8" s="162"/>
      <c r="E8" s="163"/>
      <c r="F8" s="44">
        <f t="shared" si="0"/>
        <v>1</v>
      </c>
      <c r="G8" s="37">
        <f>IF(G7=0,0,G7/$F7)</f>
        <v>6.0646900269541781E-2</v>
      </c>
      <c r="H8" s="37">
        <f t="shared" ref="H8:H18" si="2">SUM(I8:J8)</f>
        <v>1</v>
      </c>
      <c r="I8" s="37">
        <f>IF(I7=0,0,I7/$H7)</f>
        <v>0.26</v>
      </c>
      <c r="J8" s="37">
        <f>IF(J7=0,0,J7/$H7)</f>
        <v>0.74</v>
      </c>
      <c r="K8" s="37">
        <f>IF(K7=0,0,K7/$F7)</f>
        <v>0.90970350404312672</v>
      </c>
      <c r="L8" s="37">
        <f>IF(L7=0,0,L7/$F7)</f>
        <v>2.9649595687331536E-2</v>
      </c>
      <c r="M8" s="329"/>
    </row>
    <row r="9" spans="1:14" ht="12" customHeight="1">
      <c r="A9" s="174" t="s">
        <v>49</v>
      </c>
      <c r="B9" s="232" t="s">
        <v>48</v>
      </c>
      <c r="C9" s="233"/>
      <c r="D9" s="233"/>
      <c r="E9" s="234"/>
      <c r="F9" s="41">
        <f t="shared" si="0"/>
        <v>139</v>
      </c>
      <c r="G9" s="41">
        <v>2</v>
      </c>
      <c r="H9" s="41">
        <f t="shared" si="2"/>
        <v>2</v>
      </c>
      <c r="I9" s="41">
        <v>0</v>
      </c>
      <c r="J9" s="41">
        <v>2</v>
      </c>
      <c r="K9" s="41">
        <v>133</v>
      </c>
      <c r="L9" s="41">
        <v>4</v>
      </c>
      <c r="M9" s="327">
        <f>IF(H9=0,0,H9/N9*100)</f>
        <v>6.295247088448222E-2</v>
      </c>
      <c r="N9" s="101">
        <v>3177</v>
      </c>
    </row>
    <row r="10" spans="1:14" ht="12" customHeight="1">
      <c r="A10" s="175"/>
      <c r="B10" s="235"/>
      <c r="C10" s="236"/>
      <c r="D10" s="236"/>
      <c r="E10" s="237"/>
      <c r="F10" s="44">
        <f t="shared" si="0"/>
        <v>1</v>
      </c>
      <c r="G10" s="37">
        <f>IF(G9=0,0,G9/$F9)</f>
        <v>1.4388489208633094E-2</v>
      </c>
      <c r="H10" s="37">
        <f t="shared" si="2"/>
        <v>1</v>
      </c>
      <c r="I10" s="37">
        <f>IF(I9=0,0,I9/$H9)</f>
        <v>0</v>
      </c>
      <c r="J10" s="37">
        <f>IF(J9=0,0,J9/$H9)</f>
        <v>1</v>
      </c>
      <c r="K10" s="37">
        <f>IF(K9=0,0,K9/$F9)</f>
        <v>0.95683453237410077</v>
      </c>
      <c r="L10" s="37">
        <f>IF(L9=0,0,L9/$F9)</f>
        <v>2.8776978417266189E-2</v>
      </c>
      <c r="M10" s="328"/>
    </row>
    <row r="11" spans="1:14" ht="12" customHeight="1">
      <c r="A11" s="175"/>
      <c r="B11" s="232" t="s">
        <v>47</v>
      </c>
      <c r="C11" s="233"/>
      <c r="D11" s="233"/>
      <c r="E11" s="234"/>
      <c r="F11" s="41">
        <f t="shared" si="0"/>
        <v>128</v>
      </c>
      <c r="G11" s="41">
        <v>3</v>
      </c>
      <c r="H11" s="41">
        <f t="shared" si="2"/>
        <v>3</v>
      </c>
      <c r="I11" s="41">
        <v>1</v>
      </c>
      <c r="J11" s="41">
        <v>2</v>
      </c>
      <c r="K11" s="41">
        <v>121</v>
      </c>
      <c r="L11" s="41">
        <v>4</v>
      </c>
      <c r="M11" s="327">
        <f t="shared" ref="M11" si="3">IF(H11=0,0,H11/N11*100)</f>
        <v>5.9043495374926203E-2</v>
      </c>
      <c r="N11" s="101">
        <v>5081</v>
      </c>
    </row>
    <row r="12" spans="1:14" ht="12" customHeight="1">
      <c r="A12" s="175"/>
      <c r="B12" s="235"/>
      <c r="C12" s="236"/>
      <c r="D12" s="236"/>
      <c r="E12" s="237"/>
      <c r="F12" s="44">
        <f t="shared" si="0"/>
        <v>1</v>
      </c>
      <c r="G12" s="37">
        <f>IF(G11=0,0,G11/$F11)</f>
        <v>2.34375E-2</v>
      </c>
      <c r="H12" s="37">
        <f t="shared" si="2"/>
        <v>1</v>
      </c>
      <c r="I12" s="37">
        <f>IF(I11=0,0,I11/$H11)</f>
        <v>0.33333333333333331</v>
      </c>
      <c r="J12" s="37">
        <f>IF(J11=0,0,J11/$H11)</f>
        <v>0.66666666666666663</v>
      </c>
      <c r="K12" s="37">
        <f>IF(K11=0,0,K11/$F11)</f>
        <v>0.9453125</v>
      </c>
      <c r="L12" s="37">
        <f>IF(L11=0,0,L11/$F11)</f>
        <v>3.125E-2</v>
      </c>
      <c r="M12" s="328"/>
    </row>
    <row r="13" spans="1:14" ht="12" customHeight="1">
      <c r="A13" s="175"/>
      <c r="B13" s="232" t="s">
        <v>46</v>
      </c>
      <c r="C13" s="233"/>
      <c r="D13" s="233"/>
      <c r="E13" s="234"/>
      <c r="F13" s="41">
        <f t="shared" si="0"/>
        <v>216</v>
      </c>
      <c r="G13" s="41">
        <v>16</v>
      </c>
      <c r="H13" s="41">
        <f t="shared" si="2"/>
        <v>16</v>
      </c>
      <c r="I13" s="41">
        <v>7</v>
      </c>
      <c r="J13" s="41">
        <v>9</v>
      </c>
      <c r="K13" s="41">
        <v>196</v>
      </c>
      <c r="L13" s="41">
        <v>4</v>
      </c>
      <c r="M13" s="327">
        <f t="shared" ref="M13" si="4">IF(H13=0,0,H13/N13*100)</f>
        <v>7.1323496634422501E-2</v>
      </c>
      <c r="N13" s="101">
        <v>22433</v>
      </c>
    </row>
    <row r="14" spans="1:14" ht="12" customHeight="1">
      <c r="A14" s="175"/>
      <c r="B14" s="235"/>
      <c r="C14" s="236"/>
      <c r="D14" s="236"/>
      <c r="E14" s="237"/>
      <c r="F14" s="44">
        <f t="shared" si="0"/>
        <v>1</v>
      </c>
      <c r="G14" s="37">
        <f>IF(G13=0,0,G13/$F13)</f>
        <v>7.407407407407407E-2</v>
      </c>
      <c r="H14" s="37">
        <f t="shared" si="2"/>
        <v>1</v>
      </c>
      <c r="I14" s="37">
        <f>IF(I13=0,0,I13/$H13)</f>
        <v>0.4375</v>
      </c>
      <c r="J14" s="37">
        <f>IF(J13=0,0,J13/$H13)</f>
        <v>0.5625</v>
      </c>
      <c r="K14" s="37">
        <f>IF(K13=0,0,K13/$F13)</f>
        <v>0.90740740740740744</v>
      </c>
      <c r="L14" s="37">
        <f>IF(L13=0,0,L13/$F13)</f>
        <v>1.8518518518518517E-2</v>
      </c>
      <c r="M14" s="328"/>
    </row>
    <row r="15" spans="1:14" ht="12" customHeight="1">
      <c r="A15" s="175"/>
      <c r="B15" s="232" t="s">
        <v>45</v>
      </c>
      <c r="C15" s="233"/>
      <c r="D15" s="233"/>
      <c r="E15" s="234"/>
      <c r="F15" s="41">
        <f t="shared" si="0"/>
        <v>73</v>
      </c>
      <c r="G15" s="41">
        <v>10</v>
      </c>
      <c r="H15" s="41">
        <f t="shared" si="2"/>
        <v>10</v>
      </c>
      <c r="I15" s="41">
        <v>2</v>
      </c>
      <c r="J15" s="41">
        <v>8</v>
      </c>
      <c r="K15" s="41">
        <v>62</v>
      </c>
      <c r="L15" s="41">
        <v>1</v>
      </c>
      <c r="M15" s="327">
        <f>IF(H15=0,0,H15/N15*100)</f>
        <v>7.5705958058899236E-2</v>
      </c>
      <c r="N15" s="101">
        <v>13209</v>
      </c>
    </row>
    <row r="16" spans="1:14" ht="12" customHeight="1">
      <c r="A16" s="175"/>
      <c r="B16" s="235"/>
      <c r="C16" s="236"/>
      <c r="D16" s="236"/>
      <c r="E16" s="237"/>
      <c r="F16" s="44">
        <f t="shared" si="0"/>
        <v>1</v>
      </c>
      <c r="G16" s="37">
        <f>IF(G15=0,0,G15/$F15)</f>
        <v>0.13698630136986301</v>
      </c>
      <c r="H16" s="37">
        <f t="shared" si="2"/>
        <v>1</v>
      </c>
      <c r="I16" s="37">
        <f>IF(I15=0,0,I15/$H15)</f>
        <v>0.2</v>
      </c>
      <c r="J16" s="37">
        <f>IF(J15=0,0,J15/$H15)</f>
        <v>0.8</v>
      </c>
      <c r="K16" s="37">
        <f>IF(K15=0,0,K15/$F15)</f>
        <v>0.84931506849315064</v>
      </c>
      <c r="L16" s="37">
        <f>IF(L15=0,0,L15/$F15)</f>
        <v>1.3698630136986301E-2</v>
      </c>
      <c r="M16" s="328"/>
    </row>
    <row r="17" spans="1:14" ht="12" customHeight="1">
      <c r="A17" s="175"/>
      <c r="B17" s="232" t="s">
        <v>44</v>
      </c>
      <c r="C17" s="233"/>
      <c r="D17" s="233"/>
      <c r="E17" s="234"/>
      <c r="F17" s="41">
        <f t="shared" si="0"/>
        <v>186</v>
      </c>
      <c r="G17" s="41">
        <v>14</v>
      </c>
      <c r="H17" s="41">
        <f t="shared" si="2"/>
        <v>19</v>
      </c>
      <c r="I17" s="41">
        <v>3</v>
      </c>
      <c r="J17" s="41">
        <v>16</v>
      </c>
      <c r="K17" s="41">
        <v>163</v>
      </c>
      <c r="L17" s="41">
        <v>9</v>
      </c>
      <c r="M17" s="327">
        <f t="shared" ref="M17" si="5">IF(H17=0,0,H17/N17*100)</f>
        <v>5.9389847461865465E-2</v>
      </c>
      <c r="N17" s="101">
        <v>31992</v>
      </c>
    </row>
    <row r="18" spans="1:14" ht="12" customHeight="1">
      <c r="A18" s="176"/>
      <c r="B18" s="235"/>
      <c r="C18" s="236"/>
      <c r="D18" s="236"/>
      <c r="E18" s="237"/>
      <c r="F18" s="44">
        <f t="shared" si="0"/>
        <v>1</v>
      </c>
      <c r="G18" s="37">
        <f>IF(G17=0,0,G17/$F17)</f>
        <v>7.5268817204301078E-2</v>
      </c>
      <c r="H18" s="37">
        <f t="shared" si="2"/>
        <v>1</v>
      </c>
      <c r="I18" s="37">
        <f>IF(I17=0,0,I17/$H17)</f>
        <v>0.15789473684210525</v>
      </c>
      <c r="J18" s="37">
        <f>IF(J17=0,0,J17/$H17)</f>
        <v>0.84210526315789469</v>
      </c>
      <c r="K18" s="37">
        <f>IF(K17=0,0,K17/$F17)</f>
        <v>0.87634408602150538</v>
      </c>
      <c r="L18" s="37">
        <f>IF(L17=0,0,L17/$F17)</f>
        <v>4.8387096774193547E-2</v>
      </c>
      <c r="M18" s="328"/>
    </row>
    <row r="19" spans="1:14" ht="12" customHeight="1">
      <c r="A19" s="171" t="s">
        <v>43</v>
      </c>
      <c r="B19" s="171" t="s">
        <v>42</v>
      </c>
      <c r="C19" s="43"/>
      <c r="D19" s="219" t="s">
        <v>16</v>
      </c>
      <c r="E19" s="42"/>
      <c r="F19" s="41">
        <f t="shared" si="0"/>
        <v>204</v>
      </c>
      <c r="G19" s="41">
        <f t="shared" ref="G19:L19" si="6">SUM(G21,G23,G25,G27,G29,G31,G33,G35,G37,G39,G41,G43,G45,G47,G49,G51,G53,G55,G57,G59,G61,G63,G65,G67)</f>
        <v>21</v>
      </c>
      <c r="H19" s="41">
        <f t="shared" si="6"/>
        <v>23</v>
      </c>
      <c r="I19" s="41">
        <v>9</v>
      </c>
      <c r="J19" s="41">
        <f t="shared" si="6"/>
        <v>14</v>
      </c>
      <c r="K19" s="41">
        <f t="shared" si="6"/>
        <v>180</v>
      </c>
      <c r="L19" s="41">
        <f t="shared" si="6"/>
        <v>3</v>
      </c>
      <c r="M19" s="327">
        <f t="shared" ref="M19" si="7">IF(H19=0,0,H19/N19*100)</f>
        <v>6.5566293223866132E-2</v>
      </c>
      <c r="N19" s="101">
        <v>35079</v>
      </c>
    </row>
    <row r="20" spans="1:14" ht="12" customHeight="1">
      <c r="A20" s="172"/>
      <c r="B20" s="172"/>
      <c r="C20" s="40"/>
      <c r="D20" s="220"/>
      <c r="E20" s="39"/>
      <c r="F20" s="44">
        <f t="shared" si="0"/>
        <v>0.99999999999999989</v>
      </c>
      <c r="G20" s="37">
        <f>IF(G19=0,0,G19/$F19)</f>
        <v>0.10294117647058823</v>
      </c>
      <c r="H20" s="37">
        <f t="shared" ref="H20:H68" si="8">SUM(I20:J20)</f>
        <v>1</v>
      </c>
      <c r="I20" s="37">
        <f>IF(I19=0,0,I19/$H19)</f>
        <v>0.39130434782608697</v>
      </c>
      <c r="J20" s="37">
        <f>IF(J19=0,0,J19/$H19)</f>
        <v>0.60869565217391308</v>
      </c>
      <c r="K20" s="37">
        <f>IF(K19=0,0,K19/$F19)</f>
        <v>0.88235294117647056</v>
      </c>
      <c r="L20" s="37">
        <f>IF(L19=0,0,L19/$F19)</f>
        <v>1.4705882352941176E-2</v>
      </c>
      <c r="M20" s="328"/>
    </row>
    <row r="21" spans="1:14" ht="12" customHeight="1">
      <c r="A21" s="172"/>
      <c r="B21" s="172"/>
      <c r="C21" s="43"/>
      <c r="D21" s="219" t="s">
        <v>41</v>
      </c>
      <c r="E21" s="42"/>
      <c r="F21" s="41">
        <f t="shared" si="0"/>
        <v>24</v>
      </c>
      <c r="G21" s="41">
        <v>4</v>
      </c>
      <c r="H21" s="41">
        <f t="shared" si="8"/>
        <v>6</v>
      </c>
      <c r="I21" s="41">
        <v>1</v>
      </c>
      <c r="J21" s="41">
        <v>5</v>
      </c>
      <c r="K21" s="41">
        <v>19</v>
      </c>
      <c r="L21" s="41">
        <v>1</v>
      </c>
      <c r="M21" s="327">
        <f t="shared" ref="M21" si="9">IF(H21=0,0,H21/N21*100)</f>
        <v>0.13160780872998465</v>
      </c>
      <c r="N21" s="101">
        <v>4559</v>
      </c>
    </row>
    <row r="22" spans="1:14" ht="12" customHeight="1">
      <c r="A22" s="172"/>
      <c r="B22" s="172"/>
      <c r="C22" s="40"/>
      <c r="D22" s="220"/>
      <c r="E22" s="39"/>
      <c r="F22" s="44">
        <f t="shared" si="0"/>
        <v>0.99999999999999989</v>
      </c>
      <c r="G22" s="37">
        <f>IF(G21=0,0,G21/$F21)</f>
        <v>0.16666666666666666</v>
      </c>
      <c r="H22" s="37">
        <f t="shared" si="8"/>
        <v>1</v>
      </c>
      <c r="I22" s="37">
        <f>IF(I21=0,0,I21/$H21)</f>
        <v>0.16666666666666666</v>
      </c>
      <c r="J22" s="37">
        <f>IF(J21=0,0,J21/$H21)</f>
        <v>0.83333333333333337</v>
      </c>
      <c r="K22" s="37">
        <f>IF(K21=0,0,K21/$F21)</f>
        <v>0.79166666666666663</v>
      </c>
      <c r="L22" s="37">
        <f>IF(L21=0,0,L21/$F21)</f>
        <v>4.1666666666666664E-2</v>
      </c>
      <c r="M22" s="328"/>
    </row>
    <row r="23" spans="1:14" ht="12" customHeight="1">
      <c r="A23" s="172"/>
      <c r="B23" s="172"/>
      <c r="C23" s="43"/>
      <c r="D23" s="219" t="s">
        <v>40</v>
      </c>
      <c r="E23" s="42"/>
      <c r="F23" s="41">
        <f t="shared" si="0"/>
        <v>3</v>
      </c>
      <c r="G23" s="41">
        <v>0</v>
      </c>
      <c r="H23" s="41">
        <f t="shared" si="8"/>
        <v>0</v>
      </c>
      <c r="I23" s="41">
        <v>0</v>
      </c>
      <c r="J23" s="41">
        <v>0</v>
      </c>
      <c r="K23" s="41">
        <v>3</v>
      </c>
      <c r="L23" s="41">
        <v>0</v>
      </c>
      <c r="M23" s="327">
        <f t="shared" ref="M23" si="10">IF(H23=0,0,H23/N23*100)</f>
        <v>0</v>
      </c>
      <c r="N23" s="101">
        <v>202</v>
      </c>
    </row>
    <row r="24" spans="1:14" ht="12" customHeight="1">
      <c r="A24" s="172"/>
      <c r="B24" s="172"/>
      <c r="C24" s="40"/>
      <c r="D24" s="220"/>
      <c r="E24" s="39"/>
      <c r="F24" s="44">
        <f t="shared" si="0"/>
        <v>1</v>
      </c>
      <c r="G24" s="37">
        <f>IF(G23=0,0,G23/$F23)</f>
        <v>0</v>
      </c>
      <c r="H24" s="37">
        <f t="shared" si="8"/>
        <v>0</v>
      </c>
      <c r="I24" s="37">
        <f>IF(I23=0,0,I23/$H23)</f>
        <v>0</v>
      </c>
      <c r="J24" s="37">
        <f>IF(J23=0,0,J23/$H23)</f>
        <v>0</v>
      </c>
      <c r="K24" s="37">
        <f>IF(K23=0,0,K23/$F23)</f>
        <v>1</v>
      </c>
      <c r="L24" s="37">
        <f>IF(L23=0,0,L23/$F23)</f>
        <v>0</v>
      </c>
      <c r="M24" s="328"/>
    </row>
    <row r="25" spans="1:14" ht="12" customHeight="1">
      <c r="A25" s="172"/>
      <c r="B25" s="172"/>
      <c r="C25" s="43"/>
      <c r="D25" s="225" t="s">
        <v>39</v>
      </c>
      <c r="E25" s="117"/>
      <c r="F25" s="106">
        <f t="shared" si="0"/>
        <v>17</v>
      </c>
      <c r="G25" s="106">
        <v>3</v>
      </c>
      <c r="H25" s="106">
        <f t="shared" si="8"/>
        <v>3</v>
      </c>
      <c r="I25" s="41">
        <v>0</v>
      </c>
      <c r="J25" s="41">
        <v>3</v>
      </c>
      <c r="K25" s="41">
        <v>14</v>
      </c>
      <c r="L25" s="41">
        <v>0</v>
      </c>
      <c r="M25" s="327">
        <f t="shared" ref="M25" si="11">IF(H25=0,0,H25/N25*100)</f>
        <v>0.1984126984126984</v>
      </c>
      <c r="N25" s="101">
        <v>1512</v>
      </c>
    </row>
    <row r="26" spans="1:14" ht="12" customHeight="1">
      <c r="A26" s="172"/>
      <c r="B26" s="172"/>
      <c r="C26" s="40"/>
      <c r="D26" s="226"/>
      <c r="E26" s="118"/>
      <c r="F26" s="44">
        <f t="shared" si="0"/>
        <v>1</v>
      </c>
      <c r="G26" s="37">
        <f>IF(G25=0,0,G25/$F25)</f>
        <v>0.17647058823529413</v>
      </c>
      <c r="H26" s="37">
        <f t="shared" si="8"/>
        <v>1</v>
      </c>
      <c r="I26" s="37">
        <f>IF(I25=0,0,I25/$H25)</f>
        <v>0</v>
      </c>
      <c r="J26" s="37">
        <f>IF(J25=0,0,J25/$H25)</f>
        <v>1</v>
      </c>
      <c r="K26" s="37">
        <f>IF(K25=0,0,K25/$F25)</f>
        <v>0.82352941176470584</v>
      </c>
      <c r="L26" s="37">
        <f>IF(L25=0,0,L25/$F25)</f>
        <v>0</v>
      </c>
      <c r="M26" s="328"/>
    </row>
    <row r="27" spans="1:14" ht="12" customHeight="1">
      <c r="A27" s="172"/>
      <c r="B27" s="172"/>
      <c r="C27" s="43"/>
      <c r="D27" s="219" t="s">
        <v>107</v>
      </c>
      <c r="E27" s="42"/>
      <c r="F27" s="41">
        <f t="shared" si="0"/>
        <v>2</v>
      </c>
      <c r="G27" s="41">
        <v>0</v>
      </c>
      <c r="H27" s="41">
        <f t="shared" si="8"/>
        <v>0</v>
      </c>
      <c r="I27" s="41">
        <v>0</v>
      </c>
      <c r="J27" s="41">
        <v>0</v>
      </c>
      <c r="K27" s="41">
        <v>2</v>
      </c>
      <c r="L27" s="41">
        <v>0</v>
      </c>
      <c r="M27" s="327">
        <f t="shared" ref="M27" si="12">IF(H27=0,0,H27/N27*100)</f>
        <v>0</v>
      </c>
      <c r="N27" s="101">
        <v>43</v>
      </c>
    </row>
    <row r="28" spans="1:14" ht="12" customHeight="1">
      <c r="A28" s="172"/>
      <c r="B28" s="172"/>
      <c r="C28" s="40"/>
      <c r="D28" s="220"/>
      <c r="E28" s="39"/>
      <c r="F28" s="44">
        <f t="shared" si="0"/>
        <v>1</v>
      </c>
      <c r="G28" s="37">
        <f>IF(G27=0,0,G27/$F27)</f>
        <v>0</v>
      </c>
      <c r="H28" s="37">
        <f t="shared" si="8"/>
        <v>0</v>
      </c>
      <c r="I28" s="37">
        <f>IF(I27=0,0,I27/$H27)</f>
        <v>0</v>
      </c>
      <c r="J28" s="37">
        <f>IF(J27=0,0,J27/$H27)</f>
        <v>0</v>
      </c>
      <c r="K28" s="37">
        <f>IF(K27=0,0,K27/$F27)</f>
        <v>1</v>
      </c>
      <c r="L28" s="37">
        <f>IF(L27=0,0,L27/$F27)</f>
        <v>0</v>
      </c>
      <c r="M28" s="328"/>
    </row>
    <row r="29" spans="1:14" ht="12" customHeight="1">
      <c r="A29" s="172"/>
      <c r="B29" s="172"/>
      <c r="C29" s="43"/>
      <c r="D29" s="219" t="s">
        <v>106</v>
      </c>
      <c r="E29" s="42"/>
      <c r="F29" s="41">
        <f t="shared" si="0"/>
        <v>4</v>
      </c>
      <c r="G29" s="41">
        <v>0</v>
      </c>
      <c r="H29" s="41">
        <f t="shared" si="8"/>
        <v>0</v>
      </c>
      <c r="I29" s="41">
        <v>0</v>
      </c>
      <c r="J29" s="41">
        <v>0</v>
      </c>
      <c r="K29" s="41">
        <v>4</v>
      </c>
      <c r="L29" s="41">
        <v>0</v>
      </c>
      <c r="M29" s="327">
        <f t="shared" ref="M29" si="13">IF(H29=0,0,H29/N29*100)</f>
        <v>0</v>
      </c>
      <c r="N29" s="101">
        <v>647</v>
      </c>
    </row>
    <row r="30" spans="1:14" ht="12" customHeight="1">
      <c r="A30" s="172"/>
      <c r="B30" s="172"/>
      <c r="C30" s="40"/>
      <c r="D30" s="220"/>
      <c r="E30" s="39"/>
      <c r="F30" s="44">
        <f t="shared" si="0"/>
        <v>1</v>
      </c>
      <c r="G30" s="37">
        <f>IF(G29=0,0,G29/$F29)</f>
        <v>0</v>
      </c>
      <c r="H30" s="37">
        <f t="shared" si="8"/>
        <v>0</v>
      </c>
      <c r="I30" s="37">
        <f>IF(I29=0,0,I29/$H29)</f>
        <v>0</v>
      </c>
      <c r="J30" s="37">
        <f>IF(J29=0,0,J29/$H29)</f>
        <v>0</v>
      </c>
      <c r="K30" s="37">
        <f>IF(K29=0,0,K29/$F29)</f>
        <v>1</v>
      </c>
      <c r="L30" s="37">
        <f>IF(L29=0,0,L29/$F29)</f>
        <v>0</v>
      </c>
      <c r="M30" s="328"/>
    </row>
    <row r="31" spans="1:14" ht="12" customHeight="1">
      <c r="A31" s="172"/>
      <c r="B31" s="172"/>
      <c r="C31" s="43"/>
      <c r="D31" s="219" t="s">
        <v>36</v>
      </c>
      <c r="E31" s="42"/>
      <c r="F31" s="41">
        <f t="shared" si="0"/>
        <v>1</v>
      </c>
      <c r="G31" s="41">
        <v>0</v>
      </c>
      <c r="H31" s="41">
        <f t="shared" si="8"/>
        <v>0</v>
      </c>
      <c r="I31" s="41">
        <v>0</v>
      </c>
      <c r="J31" s="41">
        <v>0</v>
      </c>
      <c r="K31" s="41">
        <v>1</v>
      </c>
      <c r="L31" s="41">
        <v>0</v>
      </c>
      <c r="M31" s="327">
        <f t="shared" ref="M31" si="14">IF(H31=0,0,H31/N31*100)</f>
        <v>0</v>
      </c>
      <c r="N31" s="101">
        <v>121</v>
      </c>
    </row>
    <row r="32" spans="1:14" ht="12" customHeight="1">
      <c r="A32" s="172"/>
      <c r="B32" s="172"/>
      <c r="C32" s="40"/>
      <c r="D32" s="220"/>
      <c r="E32" s="39"/>
      <c r="F32" s="44">
        <f t="shared" si="0"/>
        <v>1</v>
      </c>
      <c r="G32" s="37">
        <f>IF(G31=0,0,G31/$F31)</f>
        <v>0</v>
      </c>
      <c r="H32" s="37">
        <f t="shared" si="8"/>
        <v>0</v>
      </c>
      <c r="I32" s="37">
        <f>IF(I31=0,0,I31/$H31)</f>
        <v>0</v>
      </c>
      <c r="J32" s="37">
        <f>IF(J31=0,0,J31/$H31)</f>
        <v>0</v>
      </c>
      <c r="K32" s="37">
        <f>IF(K31=0,0,K31/$F31)</f>
        <v>1</v>
      </c>
      <c r="L32" s="37">
        <f>IF(L31=0,0,L31/$F31)</f>
        <v>0</v>
      </c>
      <c r="M32" s="328"/>
    </row>
    <row r="33" spans="1:14" ht="12" customHeight="1">
      <c r="A33" s="172"/>
      <c r="B33" s="172"/>
      <c r="C33" s="43"/>
      <c r="D33" s="219" t="s">
        <v>35</v>
      </c>
      <c r="E33" s="42"/>
      <c r="F33" s="41">
        <f t="shared" si="0"/>
        <v>4</v>
      </c>
      <c r="G33" s="41">
        <v>1</v>
      </c>
      <c r="H33" s="41">
        <f t="shared" si="8"/>
        <v>1</v>
      </c>
      <c r="I33" s="41">
        <v>1</v>
      </c>
      <c r="J33" s="41">
        <v>0</v>
      </c>
      <c r="K33" s="41">
        <v>3</v>
      </c>
      <c r="L33" s="41">
        <v>0</v>
      </c>
      <c r="M33" s="327">
        <f t="shared" ref="M33" si="15">IF(H33=0,0,H33/N33*100)</f>
        <v>0.21231422505307856</v>
      </c>
      <c r="N33" s="101">
        <v>471</v>
      </c>
    </row>
    <row r="34" spans="1:14" ht="12" customHeight="1">
      <c r="A34" s="172"/>
      <c r="B34" s="172"/>
      <c r="C34" s="40"/>
      <c r="D34" s="220"/>
      <c r="E34" s="39"/>
      <c r="F34" s="44">
        <f t="shared" si="0"/>
        <v>1</v>
      </c>
      <c r="G34" s="37">
        <f>IF(G33=0,0,G33/$F33)</f>
        <v>0.25</v>
      </c>
      <c r="H34" s="37">
        <f t="shared" si="8"/>
        <v>1</v>
      </c>
      <c r="I34" s="37">
        <f>IF(I33=0,0,I33/$H33)</f>
        <v>1</v>
      </c>
      <c r="J34" s="37">
        <f>IF(J33=0,0,J33/$H33)</f>
        <v>0</v>
      </c>
      <c r="K34" s="37">
        <f>IF(K33=0,0,K33/$F33)</f>
        <v>0.75</v>
      </c>
      <c r="L34" s="37">
        <f>IF(L33=0,0,L33/$F33)</f>
        <v>0</v>
      </c>
      <c r="M34" s="328"/>
    </row>
    <row r="35" spans="1:14" ht="12" customHeight="1">
      <c r="A35" s="172"/>
      <c r="B35" s="172"/>
      <c r="C35" s="43"/>
      <c r="D35" s="219" t="s">
        <v>104</v>
      </c>
      <c r="E35" s="42"/>
      <c r="F35" s="41">
        <f t="shared" si="0"/>
        <v>11</v>
      </c>
      <c r="G35" s="41">
        <v>0</v>
      </c>
      <c r="H35" s="41">
        <f t="shared" si="8"/>
        <v>0</v>
      </c>
      <c r="I35" s="41">
        <v>0</v>
      </c>
      <c r="J35" s="41">
        <v>0</v>
      </c>
      <c r="K35" s="41">
        <v>11</v>
      </c>
      <c r="L35" s="41">
        <v>0</v>
      </c>
      <c r="M35" s="327">
        <f t="shared" ref="M35" si="16">IF(H35=0,0,H35/N35*100)</f>
        <v>0</v>
      </c>
      <c r="N35" s="101">
        <v>2152</v>
      </c>
    </row>
    <row r="36" spans="1:14" ht="12" customHeight="1">
      <c r="A36" s="172"/>
      <c r="B36" s="172"/>
      <c r="C36" s="40"/>
      <c r="D36" s="220"/>
      <c r="E36" s="39"/>
      <c r="F36" s="44">
        <f t="shared" si="0"/>
        <v>1</v>
      </c>
      <c r="G36" s="37">
        <f>IF(G35=0,0,G35/$F35)</f>
        <v>0</v>
      </c>
      <c r="H36" s="37">
        <f t="shared" si="8"/>
        <v>0</v>
      </c>
      <c r="I36" s="37">
        <f>IF(I35=0,0,I35/$H35)</f>
        <v>0</v>
      </c>
      <c r="J36" s="37">
        <f>IF(J35=0,0,J35/$H35)</f>
        <v>0</v>
      </c>
      <c r="K36" s="37">
        <f>IF(K35=0,0,K35/$F35)</f>
        <v>1</v>
      </c>
      <c r="L36" s="37">
        <f>IF(L35=0,0,L35/$F35)</f>
        <v>0</v>
      </c>
      <c r="M36" s="328"/>
    </row>
    <row r="37" spans="1:14" ht="12" customHeight="1">
      <c r="A37" s="172"/>
      <c r="B37" s="172"/>
      <c r="C37" s="43"/>
      <c r="D37" s="219" t="s">
        <v>103</v>
      </c>
      <c r="E37" s="42"/>
      <c r="F37" s="41">
        <f t="shared" si="0"/>
        <v>1</v>
      </c>
      <c r="G37" s="41">
        <v>0</v>
      </c>
      <c r="H37" s="41">
        <f t="shared" si="8"/>
        <v>0</v>
      </c>
      <c r="I37" s="41">
        <v>0</v>
      </c>
      <c r="J37" s="41">
        <v>0</v>
      </c>
      <c r="K37" s="41">
        <v>1</v>
      </c>
      <c r="L37" s="41">
        <v>0</v>
      </c>
      <c r="M37" s="327">
        <f t="shared" ref="M37" si="17">IF(H37=0,0,H37/N37*100)</f>
        <v>0</v>
      </c>
      <c r="N37" s="101">
        <v>7</v>
      </c>
    </row>
    <row r="38" spans="1:14" ht="12" customHeight="1">
      <c r="A38" s="172"/>
      <c r="B38" s="172"/>
      <c r="C38" s="40"/>
      <c r="D38" s="220"/>
      <c r="E38" s="39"/>
      <c r="F38" s="44">
        <f t="shared" si="0"/>
        <v>1</v>
      </c>
      <c r="G38" s="37">
        <f>IF(G37=0,0,G37/$F37)</f>
        <v>0</v>
      </c>
      <c r="H38" s="37">
        <f t="shared" si="8"/>
        <v>0</v>
      </c>
      <c r="I38" s="37">
        <f>IF(I37=0,0,I37/$H37)</f>
        <v>0</v>
      </c>
      <c r="J38" s="37">
        <f>IF(J37=0,0,J37/$H37)</f>
        <v>0</v>
      </c>
      <c r="K38" s="37">
        <f>IF(K37=0,0,K37/$F37)</f>
        <v>1</v>
      </c>
      <c r="L38" s="37">
        <f>IF(L37=0,0,L37/$F37)</f>
        <v>0</v>
      </c>
      <c r="M38" s="328"/>
    </row>
    <row r="39" spans="1:14" ht="12" customHeight="1">
      <c r="A39" s="172"/>
      <c r="B39" s="172"/>
      <c r="C39" s="43"/>
      <c r="D39" s="219" t="s">
        <v>102</v>
      </c>
      <c r="E39" s="42"/>
      <c r="F39" s="41">
        <f t="shared" si="0"/>
        <v>7</v>
      </c>
      <c r="G39" s="41">
        <v>1</v>
      </c>
      <c r="H39" s="41">
        <f t="shared" si="8"/>
        <v>1</v>
      </c>
      <c r="I39" s="41">
        <v>0</v>
      </c>
      <c r="J39" s="41">
        <v>1</v>
      </c>
      <c r="K39" s="41">
        <v>6</v>
      </c>
      <c r="L39" s="41">
        <v>0</v>
      </c>
      <c r="M39" s="327">
        <f t="shared" ref="M39" si="18">IF(H39=0,0,H39/N39*100)</f>
        <v>9.1324200913242004E-2</v>
      </c>
      <c r="N39" s="101">
        <v>1095</v>
      </c>
    </row>
    <row r="40" spans="1:14" ht="12" customHeight="1">
      <c r="A40" s="172"/>
      <c r="B40" s="172"/>
      <c r="C40" s="40"/>
      <c r="D40" s="220"/>
      <c r="E40" s="39"/>
      <c r="F40" s="44">
        <f t="shared" si="0"/>
        <v>1</v>
      </c>
      <c r="G40" s="37">
        <f>IF(G39=0,0,G39/$F39)</f>
        <v>0.14285714285714285</v>
      </c>
      <c r="H40" s="37">
        <f t="shared" si="8"/>
        <v>1</v>
      </c>
      <c r="I40" s="37">
        <f>IF(I39=0,0,I39/$H39)</f>
        <v>0</v>
      </c>
      <c r="J40" s="37">
        <f>IF(J39=0,0,J39/$H39)</f>
        <v>1</v>
      </c>
      <c r="K40" s="37">
        <f>IF(K39=0,0,K39/$F39)</f>
        <v>0.8571428571428571</v>
      </c>
      <c r="L40" s="37">
        <f>IF(L39=0,0,L39/$F39)</f>
        <v>0</v>
      </c>
      <c r="M40" s="328"/>
    </row>
    <row r="41" spans="1:14" ht="12" customHeight="1">
      <c r="A41" s="172"/>
      <c r="B41" s="172"/>
      <c r="C41" s="43"/>
      <c r="D41" s="219" t="s">
        <v>101</v>
      </c>
      <c r="E41" s="42"/>
      <c r="F41" s="41">
        <f t="shared" si="0"/>
        <v>0</v>
      </c>
      <c r="G41" s="41">
        <v>0</v>
      </c>
      <c r="H41" s="41">
        <f t="shared" si="8"/>
        <v>0</v>
      </c>
      <c r="I41" s="41">
        <v>0</v>
      </c>
      <c r="J41" s="41">
        <v>0</v>
      </c>
      <c r="K41" s="41">
        <v>0</v>
      </c>
      <c r="L41" s="41">
        <v>0</v>
      </c>
      <c r="M41" s="327">
        <f t="shared" ref="M41" si="19">IF(H41=0,0,H41/N41*100)</f>
        <v>0</v>
      </c>
      <c r="N41" s="101">
        <v>17</v>
      </c>
    </row>
    <row r="42" spans="1:14" ht="12" customHeight="1">
      <c r="A42" s="172"/>
      <c r="B42" s="172"/>
      <c r="C42" s="40"/>
      <c r="D42" s="220"/>
      <c r="E42" s="39"/>
      <c r="F42" s="44">
        <f t="shared" si="0"/>
        <v>0</v>
      </c>
      <c r="G42" s="37">
        <f>IF(G41=0,0,G41/$F41)</f>
        <v>0</v>
      </c>
      <c r="H42" s="37">
        <f t="shared" si="8"/>
        <v>0</v>
      </c>
      <c r="I42" s="37">
        <f>IF(I41=0,0,I41/$H41)</f>
        <v>0</v>
      </c>
      <c r="J42" s="37">
        <f>IF(J41=0,0,J41/$H41)</f>
        <v>0</v>
      </c>
      <c r="K42" s="37">
        <f>IF(K41=0,0,K41/$F41)</f>
        <v>0</v>
      </c>
      <c r="L42" s="37">
        <f>IF(L41=0,0,L41/$F41)</f>
        <v>0</v>
      </c>
      <c r="M42" s="328"/>
    </row>
    <row r="43" spans="1:14" ht="12" customHeight="1">
      <c r="A43" s="172"/>
      <c r="B43" s="172"/>
      <c r="C43" s="43"/>
      <c r="D43" s="219" t="s">
        <v>174</v>
      </c>
      <c r="E43" s="42"/>
      <c r="F43" s="41">
        <f t="shared" si="0"/>
        <v>2</v>
      </c>
      <c r="G43" s="41">
        <v>1</v>
      </c>
      <c r="H43" s="41">
        <f t="shared" si="8"/>
        <v>1</v>
      </c>
      <c r="I43" s="41">
        <v>0</v>
      </c>
      <c r="J43" s="41">
        <v>1</v>
      </c>
      <c r="K43" s="41">
        <v>1</v>
      </c>
      <c r="L43" s="41">
        <v>0</v>
      </c>
      <c r="M43" s="327">
        <f t="shared" ref="M43" si="20">IF(H43=0,0,H43/N43*100)</f>
        <v>0.52910052910052907</v>
      </c>
      <c r="N43" s="101">
        <v>189</v>
      </c>
    </row>
    <row r="44" spans="1:14" ht="12" customHeight="1">
      <c r="A44" s="172"/>
      <c r="B44" s="172"/>
      <c r="C44" s="40"/>
      <c r="D44" s="220"/>
      <c r="E44" s="39"/>
      <c r="F44" s="44">
        <f t="shared" si="0"/>
        <v>1</v>
      </c>
      <c r="G44" s="37">
        <f>IF(G43=0,0,G43/$F43)</f>
        <v>0.5</v>
      </c>
      <c r="H44" s="37">
        <f t="shared" si="8"/>
        <v>1</v>
      </c>
      <c r="I44" s="37">
        <f>IF(I43=0,0,I43/$H43)</f>
        <v>0</v>
      </c>
      <c r="J44" s="37">
        <f>IF(J43=0,0,J43/$H43)</f>
        <v>1</v>
      </c>
      <c r="K44" s="37">
        <f>IF(K43=0,0,K43/$F43)</f>
        <v>0.5</v>
      </c>
      <c r="L44" s="37">
        <f>IF(L43=0,0,L43/$F43)</f>
        <v>0</v>
      </c>
      <c r="M44" s="328"/>
    </row>
    <row r="45" spans="1:14" ht="12" customHeight="1">
      <c r="A45" s="172"/>
      <c r="B45" s="172"/>
      <c r="C45" s="43"/>
      <c r="D45" s="219" t="s">
        <v>29</v>
      </c>
      <c r="E45" s="42"/>
      <c r="F45" s="41">
        <f t="shared" si="0"/>
        <v>4</v>
      </c>
      <c r="G45" s="41">
        <v>0</v>
      </c>
      <c r="H45" s="41">
        <f t="shared" si="8"/>
        <v>0</v>
      </c>
      <c r="I45" s="41">
        <v>0</v>
      </c>
      <c r="J45" s="41">
        <v>0</v>
      </c>
      <c r="K45" s="41">
        <v>4</v>
      </c>
      <c r="L45" s="41">
        <v>0</v>
      </c>
      <c r="M45" s="327">
        <f t="shared" ref="M45" si="21">IF(H45=0,0,H45/N45*100)</f>
        <v>0</v>
      </c>
      <c r="N45" s="101">
        <v>1388</v>
      </c>
    </row>
    <row r="46" spans="1:14" ht="12" customHeight="1">
      <c r="A46" s="172"/>
      <c r="B46" s="172"/>
      <c r="C46" s="40"/>
      <c r="D46" s="220"/>
      <c r="E46" s="39"/>
      <c r="F46" s="44">
        <f t="shared" si="0"/>
        <v>1</v>
      </c>
      <c r="G46" s="37">
        <f>IF(G45=0,0,G45/$F45)</f>
        <v>0</v>
      </c>
      <c r="H46" s="37">
        <f t="shared" si="8"/>
        <v>0</v>
      </c>
      <c r="I46" s="37">
        <f>IF(I45=0,0,I45/$H45)</f>
        <v>0</v>
      </c>
      <c r="J46" s="37">
        <f>IF(J45=0,0,J45/$H45)</f>
        <v>0</v>
      </c>
      <c r="K46" s="37">
        <f>IF(K45=0,0,K45/$F45)</f>
        <v>1</v>
      </c>
      <c r="L46" s="37">
        <f>IF(L45=0,0,L45/$F45)</f>
        <v>0</v>
      </c>
      <c r="M46" s="328"/>
    </row>
    <row r="47" spans="1:14" ht="12" customHeight="1">
      <c r="A47" s="172"/>
      <c r="B47" s="172"/>
      <c r="C47" s="43"/>
      <c r="D47" s="219" t="s">
        <v>100</v>
      </c>
      <c r="E47" s="42"/>
      <c r="F47" s="41">
        <f t="shared" si="0"/>
        <v>3</v>
      </c>
      <c r="G47" s="41">
        <v>0</v>
      </c>
      <c r="H47" s="41">
        <f t="shared" si="8"/>
        <v>0</v>
      </c>
      <c r="I47" s="41">
        <v>0</v>
      </c>
      <c r="J47" s="41">
        <v>0</v>
      </c>
      <c r="K47" s="41">
        <v>3</v>
      </c>
      <c r="L47" s="41">
        <v>0</v>
      </c>
      <c r="M47" s="327">
        <f t="shared" ref="M47" si="22">IF(H47=0,0,H47/N47*100)</f>
        <v>0</v>
      </c>
      <c r="N47" s="101">
        <v>327</v>
      </c>
    </row>
    <row r="48" spans="1:14" ht="12" customHeight="1">
      <c r="A48" s="172"/>
      <c r="B48" s="172"/>
      <c r="C48" s="40"/>
      <c r="D48" s="220"/>
      <c r="E48" s="39"/>
      <c r="F48" s="44">
        <f t="shared" si="0"/>
        <v>1</v>
      </c>
      <c r="G48" s="37">
        <f>IF(G47=0,0,G47/$F47)</f>
        <v>0</v>
      </c>
      <c r="H48" s="37">
        <f t="shared" si="8"/>
        <v>0</v>
      </c>
      <c r="I48" s="37">
        <f>IF(I47=0,0,I47/$H47)</f>
        <v>0</v>
      </c>
      <c r="J48" s="37">
        <f>IF(J47=0,0,J47/$H47)</f>
        <v>0</v>
      </c>
      <c r="K48" s="37">
        <f>IF(K47=0,0,K47/$F47)</f>
        <v>1</v>
      </c>
      <c r="L48" s="37">
        <f>IF(L47=0,0,L47/$F47)</f>
        <v>0</v>
      </c>
      <c r="M48" s="328"/>
    </row>
    <row r="49" spans="1:14" ht="12" customHeight="1">
      <c r="A49" s="172"/>
      <c r="B49" s="172"/>
      <c r="C49" s="43"/>
      <c r="D49" s="219" t="s">
        <v>27</v>
      </c>
      <c r="E49" s="42"/>
      <c r="F49" s="41">
        <f t="shared" si="0"/>
        <v>3</v>
      </c>
      <c r="G49" s="41">
        <v>0</v>
      </c>
      <c r="H49" s="41">
        <f t="shared" si="8"/>
        <v>0</v>
      </c>
      <c r="I49" s="41">
        <v>0</v>
      </c>
      <c r="J49" s="41">
        <v>0</v>
      </c>
      <c r="K49" s="41">
        <v>2</v>
      </c>
      <c r="L49" s="41">
        <v>1</v>
      </c>
      <c r="M49" s="327">
        <f t="shared" ref="M49" si="23">IF(H49=0,0,H49/N49*100)</f>
        <v>0</v>
      </c>
      <c r="N49" s="101">
        <v>541</v>
      </c>
    </row>
    <row r="50" spans="1:14" ht="12" customHeight="1">
      <c r="A50" s="172"/>
      <c r="B50" s="172"/>
      <c r="C50" s="40"/>
      <c r="D50" s="220"/>
      <c r="E50" s="39"/>
      <c r="F50" s="44">
        <f t="shared" si="0"/>
        <v>1</v>
      </c>
      <c r="G50" s="37">
        <f>IF(G49=0,0,G49/$F49)</f>
        <v>0</v>
      </c>
      <c r="H50" s="37">
        <f t="shared" si="8"/>
        <v>0</v>
      </c>
      <c r="I50" s="37">
        <f>IF(I49=0,0,I49/$H49)</f>
        <v>0</v>
      </c>
      <c r="J50" s="37">
        <f>IF(J49=0,0,J49/$H49)</f>
        <v>0</v>
      </c>
      <c r="K50" s="37">
        <f>IF(K49=0,0,K49/$F49)</f>
        <v>0.66666666666666663</v>
      </c>
      <c r="L50" s="37">
        <f>IF(L49=0,0,L49/$F49)</f>
        <v>0.33333333333333331</v>
      </c>
      <c r="M50" s="328"/>
    </row>
    <row r="51" spans="1:14" ht="12" customHeight="1">
      <c r="A51" s="172"/>
      <c r="B51" s="172"/>
      <c r="C51" s="43"/>
      <c r="D51" s="219" t="s">
        <v>99</v>
      </c>
      <c r="E51" s="42"/>
      <c r="F51" s="41">
        <f t="shared" si="0"/>
        <v>14</v>
      </c>
      <c r="G51" s="41">
        <v>0</v>
      </c>
      <c r="H51" s="41">
        <f t="shared" si="8"/>
        <v>0</v>
      </c>
      <c r="I51" s="41">
        <v>0</v>
      </c>
      <c r="J51" s="41">
        <v>0</v>
      </c>
      <c r="K51" s="41">
        <v>14</v>
      </c>
      <c r="L51" s="41">
        <v>0</v>
      </c>
      <c r="M51" s="327">
        <f t="shared" ref="M51" si="24">IF(H51=0,0,H51/N51*100)</f>
        <v>0</v>
      </c>
      <c r="N51" s="101">
        <v>1099</v>
      </c>
    </row>
    <row r="52" spans="1:14" ht="12" customHeight="1">
      <c r="A52" s="172"/>
      <c r="B52" s="172"/>
      <c r="C52" s="40"/>
      <c r="D52" s="220"/>
      <c r="E52" s="39"/>
      <c r="F52" s="44">
        <f t="shared" si="0"/>
        <v>1</v>
      </c>
      <c r="G52" s="37">
        <f>IF(G51=0,0,G51/$F51)</f>
        <v>0</v>
      </c>
      <c r="H52" s="37">
        <f t="shared" si="8"/>
        <v>0</v>
      </c>
      <c r="I52" s="37">
        <f>IF(I51=0,0,I51/$H51)</f>
        <v>0</v>
      </c>
      <c r="J52" s="37">
        <f>IF(J51=0,0,J51/$H51)</f>
        <v>0</v>
      </c>
      <c r="K52" s="37">
        <f>IF(K51=0,0,K51/$F51)</f>
        <v>1</v>
      </c>
      <c r="L52" s="37">
        <f>IF(L51=0,0,L51/$F51)</f>
        <v>0</v>
      </c>
      <c r="M52" s="328"/>
    </row>
    <row r="53" spans="1:14" ht="12" customHeight="1">
      <c r="A53" s="172"/>
      <c r="B53" s="172"/>
      <c r="C53" s="43"/>
      <c r="D53" s="219" t="s">
        <v>173</v>
      </c>
      <c r="E53" s="42"/>
      <c r="F53" s="41">
        <f t="shared" si="0"/>
        <v>4</v>
      </c>
      <c r="G53" s="41">
        <v>0</v>
      </c>
      <c r="H53" s="41">
        <f t="shared" si="8"/>
        <v>0</v>
      </c>
      <c r="I53" s="41">
        <v>0</v>
      </c>
      <c r="J53" s="41">
        <v>0</v>
      </c>
      <c r="K53" s="41">
        <v>4</v>
      </c>
      <c r="L53" s="41">
        <v>0</v>
      </c>
      <c r="M53" s="327">
        <f t="shared" ref="M53" si="25">IF(H53=0,0,H53/N53*100)</f>
        <v>0</v>
      </c>
      <c r="N53" s="101">
        <v>1146</v>
      </c>
    </row>
    <row r="54" spans="1:14" ht="12" customHeight="1">
      <c r="A54" s="172"/>
      <c r="B54" s="172"/>
      <c r="C54" s="40"/>
      <c r="D54" s="220"/>
      <c r="E54" s="39"/>
      <c r="F54" s="44">
        <f t="shared" si="0"/>
        <v>1</v>
      </c>
      <c r="G54" s="37">
        <f>IF(G53=0,0,G53/$F53)</f>
        <v>0</v>
      </c>
      <c r="H54" s="37">
        <f t="shared" si="8"/>
        <v>0</v>
      </c>
      <c r="I54" s="37">
        <f>IF(I53=0,0,I53/$H53)</f>
        <v>0</v>
      </c>
      <c r="J54" s="37">
        <f>IF(J53=0,0,J53/$H53)</f>
        <v>0</v>
      </c>
      <c r="K54" s="37">
        <f>IF(K53=0,0,K53/$F53)</f>
        <v>1</v>
      </c>
      <c r="L54" s="37">
        <f>IF(L53=0,0,L53/$F53)</f>
        <v>0</v>
      </c>
      <c r="M54" s="329"/>
    </row>
    <row r="55" spans="1:14" ht="12" customHeight="1">
      <c r="A55" s="172"/>
      <c r="B55" s="172"/>
      <c r="C55" s="43"/>
      <c r="D55" s="219" t="s">
        <v>172</v>
      </c>
      <c r="E55" s="42"/>
      <c r="F55" s="41">
        <f t="shared" si="0"/>
        <v>28</v>
      </c>
      <c r="G55" s="41">
        <v>1</v>
      </c>
      <c r="H55" s="41">
        <f t="shared" si="8"/>
        <v>1</v>
      </c>
      <c r="I55" s="41">
        <v>0</v>
      </c>
      <c r="J55" s="41">
        <v>1</v>
      </c>
      <c r="K55" s="41">
        <v>27</v>
      </c>
      <c r="L55" s="41">
        <v>0</v>
      </c>
      <c r="M55" s="327">
        <f t="shared" ref="M55" si="26">IF(H55=0,0,H55/N55*100)</f>
        <v>2.7078256160303276E-2</v>
      </c>
      <c r="N55" s="101">
        <v>3693</v>
      </c>
    </row>
    <row r="56" spans="1:14" ht="12" customHeight="1">
      <c r="A56" s="172"/>
      <c r="B56" s="172"/>
      <c r="C56" s="40"/>
      <c r="D56" s="220"/>
      <c r="E56" s="39"/>
      <c r="F56" s="44">
        <f t="shared" si="0"/>
        <v>1</v>
      </c>
      <c r="G56" s="37">
        <f>IF(G55=0,0,G55/$F55)</f>
        <v>3.5714285714285712E-2</v>
      </c>
      <c r="H56" s="37">
        <f t="shared" si="8"/>
        <v>1</v>
      </c>
      <c r="I56" s="37">
        <f>IF(I55=0,0,I55/$H55)</f>
        <v>0</v>
      </c>
      <c r="J56" s="37">
        <f>IF(J55=0,0,J55/$H55)</f>
        <v>1</v>
      </c>
      <c r="K56" s="37">
        <f>IF(K55=0,0,K55/$F55)</f>
        <v>0.9642857142857143</v>
      </c>
      <c r="L56" s="37">
        <f>IF(L55=0,0,L55/$F55)</f>
        <v>0</v>
      </c>
      <c r="M56" s="328"/>
    </row>
    <row r="57" spans="1:14" ht="12" customHeight="1">
      <c r="A57" s="172"/>
      <c r="B57" s="172"/>
      <c r="C57" s="43"/>
      <c r="D57" s="219" t="s">
        <v>346</v>
      </c>
      <c r="E57" s="42"/>
      <c r="F57" s="41">
        <f t="shared" si="0"/>
        <v>9</v>
      </c>
      <c r="G57" s="41">
        <v>2</v>
      </c>
      <c r="H57" s="41">
        <f t="shared" si="8"/>
        <v>2</v>
      </c>
      <c r="I57" s="41">
        <v>2</v>
      </c>
      <c r="J57" s="41">
        <v>0</v>
      </c>
      <c r="K57" s="41">
        <v>7</v>
      </c>
      <c r="L57" s="41">
        <v>0</v>
      </c>
      <c r="M57" s="327">
        <f t="shared" ref="M57" si="27">IF(H57=0,0,H57/N57*100)</f>
        <v>0.18264840182648401</v>
      </c>
      <c r="N57" s="101">
        <v>1095</v>
      </c>
    </row>
    <row r="58" spans="1:14" ht="12" customHeight="1">
      <c r="A58" s="172"/>
      <c r="B58" s="172"/>
      <c r="C58" s="40"/>
      <c r="D58" s="220"/>
      <c r="E58" s="39"/>
      <c r="F58" s="44">
        <f t="shared" si="0"/>
        <v>1</v>
      </c>
      <c r="G58" s="37">
        <f>IF(G57=0,0,G57/$F57)</f>
        <v>0.22222222222222221</v>
      </c>
      <c r="H58" s="37">
        <f t="shared" si="8"/>
        <v>1</v>
      </c>
      <c r="I58" s="37">
        <f>IF(I57=0,0,I57/$H57)</f>
        <v>1</v>
      </c>
      <c r="J58" s="37">
        <f>IF(J57=0,0,J57/$H57)</f>
        <v>0</v>
      </c>
      <c r="K58" s="37">
        <f>IF(K57=0,0,K57/$F57)</f>
        <v>0.77777777777777779</v>
      </c>
      <c r="L58" s="37">
        <f>IF(L57=0,0,L57/$F57)</f>
        <v>0</v>
      </c>
      <c r="M58" s="328"/>
    </row>
    <row r="59" spans="1:14" ht="12.75" customHeight="1">
      <c r="A59" s="172"/>
      <c r="B59" s="172"/>
      <c r="C59" s="43"/>
      <c r="D59" s="219" t="s">
        <v>97</v>
      </c>
      <c r="E59" s="42"/>
      <c r="F59" s="41">
        <f t="shared" si="0"/>
        <v>27</v>
      </c>
      <c r="G59" s="41">
        <v>2</v>
      </c>
      <c r="H59" s="41">
        <f t="shared" si="8"/>
        <v>2</v>
      </c>
      <c r="I59" s="41">
        <v>1</v>
      </c>
      <c r="J59" s="41">
        <v>1</v>
      </c>
      <c r="K59" s="41">
        <v>25</v>
      </c>
      <c r="L59" s="41">
        <v>0</v>
      </c>
      <c r="M59" s="327">
        <f t="shared" ref="M59" si="28">IF(H59=0,0,H59/N59*100)</f>
        <v>2.7281407720638383E-2</v>
      </c>
      <c r="N59" s="101">
        <v>7331</v>
      </c>
    </row>
    <row r="60" spans="1:14" ht="12.75" customHeight="1">
      <c r="A60" s="172"/>
      <c r="B60" s="172"/>
      <c r="C60" s="40"/>
      <c r="D60" s="220"/>
      <c r="E60" s="39"/>
      <c r="F60" s="44">
        <f t="shared" si="0"/>
        <v>1</v>
      </c>
      <c r="G60" s="37">
        <f>IF(G59=0,0,G59/$F59)</f>
        <v>7.407407407407407E-2</v>
      </c>
      <c r="H60" s="37">
        <f t="shared" si="8"/>
        <v>1</v>
      </c>
      <c r="I60" s="37">
        <f>IF(I59=0,0,I59/$H59)</f>
        <v>0.5</v>
      </c>
      <c r="J60" s="37">
        <f>IF(J59=0,0,J59/$H59)</f>
        <v>0.5</v>
      </c>
      <c r="K60" s="37">
        <f>IF(K59=0,0,K59/$F59)</f>
        <v>0.92592592592592593</v>
      </c>
      <c r="L60" s="37">
        <f>IF(L59=0,0,L59/$F59)</f>
        <v>0</v>
      </c>
      <c r="M60" s="328"/>
    </row>
    <row r="61" spans="1:14" ht="12" customHeight="1">
      <c r="A61" s="172"/>
      <c r="B61" s="172"/>
      <c r="C61" s="43"/>
      <c r="D61" s="219" t="s">
        <v>21</v>
      </c>
      <c r="E61" s="42"/>
      <c r="F61" s="41">
        <f t="shared" si="0"/>
        <v>12</v>
      </c>
      <c r="G61" s="41">
        <v>0</v>
      </c>
      <c r="H61" s="41">
        <f t="shared" si="8"/>
        <v>0</v>
      </c>
      <c r="I61" s="41">
        <v>0</v>
      </c>
      <c r="J61" s="41">
        <v>0</v>
      </c>
      <c r="K61" s="41">
        <v>11</v>
      </c>
      <c r="L61" s="41">
        <v>1</v>
      </c>
      <c r="M61" s="327">
        <f t="shared" ref="M61" si="29">IF(H61=0,0,H61/N61*100)</f>
        <v>0</v>
      </c>
      <c r="N61" s="101">
        <v>1736</v>
      </c>
    </row>
    <row r="62" spans="1:14" ht="12" customHeight="1">
      <c r="A62" s="172"/>
      <c r="B62" s="172"/>
      <c r="C62" s="40"/>
      <c r="D62" s="220"/>
      <c r="E62" s="39"/>
      <c r="F62" s="44">
        <f t="shared" si="0"/>
        <v>1</v>
      </c>
      <c r="G62" s="37">
        <f>IF(G61=0,0,G61/$F61)</f>
        <v>0</v>
      </c>
      <c r="H62" s="37">
        <f t="shared" si="8"/>
        <v>0</v>
      </c>
      <c r="I62" s="37">
        <f>IF(I61=0,0,I61/$H61)</f>
        <v>0</v>
      </c>
      <c r="J62" s="37">
        <f>IF(J61=0,0,J61/$H61)</f>
        <v>0</v>
      </c>
      <c r="K62" s="37">
        <f>IF(K61=0,0,K61/$F61)</f>
        <v>0.91666666666666663</v>
      </c>
      <c r="L62" s="37">
        <f>IF(L61=0,0,L61/$F61)</f>
        <v>8.3333333333333329E-2</v>
      </c>
      <c r="M62" s="328"/>
    </row>
    <row r="63" spans="1:14" ht="12" customHeight="1">
      <c r="A63" s="172"/>
      <c r="B63" s="172"/>
      <c r="C63" s="43"/>
      <c r="D63" s="219" t="s">
        <v>96</v>
      </c>
      <c r="E63" s="42"/>
      <c r="F63" s="41">
        <f t="shared" si="0"/>
        <v>7</v>
      </c>
      <c r="G63" s="41">
        <v>3</v>
      </c>
      <c r="H63" s="41">
        <f t="shared" si="8"/>
        <v>3</v>
      </c>
      <c r="I63" s="41">
        <v>1</v>
      </c>
      <c r="J63" s="41">
        <v>2</v>
      </c>
      <c r="K63" s="41">
        <v>4</v>
      </c>
      <c r="L63" s="41">
        <v>0</v>
      </c>
      <c r="M63" s="327">
        <f t="shared" ref="M63" si="30">IF(H63=0,0,H63/N63*100)</f>
        <v>0.19193857965451055</v>
      </c>
      <c r="N63" s="101">
        <v>1563</v>
      </c>
    </row>
    <row r="64" spans="1:14" ht="12" customHeight="1">
      <c r="A64" s="172"/>
      <c r="B64" s="172"/>
      <c r="C64" s="40"/>
      <c r="D64" s="220"/>
      <c r="E64" s="39"/>
      <c r="F64" s="44">
        <f t="shared" si="0"/>
        <v>1</v>
      </c>
      <c r="G64" s="37">
        <f>IF(G63=0,0,G63/$F63)</f>
        <v>0.42857142857142855</v>
      </c>
      <c r="H64" s="37">
        <f t="shared" si="8"/>
        <v>1</v>
      </c>
      <c r="I64" s="37">
        <f>IF(I63=0,0,I63/$H63)</f>
        <v>0.33333333333333331</v>
      </c>
      <c r="J64" s="37">
        <f>IF(J63=0,0,J63/$H63)</f>
        <v>0.66666666666666663</v>
      </c>
      <c r="K64" s="37">
        <f>IF(K63=0,0,K63/$F63)</f>
        <v>0.5714285714285714</v>
      </c>
      <c r="L64" s="37">
        <f>IF(L63=0,0,L63/$F63)</f>
        <v>0</v>
      </c>
      <c r="M64" s="328"/>
    </row>
    <row r="65" spans="1:14" ht="12" customHeight="1">
      <c r="A65" s="172"/>
      <c r="B65" s="172"/>
      <c r="C65" s="43"/>
      <c r="D65" s="219" t="s">
        <v>95</v>
      </c>
      <c r="E65" s="42"/>
      <c r="F65" s="41">
        <f t="shared" si="0"/>
        <v>13</v>
      </c>
      <c r="G65" s="41">
        <v>2</v>
      </c>
      <c r="H65" s="41">
        <f t="shared" si="8"/>
        <v>2</v>
      </c>
      <c r="I65" s="41">
        <v>2</v>
      </c>
      <c r="J65" s="41">
        <v>0</v>
      </c>
      <c r="K65" s="41">
        <v>11</v>
      </c>
      <c r="L65" s="41">
        <v>0</v>
      </c>
      <c r="M65" s="327">
        <f t="shared" ref="M65" si="31">IF(H65=0,0,H65/N65*100)</f>
        <v>6.2794348508634218E-2</v>
      </c>
      <c r="N65" s="101">
        <v>3185</v>
      </c>
    </row>
    <row r="66" spans="1:14" ht="12" customHeight="1">
      <c r="A66" s="172"/>
      <c r="B66" s="172"/>
      <c r="C66" s="40"/>
      <c r="D66" s="220"/>
      <c r="E66" s="39"/>
      <c r="F66" s="44">
        <f t="shared" si="0"/>
        <v>1</v>
      </c>
      <c r="G66" s="37">
        <f>IF(G65=0,0,G65/$F65)</f>
        <v>0.15384615384615385</v>
      </c>
      <c r="H66" s="37">
        <f t="shared" si="8"/>
        <v>1</v>
      </c>
      <c r="I66" s="37">
        <f>IF(I65=0,0,I65/$H65)</f>
        <v>1</v>
      </c>
      <c r="J66" s="37">
        <f>IF(J65=0,0,J65/$H65)</f>
        <v>0</v>
      </c>
      <c r="K66" s="37">
        <f>IF(K65=0,0,K65/$F65)</f>
        <v>0.84615384615384615</v>
      </c>
      <c r="L66" s="37">
        <f>IF(L65=0,0,L65/$F65)</f>
        <v>0</v>
      </c>
      <c r="M66" s="328"/>
    </row>
    <row r="67" spans="1:14" ht="12" customHeight="1">
      <c r="A67" s="172"/>
      <c r="B67" s="172"/>
      <c r="C67" s="43"/>
      <c r="D67" s="219" t="s">
        <v>94</v>
      </c>
      <c r="E67" s="42"/>
      <c r="F67" s="41">
        <f t="shared" si="0"/>
        <v>4</v>
      </c>
      <c r="G67" s="41">
        <v>1</v>
      </c>
      <c r="H67" s="41">
        <f t="shared" si="8"/>
        <v>1</v>
      </c>
      <c r="I67" s="41">
        <v>1</v>
      </c>
      <c r="J67" s="41">
        <v>0</v>
      </c>
      <c r="K67" s="41">
        <v>3</v>
      </c>
      <c r="L67" s="41">
        <v>0</v>
      </c>
      <c r="M67" s="327">
        <f t="shared" ref="M67" si="32">IF(H67=0,0,H67/N67*100)</f>
        <v>0.10416666666666667</v>
      </c>
      <c r="N67" s="101">
        <v>960</v>
      </c>
    </row>
    <row r="68" spans="1:14" ht="12" customHeight="1">
      <c r="A68" s="172"/>
      <c r="B68" s="173"/>
      <c r="C68" s="40"/>
      <c r="D68" s="220"/>
      <c r="E68" s="39"/>
      <c r="F68" s="44">
        <f t="shared" si="0"/>
        <v>1</v>
      </c>
      <c r="G68" s="37">
        <f>IF(G67=0,0,G67/$F67)</f>
        <v>0.25</v>
      </c>
      <c r="H68" s="37">
        <f t="shared" si="8"/>
        <v>1</v>
      </c>
      <c r="I68" s="37">
        <f>IF(I67=0,0,I67/$H67)</f>
        <v>1</v>
      </c>
      <c r="J68" s="37">
        <f>IF(J67=0,0,J67/$H67)</f>
        <v>0</v>
      </c>
      <c r="K68" s="37">
        <f>IF(K67=0,0,K67/$F67)</f>
        <v>0.75</v>
      </c>
      <c r="L68" s="37">
        <f>IF(L67=0,0,L67/$F67)</f>
        <v>0</v>
      </c>
      <c r="M68" s="328"/>
    </row>
    <row r="69" spans="1:14" ht="12" customHeight="1">
      <c r="A69" s="172"/>
      <c r="B69" s="171" t="s">
        <v>17</v>
      </c>
      <c r="C69" s="43"/>
      <c r="D69" s="219" t="s">
        <v>16</v>
      </c>
      <c r="E69" s="42"/>
      <c r="F69" s="41">
        <f t="shared" si="0"/>
        <v>538</v>
      </c>
      <c r="G69" s="41">
        <f t="shared" ref="G69:L69" si="33">SUM(G71,G73,G75,G77,G79,G81,G83,G85,G87,G89,G91,G93,G95,G97,G99)</f>
        <v>24</v>
      </c>
      <c r="H69" s="41">
        <f t="shared" si="33"/>
        <v>27</v>
      </c>
      <c r="I69" s="41">
        <v>4</v>
      </c>
      <c r="J69" s="41">
        <f t="shared" si="33"/>
        <v>23</v>
      </c>
      <c r="K69" s="41">
        <f t="shared" si="33"/>
        <v>495</v>
      </c>
      <c r="L69" s="41">
        <f t="shared" si="33"/>
        <v>19</v>
      </c>
      <c r="M69" s="327">
        <f t="shared" ref="M69" si="34">IF(H69=0,0,H69/N69*100)</f>
        <v>6.6155391664420651E-2</v>
      </c>
      <c r="N69" s="101">
        <v>40813</v>
      </c>
    </row>
    <row r="70" spans="1:14" ht="12" customHeight="1">
      <c r="A70" s="172"/>
      <c r="B70" s="172"/>
      <c r="C70" s="40"/>
      <c r="D70" s="220"/>
      <c r="E70" s="39"/>
      <c r="F70" s="44">
        <f t="shared" si="0"/>
        <v>1</v>
      </c>
      <c r="G70" s="37">
        <f>IF(G69=0,0,G69/$F69)</f>
        <v>4.4609665427509292E-2</v>
      </c>
      <c r="H70" s="37">
        <f t="shared" ref="H70:H100" si="35">SUM(I70:J70)</f>
        <v>1</v>
      </c>
      <c r="I70" s="37">
        <f>IF(I69=0,0,I69/$H69)</f>
        <v>0.14814814814814814</v>
      </c>
      <c r="J70" s="37">
        <f>IF(J69=0,0,J69/$H69)</f>
        <v>0.85185185185185186</v>
      </c>
      <c r="K70" s="37">
        <f>IF(K69=0,0,K69/$F69)</f>
        <v>0.9200743494423792</v>
      </c>
      <c r="L70" s="37">
        <f>IF(L69=0,0,L69/$F69)</f>
        <v>3.5315985130111527E-2</v>
      </c>
      <c r="M70" s="328"/>
    </row>
    <row r="71" spans="1:14" ht="12" customHeight="1">
      <c r="A71" s="172"/>
      <c r="B71" s="172"/>
      <c r="C71" s="43"/>
      <c r="D71" s="219" t="s">
        <v>120</v>
      </c>
      <c r="E71" s="42"/>
      <c r="F71" s="41">
        <f t="shared" ref="F71:F100" si="36">SUM(G71,K71,L71)</f>
        <v>4</v>
      </c>
      <c r="G71" s="41">
        <v>0</v>
      </c>
      <c r="H71" s="41">
        <f t="shared" si="35"/>
        <v>0</v>
      </c>
      <c r="I71" s="41">
        <v>0</v>
      </c>
      <c r="J71" s="41">
        <v>0</v>
      </c>
      <c r="K71" s="41">
        <v>4</v>
      </c>
      <c r="L71" s="41">
        <v>0</v>
      </c>
      <c r="M71" s="327">
        <f t="shared" ref="M71" si="37">IF(H71=0,0,H71/N71*100)</f>
        <v>0</v>
      </c>
      <c r="N71" s="101">
        <v>105</v>
      </c>
    </row>
    <row r="72" spans="1:14" ht="12" customHeight="1">
      <c r="A72" s="172"/>
      <c r="B72" s="172"/>
      <c r="C72" s="40"/>
      <c r="D72" s="220"/>
      <c r="E72" s="39"/>
      <c r="F72" s="44">
        <f t="shared" si="36"/>
        <v>1</v>
      </c>
      <c r="G72" s="37">
        <f>IF(G71=0,0,G71/$F71)</f>
        <v>0</v>
      </c>
      <c r="H72" s="37">
        <f t="shared" si="35"/>
        <v>0</v>
      </c>
      <c r="I72" s="37">
        <f>IF(I71=0,0,I71/$H71)</f>
        <v>0</v>
      </c>
      <c r="J72" s="37">
        <f>IF(J71=0,0,J71/$H71)</f>
        <v>0</v>
      </c>
      <c r="K72" s="37">
        <f>IF(K71=0,0,K71/$F71)</f>
        <v>1</v>
      </c>
      <c r="L72" s="37">
        <f>IF(L71=0,0,L71/$F71)</f>
        <v>0</v>
      </c>
      <c r="M72" s="328"/>
    </row>
    <row r="73" spans="1:14" ht="12" customHeight="1">
      <c r="A73" s="172"/>
      <c r="B73" s="172"/>
      <c r="C73" s="43"/>
      <c r="D73" s="219" t="s">
        <v>93</v>
      </c>
      <c r="E73" s="42"/>
      <c r="F73" s="41">
        <f t="shared" si="36"/>
        <v>52</v>
      </c>
      <c r="G73" s="41">
        <v>0</v>
      </c>
      <c r="H73" s="41">
        <f t="shared" si="35"/>
        <v>0</v>
      </c>
      <c r="I73" s="41">
        <v>0</v>
      </c>
      <c r="J73" s="41">
        <v>0</v>
      </c>
      <c r="K73" s="41">
        <v>48</v>
      </c>
      <c r="L73" s="41">
        <v>4</v>
      </c>
      <c r="M73" s="327">
        <f t="shared" ref="M73" si="38">IF(H73=0,0,H73/N73*100)</f>
        <v>0</v>
      </c>
      <c r="N73" s="101">
        <v>2740</v>
      </c>
    </row>
    <row r="74" spans="1:14" ht="12" customHeight="1">
      <c r="A74" s="172"/>
      <c r="B74" s="172"/>
      <c r="C74" s="40"/>
      <c r="D74" s="220"/>
      <c r="E74" s="39"/>
      <c r="F74" s="44">
        <f t="shared" si="36"/>
        <v>1</v>
      </c>
      <c r="G74" s="37">
        <f>IF(G73=0,0,G73/$F73)</f>
        <v>0</v>
      </c>
      <c r="H74" s="37">
        <f t="shared" si="35"/>
        <v>0</v>
      </c>
      <c r="I74" s="37">
        <f>IF(I73=0,0,I73/$H73)</f>
        <v>0</v>
      </c>
      <c r="J74" s="37">
        <f>IF(J73=0,0,J73/$H73)</f>
        <v>0</v>
      </c>
      <c r="K74" s="37">
        <f>IF(K73=0,0,K73/$F73)</f>
        <v>0.92307692307692313</v>
      </c>
      <c r="L74" s="37">
        <f>IF(L73=0,0,L73/$F73)</f>
        <v>7.6923076923076927E-2</v>
      </c>
      <c r="M74" s="328"/>
    </row>
    <row r="75" spans="1:14" ht="12" customHeight="1">
      <c r="A75" s="172"/>
      <c r="B75" s="172"/>
      <c r="C75" s="43"/>
      <c r="D75" s="219" t="s">
        <v>13</v>
      </c>
      <c r="E75" s="42"/>
      <c r="F75" s="41">
        <f t="shared" si="36"/>
        <v>23</v>
      </c>
      <c r="G75" s="41">
        <v>1</v>
      </c>
      <c r="H75" s="41">
        <f t="shared" si="35"/>
        <v>1</v>
      </c>
      <c r="I75" s="41">
        <v>0</v>
      </c>
      <c r="J75" s="41">
        <v>1</v>
      </c>
      <c r="K75" s="41">
        <v>15</v>
      </c>
      <c r="L75" s="41">
        <v>7</v>
      </c>
      <c r="M75" s="327">
        <f t="shared" ref="M75" si="39">IF(H75=0,0,H75/N75*100)</f>
        <v>0.12135922330097086</v>
      </c>
      <c r="N75" s="101">
        <v>824</v>
      </c>
    </row>
    <row r="76" spans="1:14" ht="12" customHeight="1">
      <c r="A76" s="172"/>
      <c r="B76" s="172"/>
      <c r="C76" s="40"/>
      <c r="D76" s="220"/>
      <c r="E76" s="39"/>
      <c r="F76" s="44">
        <f t="shared" si="36"/>
        <v>1</v>
      </c>
      <c r="G76" s="37">
        <f>IF(G75=0,0,G75/$F75)</f>
        <v>4.3478260869565216E-2</v>
      </c>
      <c r="H76" s="37">
        <f t="shared" si="35"/>
        <v>1</v>
      </c>
      <c r="I76" s="37">
        <f>IF(I75=0,0,I75/$H75)</f>
        <v>0</v>
      </c>
      <c r="J76" s="37">
        <f>IF(J75=0,0,J75/$H75)</f>
        <v>1</v>
      </c>
      <c r="K76" s="37">
        <f>IF(K75=0,0,K75/$F75)</f>
        <v>0.65217391304347827</v>
      </c>
      <c r="L76" s="37">
        <f>IF(L75=0,0,L75/$F75)</f>
        <v>0.30434782608695654</v>
      </c>
      <c r="M76" s="328"/>
    </row>
    <row r="77" spans="1:14" ht="12" customHeight="1">
      <c r="A77" s="172"/>
      <c r="B77" s="172"/>
      <c r="C77" s="43"/>
      <c r="D77" s="219" t="s">
        <v>92</v>
      </c>
      <c r="E77" s="42"/>
      <c r="F77" s="41">
        <f t="shared" si="36"/>
        <v>8</v>
      </c>
      <c r="G77" s="41">
        <v>1</v>
      </c>
      <c r="H77" s="41">
        <f t="shared" si="35"/>
        <v>1</v>
      </c>
      <c r="I77" s="41">
        <v>1</v>
      </c>
      <c r="J77" s="41">
        <v>0</v>
      </c>
      <c r="K77" s="41">
        <v>7</v>
      </c>
      <c r="L77" s="41">
        <v>0</v>
      </c>
      <c r="M77" s="327">
        <f t="shared" ref="M77" si="40">IF(H77=0,0,H77/N77*100)</f>
        <v>0.12360939431396785</v>
      </c>
      <c r="N77" s="101">
        <v>809</v>
      </c>
    </row>
    <row r="78" spans="1:14" ht="12" customHeight="1">
      <c r="A78" s="172"/>
      <c r="B78" s="172"/>
      <c r="C78" s="40"/>
      <c r="D78" s="220"/>
      <c r="E78" s="39"/>
      <c r="F78" s="44">
        <f t="shared" si="36"/>
        <v>1</v>
      </c>
      <c r="G78" s="37">
        <f>IF(G77=0,0,G77/$F77)</f>
        <v>0.125</v>
      </c>
      <c r="H78" s="37">
        <f t="shared" si="35"/>
        <v>1</v>
      </c>
      <c r="I78" s="37">
        <f>IF(I77=0,0,I77/$H77)</f>
        <v>1</v>
      </c>
      <c r="J78" s="37">
        <f>IF(J77=0,0,J77/$H77)</f>
        <v>0</v>
      </c>
      <c r="K78" s="37">
        <f>IF(K77=0,0,K77/$F77)</f>
        <v>0.875</v>
      </c>
      <c r="L78" s="37">
        <f>IF(L77=0,0,L77/$F77)</f>
        <v>0</v>
      </c>
      <c r="M78" s="328"/>
    </row>
    <row r="79" spans="1:14" ht="12" customHeight="1">
      <c r="A79" s="172"/>
      <c r="B79" s="172"/>
      <c r="C79" s="43"/>
      <c r="D79" s="219" t="s">
        <v>91</v>
      </c>
      <c r="E79" s="42"/>
      <c r="F79" s="41">
        <f t="shared" si="36"/>
        <v>29</v>
      </c>
      <c r="G79" s="41">
        <v>2</v>
      </c>
      <c r="H79" s="41">
        <f t="shared" si="35"/>
        <v>4</v>
      </c>
      <c r="I79" s="41">
        <v>1</v>
      </c>
      <c r="J79" s="41">
        <v>3</v>
      </c>
      <c r="K79" s="41">
        <v>27</v>
      </c>
      <c r="L79" s="41">
        <v>0</v>
      </c>
      <c r="M79" s="327">
        <f t="shared" ref="M79" si="41">IF(H79=0,0,H79/N79*100)</f>
        <v>0.20975353959098059</v>
      </c>
      <c r="N79" s="101">
        <v>1907</v>
      </c>
    </row>
    <row r="80" spans="1:14" ht="12" customHeight="1">
      <c r="A80" s="172"/>
      <c r="B80" s="172"/>
      <c r="C80" s="40"/>
      <c r="D80" s="220"/>
      <c r="E80" s="39"/>
      <c r="F80" s="44">
        <f t="shared" si="36"/>
        <v>1</v>
      </c>
      <c r="G80" s="37">
        <f>IF(G79=0,0,G79/$F79)</f>
        <v>6.8965517241379309E-2</v>
      </c>
      <c r="H80" s="37">
        <f t="shared" si="35"/>
        <v>1</v>
      </c>
      <c r="I80" s="37">
        <f>IF(I79=0,0,I79/$H79)</f>
        <v>0.25</v>
      </c>
      <c r="J80" s="37">
        <f>IF(J79=0,0,J79/$H79)</f>
        <v>0.75</v>
      </c>
      <c r="K80" s="37">
        <f>IF(K79=0,0,K79/$F79)</f>
        <v>0.93103448275862066</v>
      </c>
      <c r="L80" s="37">
        <f>IF(L79=0,0,L79/$F79)</f>
        <v>0</v>
      </c>
      <c r="M80" s="328"/>
    </row>
    <row r="81" spans="1:14" ht="12" customHeight="1">
      <c r="A81" s="172"/>
      <c r="B81" s="172"/>
      <c r="C81" s="43"/>
      <c r="D81" s="219" t="s">
        <v>10</v>
      </c>
      <c r="E81" s="42"/>
      <c r="F81" s="41">
        <f t="shared" si="36"/>
        <v>143</v>
      </c>
      <c r="G81" s="41">
        <v>5</v>
      </c>
      <c r="H81" s="41">
        <f t="shared" si="35"/>
        <v>5</v>
      </c>
      <c r="I81" s="41">
        <v>1</v>
      </c>
      <c r="J81" s="41">
        <v>4</v>
      </c>
      <c r="K81" s="41">
        <v>134</v>
      </c>
      <c r="L81" s="41">
        <v>4</v>
      </c>
      <c r="M81" s="327">
        <f t="shared" ref="M81" si="42">IF(H81=0,0,H81/N81*100)</f>
        <v>9.4464386926128852E-2</v>
      </c>
      <c r="N81" s="101">
        <v>5293</v>
      </c>
    </row>
    <row r="82" spans="1:14" ht="12" customHeight="1">
      <c r="A82" s="172"/>
      <c r="B82" s="172"/>
      <c r="C82" s="40"/>
      <c r="D82" s="220"/>
      <c r="E82" s="39"/>
      <c r="F82" s="44">
        <f t="shared" si="36"/>
        <v>1</v>
      </c>
      <c r="G82" s="37">
        <f>IF(G81=0,0,G81/$F81)</f>
        <v>3.4965034965034968E-2</v>
      </c>
      <c r="H82" s="37">
        <f t="shared" si="35"/>
        <v>1</v>
      </c>
      <c r="I82" s="37">
        <f>IF(I81=0,0,I81/$H81)</f>
        <v>0.2</v>
      </c>
      <c r="J82" s="37">
        <f>IF(J81=0,0,J81/$H81)</f>
        <v>0.8</v>
      </c>
      <c r="K82" s="37">
        <f>IF(K81=0,0,K81/$F81)</f>
        <v>0.93706293706293708</v>
      </c>
      <c r="L82" s="37">
        <f>IF(L81=0,0,L81/$F81)</f>
        <v>2.7972027972027972E-2</v>
      </c>
      <c r="M82" s="328"/>
    </row>
    <row r="83" spans="1:14" ht="12" customHeight="1">
      <c r="A83" s="172"/>
      <c r="B83" s="172"/>
      <c r="C83" s="43"/>
      <c r="D83" s="219" t="s">
        <v>9</v>
      </c>
      <c r="E83" s="42"/>
      <c r="F83" s="41">
        <f t="shared" si="36"/>
        <v>20</v>
      </c>
      <c r="G83" s="41">
        <v>0</v>
      </c>
      <c r="H83" s="41">
        <f t="shared" si="35"/>
        <v>0</v>
      </c>
      <c r="I83" s="41">
        <v>0</v>
      </c>
      <c r="J83" s="41">
        <v>0</v>
      </c>
      <c r="K83" s="41">
        <v>20</v>
      </c>
      <c r="L83" s="41">
        <v>0</v>
      </c>
      <c r="M83" s="327">
        <f t="shared" ref="M83" si="43">IF(H83=0,0,H83/N83*100)</f>
        <v>0</v>
      </c>
      <c r="N83" s="101">
        <v>1138</v>
      </c>
    </row>
    <row r="84" spans="1:14" ht="12" customHeight="1">
      <c r="A84" s="172"/>
      <c r="B84" s="172"/>
      <c r="C84" s="40"/>
      <c r="D84" s="220"/>
      <c r="E84" s="39"/>
      <c r="F84" s="44">
        <f t="shared" si="36"/>
        <v>1</v>
      </c>
      <c r="G84" s="37">
        <f>IF(G83=0,0,G83/$F83)</f>
        <v>0</v>
      </c>
      <c r="H84" s="37">
        <f t="shared" si="35"/>
        <v>0</v>
      </c>
      <c r="I84" s="37">
        <f>IF(I83=0,0,I83/$H83)</f>
        <v>0</v>
      </c>
      <c r="J84" s="37">
        <f>IF(J83=0,0,J83/$H83)</f>
        <v>0</v>
      </c>
      <c r="K84" s="37">
        <f>IF(K83=0,0,K83/$F83)</f>
        <v>1</v>
      </c>
      <c r="L84" s="37">
        <f>IF(L83=0,0,L83/$F83)</f>
        <v>0</v>
      </c>
      <c r="M84" s="328"/>
    </row>
    <row r="85" spans="1:14" ht="12" customHeight="1">
      <c r="A85" s="172"/>
      <c r="B85" s="172"/>
      <c r="C85" s="43"/>
      <c r="D85" s="219" t="s">
        <v>90</v>
      </c>
      <c r="E85" s="42"/>
      <c r="F85" s="41">
        <f t="shared" si="36"/>
        <v>7</v>
      </c>
      <c r="G85" s="41">
        <v>0</v>
      </c>
      <c r="H85" s="41">
        <f t="shared" si="35"/>
        <v>0</v>
      </c>
      <c r="I85" s="41">
        <v>0</v>
      </c>
      <c r="J85" s="41">
        <v>0</v>
      </c>
      <c r="K85" s="41">
        <v>7</v>
      </c>
      <c r="L85" s="41">
        <v>0</v>
      </c>
      <c r="M85" s="327">
        <f t="shared" ref="M85" si="44">IF(H85=0,0,H85/N85*100)</f>
        <v>0</v>
      </c>
      <c r="N85" s="101">
        <v>100</v>
      </c>
    </row>
    <row r="86" spans="1:14" ht="12" customHeight="1">
      <c r="A86" s="172"/>
      <c r="B86" s="172"/>
      <c r="C86" s="40"/>
      <c r="D86" s="220"/>
      <c r="E86" s="39"/>
      <c r="F86" s="44">
        <f t="shared" si="36"/>
        <v>1</v>
      </c>
      <c r="G86" s="37">
        <f>IF(G85=0,0,G85/$F85)</f>
        <v>0</v>
      </c>
      <c r="H86" s="37">
        <f t="shared" si="35"/>
        <v>0</v>
      </c>
      <c r="I86" s="37">
        <f>IF(I85=0,0,I85/$H85)</f>
        <v>0</v>
      </c>
      <c r="J86" s="37">
        <f>IF(J85=0,0,J85/$H85)</f>
        <v>0</v>
      </c>
      <c r="K86" s="37">
        <f>IF(K85=0,0,K85/$F85)</f>
        <v>1</v>
      </c>
      <c r="L86" s="37">
        <f>IF(L85=0,0,L85/$F85)</f>
        <v>0</v>
      </c>
      <c r="M86" s="328"/>
    </row>
    <row r="87" spans="1:14" ht="13.5" customHeight="1">
      <c r="A87" s="172"/>
      <c r="B87" s="172"/>
      <c r="C87" s="43"/>
      <c r="D87" s="224" t="s">
        <v>119</v>
      </c>
      <c r="E87" s="42"/>
      <c r="F87" s="41">
        <f t="shared" si="36"/>
        <v>14</v>
      </c>
      <c r="G87" s="41">
        <v>0</v>
      </c>
      <c r="H87" s="41">
        <f t="shared" si="35"/>
        <v>0</v>
      </c>
      <c r="I87" s="41">
        <v>0</v>
      </c>
      <c r="J87" s="41">
        <v>0</v>
      </c>
      <c r="K87" s="41">
        <v>14</v>
      </c>
      <c r="L87" s="41">
        <v>0</v>
      </c>
      <c r="M87" s="327">
        <f t="shared" ref="M87" si="45">IF(H87=0,0,H87/N87*100)</f>
        <v>0</v>
      </c>
      <c r="N87" s="101">
        <v>589</v>
      </c>
    </row>
    <row r="88" spans="1:14" ht="13.5" customHeight="1">
      <c r="A88" s="172"/>
      <c r="B88" s="172"/>
      <c r="C88" s="40"/>
      <c r="D88" s="220"/>
      <c r="E88" s="39"/>
      <c r="F88" s="44">
        <f t="shared" si="36"/>
        <v>1</v>
      </c>
      <c r="G88" s="37">
        <f>IF(G87=0,0,G87/$F87)</f>
        <v>0</v>
      </c>
      <c r="H88" s="37">
        <f t="shared" si="35"/>
        <v>0</v>
      </c>
      <c r="I88" s="37">
        <f>IF(I87=0,0,I87/$H87)</f>
        <v>0</v>
      </c>
      <c r="J88" s="37">
        <f>IF(J87=0,0,J87/$H87)</f>
        <v>0</v>
      </c>
      <c r="K88" s="37">
        <f>IF(K87=0,0,K87/$F87)</f>
        <v>1</v>
      </c>
      <c r="L88" s="37">
        <f>IF(L87=0,0,L87/$F87)</f>
        <v>0</v>
      </c>
      <c r="M88" s="328"/>
    </row>
    <row r="89" spans="1:14" ht="12" customHeight="1">
      <c r="A89" s="172"/>
      <c r="B89" s="172"/>
      <c r="C89" s="43"/>
      <c r="D89" s="219" t="s">
        <v>171</v>
      </c>
      <c r="E89" s="42"/>
      <c r="F89" s="41">
        <f t="shared" si="36"/>
        <v>27</v>
      </c>
      <c r="G89" s="41">
        <v>0</v>
      </c>
      <c r="H89" s="41">
        <f t="shared" si="35"/>
        <v>0</v>
      </c>
      <c r="I89" s="41">
        <v>0</v>
      </c>
      <c r="J89" s="41">
        <v>0</v>
      </c>
      <c r="K89" s="41">
        <v>27</v>
      </c>
      <c r="L89" s="41">
        <v>0</v>
      </c>
      <c r="M89" s="327">
        <f t="shared" ref="M89" si="46">IF(H89=0,0,H89/N89*100)</f>
        <v>0</v>
      </c>
      <c r="N89" s="101">
        <v>1292</v>
      </c>
    </row>
    <row r="90" spans="1:14" ht="12" customHeight="1">
      <c r="A90" s="172"/>
      <c r="B90" s="172"/>
      <c r="C90" s="40"/>
      <c r="D90" s="220"/>
      <c r="E90" s="39"/>
      <c r="F90" s="44">
        <f t="shared" si="36"/>
        <v>1</v>
      </c>
      <c r="G90" s="37">
        <f>IF(G89=0,0,G89/$F89)</f>
        <v>0</v>
      </c>
      <c r="H90" s="37">
        <f t="shared" si="35"/>
        <v>0</v>
      </c>
      <c r="I90" s="37">
        <f>IF(I89=0,0,I89/$H89)</f>
        <v>0</v>
      </c>
      <c r="J90" s="37">
        <f>IF(J89=0,0,J89/$H89)</f>
        <v>0</v>
      </c>
      <c r="K90" s="37">
        <f>IF(K89=0,0,K89/$F89)</f>
        <v>1</v>
      </c>
      <c r="L90" s="37">
        <f>IF(L89=0,0,L89/$F89)</f>
        <v>0</v>
      </c>
      <c r="M90" s="328"/>
    </row>
    <row r="91" spans="1:14" ht="12" customHeight="1">
      <c r="A91" s="172"/>
      <c r="B91" s="172"/>
      <c r="C91" s="43"/>
      <c r="D91" s="219" t="s">
        <v>170</v>
      </c>
      <c r="E91" s="42"/>
      <c r="F91" s="41">
        <f t="shared" si="36"/>
        <v>9</v>
      </c>
      <c r="G91" s="41">
        <v>0</v>
      </c>
      <c r="H91" s="41">
        <f t="shared" si="35"/>
        <v>0</v>
      </c>
      <c r="I91" s="41">
        <v>0</v>
      </c>
      <c r="J91" s="41">
        <v>0</v>
      </c>
      <c r="K91" s="41">
        <v>9</v>
      </c>
      <c r="L91" s="41">
        <v>0</v>
      </c>
      <c r="M91" s="327">
        <f t="shared" ref="M91" si="47">IF(H91=0,0,H91/N91*100)</f>
        <v>0</v>
      </c>
      <c r="N91" s="101">
        <v>258</v>
      </c>
    </row>
    <row r="92" spans="1:14" ht="12" customHeight="1">
      <c r="A92" s="172"/>
      <c r="B92" s="172"/>
      <c r="C92" s="40"/>
      <c r="D92" s="220"/>
      <c r="E92" s="39"/>
      <c r="F92" s="44">
        <f t="shared" si="36"/>
        <v>1</v>
      </c>
      <c r="G92" s="37">
        <f>IF(G91=0,0,G91/$F91)</f>
        <v>0</v>
      </c>
      <c r="H92" s="37">
        <f t="shared" si="35"/>
        <v>0</v>
      </c>
      <c r="I92" s="37">
        <f>IF(I91=0,0,I91/$H91)</f>
        <v>0</v>
      </c>
      <c r="J92" s="37">
        <f>IF(J91=0,0,J91/$H91)</f>
        <v>0</v>
      </c>
      <c r="K92" s="37">
        <f>IF(K91=0,0,K91/$F91)</f>
        <v>1</v>
      </c>
      <c r="L92" s="37">
        <f>IF(L91=0,0,L91/$F91)</f>
        <v>0</v>
      </c>
      <c r="M92" s="328"/>
    </row>
    <row r="93" spans="1:14" ht="12" customHeight="1">
      <c r="A93" s="172"/>
      <c r="B93" s="172"/>
      <c r="C93" s="43"/>
      <c r="D93" s="219" t="s">
        <v>89</v>
      </c>
      <c r="E93" s="42"/>
      <c r="F93" s="41">
        <f t="shared" si="36"/>
        <v>19</v>
      </c>
      <c r="G93" s="41">
        <v>0</v>
      </c>
      <c r="H93" s="41">
        <f t="shared" si="35"/>
        <v>0</v>
      </c>
      <c r="I93" s="41">
        <v>0</v>
      </c>
      <c r="J93" s="41">
        <v>0</v>
      </c>
      <c r="K93" s="41">
        <v>19</v>
      </c>
      <c r="L93" s="41">
        <v>0</v>
      </c>
      <c r="M93" s="327">
        <f t="shared" ref="M93" si="48">IF(H93=0,0,H93/N93*100)</f>
        <v>0</v>
      </c>
      <c r="N93" s="101">
        <v>3142</v>
      </c>
    </row>
    <row r="94" spans="1:14" ht="12" customHeight="1">
      <c r="A94" s="172"/>
      <c r="B94" s="172"/>
      <c r="C94" s="40"/>
      <c r="D94" s="220"/>
      <c r="E94" s="39"/>
      <c r="F94" s="44">
        <f t="shared" si="36"/>
        <v>1</v>
      </c>
      <c r="G94" s="37">
        <f>IF(G93=0,0,G93/$F93)</f>
        <v>0</v>
      </c>
      <c r="H94" s="37">
        <f t="shared" si="35"/>
        <v>0</v>
      </c>
      <c r="I94" s="37">
        <f>IF(I93=0,0,I93/$H93)</f>
        <v>0</v>
      </c>
      <c r="J94" s="37">
        <f>IF(J93=0,0,J93/$H93)</f>
        <v>0</v>
      </c>
      <c r="K94" s="37">
        <f>IF(K93=0,0,K93/$F93)</f>
        <v>1</v>
      </c>
      <c r="L94" s="37">
        <f>IF(L93=0,0,L93/$F93)</f>
        <v>0</v>
      </c>
      <c r="M94" s="328"/>
    </row>
    <row r="95" spans="1:14" ht="12" customHeight="1">
      <c r="A95" s="172"/>
      <c r="B95" s="172"/>
      <c r="C95" s="43"/>
      <c r="D95" s="219" t="s">
        <v>169</v>
      </c>
      <c r="E95" s="42"/>
      <c r="F95" s="41">
        <f t="shared" si="36"/>
        <v>123</v>
      </c>
      <c r="G95" s="41">
        <v>15</v>
      </c>
      <c r="H95" s="41">
        <f t="shared" si="35"/>
        <v>16</v>
      </c>
      <c r="I95" s="41">
        <v>1</v>
      </c>
      <c r="J95" s="41">
        <v>15</v>
      </c>
      <c r="K95" s="41">
        <v>106</v>
      </c>
      <c r="L95" s="41">
        <v>2</v>
      </c>
      <c r="M95" s="327">
        <f t="shared" ref="M95" si="49">IF(H95=0,0,H95/N95*100)</f>
        <v>0.10690185073829091</v>
      </c>
      <c r="N95" s="101">
        <v>14967</v>
      </c>
    </row>
    <row r="96" spans="1:14" ht="12" customHeight="1">
      <c r="A96" s="172"/>
      <c r="B96" s="172"/>
      <c r="C96" s="40"/>
      <c r="D96" s="220"/>
      <c r="E96" s="39"/>
      <c r="F96" s="44">
        <f t="shared" si="36"/>
        <v>1</v>
      </c>
      <c r="G96" s="37">
        <f>IF(G95=0,0,G95/$F95)</f>
        <v>0.12195121951219512</v>
      </c>
      <c r="H96" s="37">
        <f t="shared" si="35"/>
        <v>1</v>
      </c>
      <c r="I96" s="37">
        <f>IF(I95=0,0,I95/$H95)</f>
        <v>6.25E-2</v>
      </c>
      <c r="J96" s="37">
        <f>IF(J95=0,0,J95/$H95)</f>
        <v>0.9375</v>
      </c>
      <c r="K96" s="37">
        <f>IF(K95=0,0,K95/$F95)</f>
        <v>0.86178861788617889</v>
      </c>
      <c r="L96" s="37">
        <f>IF(L95=0,0,L95/$F95)</f>
        <v>1.6260162601626018E-2</v>
      </c>
      <c r="M96" s="328"/>
    </row>
    <row r="97" spans="1:14" ht="12" customHeight="1">
      <c r="A97" s="172"/>
      <c r="B97" s="172"/>
      <c r="C97" s="43"/>
      <c r="D97" s="219" t="s">
        <v>168</v>
      </c>
      <c r="E97" s="42"/>
      <c r="F97" s="41">
        <f t="shared" si="36"/>
        <v>21</v>
      </c>
      <c r="G97" s="41">
        <v>0</v>
      </c>
      <c r="H97" s="41">
        <f t="shared" si="35"/>
        <v>0</v>
      </c>
      <c r="I97" s="41">
        <v>0</v>
      </c>
      <c r="J97" s="41">
        <v>0</v>
      </c>
      <c r="K97" s="41">
        <v>20</v>
      </c>
      <c r="L97" s="41">
        <v>1</v>
      </c>
      <c r="M97" s="327">
        <f t="shared" ref="M97" si="50">IF(H97=0,0,H97/N97*100)</f>
        <v>0</v>
      </c>
      <c r="N97" s="101">
        <v>2373</v>
      </c>
    </row>
    <row r="98" spans="1:14" ht="12" customHeight="1">
      <c r="A98" s="172"/>
      <c r="B98" s="172"/>
      <c r="C98" s="40"/>
      <c r="D98" s="220"/>
      <c r="E98" s="39"/>
      <c r="F98" s="44">
        <f t="shared" si="36"/>
        <v>1</v>
      </c>
      <c r="G98" s="37">
        <f>IF(G97=0,0,G97/$F97)</f>
        <v>0</v>
      </c>
      <c r="H98" s="37">
        <f t="shared" si="35"/>
        <v>0</v>
      </c>
      <c r="I98" s="37">
        <f>IF(I97=0,0,I97/$H97)</f>
        <v>0</v>
      </c>
      <c r="J98" s="37">
        <f>IF(J97=0,0,J97/$H97)</f>
        <v>0</v>
      </c>
      <c r="K98" s="37">
        <f>IF(K97=0,0,K97/$F97)</f>
        <v>0.95238095238095233</v>
      </c>
      <c r="L98" s="37">
        <f>IF(L97=0,0,L97/$F97)</f>
        <v>4.7619047619047616E-2</v>
      </c>
      <c r="M98" s="328"/>
    </row>
    <row r="99" spans="1:14" ht="12.75" customHeight="1">
      <c r="A99" s="172"/>
      <c r="B99" s="172"/>
      <c r="C99" s="43"/>
      <c r="D99" s="219" t="s">
        <v>167</v>
      </c>
      <c r="E99" s="42"/>
      <c r="F99" s="41">
        <f t="shared" si="36"/>
        <v>39</v>
      </c>
      <c r="G99" s="41">
        <v>0</v>
      </c>
      <c r="H99" s="41">
        <f t="shared" si="35"/>
        <v>0</v>
      </c>
      <c r="I99" s="41">
        <v>0</v>
      </c>
      <c r="J99" s="41">
        <v>0</v>
      </c>
      <c r="K99" s="41">
        <v>38</v>
      </c>
      <c r="L99" s="41">
        <v>1</v>
      </c>
      <c r="M99" s="327">
        <f t="shared" ref="M99" si="51">IF(H99=0,0,H99/N99*100)</f>
        <v>0</v>
      </c>
      <c r="N99" s="101">
        <v>5276</v>
      </c>
    </row>
    <row r="100" spans="1:14" ht="12.75" customHeight="1">
      <c r="A100" s="173"/>
      <c r="B100" s="173"/>
      <c r="C100" s="40"/>
      <c r="D100" s="220"/>
      <c r="E100" s="39"/>
      <c r="F100" s="44">
        <f t="shared" si="36"/>
        <v>1</v>
      </c>
      <c r="G100" s="37">
        <f>IF(G99=0,0,G99/$F99)</f>
        <v>0</v>
      </c>
      <c r="H100" s="37">
        <f t="shared" si="35"/>
        <v>0</v>
      </c>
      <c r="I100" s="37">
        <f>IF(I99=0,0,I99/$H99)</f>
        <v>0</v>
      </c>
      <c r="J100" s="37">
        <f>IF(J99=0,0,J99/$H99)</f>
        <v>0</v>
      </c>
      <c r="K100" s="37">
        <f>IF(K99=0,0,K99/$F99)</f>
        <v>0.97435897435897434</v>
      </c>
      <c r="L100" s="37">
        <f>IF(L99=0,0,L99/$F99)</f>
        <v>2.564102564102564E-2</v>
      </c>
      <c r="M100" s="328"/>
    </row>
  </sheetData>
  <mergeCells count="107">
    <mergeCell ref="M95:M96"/>
    <mergeCell ref="D97:D98"/>
    <mergeCell ref="M97:M98"/>
    <mergeCell ref="D99:D100"/>
    <mergeCell ref="M99:M100"/>
    <mergeCell ref="D89:D90"/>
    <mergeCell ref="M89:M90"/>
    <mergeCell ref="D91:D92"/>
    <mergeCell ref="M91:M92"/>
    <mergeCell ref="D93:D94"/>
    <mergeCell ref="M93:M94"/>
    <mergeCell ref="D67:D68"/>
    <mergeCell ref="M67:M68"/>
    <mergeCell ref="B69:B100"/>
    <mergeCell ref="D69:D70"/>
    <mergeCell ref="M69:M70"/>
    <mergeCell ref="D71:D72"/>
    <mergeCell ref="M71:M72"/>
    <mergeCell ref="D73:D74"/>
    <mergeCell ref="M73:M74"/>
    <mergeCell ref="D75:D76"/>
    <mergeCell ref="D83:D84"/>
    <mergeCell ref="M83:M84"/>
    <mergeCell ref="D85:D86"/>
    <mergeCell ref="M85:M86"/>
    <mergeCell ref="D87:D88"/>
    <mergeCell ref="M87:M88"/>
    <mergeCell ref="M75:M76"/>
    <mergeCell ref="D77:D78"/>
    <mergeCell ref="M77:M78"/>
    <mergeCell ref="D79:D80"/>
    <mergeCell ref="M79:M80"/>
    <mergeCell ref="D81:D82"/>
    <mergeCell ref="M81:M82"/>
    <mergeCell ref="D95:D96"/>
    <mergeCell ref="D61:D62"/>
    <mergeCell ref="M61:M62"/>
    <mergeCell ref="D63:D64"/>
    <mergeCell ref="M63:M64"/>
    <mergeCell ref="D65:D66"/>
    <mergeCell ref="M65:M66"/>
    <mergeCell ref="D55:D56"/>
    <mergeCell ref="M55:M56"/>
    <mergeCell ref="D57:D58"/>
    <mergeCell ref="M57:M58"/>
    <mergeCell ref="D59:D60"/>
    <mergeCell ref="M59:M60"/>
    <mergeCell ref="D49:D50"/>
    <mergeCell ref="M49:M50"/>
    <mergeCell ref="D51:D52"/>
    <mergeCell ref="M51:M52"/>
    <mergeCell ref="D53:D54"/>
    <mergeCell ref="M53:M54"/>
    <mergeCell ref="D43:D44"/>
    <mergeCell ref="M43:M44"/>
    <mergeCell ref="D45:D46"/>
    <mergeCell ref="M45:M46"/>
    <mergeCell ref="D47:D48"/>
    <mergeCell ref="M47:M48"/>
    <mergeCell ref="M15:M16"/>
    <mergeCell ref="B17:E18"/>
    <mergeCell ref="M17:M18"/>
    <mergeCell ref="D37:D38"/>
    <mergeCell ref="M37:M38"/>
    <mergeCell ref="D39:D40"/>
    <mergeCell ref="M39:M40"/>
    <mergeCell ref="D41:D42"/>
    <mergeCell ref="M41:M42"/>
    <mergeCell ref="D31:D32"/>
    <mergeCell ref="M31:M32"/>
    <mergeCell ref="D33:D34"/>
    <mergeCell ref="M33:M34"/>
    <mergeCell ref="D35:D36"/>
    <mergeCell ref="M35:M36"/>
    <mergeCell ref="A19:A100"/>
    <mergeCell ref="B19:B68"/>
    <mergeCell ref="D19:D20"/>
    <mergeCell ref="M19:M20"/>
    <mergeCell ref="D21:D22"/>
    <mergeCell ref="M21:M22"/>
    <mergeCell ref="D23:D24"/>
    <mergeCell ref="A7:E8"/>
    <mergeCell ref="M7:M8"/>
    <mergeCell ref="A9:A18"/>
    <mergeCell ref="B9:E10"/>
    <mergeCell ref="M9:M10"/>
    <mergeCell ref="B11:E12"/>
    <mergeCell ref="M11:M12"/>
    <mergeCell ref="B13:E14"/>
    <mergeCell ref="M13:M14"/>
    <mergeCell ref="B15:E16"/>
    <mergeCell ref="M23:M24"/>
    <mergeCell ref="D25:D26"/>
    <mergeCell ref="M25:M26"/>
    <mergeCell ref="D27:D28"/>
    <mergeCell ref="M27:M28"/>
    <mergeCell ref="D29:D30"/>
    <mergeCell ref="M29:M30"/>
    <mergeCell ref="A3:E6"/>
    <mergeCell ref="F3:F6"/>
    <mergeCell ref="G3:G6"/>
    <mergeCell ref="K3:K6"/>
    <mergeCell ref="L3:L6"/>
    <mergeCell ref="M3:M6"/>
    <mergeCell ref="H4:H6"/>
    <mergeCell ref="I5:I6"/>
    <mergeCell ref="J5:J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00" 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1"/>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3" width="11.625" style="3" customWidth="1"/>
    <col min="14" max="16384" width="9" style="3"/>
  </cols>
  <sheetData>
    <row r="1" spans="1:14" ht="14.25">
      <c r="A1" s="18" t="s">
        <v>652</v>
      </c>
    </row>
    <row r="2" spans="1:14" ht="14.25">
      <c r="F2" s="62"/>
      <c r="G2" s="62"/>
      <c r="H2" s="62"/>
      <c r="I2" s="62"/>
      <c r="J2" s="62"/>
      <c r="K2" s="46"/>
      <c r="L2" s="62"/>
      <c r="M2" s="61" t="s">
        <v>305</v>
      </c>
    </row>
    <row r="3" spans="1:14" ht="19.5" customHeight="1">
      <c r="A3" s="238" t="s">
        <v>64</v>
      </c>
      <c r="B3" s="239"/>
      <c r="C3" s="239"/>
      <c r="D3" s="239"/>
      <c r="E3" s="240"/>
      <c r="F3" s="254" t="s">
        <v>304</v>
      </c>
      <c r="G3" s="257" t="s">
        <v>331</v>
      </c>
      <c r="H3" s="332" t="s">
        <v>330</v>
      </c>
      <c r="I3" s="332"/>
      <c r="J3" s="332"/>
      <c r="K3" s="333"/>
      <c r="L3" s="254" t="s">
        <v>329</v>
      </c>
      <c r="M3" s="254" t="s">
        <v>154</v>
      </c>
    </row>
    <row r="4" spans="1:14" ht="15" customHeight="1">
      <c r="A4" s="241"/>
      <c r="B4" s="242"/>
      <c r="C4" s="242"/>
      <c r="D4" s="242"/>
      <c r="E4" s="243"/>
      <c r="F4" s="255"/>
      <c r="G4" s="330"/>
      <c r="H4" s="254" t="s">
        <v>328</v>
      </c>
      <c r="I4" s="254" t="s">
        <v>327</v>
      </c>
      <c r="J4" s="254" t="s">
        <v>326</v>
      </c>
      <c r="K4" s="254" t="s">
        <v>325</v>
      </c>
      <c r="L4" s="255"/>
      <c r="M4" s="255"/>
    </row>
    <row r="5" spans="1:14" ht="15" customHeight="1">
      <c r="A5" s="241"/>
      <c r="B5" s="242"/>
      <c r="C5" s="242"/>
      <c r="D5" s="242"/>
      <c r="E5" s="243"/>
      <c r="F5" s="255"/>
      <c r="G5" s="330"/>
      <c r="H5" s="255"/>
      <c r="I5" s="255"/>
      <c r="J5" s="255"/>
      <c r="K5" s="255"/>
      <c r="L5" s="255"/>
      <c r="M5" s="255"/>
    </row>
    <row r="6" spans="1:14" ht="33.75" customHeight="1">
      <c r="A6" s="244"/>
      <c r="B6" s="245"/>
      <c r="C6" s="245"/>
      <c r="D6" s="245"/>
      <c r="E6" s="246"/>
      <c r="F6" s="256"/>
      <c r="G6" s="331"/>
      <c r="H6" s="256"/>
      <c r="I6" s="256"/>
      <c r="J6" s="256"/>
      <c r="K6" s="256"/>
      <c r="L6" s="256"/>
      <c r="M6" s="256"/>
    </row>
    <row r="7" spans="1:14" ht="12" customHeight="1">
      <c r="A7" s="158" t="s">
        <v>50</v>
      </c>
      <c r="B7" s="159"/>
      <c r="C7" s="159"/>
      <c r="D7" s="159"/>
      <c r="E7" s="160"/>
      <c r="F7" s="41">
        <v>912</v>
      </c>
      <c r="G7" s="41">
        <v>512</v>
      </c>
      <c r="H7" s="41">
        <v>190</v>
      </c>
      <c r="I7" s="41">
        <v>123</v>
      </c>
      <c r="J7" s="41">
        <v>218</v>
      </c>
      <c r="K7" s="41">
        <v>301</v>
      </c>
      <c r="L7" s="41">
        <f>+F7-G7-M7</f>
        <v>338</v>
      </c>
      <c r="M7" s="41">
        <v>62</v>
      </c>
      <c r="N7" s="54"/>
    </row>
    <row r="8" spans="1:14" ht="12" customHeight="1">
      <c r="A8" s="161"/>
      <c r="B8" s="162"/>
      <c r="C8" s="162"/>
      <c r="D8" s="162"/>
      <c r="E8" s="163"/>
      <c r="F8" s="37">
        <f>IF(F7=0,0,F7/$F7)</f>
        <v>1</v>
      </c>
      <c r="G8" s="37">
        <f>IF(G7=0,0,G7/$F7)</f>
        <v>0.56140350877192979</v>
      </c>
      <c r="H8" s="37">
        <f t="shared" ref="H8:L8" si="0">IF(H7=0,0,H7/$F7)</f>
        <v>0.20833333333333334</v>
      </c>
      <c r="I8" s="37">
        <f>IF(I7=0,0,I7/$F7)</f>
        <v>0.13486842105263158</v>
      </c>
      <c r="J8" s="37">
        <f t="shared" si="0"/>
        <v>0.23903508771929824</v>
      </c>
      <c r="K8" s="37">
        <f t="shared" si="0"/>
        <v>0.33004385964912281</v>
      </c>
      <c r="L8" s="37">
        <f t="shared" si="0"/>
        <v>0.37061403508771928</v>
      </c>
      <c r="M8" s="37">
        <f>IF(M7=0,0,M7/$F7)</f>
        <v>6.798245614035088E-2</v>
      </c>
      <c r="N8" s="47"/>
    </row>
    <row r="9" spans="1:14" ht="12" customHeight="1">
      <c r="A9" s="174" t="s">
        <v>49</v>
      </c>
      <c r="B9" s="232" t="s">
        <v>48</v>
      </c>
      <c r="C9" s="233"/>
      <c r="D9" s="233"/>
      <c r="E9" s="234"/>
      <c r="F9" s="41">
        <v>277</v>
      </c>
      <c r="G9" s="41">
        <v>142</v>
      </c>
      <c r="H9" s="41">
        <v>98</v>
      </c>
      <c r="I9" s="41">
        <v>22</v>
      </c>
      <c r="J9" s="41">
        <v>33</v>
      </c>
      <c r="K9" s="41">
        <v>32</v>
      </c>
      <c r="L9" s="41">
        <f t="shared" ref="L9" si="1">+F9-G9-M9</f>
        <v>95</v>
      </c>
      <c r="M9" s="41">
        <v>40</v>
      </c>
    </row>
    <row r="10" spans="1:14" ht="12" customHeight="1">
      <c r="A10" s="175"/>
      <c r="B10" s="235"/>
      <c r="C10" s="236"/>
      <c r="D10" s="236"/>
      <c r="E10" s="237"/>
      <c r="F10" s="37">
        <f>IF(F9=0,0,F9/$F9)</f>
        <v>1</v>
      </c>
      <c r="G10" s="37">
        <f>IF(G9=0,0,G9/$F9)</f>
        <v>0.5126353790613718</v>
      </c>
      <c r="H10" s="37">
        <f t="shared" ref="H10" si="2">IF(H9=0,0,H9/$F9)</f>
        <v>0.35379061371841153</v>
      </c>
      <c r="I10" s="37">
        <f>IF(I9=0,0,I9/$F9)</f>
        <v>7.9422382671480149E-2</v>
      </c>
      <c r="J10" s="37">
        <f t="shared" ref="J10:L10" si="3">IF(J9=0,0,J9/$F9)</f>
        <v>0.11913357400722022</v>
      </c>
      <c r="K10" s="37">
        <f t="shared" si="3"/>
        <v>0.11552346570397112</v>
      </c>
      <c r="L10" s="37">
        <f t="shared" si="3"/>
        <v>0.34296028880866425</v>
      </c>
      <c r="M10" s="37">
        <f>IF(M9=0,0,M9/$F9)</f>
        <v>0.1444043321299639</v>
      </c>
    </row>
    <row r="11" spans="1:14" ht="12" customHeight="1">
      <c r="A11" s="175"/>
      <c r="B11" s="232" t="s">
        <v>47</v>
      </c>
      <c r="C11" s="233"/>
      <c r="D11" s="233"/>
      <c r="E11" s="234"/>
      <c r="F11" s="41">
        <v>147</v>
      </c>
      <c r="G11" s="41">
        <v>81</v>
      </c>
      <c r="H11" s="41">
        <v>35</v>
      </c>
      <c r="I11" s="41">
        <v>24</v>
      </c>
      <c r="J11" s="41">
        <v>31</v>
      </c>
      <c r="K11" s="41">
        <v>41</v>
      </c>
      <c r="L11" s="41">
        <f>+F11-G11-M11</f>
        <v>59</v>
      </c>
      <c r="M11" s="41">
        <v>7</v>
      </c>
    </row>
    <row r="12" spans="1:14" ht="12" customHeight="1">
      <c r="A12" s="175"/>
      <c r="B12" s="235"/>
      <c r="C12" s="236"/>
      <c r="D12" s="236"/>
      <c r="E12" s="237"/>
      <c r="F12" s="37">
        <f>IF(F11=0,0,F11/$F11)</f>
        <v>1</v>
      </c>
      <c r="G12" s="37">
        <f>IF(G11=0,0,G11/$F11)</f>
        <v>0.55102040816326525</v>
      </c>
      <c r="H12" s="37">
        <f t="shared" ref="H12" si="4">IF(H11=0,0,H11/$F11)</f>
        <v>0.23809523809523808</v>
      </c>
      <c r="I12" s="37">
        <f>IF(I11=0,0,I11/$F11)</f>
        <v>0.16326530612244897</v>
      </c>
      <c r="J12" s="37">
        <f t="shared" ref="J12:L12" si="5">IF(J11=0,0,J11/$F11)</f>
        <v>0.21088435374149661</v>
      </c>
      <c r="K12" s="37">
        <f t="shared" si="5"/>
        <v>0.27891156462585032</v>
      </c>
      <c r="L12" s="37">
        <f t="shared" si="5"/>
        <v>0.40136054421768708</v>
      </c>
      <c r="M12" s="37">
        <f>IF(M11=0,0,M11/$F11)</f>
        <v>4.7619047619047616E-2</v>
      </c>
    </row>
    <row r="13" spans="1:14" ht="12" customHeight="1">
      <c r="A13" s="175"/>
      <c r="B13" s="232" t="s">
        <v>46</v>
      </c>
      <c r="C13" s="233"/>
      <c r="D13" s="233"/>
      <c r="E13" s="234"/>
      <c r="F13" s="41">
        <v>222</v>
      </c>
      <c r="G13" s="41">
        <v>141</v>
      </c>
      <c r="H13" s="41">
        <v>41</v>
      </c>
      <c r="I13" s="41">
        <v>34</v>
      </c>
      <c r="J13" s="41">
        <v>71</v>
      </c>
      <c r="K13" s="41">
        <v>110</v>
      </c>
      <c r="L13" s="41">
        <f t="shared" ref="L13" si="6">+F13-G13-M13</f>
        <v>70</v>
      </c>
      <c r="M13" s="41">
        <v>11</v>
      </c>
    </row>
    <row r="14" spans="1:14" ht="12" customHeight="1">
      <c r="A14" s="175"/>
      <c r="B14" s="235"/>
      <c r="C14" s="236"/>
      <c r="D14" s="236"/>
      <c r="E14" s="237"/>
      <c r="F14" s="37">
        <f>IF(F13=0,0,F13/$F13)</f>
        <v>1</v>
      </c>
      <c r="G14" s="37">
        <f>IF(G13=0,0,G13/$F13)</f>
        <v>0.63513513513513509</v>
      </c>
      <c r="H14" s="37">
        <f t="shared" ref="H14" si="7">IF(H13=0,0,H13/$F13)</f>
        <v>0.18468468468468469</v>
      </c>
      <c r="I14" s="37">
        <f>IF(I13=0,0,I13/$F13)</f>
        <v>0.15315315315315314</v>
      </c>
      <c r="J14" s="37">
        <f t="shared" ref="J14:L14" si="8">IF(J13=0,0,J13/$F13)</f>
        <v>0.31981981981981983</v>
      </c>
      <c r="K14" s="37">
        <f t="shared" si="8"/>
        <v>0.49549549549549549</v>
      </c>
      <c r="L14" s="37">
        <f t="shared" si="8"/>
        <v>0.31531531531531531</v>
      </c>
      <c r="M14" s="37">
        <f>IF(M13=0,0,M13/$F13)</f>
        <v>4.954954954954955E-2</v>
      </c>
    </row>
    <row r="15" spans="1:14" ht="12" customHeight="1">
      <c r="A15" s="175"/>
      <c r="B15" s="232" t="s">
        <v>45</v>
      </c>
      <c r="C15" s="233"/>
      <c r="D15" s="233"/>
      <c r="E15" s="234"/>
      <c r="F15" s="41">
        <v>75</v>
      </c>
      <c r="G15" s="41">
        <v>46</v>
      </c>
      <c r="H15" s="41">
        <v>5</v>
      </c>
      <c r="I15" s="41">
        <v>15</v>
      </c>
      <c r="J15" s="41">
        <v>26</v>
      </c>
      <c r="K15" s="41">
        <v>39</v>
      </c>
      <c r="L15" s="41">
        <f>+F15-G15-M15</f>
        <v>28</v>
      </c>
      <c r="M15" s="41">
        <v>1</v>
      </c>
    </row>
    <row r="16" spans="1:14" ht="12" customHeight="1">
      <c r="A16" s="175"/>
      <c r="B16" s="235"/>
      <c r="C16" s="236"/>
      <c r="D16" s="236"/>
      <c r="E16" s="237"/>
      <c r="F16" s="37">
        <f>IF(F15=0,0,F15/$F15)</f>
        <v>1</v>
      </c>
      <c r="G16" s="37">
        <f>IF(G15=0,0,G15/$F15)</f>
        <v>0.61333333333333329</v>
      </c>
      <c r="H16" s="37">
        <f t="shared" ref="H16" si="9">IF(H15=0,0,H15/$F15)</f>
        <v>6.6666666666666666E-2</v>
      </c>
      <c r="I16" s="37">
        <f>IF(I15=0,0,I15/$F15)</f>
        <v>0.2</v>
      </c>
      <c r="J16" s="37">
        <f t="shared" ref="J16:L16" si="10">IF(J15=0,0,J15/$F15)</f>
        <v>0.34666666666666668</v>
      </c>
      <c r="K16" s="37">
        <f t="shared" si="10"/>
        <v>0.52</v>
      </c>
      <c r="L16" s="37">
        <f t="shared" si="10"/>
        <v>0.37333333333333335</v>
      </c>
      <c r="M16" s="37">
        <f>IF(M15=0,0,M15/$F15)</f>
        <v>1.3333333333333334E-2</v>
      </c>
    </row>
    <row r="17" spans="1:13" ht="12" customHeight="1">
      <c r="A17" s="175"/>
      <c r="B17" s="232" t="s">
        <v>44</v>
      </c>
      <c r="C17" s="233"/>
      <c r="D17" s="233"/>
      <c r="E17" s="234"/>
      <c r="F17" s="41">
        <v>191</v>
      </c>
      <c r="G17" s="41">
        <v>102</v>
      </c>
      <c r="H17" s="41">
        <v>11</v>
      </c>
      <c r="I17" s="41">
        <v>28</v>
      </c>
      <c r="J17" s="41">
        <v>57</v>
      </c>
      <c r="K17" s="41">
        <v>79</v>
      </c>
      <c r="L17" s="41">
        <f t="shared" ref="L17" si="11">+F17-G17-M17</f>
        <v>86</v>
      </c>
      <c r="M17" s="41">
        <v>3</v>
      </c>
    </row>
    <row r="18" spans="1:13" ht="12" customHeight="1">
      <c r="A18" s="176"/>
      <c r="B18" s="235"/>
      <c r="C18" s="236"/>
      <c r="D18" s="236"/>
      <c r="E18" s="237"/>
      <c r="F18" s="37">
        <f>IF(F17=0,0,F17/$F17)</f>
        <v>1</v>
      </c>
      <c r="G18" s="37">
        <f>IF(G17=0,0,G17/$F17)</f>
        <v>0.53403141361256545</v>
      </c>
      <c r="H18" s="37">
        <f t="shared" ref="H18" si="12">IF(H17=0,0,H17/$F17)</f>
        <v>5.7591623036649213E-2</v>
      </c>
      <c r="I18" s="37">
        <f>IF(I17=0,0,I17/$F17)</f>
        <v>0.14659685863874344</v>
      </c>
      <c r="J18" s="37">
        <f t="shared" ref="J18:L18" si="13">IF(J17=0,0,J17/$F17)</f>
        <v>0.29842931937172773</v>
      </c>
      <c r="K18" s="37">
        <f t="shared" si="13"/>
        <v>0.41361256544502617</v>
      </c>
      <c r="L18" s="37">
        <f t="shared" si="13"/>
        <v>0.45026178010471202</v>
      </c>
      <c r="M18" s="37">
        <f>IF(M17=0,0,M17/$F17)</f>
        <v>1.5706806282722512E-2</v>
      </c>
    </row>
    <row r="19" spans="1:13" ht="12" customHeight="1">
      <c r="A19" s="171" t="s">
        <v>43</v>
      </c>
      <c r="B19" s="171" t="s">
        <v>42</v>
      </c>
      <c r="C19" s="43"/>
      <c r="D19" s="219" t="s">
        <v>16</v>
      </c>
      <c r="E19" s="42"/>
      <c r="F19" s="41">
        <v>231</v>
      </c>
      <c r="G19" s="41">
        <v>151</v>
      </c>
      <c r="H19" s="41">
        <v>44</v>
      </c>
      <c r="I19" s="41">
        <v>24</v>
      </c>
      <c r="J19" s="41">
        <v>59</v>
      </c>
      <c r="K19" s="41">
        <v>106</v>
      </c>
      <c r="L19" s="41">
        <f t="shared" ref="L19" si="14">+F19-G19-M19</f>
        <v>68</v>
      </c>
      <c r="M19" s="41">
        <v>12</v>
      </c>
    </row>
    <row r="20" spans="1:13" ht="12" customHeight="1">
      <c r="A20" s="172"/>
      <c r="B20" s="172"/>
      <c r="C20" s="40"/>
      <c r="D20" s="220"/>
      <c r="E20" s="39"/>
      <c r="F20" s="37">
        <f>IF(F19=0,0,F19/$F19)</f>
        <v>1</v>
      </c>
      <c r="G20" s="37">
        <f>IF(G19=0,0,G19/$F19)</f>
        <v>0.65367965367965364</v>
      </c>
      <c r="H20" s="37">
        <f t="shared" ref="H20" si="15">IF(H19=0,0,H19/$F19)</f>
        <v>0.19047619047619047</v>
      </c>
      <c r="I20" s="37">
        <f>IF(I19=0,0,I19/$F19)</f>
        <v>0.1038961038961039</v>
      </c>
      <c r="J20" s="37">
        <f t="shared" ref="J20:L20" si="16">IF(J19=0,0,J19/$F19)</f>
        <v>0.25541125541125542</v>
      </c>
      <c r="K20" s="37">
        <f t="shared" si="16"/>
        <v>0.45887445887445888</v>
      </c>
      <c r="L20" s="37">
        <f t="shared" si="16"/>
        <v>0.2943722943722944</v>
      </c>
      <c r="M20" s="37">
        <f>IF(M19=0,0,M19/$F19)</f>
        <v>5.1948051948051951E-2</v>
      </c>
    </row>
    <row r="21" spans="1:13" ht="12" customHeight="1">
      <c r="A21" s="172"/>
      <c r="B21" s="172"/>
      <c r="C21" s="43"/>
      <c r="D21" s="219" t="s">
        <v>506</v>
      </c>
      <c r="E21" s="42"/>
      <c r="F21" s="41">
        <v>27</v>
      </c>
      <c r="G21" s="41">
        <v>20</v>
      </c>
      <c r="H21" s="41">
        <v>4</v>
      </c>
      <c r="I21" s="41">
        <v>2</v>
      </c>
      <c r="J21" s="41">
        <v>13</v>
      </c>
      <c r="K21" s="41">
        <v>15</v>
      </c>
      <c r="L21" s="41">
        <f t="shared" ref="L21" si="17">+F21-G21-M21</f>
        <v>6</v>
      </c>
      <c r="M21" s="41">
        <v>1</v>
      </c>
    </row>
    <row r="22" spans="1:13" ht="12" customHeight="1">
      <c r="A22" s="172"/>
      <c r="B22" s="172"/>
      <c r="C22" s="40"/>
      <c r="D22" s="220"/>
      <c r="E22" s="39"/>
      <c r="F22" s="37">
        <f>IF(F21=0,0,F21/$F21)</f>
        <v>1</v>
      </c>
      <c r="G22" s="37">
        <f>IF(G21=0,0,G21/$F21)</f>
        <v>0.7407407407407407</v>
      </c>
      <c r="H22" s="37">
        <f t="shared" ref="H22" si="18">IF(H21=0,0,H21/$F21)</f>
        <v>0.14814814814814814</v>
      </c>
      <c r="I22" s="37">
        <f>IF(I21=0,0,I21/$F21)</f>
        <v>7.407407407407407E-2</v>
      </c>
      <c r="J22" s="37">
        <f t="shared" ref="J22:L22" si="19">IF(J21=0,0,J21/$F21)</f>
        <v>0.48148148148148145</v>
      </c>
      <c r="K22" s="37">
        <f t="shared" si="19"/>
        <v>0.55555555555555558</v>
      </c>
      <c r="L22" s="37">
        <f t="shared" si="19"/>
        <v>0.22222222222222221</v>
      </c>
      <c r="M22" s="37">
        <f>IF(M21=0,0,M21/$F21)</f>
        <v>3.7037037037037035E-2</v>
      </c>
    </row>
    <row r="23" spans="1:13" ht="12" customHeight="1">
      <c r="A23" s="172"/>
      <c r="B23" s="172"/>
      <c r="C23" s="43"/>
      <c r="D23" s="219" t="s">
        <v>507</v>
      </c>
      <c r="E23" s="42"/>
      <c r="F23" s="41">
        <v>4</v>
      </c>
      <c r="G23" s="41">
        <v>3</v>
      </c>
      <c r="H23" s="41">
        <v>1</v>
      </c>
      <c r="I23" s="41">
        <v>0</v>
      </c>
      <c r="J23" s="41">
        <v>0</v>
      </c>
      <c r="K23" s="41">
        <v>2</v>
      </c>
      <c r="L23" s="41">
        <f t="shared" ref="L23" si="20">+F23-G23-M23</f>
        <v>1</v>
      </c>
      <c r="M23" s="41">
        <v>0</v>
      </c>
    </row>
    <row r="24" spans="1:13" ht="12" customHeight="1">
      <c r="A24" s="172"/>
      <c r="B24" s="172"/>
      <c r="C24" s="40"/>
      <c r="D24" s="220"/>
      <c r="E24" s="39"/>
      <c r="F24" s="37">
        <f>IF(F23=0,0,F23/$F23)</f>
        <v>1</v>
      </c>
      <c r="G24" s="37">
        <f>IF(G23=0,0,G23/$F23)</f>
        <v>0.75</v>
      </c>
      <c r="H24" s="37">
        <f t="shared" ref="H24" si="21">IF(H23=0,0,H23/$F23)</f>
        <v>0.25</v>
      </c>
      <c r="I24" s="37">
        <f>IF(I23=0,0,I23/$F23)</f>
        <v>0</v>
      </c>
      <c r="J24" s="37">
        <f t="shared" ref="J24:L24" si="22">IF(J23=0,0,J23/$F23)</f>
        <v>0</v>
      </c>
      <c r="K24" s="37">
        <f t="shared" si="22"/>
        <v>0.5</v>
      </c>
      <c r="L24" s="37">
        <f t="shared" si="22"/>
        <v>0.25</v>
      </c>
      <c r="M24" s="37">
        <f>IF(M23=0,0,M23/$F23)</f>
        <v>0</v>
      </c>
    </row>
    <row r="25" spans="1:13" ht="12" customHeight="1">
      <c r="A25" s="172"/>
      <c r="B25" s="172"/>
      <c r="C25" s="43"/>
      <c r="D25" s="225" t="s">
        <v>508</v>
      </c>
      <c r="E25" s="117"/>
      <c r="F25" s="106">
        <v>20</v>
      </c>
      <c r="G25" s="106">
        <v>13</v>
      </c>
      <c r="H25" s="106">
        <v>4</v>
      </c>
      <c r="I25" s="41">
        <v>5</v>
      </c>
      <c r="J25" s="41">
        <v>5</v>
      </c>
      <c r="K25" s="41">
        <v>10</v>
      </c>
      <c r="L25" s="41">
        <f t="shared" ref="L25" si="23">+F25-G25-M25</f>
        <v>4</v>
      </c>
      <c r="M25" s="41">
        <v>3</v>
      </c>
    </row>
    <row r="26" spans="1:13" ht="12" customHeight="1">
      <c r="A26" s="172"/>
      <c r="B26" s="172"/>
      <c r="C26" s="40"/>
      <c r="D26" s="226"/>
      <c r="E26" s="118"/>
      <c r="F26" s="37">
        <f>IF(F25=0,0,F25/$F25)</f>
        <v>1</v>
      </c>
      <c r="G26" s="37">
        <f>IF(G25=0,0,G25/$F25)</f>
        <v>0.65</v>
      </c>
      <c r="H26" s="37">
        <f t="shared" ref="H26" si="24">IF(H25=0,0,H25/$F25)</f>
        <v>0.2</v>
      </c>
      <c r="I26" s="37">
        <f>IF(I25=0,0,I25/$F25)</f>
        <v>0.25</v>
      </c>
      <c r="J26" s="37">
        <f t="shared" ref="J26:L26" si="25">IF(J25=0,0,J25/$F25)</f>
        <v>0.25</v>
      </c>
      <c r="K26" s="37">
        <f t="shared" si="25"/>
        <v>0.5</v>
      </c>
      <c r="L26" s="37">
        <f t="shared" si="25"/>
        <v>0.2</v>
      </c>
      <c r="M26" s="37">
        <f>IF(M25=0,0,M25/$F25)</f>
        <v>0.15</v>
      </c>
    </row>
    <row r="27" spans="1:13" ht="12" customHeight="1">
      <c r="A27" s="172"/>
      <c r="B27" s="172"/>
      <c r="C27" s="43"/>
      <c r="D27" s="219" t="s">
        <v>509</v>
      </c>
      <c r="E27" s="42"/>
      <c r="F27" s="41">
        <v>2</v>
      </c>
      <c r="G27" s="41">
        <v>1</v>
      </c>
      <c r="H27" s="41">
        <v>1</v>
      </c>
      <c r="I27" s="41">
        <v>0</v>
      </c>
      <c r="J27" s="41">
        <v>0</v>
      </c>
      <c r="K27" s="41">
        <v>0</v>
      </c>
      <c r="L27" s="41">
        <f t="shared" ref="L27" si="26">+F27-G27-M27</f>
        <v>1</v>
      </c>
      <c r="M27" s="41">
        <v>0</v>
      </c>
    </row>
    <row r="28" spans="1:13" ht="12" customHeight="1">
      <c r="A28" s="172"/>
      <c r="B28" s="172"/>
      <c r="C28" s="40"/>
      <c r="D28" s="220"/>
      <c r="E28" s="39"/>
      <c r="F28" s="37">
        <f>IF(F27=0,0,F27/$F27)</f>
        <v>1</v>
      </c>
      <c r="G28" s="37">
        <f>IF(G27=0,0,G27/$F27)</f>
        <v>0.5</v>
      </c>
      <c r="H28" s="37">
        <f t="shared" ref="H28" si="27">IF(H27=0,0,H27/$F27)</f>
        <v>0.5</v>
      </c>
      <c r="I28" s="37">
        <f>IF(I27=0,0,I27/$F27)</f>
        <v>0</v>
      </c>
      <c r="J28" s="37">
        <f t="shared" ref="J28:L28" si="28">IF(J27=0,0,J27/$F27)</f>
        <v>0</v>
      </c>
      <c r="K28" s="37">
        <f t="shared" si="28"/>
        <v>0</v>
      </c>
      <c r="L28" s="37">
        <f t="shared" si="28"/>
        <v>0.5</v>
      </c>
      <c r="M28" s="37">
        <f>IF(M27=0,0,M27/$F27)</f>
        <v>0</v>
      </c>
    </row>
    <row r="29" spans="1:13" ht="12" customHeight="1">
      <c r="A29" s="172"/>
      <c r="B29" s="172"/>
      <c r="C29" s="43"/>
      <c r="D29" s="219" t="s">
        <v>510</v>
      </c>
      <c r="E29" s="42"/>
      <c r="F29" s="41">
        <v>5</v>
      </c>
      <c r="G29" s="41">
        <v>4</v>
      </c>
      <c r="H29" s="41">
        <v>0</v>
      </c>
      <c r="I29" s="41">
        <v>0</v>
      </c>
      <c r="J29" s="41">
        <v>3</v>
      </c>
      <c r="K29" s="41">
        <v>3</v>
      </c>
      <c r="L29" s="41">
        <f t="shared" ref="L29" si="29">+F29-G29-M29</f>
        <v>1</v>
      </c>
      <c r="M29" s="41">
        <v>0</v>
      </c>
    </row>
    <row r="30" spans="1:13" ht="12" customHeight="1">
      <c r="A30" s="172"/>
      <c r="B30" s="172"/>
      <c r="C30" s="40"/>
      <c r="D30" s="220"/>
      <c r="E30" s="39"/>
      <c r="F30" s="37">
        <f>IF(F29=0,0,F29/$F29)</f>
        <v>1</v>
      </c>
      <c r="G30" s="37">
        <f>IF(G29=0,0,G29/$F29)</f>
        <v>0.8</v>
      </c>
      <c r="H30" s="37">
        <f t="shared" ref="H30" si="30">IF(H29=0,0,H29/$F29)</f>
        <v>0</v>
      </c>
      <c r="I30" s="37">
        <f>IF(I29=0,0,I29/$F29)</f>
        <v>0</v>
      </c>
      <c r="J30" s="37">
        <f t="shared" ref="J30:L30" si="31">IF(J29=0,0,J29/$F29)</f>
        <v>0.6</v>
      </c>
      <c r="K30" s="37">
        <f t="shared" si="31"/>
        <v>0.6</v>
      </c>
      <c r="L30" s="37">
        <f t="shared" si="31"/>
        <v>0.2</v>
      </c>
      <c r="M30" s="37">
        <f>IF(M29=0,0,M29/$F29)</f>
        <v>0</v>
      </c>
    </row>
    <row r="31" spans="1:13" ht="12" customHeight="1">
      <c r="A31" s="172"/>
      <c r="B31" s="172"/>
      <c r="C31" s="43"/>
      <c r="D31" s="219" t="s">
        <v>511</v>
      </c>
      <c r="E31" s="42"/>
      <c r="F31" s="41">
        <v>1</v>
      </c>
      <c r="G31" s="41">
        <v>1</v>
      </c>
      <c r="H31" s="41">
        <v>0</v>
      </c>
      <c r="I31" s="41">
        <v>0</v>
      </c>
      <c r="J31" s="41">
        <v>1</v>
      </c>
      <c r="K31" s="41">
        <v>1</v>
      </c>
      <c r="L31" s="41">
        <f t="shared" ref="L31" si="32">+F31-G31-M31</f>
        <v>0</v>
      </c>
      <c r="M31" s="41">
        <v>0</v>
      </c>
    </row>
    <row r="32" spans="1:13" ht="12" customHeight="1">
      <c r="A32" s="172"/>
      <c r="B32" s="172"/>
      <c r="C32" s="40"/>
      <c r="D32" s="220"/>
      <c r="E32" s="39"/>
      <c r="F32" s="37">
        <f>IF(F31=0,0,F31/$F31)</f>
        <v>1</v>
      </c>
      <c r="G32" s="37">
        <f>IF(G31=0,0,G31/$F31)</f>
        <v>1</v>
      </c>
      <c r="H32" s="37">
        <f t="shared" ref="H32" si="33">IF(H31=0,0,H31/$F31)</f>
        <v>0</v>
      </c>
      <c r="I32" s="37">
        <f>IF(I31=0,0,I31/$F31)</f>
        <v>0</v>
      </c>
      <c r="J32" s="37">
        <f t="shared" ref="J32:L32" si="34">IF(J31=0,0,J31/$F31)</f>
        <v>1</v>
      </c>
      <c r="K32" s="37">
        <f t="shared" si="34"/>
        <v>1</v>
      </c>
      <c r="L32" s="37">
        <f t="shared" si="34"/>
        <v>0</v>
      </c>
      <c r="M32" s="37">
        <f>IF(M31=0,0,M31/$F31)</f>
        <v>0</v>
      </c>
    </row>
    <row r="33" spans="1:13" ht="12" customHeight="1">
      <c r="A33" s="172"/>
      <c r="B33" s="172"/>
      <c r="C33" s="43"/>
      <c r="D33" s="219" t="s">
        <v>512</v>
      </c>
      <c r="E33" s="42"/>
      <c r="F33" s="41">
        <v>5</v>
      </c>
      <c r="G33" s="41">
        <v>3</v>
      </c>
      <c r="H33" s="41">
        <v>1</v>
      </c>
      <c r="I33" s="41">
        <v>2</v>
      </c>
      <c r="J33" s="41">
        <v>2</v>
      </c>
      <c r="K33" s="41">
        <v>2</v>
      </c>
      <c r="L33" s="41">
        <f t="shared" ref="L33" si="35">+F33-G33-M33</f>
        <v>1</v>
      </c>
      <c r="M33" s="41">
        <v>1</v>
      </c>
    </row>
    <row r="34" spans="1:13" ht="12" customHeight="1">
      <c r="A34" s="172"/>
      <c r="B34" s="172"/>
      <c r="C34" s="40"/>
      <c r="D34" s="220"/>
      <c r="E34" s="39"/>
      <c r="F34" s="37">
        <f>IF(F33=0,0,F33/$F33)</f>
        <v>1</v>
      </c>
      <c r="G34" s="37">
        <f>IF(G33=0,0,G33/$F33)</f>
        <v>0.6</v>
      </c>
      <c r="H34" s="37">
        <f t="shared" ref="H34" si="36">IF(H33=0,0,H33/$F33)</f>
        <v>0.2</v>
      </c>
      <c r="I34" s="37">
        <f>IF(I33=0,0,I33/$F33)</f>
        <v>0.4</v>
      </c>
      <c r="J34" s="37">
        <f t="shared" ref="J34:L34" si="37">IF(J33=0,0,J33/$F33)</f>
        <v>0.4</v>
      </c>
      <c r="K34" s="37">
        <f t="shared" si="37"/>
        <v>0.4</v>
      </c>
      <c r="L34" s="37">
        <f t="shared" si="37"/>
        <v>0.2</v>
      </c>
      <c r="M34" s="37">
        <f>IF(M33=0,0,M33/$F33)</f>
        <v>0.2</v>
      </c>
    </row>
    <row r="35" spans="1:13" ht="12" customHeight="1">
      <c r="A35" s="172"/>
      <c r="B35" s="172"/>
      <c r="C35" s="43"/>
      <c r="D35" s="219" t="s">
        <v>513</v>
      </c>
      <c r="E35" s="42"/>
      <c r="F35" s="41">
        <v>11</v>
      </c>
      <c r="G35" s="41">
        <v>8</v>
      </c>
      <c r="H35" s="41">
        <v>3</v>
      </c>
      <c r="I35" s="41">
        <v>5</v>
      </c>
      <c r="J35" s="41">
        <v>4</v>
      </c>
      <c r="K35" s="41">
        <v>6</v>
      </c>
      <c r="L35" s="41">
        <f t="shared" ref="L35" si="38">+F35-G35-M35</f>
        <v>3</v>
      </c>
      <c r="M35" s="41">
        <v>0</v>
      </c>
    </row>
    <row r="36" spans="1:13" ht="12" customHeight="1">
      <c r="A36" s="172"/>
      <c r="B36" s="172"/>
      <c r="C36" s="40"/>
      <c r="D36" s="220"/>
      <c r="E36" s="39"/>
      <c r="F36" s="37">
        <f>IF(F35=0,0,F35/$F35)</f>
        <v>1</v>
      </c>
      <c r="G36" s="37">
        <f>IF(G35=0,0,G35/$F35)</f>
        <v>0.72727272727272729</v>
      </c>
      <c r="H36" s="37">
        <f t="shared" ref="H36" si="39">IF(H35=0,0,H35/$F35)</f>
        <v>0.27272727272727271</v>
      </c>
      <c r="I36" s="37">
        <f>IF(I35=0,0,I35/$F35)</f>
        <v>0.45454545454545453</v>
      </c>
      <c r="J36" s="37">
        <f t="shared" ref="J36:L36" si="40">IF(J35=0,0,J35/$F35)</f>
        <v>0.36363636363636365</v>
      </c>
      <c r="K36" s="37">
        <f t="shared" si="40"/>
        <v>0.54545454545454541</v>
      </c>
      <c r="L36" s="37">
        <f t="shared" si="40"/>
        <v>0.27272727272727271</v>
      </c>
      <c r="M36" s="37">
        <f>IF(M35=0,0,M35/$F35)</f>
        <v>0</v>
      </c>
    </row>
    <row r="37" spans="1:13" ht="12" customHeight="1">
      <c r="A37" s="172"/>
      <c r="B37" s="172"/>
      <c r="C37" s="43"/>
      <c r="D37" s="219" t="s">
        <v>514</v>
      </c>
      <c r="E37" s="42"/>
      <c r="F37" s="41">
        <v>1</v>
      </c>
      <c r="G37" s="41">
        <v>0</v>
      </c>
      <c r="H37" s="41">
        <v>0</v>
      </c>
      <c r="I37" s="41">
        <v>0</v>
      </c>
      <c r="J37" s="41">
        <v>0</v>
      </c>
      <c r="K37" s="41">
        <v>0</v>
      </c>
      <c r="L37" s="41">
        <f t="shared" ref="L37" si="41">+F37-G37-M37</f>
        <v>1</v>
      </c>
      <c r="M37" s="41">
        <v>0</v>
      </c>
    </row>
    <row r="38" spans="1:13" ht="12" customHeight="1">
      <c r="A38" s="172"/>
      <c r="B38" s="172"/>
      <c r="C38" s="40"/>
      <c r="D38" s="220"/>
      <c r="E38" s="39"/>
      <c r="F38" s="37">
        <f>IF(F37=0,0,F37/$F37)</f>
        <v>1</v>
      </c>
      <c r="G38" s="37">
        <f>IF(G37=0,0,G37/$F37)</f>
        <v>0</v>
      </c>
      <c r="H38" s="37">
        <f t="shared" ref="H38" si="42">IF(H37=0,0,H37/$F37)</f>
        <v>0</v>
      </c>
      <c r="I38" s="37">
        <f>IF(I37=0,0,I37/$F37)</f>
        <v>0</v>
      </c>
      <c r="J38" s="37">
        <f t="shared" ref="J38:L38" si="43">IF(J37=0,0,J37/$F37)</f>
        <v>0</v>
      </c>
      <c r="K38" s="37">
        <f t="shared" si="43"/>
        <v>0</v>
      </c>
      <c r="L38" s="37">
        <f t="shared" si="43"/>
        <v>1</v>
      </c>
      <c r="M38" s="37">
        <f>IF(M37=0,0,M37/$F37)</f>
        <v>0</v>
      </c>
    </row>
    <row r="39" spans="1:13" ht="12" customHeight="1">
      <c r="A39" s="172"/>
      <c r="B39" s="172"/>
      <c r="C39" s="43"/>
      <c r="D39" s="219" t="s">
        <v>515</v>
      </c>
      <c r="E39" s="42"/>
      <c r="F39" s="41">
        <v>8</v>
      </c>
      <c r="G39" s="41">
        <v>6</v>
      </c>
      <c r="H39" s="41">
        <v>2</v>
      </c>
      <c r="I39" s="41">
        <v>0</v>
      </c>
      <c r="J39" s="41">
        <v>2</v>
      </c>
      <c r="K39" s="41">
        <v>5</v>
      </c>
      <c r="L39" s="41">
        <f t="shared" ref="L39" si="44">+F39-G39-M39</f>
        <v>2</v>
      </c>
      <c r="M39" s="41">
        <v>0</v>
      </c>
    </row>
    <row r="40" spans="1:13" ht="12" customHeight="1">
      <c r="A40" s="172"/>
      <c r="B40" s="172"/>
      <c r="C40" s="40"/>
      <c r="D40" s="220"/>
      <c r="E40" s="39"/>
      <c r="F40" s="37">
        <f>IF(F39=0,0,F39/$F39)</f>
        <v>1</v>
      </c>
      <c r="G40" s="37">
        <f>IF(G39=0,0,G39/$F39)</f>
        <v>0.75</v>
      </c>
      <c r="H40" s="37">
        <f t="shared" ref="H40" si="45">IF(H39=0,0,H39/$F39)</f>
        <v>0.25</v>
      </c>
      <c r="I40" s="37">
        <f>IF(I39=0,0,I39/$F39)</f>
        <v>0</v>
      </c>
      <c r="J40" s="37">
        <f t="shared" ref="J40:L40" si="46">IF(J39=0,0,J39/$F39)</f>
        <v>0.25</v>
      </c>
      <c r="K40" s="37">
        <f t="shared" si="46"/>
        <v>0.625</v>
      </c>
      <c r="L40" s="37">
        <f t="shared" si="46"/>
        <v>0.25</v>
      </c>
      <c r="M40" s="37">
        <f>IF(M39=0,0,M39/$F39)</f>
        <v>0</v>
      </c>
    </row>
    <row r="41" spans="1:13" ht="12" customHeight="1">
      <c r="A41" s="172"/>
      <c r="B41" s="172"/>
      <c r="C41" s="43"/>
      <c r="D41" s="219" t="s">
        <v>516</v>
      </c>
      <c r="E41" s="42"/>
      <c r="F41" s="41">
        <v>1</v>
      </c>
      <c r="G41" s="41">
        <v>1</v>
      </c>
      <c r="H41" s="41">
        <v>1</v>
      </c>
      <c r="I41" s="41">
        <v>0</v>
      </c>
      <c r="J41" s="41">
        <v>0</v>
      </c>
      <c r="K41" s="41">
        <v>0</v>
      </c>
      <c r="L41" s="41">
        <f t="shared" ref="L41" si="47">+F41-G41-M41</f>
        <v>0</v>
      </c>
      <c r="M41" s="41">
        <v>0</v>
      </c>
    </row>
    <row r="42" spans="1:13" ht="12" customHeight="1">
      <c r="A42" s="172"/>
      <c r="B42" s="172"/>
      <c r="C42" s="40"/>
      <c r="D42" s="220"/>
      <c r="E42" s="39"/>
      <c r="F42" s="37">
        <f>IF(F41=0,0,F41/$F41)</f>
        <v>1</v>
      </c>
      <c r="G42" s="37">
        <f>IF(G41=0,0,G41/$F41)</f>
        <v>1</v>
      </c>
      <c r="H42" s="37">
        <f t="shared" ref="H42" si="48">IF(H41=0,0,H41/$F41)</f>
        <v>1</v>
      </c>
      <c r="I42" s="37">
        <f>IF(I41=0,0,I41/$F41)</f>
        <v>0</v>
      </c>
      <c r="J42" s="37">
        <f t="shared" ref="J42:L42" si="49">IF(J41=0,0,J41/$F41)</f>
        <v>0</v>
      </c>
      <c r="K42" s="37">
        <f t="shared" si="49"/>
        <v>0</v>
      </c>
      <c r="L42" s="37">
        <f t="shared" si="49"/>
        <v>0</v>
      </c>
      <c r="M42" s="37">
        <f>IF(M41=0,0,M41/$F41)</f>
        <v>0</v>
      </c>
    </row>
    <row r="43" spans="1:13" ht="12" customHeight="1">
      <c r="A43" s="172"/>
      <c r="B43" s="172"/>
      <c r="C43" s="43"/>
      <c r="D43" s="219" t="s">
        <v>517</v>
      </c>
      <c r="E43" s="42"/>
      <c r="F43" s="41">
        <v>2</v>
      </c>
      <c r="G43" s="41">
        <v>1</v>
      </c>
      <c r="H43" s="41">
        <v>0</v>
      </c>
      <c r="I43" s="41">
        <v>0</v>
      </c>
      <c r="J43" s="41">
        <v>0</v>
      </c>
      <c r="K43" s="41">
        <v>1</v>
      </c>
      <c r="L43" s="41">
        <f t="shared" ref="L43" si="50">+F43-G43-M43</f>
        <v>0</v>
      </c>
      <c r="M43" s="41">
        <v>1</v>
      </c>
    </row>
    <row r="44" spans="1:13" ht="12" customHeight="1">
      <c r="A44" s="172"/>
      <c r="B44" s="172"/>
      <c r="C44" s="40"/>
      <c r="D44" s="220"/>
      <c r="E44" s="39"/>
      <c r="F44" s="37">
        <f>IF(F43=0,0,F43/$F43)</f>
        <v>1</v>
      </c>
      <c r="G44" s="37">
        <f>IF(G43=0,0,G43/$F43)</f>
        <v>0.5</v>
      </c>
      <c r="H44" s="37">
        <f t="shared" ref="H44" si="51">IF(H43=0,0,H43/$F43)</f>
        <v>0</v>
      </c>
      <c r="I44" s="37">
        <f>IF(I43=0,0,I43/$F43)</f>
        <v>0</v>
      </c>
      <c r="J44" s="37">
        <f t="shared" ref="J44:L44" si="52">IF(J43=0,0,J43/$F43)</f>
        <v>0</v>
      </c>
      <c r="K44" s="37">
        <f t="shared" si="52"/>
        <v>0.5</v>
      </c>
      <c r="L44" s="37">
        <f t="shared" si="52"/>
        <v>0</v>
      </c>
      <c r="M44" s="37">
        <f>IF(M43=0,0,M43/$F43)</f>
        <v>0.5</v>
      </c>
    </row>
    <row r="45" spans="1:13" ht="12" customHeight="1">
      <c r="A45" s="172"/>
      <c r="B45" s="172"/>
      <c r="C45" s="43"/>
      <c r="D45" s="219" t="s">
        <v>518</v>
      </c>
      <c r="E45" s="42"/>
      <c r="F45" s="41">
        <v>6</v>
      </c>
      <c r="G45" s="41">
        <v>3</v>
      </c>
      <c r="H45" s="41">
        <v>1</v>
      </c>
      <c r="I45" s="41">
        <v>1</v>
      </c>
      <c r="J45" s="41">
        <v>3</v>
      </c>
      <c r="K45" s="41">
        <v>1</v>
      </c>
      <c r="L45" s="41">
        <f t="shared" ref="L45" si="53">+F45-G45-M45</f>
        <v>2</v>
      </c>
      <c r="M45" s="41">
        <v>1</v>
      </c>
    </row>
    <row r="46" spans="1:13" ht="12" customHeight="1">
      <c r="A46" s="172"/>
      <c r="B46" s="172"/>
      <c r="C46" s="40"/>
      <c r="D46" s="220"/>
      <c r="E46" s="39"/>
      <c r="F46" s="37">
        <f>IF(F45=0,0,F45/$F45)</f>
        <v>1</v>
      </c>
      <c r="G46" s="37">
        <f>IF(G45=0,0,G45/$F45)</f>
        <v>0.5</v>
      </c>
      <c r="H46" s="37">
        <f t="shared" ref="H46" si="54">IF(H45=0,0,H45/$F45)</f>
        <v>0.16666666666666666</v>
      </c>
      <c r="I46" s="37">
        <f>IF(I45=0,0,I45/$F45)</f>
        <v>0.16666666666666666</v>
      </c>
      <c r="J46" s="37">
        <f t="shared" ref="J46:L46" si="55">IF(J45=0,0,J45/$F45)</f>
        <v>0.5</v>
      </c>
      <c r="K46" s="37">
        <f t="shared" si="55"/>
        <v>0.16666666666666666</v>
      </c>
      <c r="L46" s="37">
        <f t="shared" si="55"/>
        <v>0.33333333333333331</v>
      </c>
      <c r="M46" s="37">
        <f>IF(M45=0,0,M45/$F45)</f>
        <v>0.16666666666666666</v>
      </c>
    </row>
    <row r="47" spans="1:13" ht="12" customHeight="1">
      <c r="A47" s="172"/>
      <c r="B47" s="172"/>
      <c r="C47" s="43"/>
      <c r="D47" s="219" t="s">
        <v>519</v>
      </c>
      <c r="E47" s="42"/>
      <c r="F47" s="41">
        <v>3</v>
      </c>
      <c r="G47" s="41">
        <v>3</v>
      </c>
      <c r="H47" s="41">
        <v>1</v>
      </c>
      <c r="I47" s="41">
        <v>0</v>
      </c>
      <c r="J47" s="41">
        <v>0</v>
      </c>
      <c r="K47" s="41">
        <v>2</v>
      </c>
      <c r="L47" s="41">
        <f t="shared" ref="L47" si="56">+F47-G47-M47</f>
        <v>0</v>
      </c>
      <c r="M47" s="41">
        <v>0</v>
      </c>
    </row>
    <row r="48" spans="1:13" ht="12" customHeight="1">
      <c r="A48" s="172"/>
      <c r="B48" s="172"/>
      <c r="C48" s="40"/>
      <c r="D48" s="220"/>
      <c r="E48" s="39"/>
      <c r="F48" s="37">
        <f>IF(F47=0,0,F47/$F47)</f>
        <v>1</v>
      </c>
      <c r="G48" s="37">
        <f>IF(G47=0,0,G47/$F47)</f>
        <v>1</v>
      </c>
      <c r="H48" s="37">
        <f t="shared" ref="H48" si="57">IF(H47=0,0,H47/$F47)</f>
        <v>0.33333333333333331</v>
      </c>
      <c r="I48" s="37">
        <f>IF(I47=0,0,I47/$F47)</f>
        <v>0</v>
      </c>
      <c r="J48" s="37">
        <f t="shared" ref="J48:L48" si="58">IF(J47=0,0,J47/$F47)</f>
        <v>0</v>
      </c>
      <c r="K48" s="37">
        <f t="shared" si="58"/>
        <v>0.66666666666666663</v>
      </c>
      <c r="L48" s="37">
        <f t="shared" si="58"/>
        <v>0</v>
      </c>
      <c r="M48" s="37">
        <f>IF(M47=0,0,M47/$F47)</f>
        <v>0</v>
      </c>
    </row>
    <row r="49" spans="1:13" ht="12" customHeight="1">
      <c r="A49" s="172"/>
      <c r="B49" s="172"/>
      <c r="C49" s="43"/>
      <c r="D49" s="219" t="s">
        <v>520</v>
      </c>
      <c r="E49" s="42"/>
      <c r="F49" s="41">
        <v>5</v>
      </c>
      <c r="G49" s="41">
        <v>2</v>
      </c>
      <c r="H49" s="41">
        <v>1</v>
      </c>
      <c r="I49" s="41">
        <v>0</v>
      </c>
      <c r="J49" s="41">
        <v>0</v>
      </c>
      <c r="K49" s="41">
        <v>1</v>
      </c>
      <c r="L49" s="41">
        <f t="shared" ref="L49" si="59">+F49-G49-M49</f>
        <v>2</v>
      </c>
      <c r="M49" s="41">
        <v>1</v>
      </c>
    </row>
    <row r="50" spans="1:13" ht="12" customHeight="1">
      <c r="A50" s="172"/>
      <c r="B50" s="172"/>
      <c r="C50" s="40"/>
      <c r="D50" s="220"/>
      <c r="E50" s="39"/>
      <c r="F50" s="37">
        <f>IF(F49=0,0,F49/$F49)</f>
        <v>1</v>
      </c>
      <c r="G50" s="37">
        <f>IF(G49=0,0,G49/$F49)</f>
        <v>0.4</v>
      </c>
      <c r="H50" s="37">
        <f t="shared" ref="H50" si="60">IF(H49=0,0,H49/$F49)</f>
        <v>0.2</v>
      </c>
      <c r="I50" s="37">
        <f>IF(I49=0,0,I49/$F49)</f>
        <v>0</v>
      </c>
      <c r="J50" s="37">
        <f t="shared" ref="J50:L50" si="61">IF(J49=0,0,J49/$F49)</f>
        <v>0</v>
      </c>
      <c r="K50" s="37">
        <f t="shared" si="61"/>
        <v>0.2</v>
      </c>
      <c r="L50" s="37">
        <f t="shared" si="61"/>
        <v>0.4</v>
      </c>
      <c r="M50" s="37">
        <f>IF(M49=0,0,M49/$F49)</f>
        <v>0.2</v>
      </c>
    </row>
    <row r="51" spans="1:13" ht="12" customHeight="1">
      <c r="A51" s="172"/>
      <c r="B51" s="172"/>
      <c r="C51" s="43"/>
      <c r="D51" s="219" t="s">
        <v>521</v>
      </c>
      <c r="E51" s="42"/>
      <c r="F51" s="41">
        <v>15</v>
      </c>
      <c r="G51" s="41">
        <v>9</v>
      </c>
      <c r="H51" s="41">
        <v>6</v>
      </c>
      <c r="I51" s="41">
        <v>1</v>
      </c>
      <c r="J51" s="41">
        <v>1</v>
      </c>
      <c r="K51" s="41">
        <v>6</v>
      </c>
      <c r="L51" s="41">
        <f t="shared" ref="L51" si="62">+F51-G51-M51</f>
        <v>4</v>
      </c>
      <c r="M51" s="41">
        <v>2</v>
      </c>
    </row>
    <row r="52" spans="1:13" ht="12" customHeight="1">
      <c r="A52" s="172"/>
      <c r="B52" s="172"/>
      <c r="C52" s="40"/>
      <c r="D52" s="220"/>
      <c r="E52" s="39"/>
      <c r="F52" s="37">
        <f>IF(F51=0,0,F51/$F51)</f>
        <v>1</v>
      </c>
      <c r="G52" s="37">
        <f>IF(G51=0,0,G51/$F51)</f>
        <v>0.6</v>
      </c>
      <c r="H52" s="37">
        <f t="shared" ref="H52" si="63">IF(H51=0,0,H51/$F51)</f>
        <v>0.4</v>
      </c>
      <c r="I52" s="37">
        <f>IF(I51=0,0,I51/$F51)</f>
        <v>6.6666666666666666E-2</v>
      </c>
      <c r="J52" s="37">
        <f t="shared" ref="J52:L52" si="64">IF(J51=0,0,J51/$F51)</f>
        <v>6.6666666666666666E-2</v>
      </c>
      <c r="K52" s="37">
        <f t="shared" si="64"/>
        <v>0.4</v>
      </c>
      <c r="L52" s="37">
        <f t="shared" si="64"/>
        <v>0.26666666666666666</v>
      </c>
      <c r="M52" s="37">
        <f>IF(M51=0,0,M51/$F51)</f>
        <v>0.13333333333333333</v>
      </c>
    </row>
    <row r="53" spans="1:13" ht="12" customHeight="1">
      <c r="A53" s="172"/>
      <c r="B53" s="172"/>
      <c r="C53" s="43"/>
      <c r="D53" s="219" t="s">
        <v>522</v>
      </c>
      <c r="E53" s="42"/>
      <c r="F53" s="41">
        <v>5</v>
      </c>
      <c r="G53" s="41">
        <v>2</v>
      </c>
      <c r="H53" s="41">
        <v>0</v>
      </c>
      <c r="I53" s="41">
        <v>0</v>
      </c>
      <c r="J53" s="41">
        <v>1</v>
      </c>
      <c r="K53" s="41">
        <v>1</v>
      </c>
      <c r="L53" s="41">
        <f t="shared" ref="L53" si="65">+F53-G53-M53</f>
        <v>3</v>
      </c>
      <c r="M53" s="41">
        <v>0</v>
      </c>
    </row>
    <row r="54" spans="1:13" ht="12" customHeight="1">
      <c r="A54" s="172"/>
      <c r="B54" s="172"/>
      <c r="C54" s="40"/>
      <c r="D54" s="220"/>
      <c r="E54" s="39"/>
      <c r="F54" s="37">
        <f>IF(F53=0,0,F53/$F53)</f>
        <v>1</v>
      </c>
      <c r="G54" s="37">
        <f>IF(G53=0,0,G53/$F53)</f>
        <v>0.4</v>
      </c>
      <c r="H54" s="37">
        <f t="shared" ref="H54" si="66">IF(H53=0,0,H53/$F53)</f>
        <v>0</v>
      </c>
      <c r="I54" s="37">
        <f>IF(I53=0,0,I53/$F53)</f>
        <v>0</v>
      </c>
      <c r="J54" s="37">
        <f t="shared" ref="J54:L54" si="67">IF(J53=0,0,J53/$F53)</f>
        <v>0.2</v>
      </c>
      <c r="K54" s="37">
        <f t="shared" si="67"/>
        <v>0.2</v>
      </c>
      <c r="L54" s="37">
        <f t="shared" si="67"/>
        <v>0.6</v>
      </c>
      <c r="M54" s="37">
        <f>IF(M53=0,0,M53/$F53)</f>
        <v>0</v>
      </c>
    </row>
    <row r="55" spans="1:13" ht="12" customHeight="1">
      <c r="A55" s="172"/>
      <c r="B55" s="172"/>
      <c r="C55" s="43"/>
      <c r="D55" s="219" t="s">
        <v>523</v>
      </c>
      <c r="E55" s="42"/>
      <c r="F55" s="41">
        <v>31</v>
      </c>
      <c r="G55" s="41">
        <v>18</v>
      </c>
      <c r="H55" s="41">
        <v>8</v>
      </c>
      <c r="I55" s="41">
        <v>1</v>
      </c>
      <c r="J55" s="41">
        <v>3</v>
      </c>
      <c r="K55" s="41">
        <v>12</v>
      </c>
      <c r="L55" s="41">
        <f t="shared" ref="L55" si="68">+F55-G55-M55</f>
        <v>11</v>
      </c>
      <c r="M55" s="41">
        <v>2</v>
      </c>
    </row>
    <row r="56" spans="1:13" ht="12" customHeight="1">
      <c r="A56" s="172"/>
      <c r="B56" s="172"/>
      <c r="C56" s="40"/>
      <c r="D56" s="220"/>
      <c r="E56" s="39"/>
      <c r="F56" s="37">
        <f>IF(F55=0,0,F55/$F55)</f>
        <v>1</v>
      </c>
      <c r="G56" s="37">
        <f>IF(G55=0,0,G55/$F55)</f>
        <v>0.58064516129032262</v>
      </c>
      <c r="H56" s="37">
        <f t="shared" ref="H56" si="69">IF(H55=0,0,H55/$F55)</f>
        <v>0.25806451612903225</v>
      </c>
      <c r="I56" s="37">
        <f>IF(I55=0,0,I55/$F55)</f>
        <v>3.2258064516129031E-2</v>
      </c>
      <c r="J56" s="37">
        <f t="shared" ref="J56:L56" si="70">IF(J55=0,0,J55/$F55)</f>
        <v>9.6774193548387094E-2</v>
      </c>
      <c r="K56" s="37">
        <f t="shared" si="70"/>
        <v>0.38709677419354838</v>
      </c>
      <c r="L56" s="37">
        <f t="shared" si="70"/>
        <v>0.35483870967741937</v>
      </c>
      <c r="M56" s="37">
        <f>IF(M55=0,0,M55/$F55)</f>
        <v>6.4516129032258063E-2</v>
      </c>
    </row>
    <row r="57" spans="1:13" ht="12" customHeight="1">
      <c r="A57" s="172"/>
      <c r="B57" s="172"/>
      <c r="C57" s="43"/>
      <c r="D57" s="219" t="s">
        <v>524</v>
      </c>
      <c r="E57" s="42"/>
      <c r="F57" s="41">
        <v>10</v>
      </c>
      <c r="G57" s="41">
        <v>8</v>
      </c>
      <c r="H57" s="41">
        <v>1</v>
      </c>
      <c r="I57" s="41">
        <v>1</v>
      </c>
      <c r="J57" s="41">
        <v>3</v>
      </c>
      <c r="K57" s="41">
        <v>8</v>
      </c>
      <c r="L57" s="41">
        <f t="shared" ref="L57" si="71">+F57-G57-M57</f>
        <v>2</v>
      </c>
      <c r="M57" s="41">
        <v>0</v>
      </c>
    </row>
    <row r="58" spans="1:13" ht="12" customHeight="1">
      <c r="A58" s="172"/>
      <c r="B58" s="172"/>
      <c r="C58" s="40"/>
      <c r="D58" s="220"/>
      <c r="E58" s="39"/>
      <c r="F58" s="37">
        <f>IF(F57=0,0,F57/$F57)</f>
        <v>1</v>
      </c>
      <c r="G58" s="37">
        <f>IF(G57=0,0,G57/$F57)</f>
        <v>0.8</v>
      </c>
      <c r="H58" s="37">
        <f t="shared" ref="H58" si="72">IF(H57=0,0,H57/$F57)</f>
        <v>0.1</v>
      </c>
      <c r="I58" s="37">
        <f>IF(I57=0,0,I57/$F57)</f>
        <v>0.1</v>
      </c>
      <c r="J58" s="37">
        <f t="shared" ref="J58:L58" si="73">IF(J57=0,0,J57/$F57)</f>
        <v>0.3</v>
      </c>
      <c r="K58" s="37">
        <f t="shared" si="73"/>
        <v>0.8</v>
      </c>
      <c r="L58" s="37">
        <f t="shared" si="73"/>
        <v>0.2</v>
      </c>
      <c r="M58" s="37">
        <f>IF(M57=0,0,M57/$F57)</f>
        <v>0</v>
      </c>
    </row>
    <row r="59" spans="1:13" ht="12.75" customHeight="1">
      <c r="A59" s="172"/>
      <c r="B59" s="172"/>
      <c r="C59" s="43"/>
      <c r="D59" s="219" t="s">
        <v>525</v>
      </c>
      <c r="E59" s="42"/>
      <c r="F59" s="41">
        <v>28</v>
      </c>
      <c r="G59" s="41">
        <v>15</v>
      </c>
      <c r="H59" s="41">
        <v>1</v>
      </c>
      <c r="I59" s="41">
        <v>0</v>
      </c>
      <c r="J59" s="41">
        <v>6</v>
      </c>
      <c r="K59" s="41">
        <v>12</v>
      </c>
      <c r="L59" s="41">
        <f t="shared" ref="L59" si="74">+F59-G59-M59</f>
        <v>13</v>
      </c>
      <c r="M59" s="41">
        <v>0</v>
      </c>
    </row>
    <row r="60" spans="1:13" ht="12.75" customHeight="1">
      <c r="A60" s="172"/>
      <c r="B60" s="172"/>
      <c r="C60" s="40"/>
      <c r="D60" s="220"/>
      <c r="E60" s="39"/>
      <c r="F60" s="37">
        <f>IF(F59=0,0,F59/$F59)</f>
        <v>1</v>
      </c>
      <c r="G60" s="37">
        <f>IF(G59=0,0,G59/$F59)</f>
        <v>0.5357142857142857</v>
      </c>
      <c r="H60" s="37">
        <f t="shared" ref="H60" si="75">IF(H59=0,0,H59/$F59)</f>
        <v>3.5714285714285712E-2</v>
      </c>
      <c r="I60" s="37">
        <f>IF(I59=0,0,I59/$F59)</f>
        <v>0</v>
      </c>
      <c r="J60" s="37">
        <f t="shared" ref="J60:L60" si="76">IF(J59=0,0,J59/$F59)</f>
        <v>0.21428571428571427</v>
      </c>
      <c r="K60" s="37">
        <f t="shared" si="76"/>
        <v>0.42857142857142855</v>
      </c>
      <c r="L60" s="37">
        <f t="shared" si="76"/>
        <v>0.4642857142857143</v>
      </c>
      <c r="M60" s="37">
        <f>IF(M59=0,0,M59/$F59)</f>
        <v>0</v>
      </c>
    </row>
    <row r="61" spans="1:13" ht="12" customHeight="1">
      <c r="A61" s="172"/>
      <c r="B61" s="172"/>
      <c r="C61" s="43"/>
      <c r="D61" s="219" t="s">
        <v>21</v>
      </c>
      <c r="E61" s="42"/>
      <c r="F61" s="41">
        <v>13</v>
      </c>
      <c r="G61" s="41">
        <v>8</v>
      </c>
      <c r="H61" s="41">
        <v>3</v>
      </c>
      <c r="I61" s="41">
        <v>2</v>
      </c>
      <c r="J61" s="41">
        <v>2</v>
      </c>
      <c r="K61" s="41">
        <v>4</v>
      </c>
      <c r="L61" s="41">
        <f t="shared" ref="L61" si="77">+F61-G61-M61</f>
        <v>5</v>
      </c>
      <c r="M61" s="41">
        <v>0</v>
      </c>
    </row>
    <row r="62" spans="1:13" ht="12" customHeight="1">
      <c r="A62" s="172"/>
      <c r="B62" s="172"/>
      <c r="C62" s="40"/>
      <c r="D62" s="220"/>
      <c r="E62" s="39"/>
      <c r="F62" s="37">
        <f>IF(F61=0,0,F61/$F61)</f>
        <v>1</v>
      </c>
      <c r="G62" s="37">
        <f>IF(G61=0,0,G61/$F61)</f>
        <v>0.61538461538461542</v>
      </c>
      <c r="H62" s="37">
        <f t="shared" ref="H62" si="78">IF(H61=0,0,H61/$F61)</f>
        <v>0.23076923076923078</v>
      </c>
      <c r="I62" s="37">
        <f>IF(I61=0,0,I61/$F61)</f>
        <v>0.15384615384615385</v>
      </c>
      <c r="J62" s="37">
        <f t="shared" ref="J62:L62" si="79">IF(J61=0,0,J61/$F61)</f>
        <v>0.15384615384615385</v>
      </c>
      <c r="K62" s="37">
        <f t="shared" si="79"/>
        <v>0.30769230769230771</v>
      </c>
      <c r="L62" s="37">
        <f t="shared" si="79"/>
        <v>0.38461538461538464</v>
      </c>
      <c r="M62" s="37">
        <f>IF(M61=0,0,M61/$F61)</f>
        <v>0</v>
      </c>
    </row>
    <row r="63" spans="1:13" ht="12" customHeight="1">
      <c r="A63" s="172"/>
      <c r="B63" s="172"/>
      <c r="C63" s="43"/>
      <c r="D63" s="219" t="s">
        <v>526</v>
      </c>
      <c r="E63" s="42"/>
      <c r="F63" s="41">
        <v>8</v>
      </c>
      <c r="G63" s="41">
        <v>7</v>
      </c>
      <c r="H63" s="41">
        <v>1</v>
      </c>
      <c r="I63" s="41">
        <v>1</v>
      </c>
      <c r="J63" s="41">
        <v>4</v>
      </c>
      <c r="K63" s="41">
        <v>7</v>
      </c>
      <c r="L63" s="41">
        <f t="shared" ref="L63" si="80">+F63-G63-M63</f>
        <v>1</v>
      </c>
      <c r="M63" s="41">
        <v>0</v>
      </c>
    </row>
    <row r="64" spans="1:13" ht="12" customHeight="1">
      <c r="A64" s="172"/>
      <c r="B64" s="172"/>
      <c r="C64" s="40"/>
      <c r="D64" s="220"/>
      <c r="E64" s="39"/>
      <c r="F64" s="37">
        <f>IF(F63=0,0,F63/$F63)</f>
        <v>1</v>
      </c>
      <c r="G64" s="37">
        <f>IF(G63=0,0,G63/$F63)</f>
        <v>0.875</v>
      </c>
      <c r="H64" s="37">
        <f t="shared" ref="H64" si="81">IF(H63=0,0,H63/$F63)</f>
        <v>0.125</v>
      </c>
      <c r="I64" s="37">
        <f>IF(I63=0,0,I63/$F63)</f>
        <v>0.125</v>
      </c>
      <c r="J64" s="37">
        <f t="shared" ref="J64:L64" si="82">IF(J63=0,0,J63/$F63)</f>
        <v>0.5</v>
      </c>
      <c r="K64" s="37">
        <f t="shared" si="82"/>
        <v>0.875</v>
      </c>
      <c r="L64" s="37">
        <f t="shared" si="82"/>
        <v>0.125</v>
      </c>
      <c r="M64" s="37">
        <f>IF(M63=0,0,M63/$F63)</f>
        <v>0</v>
      </c>
    </row>
    <row r="65" spans="1:13" ht="12" customHeight="1">
      <c r="A65" s="172"/>
      <c r="B65" s="172"/>
      <c r="C65" s="43"/>
      <c r="D65" s="219" t="s">
        <v>527</v>
      </c>
      <c r="E65" s="42"/>
      <c r="F65" s="41">
        <v>15</v>
      </c>
      <c r="G65" s="41">
        <v>11</v>
      </c>
      <c r="H65" s="41">
        <v>3</v>
      </c>
      <c r="I65" s="41">
        <v>2</v>
      </c>
      <c r="J65" s="41">
        <v>5</v>
      </c>
      <c r="K65" s="41">
        <v>4</v>
      </c>
      <c r="L65" s="41">
        <f t="shared" ref="L65" si="83">+F65-G65-M65</f>
        <v>4</v>
      </c>
      <c r="M65" s="41">
        <v>0</v>
      </c>
    </row>
    <row r="66" spans="1:13" ht="12" customHeight="1">
      <c r="A66" s="172"/>
      <c r="B66" s="172"/>
      <c r="C66" s="40"/>
      <c r="D66" s="220"/>
      <c r="E66" s="39"/>
      <c r="F66" s="37">
        <f>IF(F65=0,0,F65/$F65)</f>
        <v>1</v>
      </c>
      <c r="G66" s="37">
        <f>IF(G65=0,0,G65/$F65)</f>
        <v>0.73333333333333328</v>
      </c>
      <c r="H66" s="37">
        <f t="shared" ref="H66" si="84">IF(H65=0,0,H65/$F65)</f>
        <v>0.2</v>
      </c>
      <c r="I66" s="37">
        <f>IF(I65=0,0,I65/$F65)</f>
        <v>0.13333333333333333</v>
      </c>
      <c r="J66" s="37">
        <f t="shared" ref="J66:L66" si="85">IF(J65=0,0,J65/$F65)</f>
        <v>0.33333333333333331</v>
      </c>
      <c r="K66" s="37">
        <f t="shared" si="85"/>
        <v>0.26666666666666666</v>
      </c>
      <c r="L66" s="37">
        <f t="shared" si="85"/>
        <v>0.26666666666666666</v>
      </c>
      <c r="M66" s="37">
        <f>IF(M65=0,0,M65/$F65)</f>
        <v>0</v>
      </c>
    </row>
    <row r="67" spans="1:13" ht="12" customHeight="1">
      <c r="A67" s="172"/>
      <c r="B67" s="172"/>
      <c r="C67" s="43"/>
      <c r="D67" s="219" t="s">
        <v>528</v>
      </c>
      <c r="E67" s="42"/>
      <c r="F67" s="41">
        <v>5</v>
      </c>
      <c r="G67" s="41">
        <v>4</v>
      </c>
      <c r="H67" s="41">
        <v>1</v>
      </c>
      <c r="I67" s="41">
        <v>1</v>
      </c>
      <c r="J67" s="41">
        <v>1</v>
      </c>
      <c r="K67" s="41">
        <v>3</v>
      </c>
      <c r="L67" s="41">
        <f t="shared" ref="L67" si="86">+F67-G67-M67</f>
        <v>1</v>
      </c>
      <c r="M67" s="41">
        <v>0</v>
      </c>
    </row>
    <row r="68" spans="1:13" ht="12" customHeight="1">
      <c r="A68" s="172"/>
      <c r="B68" s="173"/>
      <c r="C68" s="40"/>
      <c r="D68" s="220"/>
      <c r="E68" s="39"/>
      <c r="F68" s="37">
        <f>IF(F67=0,0,F67/$F67)</f>
        <v>1</v>
      </c>
      <c r="G68" s="37">
        <f>IF(G67=0,0,G67/$F67)</f>
        <v>0.8</v>
      </c>
      <c r="H68" s="37">
        <f t="shared" ref="H68" si="87">IF(H67=0,0,H67/$F67)</f>
        <v>0.2</v>
      </c>
      <c r="I68" s="37">
        <f>IF(I67=0,0,I67/$F67)</f>
        <v>0.2</v>
      </c>
      <c r="J68" s="37">
        <f t="shared" ref="J68:L68" si="88">IF(J67=0,0,J67/$F67)</f>
        <v>0.2</v>
      </c>
      <c r="K68" s="37">
        <f t="shared" si="88"/>
        <v>0.6</v>
      </c>
      <c r="L68" s="37">
        <f t="shared" si="88"/>
        <v>0.2</v>
      </c>
      <c r="M68" s="37">
        <f>IF(M67=0,0,M67/$F67)</f>
        <v>0</v>
      </c>
    </row>
    <row r="69" spans="1:13" ht="12" customHeight="1">
      <c r="A69" s="172"/>
      <c r="B69" s="171" t="s">
        <v>17</v>
      </c>
      <c r="C69" s="43"/>
      <c r="D69" s="219" t="s">
        <v>16</v>
      </c>
      <c r="E69" s="42"/>
      <c r="F69" s="41">
        <v>681</v>
      </c>
      <c r="G69" s="41">
        <f>SUM(G71,G73,G75,G77,G79,G81,G83,G85,G87,G89,G91,G93,G95,G97,G99)</f>
        <v>361</v>
      </c>
      <c r="H69" s="41">
        <v>146</v>
      </c>
      <c r="I69" s="41">
        <v>99</v>
      </c>
      <c r="J69" s="41">
        <v>159</v>
      </c>
      <c r="K69" s="41">
        <v>195</v>
      </c>
      <c r="L69" s="41">
        <f t="shared" ref="L69" si="89">+F69-G69-M69</f>
        <v>270</v>
      </c>
      <c r="M69" s="41">
        <v>50</v>
      </c>
    </row>
    <row r="70" spans="1:13" ht="12" customHeight="1">
      <c r="A70" s="172"/>
      <c r="B70" s="172"/>
      <c r="C70" s="40"/>
      <c r="D70" s="220"/>
      <c r="E70" s="39"/>
      <c r="F70" s="37">
        <f>IF(F69=0,0,F69/$F69)</f>
        <v>1</v>
      </c>
      <c r="G70" s="37">
        <f>IF(G69=0,0,G69/$F69)</f>
        <v>0.5301027900146843</v>
      </c>
      <c r="H70" s="37">
        <f t="shared" ref="H70" si="90">IF(H69=0,0,H69/$F69)</f>
        <v>0.21439060205580029</v>
      </c>
      <c r="I70" s="37">
        <f>IF(I69=0,0,I69/$F69)</f>
        <v>0.14537444933920704</v>
      </c>
      <c r="J70" s="37">
        <f t="shared" ref="J70:L70" si="91">IF(J69=0,0,J69/$F69)</f>
        <v>0.23348017621145375</v>
      </c>
      <c r="K70" s="37">
        <f t="shared" si="91"/>
        <v>0.28634361233480177</v>
      </c>
      <c r="L70" s="37">
        <f t="shared" si="91"/>
        <v>0.3964757709251101</v>
      </c>
      <c r="M70" s="37">
        <f>IF(M69=0,0,M69/$F69)</f>
        <v>7.3421439060205582E-2</v>
      </c>
    </row>
    <row r="71" spans="1:13" ht="12" customHeight="1">
      <c r="A71" s="172"/>
      <c r="B71" s="172"/>
      <c r="C71" s="43"/>
      <c r="D71" s="219" t="s">
        <v>529</v>
      </c>
      <c r="E71" s="42"/>
      <c r="F71" s="41">
        <v>6</v>
      </c>
      <c r="G71" s="41">
        <v>1</v>
      </c>
      <c r="H71" s="41">
        <v>0</v>
      </c>
      <c r="I71" s="41">
        <v>0</v>
      </c>
      <c r="J71" s="41">
        <v>0</v>
      </c>
      <c r="K71" s="41">
        <v>1</v>
      </c>
      <c r="L71" s="41">
        <f t="shared" ref="L71" si="92">+F71-G71-M71</f>
        <v>5</v>
      </c>
      <c r="M71" s="41">
        <v>0</v>
      </c>
    </row>
    <row r="72" spans="1:13" ht="12" customHeight="1">
      <c r="A72" s="172"/>
      <c r="B72" s="172"/>
      <c r="C72" s="40"/>
      <c r="D72" s="220"/>
      <c r="E72" s="39"/>
      <c r="F72" s="37">
        <f>IF(F71=0,0,F71/$F71)</f>
        <v>1</v>
      </c>
      <c r="G72" s="37">
        <f>IF(G71=0,0,G71/$F71)</f>
        <v>0.16666666666666666</v>
      </c>
      <c r="H72" s="37">
        <f t="shared" ref="H72" si="93">IF(H71=0,0,H71/$F71)</f>
        <v>0</v>
      </c>
      <c r="I72" s="37">
        <f>IF(I71=0,0,I71/$F71)</f>
        <v>0</v>
      </c>
      <c r="J72" s="37">
        <f t="shared" ref="J72:L72" si="94">IF(J71=0,0,J71/$F71)</f>
        <v>0</v>
      </c>
      <c r="K72" s="37">
        <f t="shared" si="94"/>
        <v>0.16666666666666666</v>
      </c>
      <c r="L72" s="37">
        <f t="shared" si="94"/>
        <v>0.83333333333333337</v>
      </c>
      <c r="M72" s="37">
        <f>IF(M71=0,0,M71/$F71)</f>
        <v>0</v>
      </c>
    </row>
    <row r="73" spans="1:13" ht="12" customHeight="1">
      <c r="A73" s="172"/>
      <c r="B73" s="172"/>
      <c r="C73" s="43"/>
      <c r="D73" s="219" t="s">
        <v>530</v>
      </c>
      <c r="E73" s="42"/>
      <c r="F73" s="41">
        <v>84</v>
      </c>
      <c r="G73" s="41">
        <v>40</v>
      </c>
      <c r="H73" s="41">
        <v>24</v>
      </c>
      <c r="I73" s="41">
        <v>2</v>
      </c>
      <c r="J73" s="41">
        <v>10</v>
      </c>
      <c r="K73" s="41">
        <v>12</v>
      </c>
      <c r="L73" s="41">
        <f t="shared" ref="L73" si="95">+F73-G73-M73</f>
        <v>34</v>
      </c>
      <c r="M73" s="41">
        <v>10</v>
      </c>
    </row>
    <row r="74" spans="1:13" ht="12" customHeight="1">
      <c r="A74" s="172"/>
      <c r="B74" s="172"/>
      <c r="C74" s="40"/>
      <c r="D74" s="220"/>
      <c r="E74" s="39"/>
      <c r="F74" s="37">
        <f>IF(F73=0,0,F73/$F73)</f>
        <v>1</v>
      </c>
      <c r="G74" s="37">
        <f>IF(G73=0,0,G73/$F73)</f>
        <v>0.47619047619047616</v>
      </c>
      <c r="H74" s="37">
        <f t="shared" ref="H74" si="96">IF(H73=0,0,H73/$F73)</f>
        <v>0.2857142857142857</v>
      </c>
      <c r="I74" s="37">
        <f>IF(I73=0,0,I73/$F73)</f>
        <v>2.3809523809523808E-2</v>
      </c>
      <c r="J74" s="37">
        <f t="shared" ref="J74:L74" si="97">IF(J73=0,0,J73/$F73)</f>
        <v>0.11904761904761904</v>
      </c>
      <c r="K74" s="37">
        <f t="shared" si="97"/>
        <v>0.14285714285714285</v>
      </c>
      <c r="L74" s="37">
        <f t="shared" si="97"/>
        <v>0.40476190476190477</v>
      </c>
      <c r="M74" s="37">
        <f>IF(M73=0,0,M73/$F73)</f>
        <v>0.11904761904761904</v>
      </c>
    </row>
    <row r="75" spans="1:13" ht="12" customHeight="1">
      <c r="A75" s="172"/>
      <c r="B75" s="172"/>
      <c r="C75" s="43"/>
      <c r="D75" s="219" t="s">
        <v>13</v>
      </c>
      <c r="E75" s="42"/>
      <c r="F75" s="41">
        <v>24</v>
      </c>
      <c r="G75" s="41">
        <v>6</v>
      </c>
      <c r="H75" s="41">
        <v>2</v>
      </c>
      <c r="I75" s="41">
        <v>0</v>
      </c>
      <c r="J75" s="41">
        <v>2</v>
      </c>
      <c r="K75" s="41">
        <v>4</v>
      </c>
      <c r="L75" s="41">
        <f t="shared" ref="L75" si="98">+F75-G75-M75</f>
        <v>16</v>
      </c>
      <c r="M75" s="41">
        <v>2</v>
      </c>
    </row>
    <row r="76" spans="1:13" ht="12" customHeight="1">
      <c r="A76" s="172"/>
      <c r="B76" s="172"/>
      <c r="C76" s="40"/>
      <c r="D76" s="220"/>
      <c r="E76" s="39"/>
      <c r="F76" s="37">
        <f>IF(F75=0,0,F75/$F75)</f>
        <v>1</v>
      </c>
      <c r="G76" s="37">
        <f>IF(G75=0,0,G75/$F75)</f>
        <v>0.25</v>
      </c>
      <c r="H76" s="37">
        <f t="shared" ref="H76" si="99">IF(H75=0,0,H75/$F75)</f>
        <v>8.3333333333333329E-2</v>
      </c>
      <c r="I76" s="37">
        <f>IF(I75=0,0,I75/$F75)</f>
        <v>0</v>
      </c>
      <c r="J76" s="37">
        <f t="shared" ref="J76:L76" si="100">IF(J75=0,0,J75/$F75)</f>
        <v>8.3333333333333329E-2</v>
      </c>
      <c r="K76" s="37">
        <f t="shared" si="100"/>
        <v>0.16666666666666666</v>
      </c>
      <c r="L76" s="37">
        <f t="shared" si="100"/>
        <v>0.66666666666666663</v>
      </c>
      <c r="M76" s="37">
        <f>IF(M75=0,0,M75/$F75)</f>
        <v>8.3333333333333329E-2</v>
      </c>
    </row>
    <row r="77" spans="1:13" ht="12" customHeight="1">
      <c r="A77" s="172"/>
      <c r="B77" s="172"/>
      <c r="C77" s="43"/>
      <c r="D77" s="219" t="s">
        <v>531</v>
      </c>
      <c r="E77" s="42"/>
      <c r="F77" s="41">
        <v>8</v>
      </c>
      <c r="G77" s="41">
        <v>7</v>
      </c>
      <c r="H77" s="41">
        <v>1</v>
      </c>
      <c r="I77" s="41">
        <v>3</v>
      </c>
      <c r="J77" s="41">
        <v>4</v>
      </c>
      <c r="K77" s="41">
        <v>3</v>
      </c>
      <c r="L77" s="41">
        <f t="shared" ref="L77" si="101">+F77-G77-M77</f>
        <v>1</v>
      </c>
      <c r="M77" s="41">
        <v>0</v>
      </c>
    </row>
    <row r="78" spans="1:13" ht="12" customHeight="1">
      <c r="A78" s="172"/>
      <c r="B78" s="172"/>
      <c r="C78" s="40"/>
      <c r="D78" s="220"/>
      <c r="E78" s="39"/>
      <c r="F78" s="37">
        <f>IF(F77=0,0,F77/$F77)</f>
        <v>1</v>
      </c>
      <c r="G78" s="37">
        <f>IF(G77=0,0,G77/$F77)</f>
        <v>0.875</v>
      </c>
      <c r="H78" s="37">
        <f t="shared" ref="H78" si="102">IF(H77=0,0,H77/$F77)</f>
        <v>0.125</v>
      </c>
      <c r="I78" s="37">
        <f>IF(I77=0,0,I77/$F77)</f>
        <v>0.375</v>
      </c>
      <c r="J78" s="37">
        <f t="shared" ref="J78:L78" si="103">IF(J77=0,0,J77/$F77)</f>
        <v>0.5</v>
      </c>
      <c r="K78" s="37">
        <f t="shared" si="103"/>
        <v>0.375</v>
      </c>
      <c r="L78" s="37">
        <f t="shared" si="103"/>
        <v>0.125</v>
      </c>
      <c r="M78" s="37">
        <f>IF(M77=0,0,M77/$F77)</f>
        <v>0</v>
      </c>
    </row>
    <row r="79" spans="1:13" ht="12" customHeight="1">
      <c r="A79" s="172"/>
      <c r="B79" s="172"/>
      <c r="C79" s="43"/>
      <c r="D79" s="219" t="s">
        <v>532</v>
      </c>
      <c r="E79" s="42"/>
      <c r="F79" s="41">
        <v>33</v>
      </c>
      <c r="G79" s="41">
        <v>16</v>
      </c>
      <c r="H79" s="41">
        <v>8</v>
      </c>
      <c r="I79" s="41">
        <v>3</v>
      </c>
      <c r="J79" s="41">
        <v>1</v>
      </c>
      <c r="K79" s="41">
        <v>7</v>
      </c>
      <c r="L79" s="41">
        <f t="shared" ref="L79" si="104">+F79-G79-M79</f>
        <v>16</v>
      </c>
      <c r="M79" s="41">
        <v>1</v>
      </c>
    </row>
    <row r="80" spans="1:13" ht="12" customHeight="1">
      <c r="A80" s="172"/>
      <c r="B80" s="172"/>
      <c r="C80" s="40"/>
      <c r="D80" s="220"/>
      <c r="E80" s="39"/>
      <c r="F80" s="37">
        <f>IF(F79=0,0,F79/$F79)</f>
        <v>1</v>
      </c>
      <c r="G80" s="37">
        <f>IF(G79=0,0,G79/$F79)</f>
        <v>0.48484848484848486</v>
      </c>
      <c r="H80" s="37">
        <f t="shared" ref="H80" si="105">IF(H79=0,0,H79/$F79)</f>
        <v>0.24242424242424243</v>
      </c>
      <c r="I80" s="37">
        <f>IF(I79=0,0,I79/$F79)</f>
        <v>9.0909090909090912E-2</v>
      </c>
      <c r="J80" s="37">
        <f t="shared" ref="J80:L80" si="106">IF(J79=0,0,J79/$F79)</f>
        <v>3.0303030303030304E-2</v>
      </c>
      <c r="K80" s="37">
        <f t="shared" si="106"/>
        <v>0.21212121212121213</v>
      </c>
      <c r="L80" s="37">
        <f t="shared" si="106"/>
        <v>0.48484848484848486</v>
      </c>
      <c r="M80" s="37">
        <f>IF(M79=0,0,M79/$F79)</f>
        <v>3.0303030303030304E-2</v>
      </c>
    </row>
    <row r="81" spans="1:13" ht="12" customHeight="1">
      <c r="A81" s="172"/>
      <c r="B81" s="172"/>
      <c r="C81" s="43"/>
      <c r="D81" s="219" t="s">
        <v>10</v>
      </c>
      <c r="E81" s="42"/>
      <c r="F81" s="41">
        <v>184</v>
      </c>
      <c r="G81" s="41">
        <v>80</v>
      </c>
      <c r="H81" s="41">
        <v>41</v>
      </c>
      <c r="I81" s="41">
        <v>11</v>
      </c>
      <c r="J81" s="41">
        <v>24</v>
      </c>
      <c r="K81" s="41">
        <v>32</v>
      </c>
      <c r="L81" s="41">
        <f t="shared" ref="L81" si="107">+F81-G81-M81</f>
        <v>91</v>
      </c>
      <c r="M81" s="41">
        <v>13</v>
      </c>
    </row>
    <row r="82" spans="1:13" ht="12" customHeight="1">
      <c r="A82" s="172"/>
      <c r="B82" s="172"/>
      <c r="C82" s="40"/>
      <c r="D82" s="220"/>
      <c r="E82" s="39"/>
      <c r="F82" s="37">
        <f>IF(F81=0,0,F81/$F81)</f>
        <v>1</v>
      </c>
      <c r="G82" s="37">
        <f>IF(G81=0,0,G81/$F81)</f>
        <v>0.43478260869565216</v>
      </c>
      <c r="H82" s="37">
        <f t="shared" ref="H82" si="108">IF(H81=0,0,H81/$F81)</f>
        <v>0.22282608695652173</v>
      </c>
      <c r="I82" s="37">
        <f>IF(I81=0,0,I81/$F81)</f>
        <v>5.9782608695652176E-2</v>
      </c>
      <c r="J82" s="37">
        <f t="shared" ref="J82:L82" si="109">IF(J81=0,0,J81/$F81)</f>
        <v>0.13043478260869565</v>
      </c>
      <c r="K82" s="37">
        <f t="shared" si="109"/>
        <v>0.17391304347826086</v>
      </c>
      <c r="L82" s="37">
        <f t="shared" si="109"/>
        <v>0.49456521739130432</v>
      </c>
      <c r="M82" s="37">
        <f>IF(M81=0,0,M81/$F81)</f>
        <v>7.0652173913043473E-2</v>
      </c>
    </row>
    <row r="83" spans="1:13" ht="12" customHeight="1">
      <c r="A83" s="172"/>
      <c r="B83" s="172"/>
      <c r="C83" s="43"/>
      <c r="D83" s="219" t="s">
        <v>9</v>
      </c>
      <c r="E83" s="42"/>
      <c r="F83" s="41">
        <v>21</v>
      </c>
      <c r="G83" s="41">
        <v>14</v>
      </c>
      <c r="H83" s="41">
        <v>1</v>
      </c>
      <c r="I83" s="41">
        <v>3</v>
      </c>
      <c r="J83" s="41">
        <v>7</v>
      </c>
      <c r="K83" s="41">
        <v>9</v>
      </c>
      <c r="L83" s="41">
        <f t="shared" ref="L83" si="110">+F83-G83-M83</f>
        <v>6</v>
      </c>
      <c r="M83" s="41">
        <v>1</v>
      </c>
    </row>
    <row r="84" spans="1:13" ht="12" customHeight="1">
      <c r="A84" s="172"/>
      <c r="B84" s="172"/>
      <c r="C84" s="40"/>
      <c r="D84" s="220"/>
      <c r="E84" s="39"/>
      <c r="F84" s="37">
        <f>IF(F83=0,0,F83/$F83)</f>
        <v>1</v>
      </c>
      <c r="G84" s="37">
        <f>IF(G83=0,0,G83/$F83)</f>
        <v>0.66666666666666663</v>
      </c>
      <c r="H84" s="37">
        <f t="shared" ref="H84" si="111">IF(H83=0,0,H83/$F83)</f>
        <v>4.7619047619047616E-2</v>
      </c>
      <c r="I84" s="37">
        <f>IF(I83=0,0,I83/$F83)</f>
        <v>0.14285714285714285</v>
      </c>
      <c r="J84" s="37">
        <f t="shared" ref="J84:L84" si="112">IF(J83=0,0,J83/$F83)</f>
        <v>0.33333333333333331</v>
      </c>
      <c r="K84" s="37">
        <f t="shared" si="112"/>
        <v>0.42857142857142855</v>
      </c>
      <c r="L84" s="37">
        <f t="shared" si="112"/>
        <v>0.2857142857142857</v>
      </c>
      <c r="M84" s="37">
        <f>IF(M83=0,0,M83/$F83)</f>
        <v>4.7619047619047616E-2</v>
      </c>
    </row>
    <row r="85" spans="1:13" ht="12" customHeight="1">
      <c r="A85" s="172"/>
      <c r="B85" s="172"/>
      <c r="C85" s="43"/>
      <c r="D85" s="219" t="s">
        <v>533</v>
      </c>
      <c r="E85" s="42"/>
      <c r="F85" s="41">
        <v>8</v>
      </c>
      <c r="G85" s="41">
        <v>2</v>
      </c>
      <c r="H85" s="41">
        <v>0</v>
      </c>
      <c r="I85" s="41">
        <v>0</v>
      </c>
      <c r="J85" s="41">
        <v>0</v>
      </c>
      <c r="K85" s="41">
        <v>2</v>
      </c>
      <c r="L85" s="41">
        <f t="shared" ref="L85" si="113">+F85-G85-M85</f>
        <v>6</v>
      </c>
      <c r="M85" s="41">
        <v>0</v>
      </c>
    </row>
    <row r="86" spans="1:13" ht="12" customHeight="1">
      <c r="A86" s="172"/>
      <c r="B86" s="172"/>
      <c r="C86" s="40"/>
      <c r="D86" s="220"/>
      <c r="E86" s="39"/>
      <c r="F86" s="37">
        <f>IF(F85=0,0,F85/$F85)</f>
        <v>1</v>
      </c>
      <c r="G86" s="37">
        <f>IF(G85=0,0,G85/$F85)</f>
        <v>0.25</v>
      </c>
      <c r="H86" s="37">
        <f t="shared" ref="H86" si="114">IF(H85=0,0,H85/$F85)</f>
        <v>0</v>
      </c>
      <c r="I86" s="37">
        <f>IF(I85=0,0,I85/$F85)</f>
        <v>0</v>
      </c>
      <c r="J86" s="37">
        <f t="shared" ref="J86:L86" si="115">IF(J85=0,0,J85/$F85)</f>
        <v>0</v>
      </c>
      <c r="K86" s="37">
        <f t="shared" si="115"/>
        <v>0.25</v>
      </c>
      <c r="L86" s="37">
        <f t="shared" si="115"/>
        <v>0.75</v>
      </c>
      <c r="M86" s="37">
        <f>IF(M85=0,0,M85/$F85)</f>
        <v>0</v>
      </c>
    </row>
    <row r="87" spans="1:13" ht="13.5" customHeight="1">
      <c r="A87" s="172"/>
      <c r="B87" s="172"/>
      <c r="C87" s="43"/>
      <c r="D87" s="224" t="s">
        <v>534</v>
      </c>
      <c r="E87" s="42"/>
      <c r="F87" s="41">
        <v>19</v>
      </c>
      <c r="G87" s="41">
        <v>8</v>
      </c>
      <c r="H87" s="41">
        <v>2</v>
      </c>
      <c r="I87" s="41">
        <v>2</v>
      </c>
      <c r="J87" s="41">
        <v>3</v>
      </c>
      <c r="K87" s="41">
        <v>4</v>
      </c>
      <c r="L87" s="41">
        <f t="shared" ref="L87" si="116">+F87-G87-M87</f>
        <v>9</v>
      </c>
      <c r="M87" s="41">
        <v>2</v>
      </c>
    </row>
    <row r="88" spans="1:13" ht="13.5" customHeight="1">
      <c r="A88" s="172"/>
      <c r="B88" s="172"/>
      <c r="C88" s="40"/>
      <c r="D88" s="220"/>
      <c r="E88" s="39"/>
      <c r="F88" s="37">
        <f>IF(F87=0,0,F87/$F87)</f>
        <v>1</v>
      </c>
      <c r="G88" s="37">
        <f>IF(G87=0,0,G87/$F87)</f>
        <v>0.42105263157894735</v>
      </c>
      <c r="H88" s="37">
        <f t="shared" ref="H88" si="117">IF(H87=0,0,H87/$F87)</f>
        <v>0.10526315789473684</v>
      </c>
      <c r="I88" s="37">
        <f>IF(I87=0,0,I87/$F87)</f>
        <v>0.10526315789473684</v>
      </c>
      <c r="J88" s="37">
        <f t="shared" ref="J88:L88" si="118">IF(J87=0,0,J87/$F87)</f>
        <v>0.15789473684210525</v>
      </c>
      <c r="K88" s="37">
        <f t="shared" si="118"/>
        <v>0.21052631578947367</v>
      </c>
      <c r="L88" s="37">
        <f t="shared" si="118"/>
        <v>0.47368421052631576</v>
      </c>
      <c r="M88" s="37">
        <f>IF(M87=0,0,M87/$F87)</f>
        <v>0.10526315789473684</v>
      </c>
    </row>
    <row r="89" spans="1:13" ht="12" customHeight="1">
      <c r="A89" s="172"/>
      <c r="B89" s="172"/>
      <c r="C89" s="43"/>
      <c r="D89" s="219" t="s">
        <v>535</v>
      </c>
      <c r="E89" s="42"/>
      <c r="F89" s="41">
        <v>45</v>
      </c>
      <c r="G89" s="41">
        <v>24</v>
      </c>
      <c r="H89" s="41">
        <v>11</v>
      </c>
      <c r="I89" s="41">
        <v>6</v>
      </c>
      <c r="J89" s="41">
        <v>7</v>
      </c>
      <c r="K89" s="41">
        <v>13</v>
      </c>
      <c r="L89" s="41">
        <f t="shared" ref="L89" si="119">+F89-G89-M89</f>
        <v>17</v>
      </c>
      <c r="M89" s="41">
        <v>4</v>
      </c>
    </row>
    <row r="90" spans="1:13" ht="12" customHeight="1">
      <c r="A90" s="172"/>
      <c r="B90" s="172"/>
      <c r="C90" s="40"/>
      <c r="D90" s="220"/>
      <c r="E90" s="39"/>
      <c r="F90" s="37">
        <f>IF(F89=0,0,F89/$F89)</f>
        <v>1</v>
      </c>
      <c r="G90" s="37">
        <f>IF(G89=0,0,G89/$F89)</f>
        <v>0.53333333333333333</v>
      </c>
      <c r="H90" s="37">
        <f t="shared" ref="H90" si="120">IF(H89=0,0,H89/$F89)</f>
        <v>0.24444444444444444</v>
      </c>
      <c r="I90" s="37">
        <f>IF(I89=0,0,I89/$F89)</f>
        <v>0.13333333333333333</v>
      </c>
      <c r="J90" s="37">
        <f t="shared" ref="J90:L90" si="121">IF(J89=0,0,J89/$F89)</f>
        <v>0.15555555555555556</v>
      </c>
      <c r="K90" s="37">
        <f t="shared" si="121"/>
        <v>0.28888888888888886</v>
      </c>
      <c r="L90" s="37">
        <f t="shared" si="121"/>
        <v>0.37777777777777777</v>
      </c>
      <c r="M90" s="37">
        <f>IF(M89=0,0,M89/$F89)</f>
        <v>8.8888888888888892E-2</v>
      </c>
    </row>
    <row r="91" spans="1:13" ht="12" customHeight="1">
      <c r="A91" s="172"/>
      <c r="B91" s="172"/>
      <c r="C91" s="43"/>
      <c r="D91" s="219" t="s">
        <v>536</v>
      </c>
      <c r="E91" s="42"/>
      <c r="F91" s="41">
        <v>16</v>
      </c>
      <c r="G91" s="41">
        <v>6</v>
      </c>
      <c r="H91" s="41">
        <v>5</v>
      </c>
      <c r="I91" s="41">
        <v>0</v>
      </c>
      <c r="J91" s="41">
        <v>1</v>
      </c>
      <c r="K91" s="41">
        <v>1</v>
      </c>
      <c r="L91" s="41">
        <f t="shared" ref="L91" si="122">+F91-G91-M91</f>
        <v>9</v>
      </c>
      <c r="M91" s="41">
        <v>1</v>
      </c>
    </row>
    <row r="92" spans="1:13" ht="12" customHeight="1">
      <c r="A92" s="172"/>
      <c r="B92" s="172"/>
      <c r="C92" s="40"/>
      <c r="D92" s="220"/>
      <c r="E92" s="39"/>
      <c r="F92" s="37">
        <f>IF(F91=0,0,F91/$F91)</f>
        <v>1</v>
      </c>
      <c r="G92" s="37">
        <f>IF(G91=0,0,G91/$F91)</f>
        <v>0.375</v>
      </c>
      <c r="H92" s="37">
        <f t="shared" ref="H92" si="123">IF(H91=0,0,H91/$F91)</f>
        <v>0.3125</v>
      </c>
      <c r="I92" s="37">
        <f>IF(I91=0,0,I91/$F91)</f>
        <v>0</v>
      </c>
      <c r="J92" s="37">
        <f t="shared" ref="J92:L92" si="124">IF(J91=0,0,J91/$F91)</f>
        <v>6.25E-2</v>
      </c>
      <c r="K92" s="37">
        <f t="shared" si="124"/>
        <v>6.25E-2</v>
      </c>
      <c r="L92" s="37">
        <f t="shared" si="124"/>
        <v>0.5625</v>
      </c>
      <c r="M92" s="37">
        <f>IF(M91=0,0,M91/$F91)</f>
        <v>6.25E-2</v>
      </c>
    </row>
    <row r="93" spans="1:13" ht="12" customHeight="1">
      <c r="A93" s="172"/>
      <c r="B93" s="172"/>
      <c r="C93" s="43"/>
      <c r="D93" s="219" t="s">
        <v>537</v>
      </c>
      <c r="E93" s="42"/>
      <c r="F93" s="41">
        <v>19</v>
      </c>
      <c r="G93" s="41">
        <v>17</v>
      </c>
      <c r="H93" s="41">
        <v>7</v>
      </c>
      <c r="I93" s="41">
        <v>7</v>
      </c>
      <c r="J93" s="41">
        <v>10</v>
      </c>
      <c r="K93" s="41">
        <v>9</v>
      </c>
      <c r="L93" s="41">
        <f t="shared" ref="L93" si="125">+F93-G93-M93</f>
        <v>2</v>
      </c>
      <c r="M93" s="41">
        <v>0</v>
      </c>
    </row>
    <row r="94" spans="1:13" ht="12" customHeight="1">
      <c r="A94" s="172"/>
      <c r="B94" s="172"/>
      <c r="C94" s="40"/>
      <c r="D94" s="220"/>
      <c r="E94" s="39"/>
      <c r="F94" s="37">
        <f>IF(F93=0,0,F93/$F93)</f>
        <v>1</v>
      </c>
      <c r="G94" s="37">
        <f>IF(G93=0,0,G93/$F93)</f>
        <v>0.89473684210526316</v>
      </c>
      <c r="H94" s="37">
        <f t="shared" ref="H94" si="126">IF(H93=0,0,H93/$F93)</f>
        <v>0.36842105263157893</v>
      </c>
      <c r="I94" s="37">
        <f>IF(I93=0,0,I93/$F93)</f>
        <v>0.36842105263157893</v>
      </c>
      <c r="J94" s="37">
        <f t="shared" ref="J94:L94" si="127">IF(J93=0,0,J93/$F93)</f>
        <v>0.52631578947368418</v>
      </c>
      <c r="K94" s="37">
        <f t="shared" si="127"/>
        <v>0.47368421052631576</v>
      </c>
      <c r="L94" s="37">
        <f t="shared" si="127"/>
        <v>0.10526315789473684</v>
      </c>
      <c r="M94" s="37">
        <f>IF(M93=0,0,M93/$F93)</f>
        <v>0</v>
      </c>
    </row>
    <row r="95" spans="1:13" ht="12" customHeight="1">
      <c r="A95" s="172"/>
      <c r="B95" s="172"/>
      <c r="C95" s="43"/>
      <c r="D95" s="219" t="s">
        <v>538</v>
      </c>
      <c r="E95" s="42"/>
      <c r="F95" s="41">
        <v>146</v>
      </c>
      <c r="G95" s="41">
        <v>104</v>
      </c>
      <c r="H95" s="41">
        <v>35</v>
      </c>
      <c r="I95" s="41">
        <v>57</v>
      </c>
      <c r="J95" s="41">
        <v>75</v>
      </c>
      <c r="K95" s="41">
        <v>73</v>
      </c>
      <c r="L95" s="41">
        <f t="shared" ref="L95" si="128">+F95-G95-M95</f>
        <v>29</v>
      </c>
      <c r="M95" s="41">
        <v>13</v>
      </c>
    </row>
    <row r="96" spans="1:13" ht="12" customHeight="1">
      <c r="A96" s="172"/>
      <c r="B96" s="172"/>
      <c r="C96" s="40"/>
      <c r="D96" s="220"/>
      <c r="E96" s="39"/>
      <c r="F96" s="37">
        <f>IF(F95=0,0,F95/$F95)</f>
        <v>1</v>
      </c>
      <c r="G96" s="37">
        <f>IF(G95=0,0,G95/$F95)</f>
        <v>0.71232876712328763</v>
      </c>
      <c r="H96" s="37">
        <f t="shared" ref="H96" si="129">IF(H95=0,0,H95/$F95)</f>
        <v>0.23972602739726026</v>
      </c>
      <c r="I96" s="37">
        <f>IF(I95=0,0,I95/$F95)</f>
        <v>0.3904109589041096</v>
      </c>
      <c r="J96" s="37">
        <f t="shared" ref="J96:L96" si="130">IF(J95=0,0,J95/$F95)</f>
        <v>0.51369863013698636</v>
      </c>
      <c r="K96" s="37">
        <f t="shared" si="130"/>
        <v>0.5</v>
      </c>
      <c r="L96" s="37">
        <f t="shared" si="130"/>
        <v>0.19863013698630136</v>
      </c>
      <c r="M96" s="37">
        <f>IF(M95=0,0,M95/$F95)</f>
        <v>8.9041095890410954E-2</v>
      </c>
    </row>
    <row r="97" spans="1:13" ht="12" customHeight="1">
      <c r="A97" s="172"/>
      <c r="B97" s="172"/>
      <c r="C97" s="43"/>
      <c r="D97" s="219" t="s">
        <v>539</v>
      </c>
      <c r="E97" s="42"/>
      <c r="F97" s="41">
        <v>22</v>
      </c>
      <c r="G97" s="41">
        <v>14</v>
      </c>
      <c r="H97" s="41">
        <v>1</v>
      </c>
      <c r="I97" s="41">
        <v>2</v>
      </c>
      <c r="J97" s="41">
        <v>9</v>
      </c>
      <c r="K97" s="41">
        <v>12</v>
      </c>
      <c r="L97" s="41">
        <f t="shared" ref="L97" si="131">+F97-G97-M97</f>
        <v>8</v>
      </c>
      <c r="M97" s="41">
        <v>0</v>
      </c>
    </row>
    <row r="98" spans="1:13" ht="12" customHeight="1">
      <c r="A98" s="172"/>
      <c r="B98" s="172"/>
      <c r="C98" s="40"/>
      <c r="D98" s="220"/>
      <c r="E98" s="39"/>
      <c r="F98" s="37">
        <f>IF(F97=0,0,F97/$F97)</f>
        <v>1</v>
      </c>
      <c r="G98" s="37">
        <f>IF(G97=0,0,G97/$F97)</f>
        <v>0.63636363636363635</v>
      </c>
      <c r="H98" s="37">
        <f t="shared" ref="H98" si="132">IF(H97=0,0,H97/$F97)</f>
        <v>4.5454545454545456E-2</v>
      </c>
      <c r="I98" s="37">
        <f>IF(I97=0,0,I97/$F97)</f>
        <v>9.0909090909090912E-2</v>
      </c>
      <c r="J98" s="37">
        <f t="shared" ref="J98:L98" si="133">IF(J97=0,0,J97/$F97)</f>
        <v>0.40909090909090912</v>
      </c>
      <c r="K98" s="37">
        <f t="shared" si="133"/>
        <v>0.54545454545454541</v>
      </c>
      <c r="L98" s="37">
        <f t="shared" si="133"/>
        <v>0.36363636363636365</v>
      </c>
      <c r="M98" s="37">
        <f>IF(M97=0,0,M97/$F97)</f>
        <v>0</v>
      </c>
    </row>
    <row r="99" spans="1:13" ht="12.75" customHeight="1">
      <c r="A99" s="172"/>
      <c r="B99" s="172"/>
      <c r="C99" s="43"/>
      <c r="D99" s="219" t="s">
        <v>540</v>
      </c>
      <c r="E99" s="42"/>
      <c r="F99" s="41">
        <v>46</v>
      </c>
      <c r="G99" s="41">
        <v>22</v>
      </c>
      <c r="H99" s="41">
        <v>8</v>
      </c>
      <c r="I99" s="41">
        <v>3</v>
      </c>
      <c r="J99" s="41">
        <v>6</v>
      </c>
      <c r="K99" s="41">
        <v>13</v>
      </c>
      <c r="L99" s="41">
        <f t="shared" ref="L99" si="134">+F99-G99-M99</f>
        <v>21</v>
      </c>
      <c r="M99" s="41">
        <v>3</v>
      </c>
    </row>
    <row r="100" spans="1:13" ht="12.75" customHeight="1">
      <c r="A100" s="173"/>
      <c r="B100" s="173"/>
      <c r="C100" s="40"/>
      <c r="D100" s="220"/>
      <c r="E100" s="39"/>
      <c r="F100" s="37">
        <f>IF(F99=0,0,F99/$F99)</f>
        <v>1</v>
      </c>
      <c r="G100" s="37">
        <f>IF(G99=0,0,G99/$F99)</f>
        <v>0.47826086956521741</v>
      </c>
      <c r="H100" s="37">
        <f t="shared" ref="H100" si="135">IF(H99=0,0,H99/$F99)</f>
        <v>0.17391304347826086</v>
      </c>
      <c r="I100" s="37">
        <f>IF(I99=0,0,I99/$F99)</f>
        <v>6.5217391304347824E-2</v>
      </c>
      <c r="J100" s="37">
        <f t="shared" ref="J100:L100" si="136">IF(J99=0,0,J99/$F99)</f>
        <v>0.13043478260869565</v>
      </c>
      <c r="K100" s="37">
        <f t="shared" si="136"/>
        <v>0.28260869565217389</v>
      </c>
      <c r="L100" s="37">
        <f t="shared" si="136"/>
        <v>0.45652173913043476</v>
      </c>
      <c r="M100" s="37">
        <f>IF(M99=0,0,M99/$F99)</f>
        <v>6.5217391304347824E-2</v>
      </c>
    </row>
    <row r="101" spans="1:13">
      <c r="F101" s="71"/>
    </row>
  </sheetData>
  <mergeCells count="61">
    <mergeCell ref="D95:D96"/>
    <mergeCell ref="D97:D98"/>
    <mergeCell ref="D85:D86"/>
    <mergeCell ref="D87:D88"/>
    <mergeCell ref="D89:D90"/>
    <mergeCell ref="D91:D92"/>
    <mergeCell ref="D93:D9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45:D46"/>
    <mergeCell ref="D47:D48"/>
    <mergeCell ref="D49:D50"/>
    <mergeCell ref="D51:D52"/>
    <mergeCell ref="D53:D54"/>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A7:E8"/>
    <mergeCell ref="A9:A18"/>
    <mergeCell ref="B9:E10"/>
    <mergeCell ref="B11:E12"/>
    <mergeCell ref="B13:E14"/>
    <mergeCell ref="B15:E16"/>
    <mergeCell ref="B17:E18"/>
    <mergeCell ref="A3:E6"/>
    <mergeCell ref="F3:F6"/>
    <mergeCell ref="G3:G6"/>
    <mergeCell ref="H3:K3"/>
    <mergeCell ref="L3:L6"/>
    <mergeCell ref="M3:M6"/>
    <mergeCell ref="H4:H6"/>
    <mergeCell ref="I4:I6"/>
    <mergeCell ref="J4:J6"/>
    <mergeCell ref="K4:K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L8:M100" formula="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3" width="11.625" style="3" customWidth="1"/>
    <col min="14" max="16384" width="9" style="3"/>
  </cols>
  <sheetData>
    <row r="1" spans="1:13" ht="14.25">
      <c r="A1" s="18" t="s">
        <v>664</v>
      </c>
    </row>
    <row r="2" spans="1:13">
      <c r="M2" s="46" t="s">
        <v>657</v>
      </c>
    </row>
    <row r="3" spans="1:13" ht="13.5" customHeight="1">
      <c r="A3" s="238" t="s">
        <v>64</v>
      </c>
      <c r="B3" s="239"/>
      <c r="C3" s="239"/>
      <c r="D3" s="239"/>
      <c r="E3" s="240"/>
      <c r="F3" s="151" t="s">
        <v>318</v>
      </c>
      <c r="G3" s="63"/>
      <c r="H3" s="151" t="s">
        <v>317</v>
      </c>
      <c r="I3" s="63"/>
      <c r="J3" s="151" t="s">
        <v>316</v>
      </c>
      <c r="K3" s="63"/>
      <c r="L3" s="151" t="s">
        <v>315</v>
      </c>
      <c r="M3" s="63"/>
    </row>
    <row r="4" spans="1:13" ht="27.75" customHeight="1">
      <c r="A4" s="241"/>
      <c r="B4" s="242"/>
      <c r="C4" s="242"/>
      <c r="D4" s="242"/>
      <c r="E4" s="243"/>
      <c r="F4" s="253"/>
      <c r="G4" s="303" t="s">
        <v>314</v>
      </c>
      <c r="H4" s="253"/>
      <c r="I4" s="303" t="s">
        <v>314</v>
      </c>
      <c r="J4" s="253"/>
      <c r="K4" s="303" t="s">
        <v>314</v>
      </c>
      <c r="L4" s="253"/>
      <c r="M4" s="303" t="s">
        <v>314</v>
      </c>
    </row>
    <row r="5" spans="1:13" ht="14.25" customHeight="1">
      <c r="A5" s="241"/>
      <c r="B5" s="242"/>
      <c r="C5" s="242"/>
      <c r="D5" s="242"/>
      <c r="E5" s="243"/>
      <c r="F5" s="253"/>
      <c r="G5" s="258"/>
      <c r="H5" s="253"/>
      <c r="I5" s="258"/>
      <c r="J5" s="253"/>
      <c r="K5" s="258"/>
      <c r="L5" s="253"/>
      <c r="M5" s="258"/>
    </row>
    <row r="6" spans="1:13" ht="24.75" customHeight="1">
      <c r="A6" s="244"/>
      <c r="B6" s="245"/>
      <c r="C6" s="245"/>
      <c r="D6" s="245"/>
      <c r="E6" s="246"/>
      <c r="F6" s="152"/>
      <c r="G6" s="259"/>
      <c r="H6" s="152"/>
      <c r="I6" s="259"/>
      <c r="J6" s="152"/>
      <c r="K6" s="259"/>
      <c r="L6" s="152"/>
      <c r="M6" s="259"/>
    </row>
    <row r="7" spans="1:13" ht="12" customHeight="1">
      <c r="A7" s="158" t="s">
        <v>50</v>
      </c>
      <c r="B7" s="159"/>
      <c r="C7" s="159"/>
      <c r="D7" s="159"/>
      <c r="E7" s="160"/>
      <c r="F7" s="41">
        <f t="shared" ref="F7:M7" si="0">SUM(F9,F11,F13,F15,F17)</f>
        <v>1490</v>
      </c>
      <c r="G7" s="41">
        <f t="shared" si="0"/>
        <v>250</v>
      </c>
      <c r="H7" s="41">
        <f t="shared" si="0"/>
        <v>1645</v>
      </c>
      <c r="I7" s="41">
        <f t="shared" si="0"/>
        <v>194</v>
      </c>
      <c r="J7" s="41">
        <f t="shared" si="0"/>
        <v>3628</v>
      </c>
      <c r="K7" s="41">
        <f t="shared" si="0"/>
        <v>544</v>
      </c>
      <c r="L7" s="41">
        <f t="shared" si="0"/>
        <v>4363</v>
      </c>
      <c r="M7" s="41">
        <f t="shared" si="0"/>
        <v>1174</v>
      </c>
    </row>
    <row r="8" spans="1:13" ht="12" customHeight="1">
      <c r="A8" s="161"/>
      <c r="B8" s="162"/>
      <c r="C8" s="162"/>
      <c r="D8" s="162"/>
      <c r="E8" s="163"/>
      <c r="F8" s="44">
        <f>IF(F7=0,0,F7/$F7)</f>
        <v>1</v>
      </c>
      <c r="G8" s="37">
        <f>IF(G7=0,0,G7/$F7)</f>
        <v>0.16778523489932887</v>
      </c>
      <c r="H8" s="37">
        <f>IF(H7=0,0,H7/$H7)</f>
        <v>1</v>
      </c>
      <c r="I8" s="37">
        <f>IF(I7=0,0,I7/$H7)</f>
        <v>0.11793313069908815</v>
      </c>
      <c r="J8" s="37">
        <f>IF(J7=0,0,J7/$J7)</f>
        <v>1</v>
      </c>
      <c r="K8" s="37">
        <f>IF(K7=0,0,K7/$J7)</f>
        <v>0.14994487320837926</v>
      </c>
      <c r="L8" s="37">
        <f>IF(L7=0,0,L7/$L7)</f>
        <v>1</v>
      </c>
      <c r="M8" s="37">
        <f>IF(M7=0,0,M7/$L7)</f>
        <v>0.26908090763236303</v>
      </c>
    </row>
    <row r="9" spans="1:13" ht="12" customHeight="1">
      <c r="A9" s="174" t="s">
        <v>49</v>
      </c>
      <c r="B9" s="232" t="s">
        <v>48</v>
      </c>
      <c r="C9" s="233"/>
      <c r="D9" s="233"/>
      <c r="E9" s="234"/>
      <c r="F9" s="41">
        <v>418</v>
      </c>
      <c r="G9" s="41">
        <v>128</v>
      </c>
      <c r="H9" s="41">
        <v>131</v>
      </c>
      <c r="I9" s="41">
        <v>28</v>
      </c>
      <c r="J9" s="41">
        <v>159</v>
      </c>
      <c r="K9" s="41">
        <v>50</v>
      </c>
      <c r="L9" s="41">
        <v>126</v>
      </c>
      <c r="M9" s="41">
        <v>53</v>
      </c>
    </row>
    <row r="10" spans="1:13" ht="12" customHeight="1">
      <c r="A10" s="175"/>
      <c r="B10" s="235"/>
      <c r="C10" s="236"/>
      <c r="D10" s="236"/>
      <c r="E10" s="237"/>
      <c r="F10" s="44">
        <f>IF(F9=0,0,F9/$F9)</f>
        <v>1</v>
      </c>
      <c r="G10" s="37">
        <f>IF(G9=0,0,G9/$F9)</f>
        <v>0.30622009569377989</v>
      </c>
      <c r="H10" s="37">
        <f>IF(H9=0,0,H9/$H9)</f>
        <v>1</v>
      </c>
      <c r="I10" s="37">
        <f>IF(I9=0,0,I9/$H9)</f>
        <v>0.21374045801526717</v>
      </c>
      <c r="J10" s="37">
        <f>IF(J9=0,0,J9/$J9)</f>
        <v>1</v>
      </c>
      <c r="K10" s="37">
        <f>IF(K9=0,0,K9/$J9)</f>
        <v>0.31446540880503143</v>
      </c>
      <c r="L10" s="37">
        <f>IF(L9=0,0,L9/$L9)</f>
        <v>1</v>
      </c>
      <c r="M10" s="37">
        <f>IF(M9=0,0,M9/$L9)</f>
        <v>0.42063492063492064</v>
      </c>
    </row>
    <row r="11" spans="1:13" ht="12" customHeight="1">
      <c r="A11" s="175"/>
      <c r="B11" s="232" t="s">
        <v>47</v>
      </c>
      <c r="C11" s="233"/>
      <c r="D11" s="233"/>
      <c r="E11" s="234"/>
      <c r="F11" s="41">
        <v>291</v>
      </c>
      <c r="G11" s="41">
        <v>43</v>
      </c>
      <c r="H11" s="41">
        <v>224</v>
      </c>
      <c r="I11" s="41">
        <v>28</v>
      </c>
      <c r="J11" s="41">
        <v>342</v>
      </c>
      <c r="K11" s="41">
        <v>51</v>
      </c>
      <c r="L11" s="41">
        <v>361</v>
      </c>
      <c r="M11" s="41">
        <v>125</v>
      </c>
    </row>
    <row r="12" spans="1:13" ht="12" customHeight="1">
      <c r="A12" s="175"/>
      <c r="B12" s="235"/>
      <c r="C12" s="236"/>
      <c r="D12" s="236"/>
      <c r="E12" s="237"/>
      <c r="F12" s="44">
        <f>IF(F11=0,0,F11/$F11)</f>
        <v>1</v>
      </c>
      <c r="G12" s="37">
        <f>IF(G11=0,0,G11/$F11)</f>
        <v>0.14776632302405499</v>
      </c>
      <c r="H12" s="37">
        <f>IF(H11=0,0,H11/$H11)</f>
        <v>1</v>
      </c>
      <c r="I12" s="37">
        <f>IF(I11=0,0,I11/$H11)</f>
        <v>0.125</v>
      </c>
      <c r="J12" s="37">
        <f>IF(J11=0,0,J11/$J11)</f>
        <v>1</v>
      </c>
      <c r="K12" s="37">
        <f>IF(K11=0,0,K11/$J11)</f>
        <v>0.14912280701754385</v>
      </c>
      <c r="L12" s="37">
        <f>IF(L11=0,0,L11/$L11)</f>
        <v>1</v>
      </c>
      <c r="M12" s="37">
        <f>IF(M11=0,0,M11/$L11)</f>
        <v>0.34626038781163437</v>
      </c>
    </row>
    <row r="13" spans="1:13" ht="12" customHeight="1">
      <c r="A13" s="175"/>
      <c r="B13" s="232" t="s">
        <v>46</v>
      </c>
      <c r="C13" s="233"/>
      <c r="D13" s="233"/>
      <c r="E13" s="234"/>
      <c r="F13" s="41">
        <v>495</v>
      </c>
      <c r="G13" s="41">
        <v>58</v>
      </c>
      <c r="H13" s="41">
        <v>509</v>
      </c>
      <c r="I13" s="41">
        <v>52</v>
      </c>
      <c r="J13" s="41">
        <v>1190</v>
      </c>
      <c r="K13" s="41">
        <v>173</v>
      </c>
      <c r="L13" s="41">
        <v>1418</v>
      </c>
      <c r="M13" s="41">
        <v>362</v>
      </c>
    </row>
    <row r="14" spans="1:13" ht="12" customHeight="1">
      <c r="A14" s="175"/>
      <c r="B14" s="235"/>
      <c r="C14" s="236"/>
      <c r="D14" s="236"/>
      <c r="E14" s="237"/>
      <c r="F14" s="44">
        <f>IF(F13=0,0,F13/$F13)</f>
        <v>1</v>
      </c>
      <c r="G14" s="37">
        <f>IF(G13=0,0,G13/$F13)</f>
        <v>0.11717171717171718</v>
      </c>
      <c r="H14" s="37">
        <f>IF(H13=0,0,H13/$H13)</f>
        <v>1</v>
      </c>
      <c r="I14" s="37">
        <f>IF(I13=0,0,I13/$H13)</f>
        <v>0.10216110019646366</v>
      </c>
      <c r="J14" s="37">
        <f>IF(J13=0,0,J13/$J13)</f>
        <v>1</v>
      </c>
      <c r="K14" s="37">
        <f>IF(K13=0,0,K13/$J13)</f>
        <v>0.14537815126050421</v>
      </c>
      <c r="L14" s="37">
        <f>IF(L13=0,0,L13/$L13)</f>
        <v>1</v>
      </c>
      <c r="M14" s="37">
        <f>IF(M13=0,0,M13/$L13)</f>
        <v>0.25528913963328631</v>
      </c>
    </row>
    <row r="15" spans="1:13" ht="12" customHeight="1">
      <c r="A15" s="175"/>
      <c r="B15" s="232" t="s">
        <v>45</v>
      </c>
      <c r="C15" s="233"/>
      <c r="D15" s="233"/>
      <c r="E15" s="234"/>
      <c r="F15" s="41">
        <v>109</v>
      </c>
      <c r="G15" s="41">
        <v>6</v>
      </c>
      <c r="H15" s="41">
        <v>277</v>
      </c>
      <c r="I15" s="41">
        <v>33</v>
      </c>
      <c r="J15" s="41">
        <v>632</v>
      </c>
      <c r="K15" s="41">
        <v>89</v>
      </c>
      <c r="L15" s="41">
        <v>864</v>
      </c>
      <c r="M15" s="41">
        <v>238</v>
      </c>
    </row>
    <row r="16" spans="1:13" ht="12" customHeight="1">
      <c r="A16" s="175"/>
      <c r="B16" s="235"/>
      <c r="C16" s="236"/>
      <c r="D16" s="236"/>
      <c r="E16" s="237"/>
      <c r="F16" s="44">
        <f>IF(F15=0,0,F15/$F15)</f>
        <v>1</v>
      </c>
      <c r="G16" s="37">
        <f>IF(G15=0,0,G15/$F15)</f>
        <v>5.5045871559633031E-2</v>
      </c>
      <c r="H16" s="37">
        <f>IF(H15=0,0,H15/$H15)</f>
        <v>1</v>
      </c>
      <c r="I16" s="37">
        <f>IF(I15=0,0,I15/$H15)</f>
        <v>0.11913357400722022</v>
      </c>
      <c r="J16" s="37">
        <f>IF(J15=0,0,J15/$J15)</f>
        <v>1</v>
      </c>
      <c r="K16" s="37">
        <f>IF(K15=0,0,K15/$J15)</f>
        <v>0.14082278481012658</v>
      </c>
      <c r="L16" s="37">
        <f>IF(L15=0,0,L15/$L15)</f>
        <v>1</v>
      </c>
      <c r="M16" s="37">
        <f>IF(M15=0,0,M15/$L15)</f>
        <v>0.27546296296296297</v>
      </c>
    </row>
    <row r="17" spans="1:13" ht="12" customHeight="1">
      <c r="A17" s="175"/>
      <c r="B17" s="232" t="s">
        <v>44</v>
      </c>
      <c r="C17" s="233"/>
      <c r="D17" s="233"/>
      <c r="E17" s="234"/>
      <c r="F17" s="41">
        <v>177</v>
      </c>
      <c r="G17" s="41">
        <v>15</v>
      </c>
      <c r="H17" s="41">
        <v>504</v>
      </c>
      <c r="I17" s="41">
        <v>53</v>
      </c>
      <c r="J17" s="41">
        <v>1305</v>
      </c>
      <c r="K17" s="41">
        <v>181</v>
      </c>
      <c r="L17" s="41">
        <v>1594</v>
      </c>
      <c r="M17" s="41">
        <v>396</v>
      </c>
    </row>
    <row r="18" spans="1:13" ht="12" customHeight="1">
      <c r="A18" s="176"/>
      <c r="B18" s="235"/>
      <c r="C18" s="236"/>
      <c r="D18" s="236"/>
      <c r="E18" s="237"/>
      <c r="F18" s="44">
        <f>IF(F17=0,0,F17/$F17)</f>
        <v>1</v>
      </c>
      <c r="G18" s="37">
        <f>IF(G17=0,0,G17/$F17)</f>
        <v>8.4745762711864403E-2</v>
      </c>
      <c r="H18" s="37">
        <f>IF(H17=0,0,H17/$H17)</f>
        <v>1</v>
      </c>
      <c r="I18" s="37">
        <f>IF(I17=0,0,I17/$H17)</f>
        <v>0.10515873015873016</v>
      </c>
      <c r="J18" s="37">
        <f>IF(J17=0,0,J17/$J17)</f>
        <v>1</v>
      </c>
      <c r="K18" s="37">
        <f>IF(K17=0,0,K17/$J17)</f>
        <v>0.13869731800766283</v>
      </c>
      <c r="L18" s="37">
        <f>IF(L17=0,0,L17/$L17)</f>
        <v>1</v>
      </c>
      <c r="M18" s="37">
        <f>IF(M17=0,0,M17/$L17)</f>
        <v>0.24843161856963614</v>
      </c>
    </row>
    <row r="19" spans="1:13" ht="12" customHeight="1">
      <c r="A19" s="171" t="s">
        <v>43</v>
      </c>
      <c r="B19" s="171" t="s">
        <v>42</v>
      </c>
      <c r="C19" s="43"/>
      <c r="D19" s="219" t="s">
        <v>16</v>
      </c>
      <c r="E19" s="42"/>
      <c r="F19" s="41">
        <f t="shared" ref="F19:M19" si="1">SUM(F21,F23,F25,F27,F29,F31,F33,F35,F37,F39,F41,F43,F45,F47,F49,F51,F53,F55,F57,F59,F61,F63,F65,F67)</f>
        <v>496</v>
      </c>
      <c r="G19" s="41">
        <f t="shared" si="1"/>
        <v>61</v>
      </c>
      <c r="H19" s="41">
        <f t="shared" si="1"/>
        <v>679</v>
      </c>
      <c r="I19" s="41">
        <f t="shared" si="1"/>
        <v>32</v>
      </c>
      <c r="J19" s="41">
        <f t="shared" si="1"/>
        <v>1776</v>
      </c>
      <c r="K19" s="41">
        <f t="shared" si="1"/>
        <v>102</v>
      </c>
      <c r="L19" s="41">
        <f t="shared" si="1"/>
        <v>1916</v>
      </c>
      <c r="M19" s="41">
        <f t="shared" si="1"/>
        <v>253</v>
      </c>
    </row>
    <row r="20" spans="1:13" ht="12" customHeight="1">
      <c r="A20" s="172"/>
      <c r="B20" s="172"/>
      <c r="C20" s="40"/>
      <c r="D20" s="220"/>
      <c r="E20" s="39"/>
      <c r="F20" s="44">
        <f>IF(F19=0,0,F19/$F19)</f>
        <v>1</v>
      </c>
      <c r="G20" s="37">
        <f>IF(G19=0,0,G19/$F19)</f>
        <v>0.12298387096774194</v>
      </c>
      <c r="H20" s="37">
        <f>IF(H19=0,0,H19/$H19)</f>
        <v>1</v>
      </c>
      <c r="I20" s="37">
        <f>IF(I19=0,0,I19/$H19)</f>
        <v>4.7128129602356406E-2</v>
      </c>
      <c r="J20" s="37">
        <f>IF(J19=0,0,J19/$J19)</f>
        <v>1</v>
      </c>
      <c r="K20" s="37">
        <f>IF(K19=0,0,K19/$J19)</f>
        <v>5.7432432432432436E-2</v>
      </c>
      <c r="L20" s="37">
        <f>IF(L19=0,0,L19/$L19)</f>
        <v>1</v>
      </c>
      <c r="M20" s="37">
        <f>IF(M19=0,0,M19/$L19)</f>
        <v>0.13204592901878914</v>
      </c>
    </row>
    <row r="21" spans="1:13" ht="12" customHeight="1">
      <c r="A21" s="172"/>
      <c r="B21" s="172"/>
      <c r="C21" s="43"/>
      <c r="D21" s="219" t="s">
        <v>410</v>
      </c>
      <c r="E21" s="42"/>
      <c r="F21" s="41">
        <v>56</v>
      </c>
      <c r="G21" s="41">
        <v>6</v>
      </c>
      <c r="H21" s="41">
        <v>50</v>
      </c>
      <c r="I21" s="41">
        <v>2</v>
      </c>
      <c r="J21" s="41">
        <v>132</v>
      </c>
      <c r="K21" s="41">
        <v>21</v>
      </c>
      <c r="L21" s="41">
        <v>124</v>
      </c>
      <c r="M21" s="41">
        <v>31</v>
      </c>
    </row>
    <row r="22" spans="1:13" ht="12" customHeight="1">
      <c r="A22" s="172"/>
      <c r="B22" s="172"/>
      <c r="C22" s="40"/>
      <c r="D22" s="220"/>
      <c r="E22" s="39"/>
      <c r="F22" s="44">
        <f>IF(F21=0,0,F21/$F21)</f>
        <v>1</v>
      </c>
      <c r="G22" s="37">
        <f>IF(G21=0,0,G21/$F21)</f>
        <v>0.10714285714285714</v>
      </c>
      <c r="H22" s="37">
        <f>IF(H21=0,0,H21/$H21)</f>
        <v>1</v>
      </c>
      <c r="I22" s="37">
        <f>IF(I21=0,0,I21/$H21)</f>
        <v>0.04</v>
      </c>
      <c r="J22" s="37">
        <f>IF(J21=0,0,J21/$J21)</f>
        <v>1</v>
      </c>
      <c r="K22" s="37">
        <f>IF(K21=0,0,K21/$J21)</f>
        <v>0.15909090909090909</v>
      </c>
      <c r="L22" s="37">
        <f>IF(L21=0,0,L21/$L21)</f>
        <v>1</v>
      </c>
      <c r="M22" s="37">
        <f>IF(M21=0,0,M21/$L21)</f>
        <v>0.25</v>
      </c>
    </row>
    <row r="23" spans="1:13" ht="12" customHeight="1">
      <c r="A23" s="172"/>
      <c r="B23" s="172"/>
      <c r="C23" s="43"/>
      <c r="D23" s="219" t="s">
        <v>411</v>
      </c>
      <c r="E23" s="42"/>
      <c r="F23" s="41">
        <v>17</v>
      </c>
      <c r="G23" s="41">
        <v>3</v>
      </c>
      <c r="H23" s="41">
        <v>2</v>
      </c>
      <c r="I23" s="41">
        <v>0</v>
      </c>
      <c r="J23" s="41">
        <v>15</v>
      </c>
      <c r="K23" s="41">
        <v>0</v>
      </c>
      <c r="L23" s="41">
        <v>23</v>
      </c>
      <c r="M23" s="41">
        <v>4</v>
      </c>
    </row>
    <row r="24" spans="1:13" ht="12" customHeight="1">
      <c r="A24" s="172"/>
      <c r="B24" s="172"/>
      <c r="C24" s="40"/>
      <c r="D24" s="220"/>
      <c r="E24" s="39"/>
      <c r="F24" s="44">
        <f>IF(F23=0,0,F23/$F23)</f>
        <v>1</v>
      </c>
      <c r="G24" s="37">
        <f>IF(G23=0,0,G23/$F23)</f>
        <v>0.17647058823529413</v>
      </c>
      <c r="H24" s="37">
        <f>IF(H23=0,0,H23/$H23)</f>
        <v>1</v>
      </c>
      <c r="I24" s="37">
        <f>IF(I23=0,0,I23/$H23)</f>
        <v>0</v>
      </c>
      <c r="J24" s="37">
        <f>IF(J23=0,0,J23/$J23)</f>
        <v>1</v>
      </c>
      <c r="K24" s="37">
        <f>IF(K23=0,0,K23/$J23)</f>
        <v>0</v>
      </c>
      <c r="L24" s="37">
        <f>IF(L23=0,0,L23/$L23)</f>
        <v>1</v>
      </c>
      <c r="M24" s="37">
        <f>IF(M23=0,0,M23/$L23)</f>
        <v>0.17391304347826086</v>
      </c>
    </row>
    <row r="25" spans="1:13" ht="12" customHeight="1">
      <c r="A25" s="172"/>
      <c r="B25" s="172"/>
      <c r="C25" s="43"/>
      <c r="D25" s="225" t="s">
        <v>412</v>
      </c>
      <c r="E25" s="117"/>
      <c r="F25" s="106">
        <v>39</v>
      </c>
      <c r="G25" s="106">
        <v>6</v>
      </c>
      <c r="H25" s="106">
        <v>30</v>
      </c>
      <c r="I25" s="41">
        <v>10</v>
      </c>
      <c r="J25" s="41">
        <v>43</v>
      </c>
      <c r="K25" s="41">
        <v>10</v>
      </c>
      <c r="L25" s="41">
        <v>74</v>
      </c>
      <c r="M25" s="41">
        <v>27</v>
      </c>
    </row>
    <row r="26" spans="1:13" ht="12" customHeight="1">
      <c r="A26" s="172"/>
      <c r="B26" s="172"/>
      <c r="C26" s="40"/>
      <c r="D26" s="226"/>
      <c r="E26" s="118"/>
      <c r="F26" s="119">
        <f>IF(F25=0,0,F25/$F25)</f>
        <v>1</v>
      </c>
      <c r="G26" s="109">
        <f>IF(G25=0,0,G25/$F25)</f>
        <v>0.15384615384615385</v>
      </c>
      <c r="H26" s="109">
        <f>IF(H25=0,0,H25/$H25)</f>
        <v>1</v>
      </c>
      <c r="I26" s="37">
        <f>IF(I25=0,0,I25/$H25)</f>
        <v>0.33333333333333331</v>
      </c>
      <c r="J26" s="37">
        <f>IF(J25=0,0,J25/$J25)</f>
        <v>1</v>
      </c>
      <c r="K26" s="37">
        <f>IF(K25=0,0,K25/$J25)</f>
        <v>0.23255813953488372</v>
      </c>
      <c r="L26" s="37">
        <f>IF(L25=0,0,L25/$L25)</f>
        <v>1</v>
      </c>
      <c r="M26" s="37">
        <f>IF(M25=0,0,M25/$L25)</f>
        <v>0.36486486486486486</v>
      </c>
    </row>
    <row r="27" spans="1:13" ht="12" customHeight="1">
      <c r="A27" s="172"/>
      <c r="B27" s="172"/>
      <c r="C27" s="43"/>
      <c r="D27" s="219" t="s">
        <v>413</v>
      </c>
      <c r="E27" s="42"/>
      <c r="F27" s="41">
        <v>4</v>
      </c>
      <c r="G27" s="41">
        <v>1</v>
      </c>
      <c r="H27" s="41">
        <v>0</v>
      </c>
      <c r="I27" s="41">
        <v>0</v>
      </c>
      <c r="J27" s="41">
        <v>1</v>
      </c>
      <c r="K27" s="41">
        <v>0</v>
      </c>
      <c r="L27" s="41">
        <v>2</v>
      </c>
      <c r="M27" s="41">
        <v>0</v>
      </c>
    </row>
    <row r="28" spans="1:13" ht="12" customHeight="1">
      <c r="A28" s="172"/>
      <c r="B28" s="172"/>
      <c r="C28" s="40"/>
      <c r="D28" s="220"/>
      <c r="E28" s="39"/>
      <c r="F28" s="44">
        <f>IF(F27=0,0,F27/$F27)</f>
        <v>1</v>
      </c>
      <c r="G28" s="37">
        <f>IF(G27=0,0,G27/$F27)</f>
        <v>0.25</v>
      </c>
      <c r="H28" s="37">
        <f>IF(H27=0,0,H27/$H27)</f>
        <v>0</v>
      </c>
      <c r="I28" s="37">
        <f>IF(I27=0,0,I27/$H27)</f>
        <v>0</v>
      </c>
      <c r="J28" s="37">
        <f>IF(J27=0,0,J27/$J27)</f>
        <v>1</v>
      </c>
      <c r="K28" s="37">
        <f>IF(K27=0,0,K27/$J27)</f>
        <v>0</v>
      </c>
      <c r="L28" s="37">
        <f>IF(L27=0,0,L27/$L27)</f>
        <v>1</v>
      </c>
      <c r="M28" s="37">
        <f>IF(M27=0,0,M27/$L27)</f>
        <v>0</v>
      </c>
    </row>
    <row r="29" spans="1:13" ht="12" customHeight="1">
      <c r="A29" s="172"/>
      <c r="B29" s="172"/>
      <c r="C29" s="43"/>
      <c r="D29" s="219" t="s">
        <v>414</v>
      </c>
      <c r="E29" s="42"/>
      <c r="F29" s="41">
        <v>12</v>
      </c>
      <c r="G29" s="41">
        <v>0</v>
      </c>
      <c r="H29" s="41">
        <v>13</v>
      </c>
      <c r="I29" s="41">
        <v>0</v>
      </c>
      <c r="J29" s="41">
        <v>44</v>
      </c>
      <c r="K29" s="41">
        <v>5</v>
      </c>
      <c r="L29" s="41">
        <v>71</v>
      </c>
      <c r="M29" s="41">
        <v>13</v>
      </c>
    </row>
    <row r="30" spans="1:13" ht="12" customHeight="1">
      <c r="A30" s="172"/>
      <c r="B30" s="172"/>
      <c r="C30" s="40"/>
      <c r="D30" s="220"/>
      <c r="E30" s="39"/>
      <c r="F30" s="44">
        <f>IF(F29=0,0,F29/$F29)</f>
        <v>1</v>
      </c>
      <c r="G30" s="37">
        <f>IF(G29=0,0,G29/$F29)</f>
        <v>0</v>
      </c>
      <c r="H30" s="37">
        <f>IF(H29=0,0,H29/$H29)</f>
        <v>1</v>
      </c>
      <c r="I30" s="37">
        <f>IF(I29=0,0,I29/$H29)</f>
        <v>0</v>
      </c>
      <c r="J30" s="37">
        <f>IF(J29=0,0,J29/$J29)</f>
        <v>1</v>
      </c>
      <c r="K30" s="37">
        <f>IF(K29=0,0,K29/$J29)</f>
        <v>0.11363636363636363</v>
      </c>
      <c r="L30" s="37">
        <f>IF(L29=0,0,L29/$L29)</f>
        <v>1</v>
      </c>
      <c r="M30" s="37">
        <f>IF(M29=0,0,M29/$L29)</f>
        <v>0.18309859154929578</v>
      </c>
    </row>
    <row r="31" spans="1:13" ht="12" customHeight="1">
      <c r="A31" s="172"/>
      <c r="B31" s="172"/>
      <c r="C31" s="43"/>
      <c r="D31" s="219" t="s">
        <v>415</v>
      </c>
      <c r="E31" s="42"/>
      <c r="F31" s="41">
        <v>0</v>
      </c>
      <c r="G31" s="41">
        <v>0</v>
      </c>
      <c r="H31" s="41">
        <v>1</v>
      </c>
      <c r="I31" s="41">
        <v>0</v>
      </c>
      <c r="J31" s="41">
        <v>17</v>
      </c>
      <c r="K31" s="41">
        <v>2</v>
      </c>
      <c r="L31" s="41">
        <v>5</v>
      </c>
      <c r="M31" s="41">
        <v>4</v>
      </c>
    </row>
    <row r="32" spans="1:13" ht="12" customHeight="1">
      <c r="A32" s="172"/>
      <c r="B32" s="172"/>
      <c r="C32" s="40"/>
      <c r="D32" s="220"/>
      <c r="E32" s="39"/>
      <c r="F32" s="44">
        <f>IF(F31=0,0,F31/$F31)</f>
        <v>0</v>
      </c>
      <c r="G32" s="37">
        <f>IF(G31=0,0,G31/$F31)</f>
        <v>0</v>
      </c>
      <c r="H32" s="37">
        <f>IF(H31=0,0,H31/$H31)</f>
        <v>1</v>
      </c>
      <c r="I32" s="37">
        <f>IF(I31=0,0,I31/$H31)</f>
        <v>0</v>
      </c>
      <c r="J32" s="37">
        <f>IF(J31=0,0,J31/$J31)</f>
        <v>1</v>
      </c>
      <c r="K32" s="37">
        <f>IF(K31=0,0,K31/$J31)</f>
        <v>0.11764705882352941</v>
      </c>
      <c r="L32" s="37">
        <f>IF(L31=0,0,L31/$L31)</f>
        <v>1</v>
      </c>
      <c r="M32" s="37">
        <f>IF(M31=0,0,M31/$L31)</f>
        <v>0.8</v>
      </c>
    </row>
    <row r="33" spans="1:13" ht="12" customHeight="1">
      <c r="A33" s="172"/>
      <c r="B33" s="172"/>
      <c r="C33" s="43"/>
      <c r="D33" s="219" t="s">
        <v>416</v>
      </c>
      <c r="E33" s="42"/>
      <c r="F33" s="41">
        <v>19</v>
      </c>
      <c r="G33" s="41">
        <v>2</v>
      </c>
      <c r="H33" s="41">
        <v>17</v>
      </c>
      <c r="I33" s="41">
        <v>2</v>
      </c>
      <c r="J33" s="41">
        <v>40</v>
      </c>
      <c r="K33" s="41">
        <v>3</v>
      </c>
      <c r="L33" s="41">
        <v>26</v>
      </c>
      <c r="M33" s="41">
        <v>5</v>
      </c>
    </row>
    <row r="34" spans="1:13" ht="12" customHeight="1">
      <c r="A34" s="172"/>
      <c r="B34" s="172"/>
      <c r="C34" s="40"/>
      <c r="D34" s="220"/>
      <c r="E34" s="39"/>
      <c r="F34" s="44">
        <f>IF(F33=0,0,F33/$F33)</f>
        <v>1</v>
      </c>
      <c r="G34" s="37">
        <f>IF(G33=0,0,G33/$F33)</f>
        <v>0.10526315789473684</v>
      </c>
      <c r="H34" s="37">
        <f>IF(H33=0,0,H33/$H33)</f>
        <v>1</v>
      </c>
      <c r="I34" s="37">
        <f>IF(I33=0,0,I33/$H33)</f>
        <v>0.11764705882352941</v>
      </c>
      <c r="J34" s="37">
        <f>IF(J33=0,0,J33/$J33)</f>
        <v>1</v>
      </c>
      <c r="K34" s="37">
        <f>IF(K33=0,0,K33/$J33)</f>
        <v>7.4999999999999997E-2</v>
      </c>
      <c r="L34" s="37">
        <f>IF(L33=0,0,L33/$L33)</f>
        <v>1</v>
      </c>
      <c r="M34" s="37">
        <f>IF(M33=0,0,M33/$L33)</f>
        <v>0.19230769230769232</v>
      </c>
    </row>
    <row r="35" spans="1:13" ht="12" customHeight="1">
      <c r="A35" s="172"/>
      <c r="B35" s="172"/>
      <c r="C35" s="43"/>
      <c r="D35" s="219" t="s">
        <v>417</v>
      </c>
      <c r="E35" s="42"/>
      <c r="F35" s="41">
        <v>28</v>
      </c>
      <c r="G35" s="41">
        <v>5</v>
      </c>
      <c r="H35" s="41">
        <v>38</v>
      </c>
      <c r="I35" s="41">
        <v>6</v>
      </c>
      <c r="J35" s="41">
        <v>84</v>
      </c>
      <c r="K35" s="41">
        <v>14</v>
      </c>
      <c r="L35" s="41">
        <v>70</v>
      </c>
      <c r="M35" s="41">
        <v>28</v>
      </c>
    </row>
    <row r="36" spans="1:13" ht="12" customHeight="1">
      <c r="A36" s="172"/>
      <c r="B36" s="172"/>
      <c r="C36" s="40"/>
      <c r="D36" s="220"/>
      <c r="E36" s="39"/>
      <c r="F36" s="44">
        <f>IF(F35=0,0,F35/$F35)</f>
        <v>1</v>
      </c>
      <c r="G36" s="37">
        <f>IF(G35=0,0,G35/$F35)</f>
        <v>0.17857142857142858</v>
      </c>
      <c r="H36" s="37">
        <f>IF(H35=0,0,H35/$H35)</f>
        <v>1</v>
      </c>
      <c r="I36" s="37">
        <f>IF(I35=0,0,I35/$H35)</f>
        <v>0.15789473684210525</v>
      </c>
      <c r="J36" s="37">
        <f>IF(J35=0,0,J35/$J35)</f>
        <v>1</v>
      </c>
      <c r="K36" s="37">
        <f>IF(K35=0,0,K35/$J35)</f>
        <v>0.16666666666666666</v>
      </c>
      <c r="L36" s="37">
        <f>IF(L35=0,0,L35/$L35)</f>
        <v>1</v>
      </c>
      <c r="M36" s="37">
        <f>IF(M35=0,0,M35/$L35)</f>
        <v>0.4</v>
      </c>
    </row>
    <row r="37" spans="1:13" ht="12" customHeight="1">
      <c r="A37" s="172"/>
      <c r="B37" s="172"/>
      <c r="C37" s="43"/>
      <c r="D37" s="219" t="s">
        <v>418</v>
      </c>
      <c r="E37" s="42"/>
      <c r="F37" s="41">
        <v>0</v>
      </c>
      <c r="G37" s="41">
        <v>0</v>
      </c>
      <c r="H37" s="41">
        <v>1</v>
      </c>
      <c r="I37" s="41">
        <v>0</v>
      </c>
      <c r="J37" s="41">
        <v>0</v>
      </c>
      <c r="K37" s="41">
        <v>0</v>
      </c>
      <c r="L37" s="41">
        <v>0</v>
      </c>
      <c r="M37" s="41">
        <v>0</v>
      </c>
    </row>
    <row r="38" spans="1:13" ht="12" customHeight="1">
      <c r="A38" s="172"/>
      <c r="B38" s="172"/>
      <c r="C38" s="40"/>
      <c r="D38" s="220"/>
      <c r="E38" s="39"/>
      <c r="F38" s="44">
        <f>IF(F37=0,0,F37/$F37)</f>
        <v>0</v>
      </c>
      <c r="G38" s="37">
        <f>IF(G37=0,0,G37/$F37)</f>
        <v>0</v>
      </c>
      <c r="H38" s="37">
        <f>IF(H37=0,0,H37/$H37)</f>
        <v>1</v>
      </c>
      <c r="I38" s="37">
        <f>IF(I37=0,0,I37/$H37)</f>
        <v>0</v>
      </c>
      <c r="J38" s="37">
        <f>IF(J37=0,0,J37/$J37)</f>
        <v>0</v>
      </c>
      <c r="K38" s="37">
        <f>IF(K37=0,0,K37/$J37)</f>
        <v>0</v>
      </c>
      <c r="L38" s="37">
        <f>IF(L37=0,0,L37/$L37)</f>
        <v>0</v>
      </c>
      <c r="M38" s="37">
        <f>IF(M37=0,0,M37/$L37)</f>
        <v>0</v>
      </c>
    </row>
    <row r="39" spans="1:13" ht="12" customHeight="1">
      <c r="A39" s="172"/>
      <c r="B39" s="172"/>
      <c r="C39" s="43"/>
      <c r="D39" s="219" t="s">
        <v>419</v>
      </c>
      <c r="E39" s="42"/>
      <c r="F39" s="41">
        <v>19</v>
      </c>
      <c r="G39" s="41">
        <v>2</v>
      </c>
      <c r="H39" s="41">
        <v>27</v>
      </c>
      <c r="I39" s="41">
        <v>0</v>
      </c>
      <c r="J39" s="41">
        <v>42</v>
      </c>
      <c r="K39" s="41">
        <v>2</v>
      </c>
      <c r="L39" s="41">
        <v>61</v>
      </c>
      <c r="M39" s="41">
        <v>8</v>
      </c>
    </row>
    <row r="40" spans="1:13" ht="12" customHeight="1">
      <c r="A40" s="172"/>
      <c r="B40" s="172"/>
      <c r="C40" s="40"/>
      <c r="D40" s="220"/>
      <c r="E40" s="39"/>
      <c r="F40" s="44">
        <f>IF(F39=0,0,F39/$F39)</f>
        <v>1</v>
      </c>
      <c r="G40" s="37">
        <f>IF(G39=0,0,G39/$F39)</f>
        <v>0.10526315789473684</v>
      </c>
      <c r="H40" s="37">
        <f>IF(H39=0,0,H39/$H39)</f>
        <v>1</v>
      </c>
      <c r="I40" s="37">
        <f>IF(I39=0,0,I39/$H39)</f>
        <v>0</v>
      </c>
      <c r="J40" s="37">
        <f>IF(J39=0,0,J39/$J39)</f>
        <v>1</v>
      </c>
      <c r="K40" s="37">
        <f>IF(K39=0,0,K39/$J39)</f>
        <v>4.7619047619047616E-2</v>
      </c>
      <c r="L40" s="37">
        <f>IF(L39=0,0,L39/$L39)</f>
        <v>1</v>
      </c>
      <c r="M40" s="37">
        <f>IF(M39=0,0,M39/$L39)</f>
        <v>0.13114754098360656</v>
      </c>
    </row>
    <row r="41" spans="1:13" ht="12" customHeight="1">
      <c r="A41" s="172"/>
      <c r="B41" s="172"/>
      <c r="C41" s="43"/>
      <c r="D41" s="219" t="s">
        <v>420</v>
      </c>
      <c r="E41" s="42"/>
      <c r="F41" s="41">
        <v>2</v>
      </c>
      <c r="G41" s="41">
        <v>1</v>
      </c>
      <c r="H41" s="41">
        <v>1</v>
      </c>
      <c r="I41" s="41">
        <v>0</v>
      </c>
      <c r="J41" s="41">
        <v>0</v>
      </c>
      <c r="K41" s="41">
        <v>0</v>
      </c>
      <c r="L41" s="41">
        <v>3</v>
      </c>
      <c r="M41" s="41">
        <v>0</v>
      </c>
    </row>
    <row r="42" spans="1:13" ht="12" customHeight="1">
      <c r="A42" s="172"/>
      <c r="B42" s="172"/>
      <c r="C42" s="40"/>
      <c r="D42" s="220"/>
      <c r="E42" s="39"/>
      <c r="F42" s="44">
        <f>IF(F41=0,0,F41/$F41)</f>
        <v>1</v>
      </c>
      <c r="G42" s="37">
        <f>IF(G41=0,0,G41/$F41)</f>
        <v>0.5</v>
      </c>
      <c r="H42" s="37">
        <f>IF(H41=0,0,H41/$H41)</f>
        <v>1</v>
      </c>
      <c r="I42" s="37">
        <f>IF(I41=0,0,I41/$H41)</f>
        <v>0</v>
      </c>
      <c r="J42" s="37">
        <f>IF(J41=0,0,J41/$J41)</f>
        <v>0</v>
      </c>
      <c r="K42" s="37">
        <f>IF(K41=0,0,K41/$J41)</f>
        <v>0</v>
      </c>
      <c r="L42" s="37">
        <f>IF(L41=0,0,L41/$L41)</f>
        <v>1</v>
      </c>
      <c r="M42" s="37">
        <f>IF(M41=0,0,M41/$L41)</f>
        <v>0</v>
      </c>
    </row>
    <row r="43" spans="1:13" ht="12" customHeight="1">
      <c r="A43" s="172"/>
      <c r="B43" s="172"/>
      <c r="C43" s="43"/>
      <c r="D43" s="219" t="s">
        <v>421</v>
      </c>
      <c r="E43" s="42"/>
      <c r="F43" s="41">
        <v>3</v>
      </c>
      <c r="G43" s="41">
        <v>0</v>
      </c>
      <c r="H43" s="41">
        <v>8</v>
      </c>
      <c r="I43" s="41">
        <v>0</v>
      </c>
      <c r="J43" s="41">
        <v>9</v>
      </c>
      <c r="K43" s="41">
        <v>0</v>
      </c>
      <c r="L43" s="41">
        <v>1</v>
      </c>
      <c r="M43" s="41">
        <v>1</v>
      </c>
    </row>
    <row r="44" spans="1:13" ht="12" customHeight="1">
      <c r="A44" s="172"/>
      <c r="B44" s="172"/>
      <c r="C44" s="40"/>
      <c r="D44" s="220"/>
      <c r="E44" s="39"/>
      <c r="F44" s="44">
        <f>IF(F43=0,0,F43/$F43)</f>
        <v>1</v>
      </c>
      <c r="G44" s="37">
        <f>IF(G43=0,0,G43/$F43)</f>
        <v>0</v>
      </c>
      <c r="H44" s="37">
        <f>IF(H43=0,0,H43/$H43)</f>
        <v>1</v>
      </c>
      <c r="I44" s="37">
        <f>IF(I43=0,0,I43/$H43)</f>
        <v>0</v>
      </c>
      <c r="J44" s="37">
        <f>IF(J43=0,0,J43/$J43)</f>
        <v>1</v>
      </c>
      <c r="K44" s="37">
        <f>IF(K43=0,0,K43/$J43)</f>
        <v>0</v>
      </c>
      <c r="L44" s="37">
        <f>IF(L43=0,0,L43/$L43)</f>
        <v>1</v>
      </c>
      <c r="M44" s="37">
        <f>IF(M43=0,0,M43/$L43)</f>
        <v>1</v>
      </c>
    </row>
    <row r="45" spans="1:13" ht="12" customHeight="1">
      <c r="A45" s="172"/>
      <c r="B45" s="172"/>
      <c r="C45" s="43"/>
      <c r="D45" s="219" t="s">
        <v>422</v>
      </c>
      <c r="E45" s="42"/>
      <c r="F45" s="41">
        <v>9</v>
      </c>
      <c r="G45" s="41">
        <v>1</v>
      </c>
      <c r="H45" s="41">
        <v>7</v>
      </c>
      <c r="I45" s="41">
        <v>1</v>
      </c>
      <c r="J45" s="41">
        <v>67</v>
      </c>
      <c r="K45" s="41">
        <v>3</v>
      </c>
      <c r="L45" s="41">
        <v>72</v>
      </c>
      <c r="M45" s="41">
        <v>4</v>
      </c>
    </row>
    <row r="46" spans="1:13" ht="12" customHeight="1">
      <c r="A46" s="172"/>
      <c r="B46" s="172"/>
      <c r="C46" s="40"/>
      <c r="D46" s="220"/>
      <c r="E46" s="39"/>
      <c r="F46" s="44">
        <f>IF(F45=0,0,F45/$F45)</f>
        <v>1</v>
      </c>
      <c r="G46" s="37">
        <f>IF(G45=0,0,G45/$F45)</f>
        <v>0.1111111111111111</v>
      </c>
      <c r="H46" s="37">
        <f>IF(H45=0,0,H45/$H45)</f>
        <v>1</v>
      </c>
      <c r="I46" s="37">
        <f>IF(I45=0,0,I45/$H45)</f>
        <v>0.14285714285714285</v>
      </c>
      <c r="J46" s="37">
        <f>IF(J45=0,0,J45/$J45)</f>
        <v>1</v>
      </c>
      <c r="K46" s="37">
        <f>IF(K45=0,0,K45/$J45)</f>
        <v>4.4776119402985072E-2</v>
      </c>
      <c r="L46" s="37">
        <f>IF(L45=0,0,L45/$L45)</f>
        <v>1</v>
      </c>
      <c r="M46" s="37">
        <f>IF(M45=0,0,M45/$L45)</f>
        <v>5.5555555555555552E-2</v>
      </c>
    </row>
    <row r="47" spans="1:13" ht="12" customHeight="1">
      <c r="A47" s="172"/>
      <c r="B47" s="172"/>
      <c r="C47" s="43"/>
      <c r="D47" s="219" t="s">
        <v>423</v>
      </c>
      <c r="E47" s="42"/>
      <c r="F47" s="41">
        <v>10</v>
      </c>
      <c r="G47" s="41">
        <v>2</v>
      </c>
      <c r="H47" s="41">
        <v>9</v>
      </c>
      <c r="I47" s="41">
        <v>0</v>
      </c>
      <c r="J47" s="41">
        <v>23</v>
      </c>
      <c r="K47" s="41">
        <v>0</v>
      </c>
      <c r="L47" s="41">
        <v>14</v>
      </c>
      <c r="M47" s="41">
        <v>3</v>
      </c>
    </row>
    <row r="48" spans="1:13" ht="12" customHeight="1">
      <c r="A48" s="172"/>
      <c r="B48" s="172"/>
      <c r="C48" s="40"/>
      <c r="D48" s="220"/>
      <c r="E48" s="39"/>
      <c r="F48" s="44">
        <f>IF(F47=0,0,F47/$F47)</f>
        <v>1</v>
      </c>
      <c r="G48" s="37">
        <f>IF(G47=0,0,G47/$F47)</f>
        <v>0.2</v>
      </c>
      <c r="H48" s="37">
        <f>IF(H47=0,0,H47/$H47)</f>
        <v>1</v>
      </c>
      <c r="I48" s="37">
        <f>IF(I47=0,0,I47/$H47)</f>
        <v>0</v>
      </c>
      <c r="J48" s="37">
        <f>IF(J47=0,0,J47/$J47)</f>
        <v>1</v>
      </c>
      <c r="K48" s="37">
        <f>IF(K47=0,0,K47/$J47)</f>
        <v>0</v>
      </c>
      <c r="L48" s="37">
        <f>IF(L47=0,0,L47/$L47)</f>
        <v>1</v>
      </c>
      <c r="M48" s="37">
        <f>IF(M47=0,0,M47/$L47)</f>
        <v>0.21428571428571427</v>
      </c>
    </row>
    <row r="49" spans="1:13" ht="12" customHeight="1">
      <c r="A49" s="172"/>
      <c r="B49" s="172"/>
      <c r="C49" s="43"/>
      <c r="D49" s="219" t="s">
        <v>424</v>
      </c>
      <c r="E49" s="42"/>
      <c r="F49" s="41">
        <v>3</v>
      </c>
      <c r="G49" s="41">
        <v>1</v>
      </c>
      <c r="H49" s="41">
        <v>14</v>
      </c>
      <c r="I49" s="41">
        <v>0</v>
      </c>
      <c r="J49" s="41">
        <v>44</v>
      </c>
      <c r="K49" s="41">
        <v>0</v>
      </c>
      <c r="L49" s="41">
        <v>23</v>
      </c>
      <c r="M49" s="41">
        <v>1</v>
      </c>
    </row>
    <row r="50" spans="1:13" ht="12" customHeight="1">
      <c r="A50" s="172"/>
      <c r="B50" s="172"/>
      <c r="C50" s="40"/>
      <c r="D50" s="220"/>
      <c r="E50" s="39"/>
      <c r="F50" s="44">
        <f>IF(F49=0,0,F49/$F49)</f>
        <v>1</v>
      </c>
      <c r="G50" s="37">
        <f>IF(G49=0,0,G49/$F49)</f>
        <v>0.33333333333333331</v>
      </c>
      <c r="H50" s="37">
        <f>IF(H49=0,0,H49/$H49)</f>
        <v>1</v>
      </c>
      <c r="I50" s="37">
        <f>IF(I49=0,0,I49/$H49)</f>
        <v>0</v>
      </c>
      <c r="J50" s="37">
        <f>IF(J49=0,0,J49/$J49)</f>
        <v>1</v>
      </c>
      <c r="K50" s="37">
        <f>IF(K49=0,0,K49/$J49)</f>
        <v>0</v>
      </c>
      <c r="L50" s="37">
        <f>IF(L49=0,0,L49/$L49)</f>
        <v>1</v>
      </c>
      <c r="M50" s="37">
        <f>IF(M49=0,0,M49/$L49)</f>
        <v>4.3478260869565216E-2</v>
      </c>
    </row>
    <row r="51" spans="1:13" ht="12" customHeight="1">
      <c r="A51" s="172"/>
      <c r="B51" s="172"/>
      <c r="C51" s="43"/>
      <c r="D51" s="219" t="s">
        <v>425</v>
      </c>
      <c r="E51" s="42"/>
      <c r="F51" s="41">
        <v>29</v>
      </c>
      <c r="G51" s="41">
        <v>7</v>
      </c>
      <c r="H51" s="41">
        <v>34</v>
      </c>
      <c r="I51" s="41">
        <v>2</v>
      </c>
      <c r="J51" s="41">
        <v>68</v>
      </c>
      <c r="K51" s="41">
        <v>2</v>
      </c>
      <c r="L51" s="41">
        <v>63</v>
      </c>
      <c r="M51" s="41">
        <v>11</v>
      </c>
    </row>
    <row r="52" spans="1:13" ht="12" customHeight="1">
      <c r="A52" s="172"/>
      <c r="B52" s="172"/>
      <c r="C52" s="40"/>
      <c r="D52" s="220"/>
      <c r="E52" s="39"/>
      <c r="F52" s="44">
        <f>IF(F51=0,0,F51/$F51)</f>
        <v>1</v>
      </c>
      <c r="G52" s="37">
        <f>IF(G51=0,0,G51/$F51)</f>
        <v>0.2413793103448276</v>
      </c>
      <c r="H52" s="37">
        <f>IF(H51=0,0,H51/$H51)</f>
        <v>1</v>
      </c>
      <c r="I52" s="37">
        <f>IF(I51=0,0,I51/$H51)</f>
        <v>5.8823529411764705E-2</v>
      </c>
      <c r="J52" s="37">
        <f>IF(J51=0,0,J51/$J51)</f>
        <v>1</v>
      </c>
      <c r="K52" s="37">
        <f>IF(K51=0,0,K51/$J51)</f>
        <v>2.9411764705882353E-2</v>
      </c>
      <c r="L52" s="37">
        <f>IF(L51=0,0,L51/$L51)</f>
        <v>1</v>
      </c>
      <c r="M52" s="37">
        <f>IF(M51=0,0,M51/$L51)</f>
        <v>0.17460317460317459</v>
      </c>
    </row>
    <row r="53" spans="1:13" ht="12" customHeight="1">
      <c r="A53" s="172"/>
      <c r="B53" s="172"/>
      <c r="C53" s="43"/>
      <c r="D53" s="219" t="s">
        <v>426</v>
      </c>
      <c r="E53" s="42"/>
      <c r="F53" s="41">
        <v>12</v>
      </c>
      <c r="G53" s="41">
        <v>0</v>
      </c>
      <c r="H53" s="41">
        <v>20</v>
      </c>
      <c r="I53" s="41">
        <v>0</v>
      </c>
      <c r="J53" s="41">
        <v>60</v>
      </c>
      <c r="K53" s="41">
        <v>1</v>
      </c>
      <c r="L53" s="41">
        <v>40</v>
      </c>
      <c r="M53" s="41">
        <v>2</v>
      </c>
    </row>
    <row r="54" spans="1:13" ht="12" customHeight="1">
      <c r="A54" s="172"/>
      <c r="B54" s="172"/>
      <c r="C54" s="40"/>
      <c r="D54" s="220"/>
      <c r="E54" s="39"/>
      <c r="F54" s="44">
        <f>IF(F53=0,0,F53/$F53)</f>
        <v>1</v>
      </c>
      <c r="G54" s="37">
        <f>IF(G53=0,0,G53/$F53)</f>
        <v>0</v>
      </c>
      <c r="H54" s="37">
        <f>IF(H53=0,0,H53/$H53)</f>
        <v>1</v>
      </c>
      <c r="I54" s="37">
        <f>IF(I53=0,0,I53/$H53)</f>
        <v>0</v>
      </c>
      <c r="J54" s="37">
        <f>IF(J53=0,0,J53/$J53)</f>
        <v>1</v>
      </c>
      <c r="K54" s="37">
        <f>IF(K53=0,0,K53/$J53)</f>
        <v>1.6666666666666666E-2</v>
      </c>
      <c r="L54" s="37">
        <f>IF(L53=0,0,L53/$L53)</f>
        <v>1</v>
      </c>
      <c r="M54" s="37">
        <f>IF(M53=0,0,M53/$L53)</f>
        <v>0.05</v>
      </c>
    </row>
    <row r="55" spans="1:13" ht="12" customHeight="1">
      <c r="A55" s="172"/>
      <c r="B55" s="172"/>
      <c r="C55" s="43"/>
      <c r="D55" s="219" t="s">
        <v>427</v>
      </c>
      <c r="E55" s="42"/>
      <c r="F55" s="41">
        <v>92</v>
      </c>
      <c r="G55" s="41">
        <v>9</v>
      </c>
      <c r="H55" s="41">
        <v>92</v>
      </c>
      <c r="I55" s="41">
        <v>1</v>
      </c>
      <c r="J55" s="41">
        <v>223</v>
      </c>
      <c r="K55" s="41">
        <v>6</v>
      </c>
      <c r="L55" s="41">
        <v>248</v>
      </c>
      <c r="M55" s="41">
        <v>22</v>
      </c>
    </row>
    <row r="56" spans="1:13" ht="12" customHeight="1">
      <c r="A56" s="172"/>
      <c r="B56" s="172"/>
      <c r="C56" s="40"/>
      <c r="D56" s="220"/>
      <c r="E56" s="39"/>
      <c r="F56" s="44">
        <f>IF(F55=0,0,F55/$F55)</f>
        <v>1</v>
      </c>
      <c r="G56" s="37">
        <f>IF(G55=0,0,G55/$F55)</f>
        <v>9.7826086956521743E-2</v>
      </c>
      <c r="H56" s="37">
        <f>IF(H55=0,0,H55/$H55)</f>
        <v>1</v>
      </c>
      <c r="I56" s="37">
        <f>IF(I55=0,0,I55/$H55)</f>
        <v>1.0869565217391304E-2</v>
      </c>
      <c r="J56" s="37">
        <f>IF(J55=0,0,J55/$J55)</f>
        <v>1</v>
      </c>
      <c r="K56" s="37">
        <f>IF(K55=0,0,K55/$J55)</f>
        <v>2.6905829596412557E-2</v>
      </c>
      <c r="L56" s="37">
        <f>IF(L55=0,0,L55/$L55)</f>
        <v>1</v>
      </c>
      <c r="M56" s="37">
        <f>IF(M55=0,0,M55/$L55)</f>
        <v>8.8709677419354843E-2</v>
      </c>
    </row>
    <row r="57" spans="1:13" ht="12" customHeight="1">
      <c r="A57" s="172"/>
      <c r="B57" s="172"/>
      <c r="C57" s="43"/>
      <c r="D57" s="219" t="s">
        <v>428</v>
      </c>
      <c r="E57" s="42"/>
      <c r="F57" s="41">
        <v>16</v>
      </c>
      <c r="G57" s="41">
        <v>2</v>
      </c>
      <c r="H57" s="41">
        <v>36</v>
      </c>
      <c r="I57" s="41">
        <v>1</v>
      </c>
      <c r="J57" s="41">
        <v>80</v>
      </c>
      <c r="K57" s="41">
        <v>3</v>
      </c>
      <c r="L57" s="41">
        <v>105</v>
      </c>
      <c r="M57" s="41">
        <v>33</v>
      </c>
    </row>
    <row r="58" spans="1:13" ht="12" customHeight="1">
      <c r="A58" s="172"/>
      <c r="B58" s="172"/>
      <c r="C58" s="40"/>
      <c r="D58" s="220"/>
      <c r="E58" s="39"/>
      <c r="F58" s="44">
        <f>IF(F57=0,0,F57/$F57)</f>
        <v>1</v>
      </c>
      <c r="G58" s="37">
        <f>IF(G57=0,0,G57/$F57)</f>
        <v>0.125</v>
      </c>
      <c r="H58" s="37">
        <f>IF(H57=0,0,H57/$H57)</f>
        <v>1</v>
      </c>
      <c r="I58" s="37">
        <f>IF(I57=0,0,I57/$H57)</f>
        <v>2.7777777777777776E-2</v>
      </c>
      <c r="J58" s="37">
        <f>IF(J57=0,0,J57/$J57)</f>
        <v>1</v>
      </c>
      <c r="K58" s="37">
        <f>IF(K57=0,0,K57/$J57)</f>
        <v>3.7499999999999999E-2</v>
      </c>
      <c r="L58" s="37">
        <f>IF(L57=0,0,L57/$L57)</f>
        <v>1</v>
      </c>
      <c r="M58" s="37">
        <f>IF(M57=0,0,M57/$L57)</f>
        <v>0.31428571428571428</v>
      </c>
    </row>
    <row r="59" spans="1:13" ht="12.75" customHeight="1">
      <c r="A59" s="172"/>
      <c r="B59" s="172"/>
      <c r="C59" s="43"/>
      <c r="D59" s="219" t="s">
        <v>429</v>
      </c>
      <c r="E59" s="42"/>
      <c r="F59" s="41">
        <v>36</v>
      </c>
      <c r="G59" s="41">
        <v>1</v>
      </c>
      <c r="H59" s="41">
        <v>93</v>
      </c>
      <c r="I59" s="41">
        <v>0</v>
      </c>
      <c r="J59" s="41">
        <v>281</v>
      </c>
      <c r="K59" s="41">
        <v>8</v>
      </c>
      <c r="L59" s="41">
        <v>401</v>
      </c>
      <c r="M59" s="41">
        <v>19</v>
      </c>
    </row>
    <row r="60" spans="1:13" ht="12.75" customHeight="1">
      <c r="A60" s="172"/>
      <c r="B60" s="172"/>
      <c r="C60" s="40"/>
      <c r="D60" s="220"/>
      <c r="E60" s="39"/>
      <c r="F60" s="44">
        <f>IF(F59=0,0,F59/$F59)</f>
        <v>1</v>
      </c>
      <c r="G60" s="37">
        <f>IF(G59=0,0,G59/$F59)</f>
        <v>2.7777777777777776E-2</v>
      </c>
      <c r="H60" s="37">
        <f>IF(H59=0,0,H59/$H59)</f>
        <v>1</v>
      </c>
      <c r="I60" s="37">
        <f>IF(I59=0,0,I59/$H59)</f>
        <v>0</v>
      </c>
      <c r="J60" s="37">
        <f>IF(J59=0,0,J59/$J59)</f>
        <v>1</v>
      </c>
      <c r="K60" s="37">
        <f>IF(K59=0,0,K59/$J59)</f>
        <v>2.8469750889679714E-2</v>
      </c>
      <c r="L60" s="37">
        <f>IF(L59=0,0,L59/$L59)</f>
        <v>1</v>
      </c>
      <c r="M60" s="37">
        <f>IF(M59=0,0,M59/$L59)</f>
        <v>4.738154613466334E-2</v>
      </c>
    </row>
    <row r="61" spans="1:13" ht="12" customHeight="1">
      <c r="A61" s="172"/>
      <c r="B61" s="172"/>
      <c r="C61" s="43"/>
      <c r="D61" s="219" t="s">
        <v>21</v>
      </c>
      <c r="E61" s="42"/>
      <c r="F61" s="41">
        <v>18</v>
      </c>
      <c r="G61" s="41">
        <v>4</v>
      </c>
      <c r="H61" s="41">
        <v>42</v>
      </c>
      <c r="I61" s="41">
        <v>2</v>
      </c>
      <c r="J61" s="41">
        <v>83</v>
      </c>
      <c r="K61" s="41">
        <v>3</v>
      </c>
      <c r="L61" s="41">
        <v>99</v>
      </c>
      <c r="M61" s="41">
        <v>8</v>
      </c>
    </row>
    <row r="62" spans="1:13" ht="12" customHeight="1">
      <c r="A62" s="172"/>
      <c r="B62" s="172"/>
      <c r="C62" s="40"/>
      <c r="D62" s="220"/>
      <c r="E62" s="39"/>
      <c r="F62" s="44">
        <f>IF(F61=0,0,F61/$F61)</f>
        <v>1</v>
      </c>
      <c r="G62" s="37">
        <f>IF(G61=0,0,G61/$F61)</f>
        <v>0.22222222222222221</v>
      </c>
      <c r="H62" s="37">
        <f>IF(H61=0,0,H61/$H61)</f>
        <v>1</v>
      </c>
      <c r="I62" s="37">
        <f>IF(I61=0,0,I61/$H61)</f>
        <v>4.7619047619047616E-2</v>
      </c>
      <c r="J62" s="37">
        <f>IF(J61=0,0,J61/$J61)</f>
        <v>1</v>
      </c>
      <c r="K62" s="37">
        <f>IF(K61=0,0,K61/$J61)</f>
        <v>3.614457831325301E-2</v>
      </c>
      <c r="L62" s="37">
        <f>IF(L61=0,0,L61/$L61)</f>
        <v>1</v>
      </c>
      <c r="M62" s="37">
        <f>IF(M61=0,0,M61/$L61)</f>
        <v>8.0808080808080815E-2</v>
      </c>
    </row>
    <row r="63" spans="1:13" ht="12" customHeight="1">
      <c r="A63" s="172"/>
      <c r="B63" s="172"/>
      <c r="C63" s="43"/>
      <c r="D63" s="219" t="s">
        <v>430</v>
      </c>
      <c r="E63" s="42"/>
      <c r="F63" s="41">
        <v>26</v>
      </c>
      <c r="G63" s="41">
        <v>1</v>
      </c>
      <c r="H63" s="41">
        <v>76</v>
      </c>
      <c r="I63" s="41">
        <v>1</v>
      </c>
      <c r="J63" s="41">
        <v>192</v>
      </c>
      <c r="K63" s="41">
        <v>8</v>
      </c>
      <c r="L63" s="41">
        <v>266</v>
      </c>
      <c r="M63" s="41">
        <v>19</v>
      </c>
    </row>
    <row r="64" spans="1:13" ht="12" customHeight="1">
      <c r="A64" s="172"/>
      <c r="B64" s="172"/>
      <c r="C64" s="40"/>
      <c r="D64" s="220"/>
      <c r="E64" s="39"/>
      <c r="F64" s="44">
        <f>IF(F63=0,0,F63/$F63)</f>
        <v>1</v>
      </c>
      <c r="G64" s="37">
        <f>IF(G63=0,0,G63/$F63)</f>
        <v>3.8461538461538464E-2</v>
      </c>
      <c r="H64" s="37">
        <f>IF(H63=0,0,H63/$H63)</f>
        <v>1</v>
      </c>
      <c r="I64" s="37">
        <f>IF(I63=0,0,I63/$H63)</f>
        <v>1.3157894736842105E-2</v>
      </c>
      <c r="J64" s="37">
        <f>IF(J63=0,0,J63/$J63)</f>
        <v>1</v>
      </c>
      <c r="K64" s="37">
        <f>IF(K63=0,0,K63/$J63)</f>
        <v>4.1666666666666664E-2</v>
      </c>
      <c r="L64" s="37">
        <f>IF(L63=0,0,L63/$L63)</f>
        <v>1</v>
      </c>
      <c r="M64" s="37">
        <f>IF(M63=0,0,M63/$L63)</f>
        <v>7.1428571428571425E-2</v>
      </c>
    </row>
    <row r="65" spans="1:13" ht="12" customHeight="1">
      <c r="A65" s="172"/>
      <c r="B65" s="172"/>
      <c r="C65" s="43"/>
      <c r="D65" s="219" t="s">
        <v>431</v>
      </c>
      <c r="E65" s="42"/>
      <c r="F65" s="41">
        <v>41</v>
      </c>
      <c r="G65" s="41">
        <v>5</v>
      </c>
      <c r="H65" s="41">
        <v>44</v>
      </c>
      <c r="I65" s="41">
        <v>3</v>
      </c>
      <c r="J65" s="41">
        <v>138</v>
      </c>
      <c r="K65" s="41">
        <v>6</v>
      </c>
      <c r="L65" s="41">
        <v>113</v>
      </c>
      <c r="M65" s="41">
        <v>6</v>
      </c>
    </row>
    <row r="66" spans="1:13" ht="12" customHeight="1">
      <c r="A66" s="172"/>
      <c r="B66" s="172"/>
      <c r="C66" s="40"/>
      <c r="D66" s="220"/>
      <c r="E66" s="39"/>
      <c r="F66" s="44">
        <f>IF(F65=0,0,F65/$F65)</f>
        <v>1</v>
      </c>
      <c r="G66" s="37">
        <f>IF(G65=0,0,G65/$F65)</f>
        <v>0.12195121951219512</v>
      </c>
      <c r="H66" s="37">
        <f>IF(H65=0,0,H65/$H65)</f>
        <v>1</v>
      </c>
      <c r="I66" s="37">
        <f>IF(I65=0,0,I65/$H65)</f>
        <v>6.8181818181818177E-2</v>
      </c>
      <c r="J66" s="37">
        <f>IF(J65=0,0,J65/$J65)</f>
        <v>1</v>
      </c>
      <c r="K66" s="37">
        <f>IF(K65=0,0,K65/$J65)</f>
        <v>4.3478260869565216E-2</v>
      </c>
      <c r="L66" s="37">
        <f>IF(L65=0,0,L65/$L65)</f>
        <v>1</v>
      </c>
      <c r="M66" s="37">
        <f>IF(M65=0,0,M65/$L65)</f>
        <v>5.3097345132743362E-2</v>
      </c>
    </row>
    <row r="67" spans="1:13" ht="12" customHeight="1">
      <c r="A67" s="172"/>
      <c r="B67" s="172"/>
      <c r="C67" s="43"/>
      <c r="D67" s="219" t="s">
        <v>432</v>
      </c>
      <c r="E67" s="42"/>
      <c r="F67" s="41">
        <v>5</v>
      </c>
      <c r="G67" s="41">
        <v>2</v>
      </c>
      <c r="H67" s="41">
        <v>24</v>
      </c>
      <c r="I67" s="41">
        <v>1</v>
      </c>
      <c r="J67" s="41">
        <v>90</v>
      </c>
      <c r="K67" s="41">
        <v>5</v>
      </c>
      <c r="L67" s="41">
        <v>12</v>
      </c>
      <c r="M67" s="41">
        <v>4</v>
      </c>
    </row>
    <row r="68" spans="1:13" ht="12" customHeight="1">
      <c r="A68" s="172"/>
      <c r="B68" s="173"/>
      <c r="C68" s="40"/>
      <c r="D68" s="220"/>
      <c r="E68" s="39"/>
      <c r="F68" s="44">
        <f>IF(F67=0,0,F67/$F67)</f>
        <v>1</v>
      </c>
      <c r="G68" s="37">
        <f>IF(G67=0,0,G67/$F67)</f>
        <v>0.4</v>
      </c>
      <c r="H68" s="37">
        <f>IF(H67=0,0,H67/$H67)</f>
        <v>1</v>
      </c>
      <c r="I68" s="37">
        <f>IF(I67=0,0,I67/$H67)</f>
        <v>4.1666666666666664E-2</v>
      </c>
      <c r="J68" s="37">
        <f>IF(J67=0,0,J67/$J67)</f>
        <v>1</v>
      </c>
      <c r="K68" s="37">
        <f>IF(K67=0,0,K67/$J67)</f>
        <v>5.5555555555555552E-2</v>
      </c>
      <c r="L68" s="37">
        <f>IF(L67=0,0,L67/$L67)</f>
        <v>1</v>
      </c>
      <c r="M68" s="37">
        <f>IF(M67=0,0,M67/$L67)</f>
        <v>0.33333333333333331</v>
      </c>
    </row>
    <row r="69" spans="1:13" ht="12" customHeight="1">
      <c r="A69" s="172"/>
      <c r="B69" s="171" t="s">
        <v>17</v>
      </c>
      <c r="C69" s="43"/>
      <c r="D69" s="219" t="s">
        <v>16</v>
      </c>
      <c r="E69" s="42"/>
      <c r="F69" s="41">
        <f t="shared" ref="F69:M69" si="2">SUM(F71,F73,F75,F77,F79,F81,F83,F85,F87,F89,F91,F93,F95,F97,F99)</f>
        <v>994</v>
      </c>
      <c r="G69" s="41">
        <f t="shared" si="2"/>
        <v>189</v>
      </c>
      <c r="H69" s="41">
        <f t="shared" si="2"/>
        <v>966</v>
      </c>
      <c r="I69" s="41">
        <f t="shared" si="2"/>
        <v>162</v>
      </c>
      <c r="J69" s="41">
        <f t="shared" si="2"/>
        <v>1852</v>
      </c>
      <c r="K69" s="41">
        <f t="shared" si="2"/>
        <v>442</v>
      </c>
      <c r="L69" s="41">
        <f t="shared" si="2"/>
        <v>2447</v>
      </c>
      <c r="M69" s="41">
        <f t="shared" si="2"/>
        <v>921</v>
      </c>
    </row>
    <row r="70" spans="1:13" ht="12" customHeight="1">
      <c r="A70" s="172"/>
      <c r="B70" s="172"/>
      <c r="C70" s="40"/>
      <c r="D70" s="220"/>
      <c r="E70" s="39"/>
      <c r="F70" s="44">
        <f>IF(F69=0,0,F69/$F69)</f>
        <v>1</v>
      </c>
      <c r="G70" s="37">
        <f>IF(G69=0,0,G69/$F69)</f>
        <v>0.19014084507042253</v>
      </c>
      <c r="H70" s="37">
        <f>IF(H69=0,0,H69/$H69)</f>
        <v>1</v>
      </c>
      <c r="I70" s="37">
        <f>IF(I69=0,0,I69/$H69)</f>
        <v>0.16770186335403728</v>
      </c>
      <c r="J70" s="37">
        <f>IF(J69=0,0,J69/$J69)</f>
        <v>1</v>
      </c>
      <c r="K70" s="37">
        <f>IF(K69=0,0,K69/$J69)</f>
        <v>0.23866090712742979</v>
      </c>
      <c r="L70" s="37">
        <f>IF(L69=0,0,L69/$L69)</f>
        <v>1</v>
      </c>
      <c r="M70" s="37">
        <f>IF(M69=0,0,M69/$L69)</f>
        <v>0.37637923988557415</v>
      </c>
    </row>
    <row r="71" spans="1:13" ht="12" customHeight="1">
      <c r="A71" s="172"/>
      <c r="B71" s="172"/>
      <c r="C71" s="43"/>
      <c r="D71" s="219" t="s">
        <v>261</v>
      </c>
      <c r="E71" s="42"/>
      <c r="F71" s="41">
        <v>11</v>
      </c>
      <c r="G71" s="41">
        <v>0</v>
      </c>
      <c r="H71" s="41">
        <v>2</v>
      </c>
      <c r="I71" s="41">
        <v>0</v>
      </c>
      <c r="J71" s="41">
        <v>3</v>
      </c>
      <c r="K71" s="41">
        <v>0</v>
      </c>
      <c r="L71" s="41">
        <v>10</v>
      </c>
      <c r="M71" s="41">
        <v>1</v>
      </c>
    </row>
    <row r="72" spans="1:13" ht="12" customHeight="1">
      <c r="A72" s="172"/>
      <c r="B72" s="172"/>
      <c r="C72" s="40"/>
      <c r="D72" s="220"/>
      <c r="E72" s="39"/>
      <c r="F72" s="44">
        <f>IF(F71=0,0,F71/$F71)</f>
        <v>1</v>
      </c>
      <c r="G72" s="37">
        <f>IF(G71=0,0,G71/$F71)</f>
        <v>0</v>
      </c>
      <c r="H72" s="37">
        <f>IF(H71=0,0,H71/$H71)</f>
        <v>1</v>
      </c>
      <c r="I72" s="37">
        <f>IF(I71=0,0,I71/$H71)</f>
        <v>0</v>
      </c>
      <c r="J72" s="37">
        <f>IF(J71=0,0,J71/$J71)</f>
        <v>1</v>
      </c>
      <c r="K72" s="37">
        <f>IF(K71=0,0,K71/$J71)</f>
        <v>0</v>
      </c>
      <c r="L72" s="37">
        <f>IF(L71=0,0,L71/$L71)</f>
        <v>1</v>
      </c>
      <c r="M72" s="37">
        <f>IF(M71=0,0,M71/$L71)</f>
        <v>0.1</v>
      </c>
    </row>
    <row r="73" spans="1:13" ht="12" customHeight="1">
      <c r="A73" s="172"/>
      <c r="B73" s="172"/>
      <c r="C73" s="43"/>
      <c r="D73" s="219" t="s">
        <v>260</v>
      </c>
      <c r="E73" s="42"/>
      <c r="F73" s="41">
        <v>183</v>
      </c>
      <c r="G73" s="41">
        <v>26</v>
      </c>
      <c r="H73" s="41">
        <v>124</v>
      </c>
      <c r="I73" s="41">
        <v>3</v>
      </c>
      <c r="J73" s="41">
        <v>228</v>
      </c>
      <c r="K73" s="41">
        <v>15</v>
      </c>
      <c r="L73" s="41">
        <v>168</v>
      </c>
      <c r="M73" s="41">
        <v>20</v>
      </c>
    </row>
    <row r="74" spans="1:13" ht="12" customHeight="1">
      <c r="A74" s="172"/>
      <c r="B74" s="172"/>
      <c r="C74" s="40"/>
      <c r="D74" s="220"/>
      <c r="E74" s="39"/>
      <c r="F74" s="44">
        <f>IF(F73=0,0,F73/$F73)</f>
        <v>1</v>
      </c>
      <c r="G74" s="37">
        <f>IF(G73=0,0,G73/$F73)</f>
        <v>0.14207650273224043</v>
      </c>
      <c r="H74" s="37">
        <f>IF(H73=0,0,H73/$H73)</f>
        <v>1</v>
      </c>
      <c r="I74" s="37">
        <f>IF(I73=0,0,I73/$H73)</f>
        <v>2.4193548387096774E-2</v>
      </c>
      <c r="J74" s="37">
        <f>IF(J73=0,0,J73/$J73)</f>
        <v>1</v>
      </c>
      <c r="K74" s="37">
        <f>IF(K73=0,0,K73/$J73)</f>
        <v>6.5789473684210523E-2</v>
      </c>
      <c r="L74" s="37">
        <f>IF(L73=0,0,L73/$L73)</f>
        <v>1</v>
      </c>
      <c r="M74" s="37">
        <f>IF(M73=0,0,M73/$L73)</f>
        <v>0.11904761904761904</v>
      </c>
    </row>
    <row r="75" spans="1:13" ht="12" customHeight="1">
      <c r="A75" s="172"/>
      <c r="B75" s="172"/>
      <c r="C75" s="43"/>
      <c r="D75" s="219" t="s">
        <v>13</v>
      </c>
      <c r="E75" s="42"/>
      <c r="F75" s="41">
        <v>29</v>
      </c>
      <c r="G75" s="41">
        <v>2</v>
      </c>
      <c r="H75" s="41">
        <v>58</v>
      </c>
      <c r="I75" s="41">
        <v>0</v>
      </c>
      <c r="J75" s="41">
        <v>91</v>
      </c>
      <c r="K75" s="41">
        <v>2</v>
      </c>
      <c r="L75" s="41">
        <v>126</v>
      </c>
      <c r="M75" s="41">
        <v>5</v>
      </c>
    </row>
    <row r="76" spans="1:13" ht="12" customHeight="1">
      <c r="A76" s="172"/>
      <c r="B76" s="172"/>
      <c r="C76" s="40"/>
      <c r="D76" s="220"/>
      <c r="E76" s="39"/>
      <c r="F76" s="44">
        <f>IF(F75=0,0,F75/$F75)</f>
        <v>1</v>
      </c>
      <c r="G76" s="37">
        <f>IF(G75=0,0,G75/$F75)</f>
        <v>6.8965517241379309E-2</v>
      </c>
      <c r="H76" s="37">
        <f>IF(H75=0,0,H75/$H75)</f>
        <v>1</v>
      </c>
      <c r="I76" s="37">
        <f>IF(I75=0,0,I75/$H75)</f>
        <v>0</v>
      </c>
      <c r="J76" s="37">
        <f>IF(J75=0,0,J75/$J75)</f>
        <v>1</v>
      </c>
      <c r="K76" s="37">
        <f>IF(K75=0,0,K75/$J75)</f>
        <v>2.197802197802198E-2</v>
      </c>
      <c r="L76" s="37">
        <f>IF(L75=0,0,L75/$L75)</f>
        <v>1</v>
      </c>
      <c r="M76" s="37">
        <f>IF(M75=0,0,M75/$L75)</f>
        <v>3.968253968253968E-2</v>
      </c>
    </row>
    <row r="77" spans="1:13" ht="12" customHeight="1">
      <c r="A77" s="172"/>
      <c r="B77" s="172"/>
      <c r="C77" s="43"/>
      <c r="D77" s="219" t="s">
        <v>195</v>
      </c>
      <c r="E77" s="42"/>
      <c r="F77" s="41">
        <v>32</v>
      </c>
      <c r="G77" s="41">
        <v>1</v>
      </c>
      <c r="H77" s="41">
        <v>47</v>
      </c>
      <c r="I77" s="41">
        <v>6</v>
      </c>
      <c r="J77" s="41">
        <v>81</v>
      </c>
      <c r="K77" s="41">
        <v>8</v>
      </c>
      <c r="L77" s="41">
        <v>164</v>
      </c>
      <c r="M77" s="41">
        <v>20</v>
      </c>
    </row>
    <row r="78" spans="1:13" ht="12" customHeight="1">
      <c r="A78" s="172"/>
      <c r="B78" s="172"/>
      <c r="C78" s="40"/>
      <c r="D78" s="220"/>
      <c r="E78" s="39"/>
      <c r="F78" s="44">
        <f>IF(F77=0,0,F77/$F77)</f>
        <v>1</v>
      </c>
      <c r="G78" s="37">
        <f>IF(G77=0,0,G77/$F77)</f>
        <v>3.125E-2</v>
      </c>
      <c r="H78" s="37">
        <f>IF(H77=0,0,H77/$H77)</f>
        <v>1</v>
      </c>
      <c r="I78" s="37">
        <f>IF(I77=0,0,I77/$H77)</f>
        <v>0.1276595744680851</v>
      </c>
      <c r="J78" s="37">
        <f>IF(J77=0,0,J77/$J77)</f>
        <v>1</v>
      </c>
      <c r="K78" s="37">
        <f>IF(K77=0,0,K77/$J77)</f>
        <v>9.8765432098765427E-2</v>
      </c>
      <c r="L78" s="37">
        <f>IF(L77=0,0,L77/$L77)</f>
        <v>1</v>
      </c>
      <c r="M78" s="37">
        <f>IF(M77=0,0,M77/$L77)</f>
        <v>0.12195121951219512</v>
      </c>
    </row>
    <row r="79" spans="1:13" ht="12" customHeight="1">
      <c r="A79" s="172"/>
      <c r="B79" s="172"/>
      <c r="C79" s="43"/>
      <c r="D79" s="219" t="s">
        <v>313</v>
      </c>
      <c r="E79" s="42"/>
      <c r="F79" s="41">
        <v>52</v>
      </c>
      <c r="G79" s="41">
        <v>9</v>
      </c>
      <c r="H79" s="41">
        <v>29</v>
      </c>
      <c r="I79" s="41">
        <v>3</v>
      </c>
      <c r="J79" s="41">
        <v>61</v>
      </c>
      <c r="K79" s="41">
        <v>1</v>
      </c>
      <c r="L79" s="41">
        <v>99</v>
      </c>
      <c r="M79" s="41">
        <v>15</v>
      </c>
    </row>
    <row r="80" spans="1:13" ht="12" customHeight="1">
      <c r="A80" s="172"/>
      <c r="B80" s="172"/>
      <c r="C80" s="40"/>
      <c r="D80" s="220"/>
      <c r="E80" s="39"/>
      <c r="F80" s="44">
        <f>IF(F79=0,0,F79/$F79)</f>
        <v>1</v>
      </c>
      <c r="G80" s="37">
        <f>IF(G79=0,0,G79/$F79)</f>
        <v>0.17307692307692307</v>
      </c>
      <c r="H80" s="37">
        <f>IF(H79=0,0,H79/$H79)</f>
        <v>1</v>
      </c>
      <c r="I80" s="37">
        <f>IF(I79=0,0,I79/$H79)</f>
        <v>0.10344827586206896</v>
      </c>
      <c r="J80" s="37">
        <f>IF(J79=0,0,J79/$J79)</f>
        <v>1</v>
      </c>
      <c r="K80" s="37">
        <f>IF(K79=0,0,K79/$J79)</f>
        <v>1.6393442622950821E-2</v>
      </c>
      <c r="L80" s="37">
        <f>IF(L79=0,0,L79/$L79)</f>
        <v>1</v>
      </c>
      <c r="M80" s="37">
        <f>IF(M79=0,0,M79/$L79)</f>
        <v>0.15151515151515152</v>
      </c>
    </row>
    <row r="81" spans="1:13" ht="12" customHeight="1">
      <c r="A81" s="172"/>
      <c r="B81" s="172"/>
      <c r="C81" s="43"/>
      <c r="D81" s="219" t="s">
        <v>10</v>
      </c>
      <c r="E81" s="42"/>
      <c r="F81" s="41">
        <v>195</v>
      </c>
      <c r="G81" s="41">
        <v>46</v>
      </c>
      <c r="H81" s="41">
        <v>115</v>
      </c>
      <c r="I81" s="41">
        <v>16</v>
      </c>
      <c r="J81" s="41">
        <v>243</v>
      </c>
      <c r="K81" s="41">
        <v>39</v>
      </c>
      <c r="L81" s="41">
        <v>260</v>
      </c>
      <c r="M81" s="41">
        <v>95</v>
      </c>
    </row>
    <row r="82" spans="1:13" ht="12" customHeight="1">
      <c r="A82" s="172"/>
      <c r="B82" s="172"/>
      <c r="C82" s="40"/>
      <c r="D82" s="220"/>
      <c r="E82" s="39"/>
      <c r="F82" s="44">
        <f>IF(F81=0,0,F81/$F81)</f>
        <v>1</v>
      </c>
      <c r="G82" s="37">
        <f>IF(G81=0,0,G81/$F81)</f>
        <v>0.23589743589743589</v>
      </c>
      <c r="H82" s="37">
        <f>IF(H81=0,0,H81/$H81)</f>
        <v>1</v>
      </c>
      <c r="I82" s="37">
        <f>IF(I81=0,0,I81/$H81)</f>
        <v>0.1391304347826087</v>
      </c>
      <c r="J82" s="37">
        <f>IF(J81=0,0,J81/$J81)</f>
        <v>1</v>
      </c>
      <c r="K82" s="37">
        <f>IF(K81=0,0,K81/$J81)</f>
        <v>0.16049382716049382</v>
      </c>
      <c r="L82" s="37">
        <f>IF(L81=0,0,L81/$L81)</f>
        <v>1</v>
      </c>
      <c r="M82" s="37">
        <f>IF(M81=0,0,M81/$L81)</f>
        <v>0.36538461538461536</v>
      </c>
    </row>
    <row r="83" spans="1:13" ht="12" customHeight="1">
      <c r="A83" s="172"/>
      <c r="B83" s="172"/>
      <c r="C83" s="43"/>
      <c r="D83" s="219" t="s">
        <v>9</v>
      </c>
      <c r="E83" s="42"/>
      <c r="F83" s="41">
        <v>31</v>
      </c>
      <c r="G83" s="41">
        <v>2</v>
      </c>
      <c r="H83" s="41">
        <v>45</v>
      </c>
      <c r="I83" s="41">
        <v>3</v>
      </c>
      <c r="J83" s="41">
        <v>129</v>
      </c>
      <c r="K83" s="41">
        <v>14</v>
      </c>
      <c r="L83" s="41">
        <v>127</v>
      </c>
      <c r="M83" s="41">
        <v>22</v>
      </c>
    </row>
    <row r="84" spans="1:13" ht="12" customHeight="1">
      <c r="A84" s="172"/>
      <c r="B84" s="172"/>
      <c r="C84" s="40"/>
      <c r="D84" s="220"/>
      <c r="E84" s="39"/>
      <c r="F84" s="44">
        <f>IF(F83=0,0,F83/$F83)</f>
        <v>1</v>
      </c>
      <c r="G84" s="37">
        <f>IF(G83=0,0,G83/$F83)</f>
        <v>6.4516129032258063E-2</v>
      </c>
      <c r="H84" s="37">
        <f>IF(H83=0,0,H83/$H83)</f>
        <v>1</v>
      </c>
      <c r="I84" s="37">
        <f>IF(I83=0,0,I83/$H83)</f>
        <v>6.6666666666666666E-2</v>
      </c>
      <c r="J84" s="37">
        <f>IF(J83=0,0,J83/$J83)</f>
        <v>1</v>
      </c>
      <c r="K84" s="37">
        <f>IF(K83=0,0,K83/$J83)</f>
        <v>0.10852713178294573</v>
      </c>
      <c r="L84" s="37">
        <f>IF(L83=0,0,L83/$L83)</f>
        <v>1</v>
      </c>
      <c r="M84" s="37">
        <f>IF(M83=0,0,M83/$L83)</f>
        <v>0.17322834645669291</v>
      </c>
    </row>
    <row r="85" spans="1:13" ht="12" customHeight="1">
      <c r="A85" s="172"/>
      <c r="B85" s="172"/>
      <c r="C85" s="43"/>
      <c r="D85" s="219" t="s">
        <v>312</v>
      </c>
      <c r="E85" s="42"/>
      <c r="F85" s="41">
        <v>6</v>
      </c>
      <c r="G85" s="41">
        <v>0</v>
      </c>
      <c r="H85" s="41">
        <v>4</v>
      </c>
      <c r="I85" s="41">
        <v>0</v>
      </c>
      <c r="J85" s="41">
        <v>12</v>
      </c>
      <c r="K85" s="41">
        <v>0</v>
      </c>
      <c r="L85" s="41">
        <v>7</v>
      </c>
      <c r="M85" s="41">
        <v>2</v>
      </c>
    </row>
    <row r="86" spans="1:13" ht="12" customHeight="1">
      <c r="A86" s="172"/>
      <c r="B86" s="172"/>
      <c r="C86" s="40"/>
      <c r="D86" s="220"/>
      <c r="E86" s="39"/>
      <c r="F86" s="44">
        <f>IF(F85=0,0,F85/$F85)</f>
        <v>1</v>
      </c>
      <c r="G86" s="37">
        <f>IF(G85=0,0,G85/$F85)</f>
        <v>0</v>
      </c>
      <c r="H86" s="37">
        <f>IF(H85=0,0,H85/$H85)</f>
        <v>1</v>
      </c>
      <c r="I86" s="37">
        <f>IF(I85=0,0,I85/$H85)</f>
        <v>0</v>
      </c>
      <c r="J86" s="37">
        <f>IF(J85=0,0,J85/$J85)</f>
        <v>1</v>
      </c>
      <c r="K86" s="37">
        <f>IF(K85=0,0,K85/$J85)</f>
        <v>0</v>
      </c>
      <c r="L86" s="37">
        <f>IF(L85=0,0,L85/$L85)</f>
        <v>1</v>
      </c>
      <c r="M86" s="37">
        <f>IF(M85=0,0,M85/$L85)</f>
        <v>0.2857142857142857</v>
      </c>
    </row>
    <row r="87" spans="1:13" ht="13.5" customHeight="1">
      <c r="A87" s="172"/>
      <c r="B87" s="172"/>
      <c r="C87" s="43"/>
      <c r="D87" s="224" t="s">
        <v>311</v>
      </c>
      <c r="E87" s="42"/>
      <c r="F87" s="41">
        <v>32</v>
      </c>
      <c r="G87" s="41">
        <v>4</v>
      </c>
      <c r="H87" s="41">
        <v>25</v>
      </c>
      <c r="I87" s="41">
        <v>2</v>
      </c>
      <c r="J87" s="41">
        <v>29</v>
      </c>
      <c r="K87" s="41">
        <v>4</v>
      </c>
      <c r="L87" s="41">
        <v>40</v>
      </c>
      <c r="M87" s="41">
        <v>8</v>
      </c>
    </row>
    <row r="88" spans="1:13" ht="13.5" customHeight="1">
      <c r="A88" s="172"/>
      <c r="B88" s="172"/>
      <c r="C88" s="40"/>
      <c r="D88" s="220"/>
      <c r="E88" s="39"/>
      <c r="F88" s="44">
        <f>IF(F87=0,0,F87/$F87)</f>
        <v>1</v>
      </c>
      <c r="G88" s="37">
        <f>IF(G87=0,0,G87/$F87)</f>
        <v>0.125</v>
      </c>
      <c r="H88" s="37">
        <f>IF(H87=0,0,H87/$H87)</f>
        <v>1</v>
      </c>
      <c r="I88" s="37">
        <f>IF(I87=0,0,I87/$H87)</f>
        <v>0.08</v>
      </c>
      <c r="J88" s="37">
        <f>IF(J87=0,0,J87/$J87)</f>
        <v>1</v>
      </c>
      <c r="K88" s="37">
        <f>IF(K87=0,0,K87/$J87)</f>
        <v>0.13793103448275862</v>
      </c>
      <c r="L88" s="37">
        <f>IF(L87=0,0,L87/$L87)</f>
        <v>1</v>
      </c>
      <c r="M88" s="37">
        <f>IF(M87=0,0,M87/$L87)</f>
        <v>0.2</v>
      </c>
    </row>
    <row r="89" spans="1:13" ht="12" customHeight="1">
      <c r="A89" s="172"/>
      <c r="B89" s="172"/>
      <c r="C89" s="43"/>
      <c r="D89" s="219" t="s">
        <v>310</v>
      </c>
      <c r="E89" s="42"/>
      <c r="F89" s="41">
        <v>54</v>
      </c>
      <c r="G89" s="41">
        <v>18</v>
      </c>
      <c r="H89" s="41">
        <v>27</v>
      </c>
      <c r="I89" s="41">
        <v>7</v>
      </c>
      <c r="J89" s="41">
        <v>57</v>
      </c>
      <c r="K89" s="41">
        <v>17</v>
      </c>
      <c r="L89" s="41">
        <v>71</v>
      </c>
      <c r="M89" s="41">
        <v>46</v>
      </c>
    </row>
    <row r="90" spans="1:13" ht="12" customHeight="1">
      <c r="A90" s="172"/>
      <c r="B90" s="172"/>
      <c r="C90" s="40"/>
      <c r="D90" s="220"/>
      <c r="E90" s="39"/>
      <c r="F90" s="44">
        <f>IF(F89=0,0,F89/$F89)</f>
        <v>1</v>
      </c>
      <c r="G90" s="37">
        <f>IF(G89=0,0,G89/$F89)</f>
        <v>0.33333333333333331</v>
      </c>
      <c r="H90" s="37">
        <f>IF(H89=0,0,H89/$H89)</f>
        <v>1</v>
      </c>
      <c r="I90" s="37">
        <f>IF(I89=0,0,I89/$H89)</f>
        <v>0.25925925925925924</v>
      </c>
      <c r="J90" s="37">
        <f>IF(J89=0,0,J89/$J89)</f>
        <v>1</v>
      </c>
      <c r="K90" s="37">
        <f>IF(K89=0,0,K89/$J89)</f>
        <v>0.2982456140350877</v>
      </c>
      <c r="L90" s="37">
        <f>IF(L89=0,0,L89/$L89)</f>
        <v>1</v>
      </c>
      <c r="M90" s="37">
        <f>IF(M89=0,0,M89/$L89)</f>
        <v>0.647887323943662</v>
      </c>
    </row>
    <row r="91" spans="1:13" ht="12" customHeight="1">
      <c r="A91" s="172"/>
      <c r="B91" s="172"/>
      <c r="C91" s="43"/>
      <c r="D91" s="219" t="s">
        <v>191</v>
      </c>
      <c r="E91" s="42"/>
      <c r="F91" s="41">
        <v>25</v>
      </c>
      <c r="G91" s="41">
        <v>6</v>
      </c>
      <c r="H91" s="41">
        <v>6</v>
      </c>
      <c r="I91" s="41">
        <v>0</v>
      </c>
      <c r="J91" s="41">
        <v>8</v>
      </c>
      <c r="K91" s="41">
        <v>1</v>
      </c>
      <c r="L91" s="41">
        <v>15</v>
      </c>
      <c r="M91" s="41">
        <v>2</v>
      </c>
    </row>
    <row r="92" spans="1:13" ht="12" customHeight="1">
      <c r="A92" s="172"/>
      <c r="B92" s="172"/>
      <c r="C92" s="40"/>
      <c r="D92" s="220"/>
      <c r="E92" s="39"/>
      <c r="F92" s="44">
        <f>IF(F91=0,0,F91/$F91)</f>
        <v>1</v>
      </c>
      <c r="G92" s="37">
        <f>IF(G91=0,0,G91/$F91)</f>
        <v>0.24</v>
      </c>
      <c r="H92" s="37">
        <f>IF(H91=0,0,H91/$H91)</f>
        <v>1</v>
      </c>
      <c r="I92" s="37">
        <f>IF(I91=0,0,I91/$H91)</f>
        <v>0</v>
      </c>
      <c r="J92" s="37">
        <f>IF(J91=0,0,J91/$J91)</f>
        <v>1</v>
      </c>
      <c r="K92" s="37">
        <f>IF(K91=0,0,K91/$J91)</f>
        <v>0.125</v>
      </c>
      <c r="L92" s="37">
        <f>IF(L91=0,0,L91/$L91)</f>
        <v>1</v>
      </c>
      <c r="M92" s="37">
        <f>IF(M91=0,0,M91/$L91)</f>
        <v>0.13333333333333333</v>
      </c>
    </row>
    <row r="93" spans="1:13" ht="12" customHeight="1">
      <c r="A93" s="172"/>
      <c r="B93" s="172"/>
      <c r="C93" s="43"/>
      <c r="D93" s="219" t="s">
        <v>309</v>
      </c>
      <c r="E93" s="42"/>
      <c r="F93" s="41">
        <v>43</v>
      </c>
      <c r="G93" s="41">
        <v>12</v>
      </c>
      <c r="H93" s="41">
        <v>80</v>
      </c>
      <c r="I93" s="41">
        <v>15</v>
      </c>
      <c r="J93" s="41">
        <v>131</v>
      </c>
      <c r="K93" s="41">
        <v>35</v>
      </c>
      <c r="L93" s="41">
        <v>204</v>
      </c>
      <c r="M93" s="41">
        <v>77</v>
      </c>
    </row>
    <row r="94" spans="1:13" ht="12" customHeight="1">
      <c r="A94" s="172"/>
      <c r="B94" s="172"/>
      <c r="C94" s="40"/>
      <c r="D94" s="220"/>
      <c r="E94" s="39"/>
      <c r="F94" s="44">
        <f>IF(F93=0,0,F93/$F93)</f>
        <v>1</v>
      </c>
      <c r="G94" s="37">
        <f>IF(G93=0,0,G93/$F93)</f>
        <v>0.27906976744186046</v>
      </c>
      <c r="H94" s="37">
        <f>IF(H93=0,0,H93/$H93)</f>
        <v>1</v>
      </c>
      <c r="I94" s="37">
        <f>IF(I93=0,0,I93/$H93)</f>
        <v>0.1875</v>
      </c>
      <c r="J94" s="37">
        <f>IF(J93=0,0,J93/$J93)</f>
        <v>1</v>
      </c>
      <c r="K94" s="37">
        <f>IF(K93=0,0,K93/$J93)</f>
        <v>0.26717557251908397</v>
      </c>
      <c r="L94" s="37">
        <f>IF(L93=0,0,L93/$L93)</f>
        <v>1</v>
      </c>
      <c r="M94" s="37">
        <f>IF(M93=0,0,M93/$L93)</f>
        <v>0.37745098039215685</v>
      </c>
    </row>
    <row r="95" spans="1:13" ht="12" customHeight="1">
      <c r="A95" s="172"/>
      <c r="B95" s="172"/>
      <c r="C95" s="43"/>
      <c r="D95" s="219" t="s">
        <v>308</v>
      </c>
      <c r="E95" s="42"/>
      <c r="F95" s="41">
        <v>182</v>
      </c>
      <c r="G95" s="41">
        <v>53</v>
      </c>
      <c r="H95" s="41">
        <v>268</v>
      </c>
      <c r="I95" s="41">
        <v>102</v>
      </c>
      <c r="J95" s="41">
        <v>497</v>
      </c>
      <c r="K95" s="41">
        <v>277</v>
      </c>
      <c r="L95" s="41">
        <v>869</v>
      </c>
      <c r="M95" s="41">
        <v>557</v>
      </c>
    </row>
    <row r="96" spans="1:13" ht="12" customHeight="1">
      <c r="A96" s="172"/>
      <c r="B96" s="172"/>
      <c r="C96" s="40"/>
      <c r="D96" s="220"/>
      <c r="E96" s="39"/>
      <c r="F96" s="44">
        <f>IF(F95=0,0,F95/$F95)</f>
        <v>1</v>
      </c>
      <c r="G96" s="37">
        <f>IF(G95=0,0,G95/$F95)</f>
        <v>0.29120879120879123</v>
      </c>
      <c r="H96" s="37">
        <f>IF(H95=0,0,H95/$H95)</f>
        <v>1</v>
      </c>
      <c r="I96" s="37">
        <f>IF(I95=0,0,I95/$H95)</f>
        <v>0.38059701492537312</v>
      </c>
      <c r="J96" s="37">
        <f>IF(J95=0,0,J95/$J95)</f>
        <v>1</v>
      </c>
      <c r="K96" s="37">
        <f>IF(K95=0,0,K95/$J95)</f>
        <v>0.55734406438631789</v>
      </c>
      <c r="L96" s="37">
        <f>IF(L95=0,0,L95/$L95)</f>
        <v>1</v>
      </c>
      <c r="M96" s="37">
        <f>IF(M95=0,0,M95/$L95)</f>
        <v>0.64096662830840045</v>
      </c>
    </row>
    <row r="97" spans="1:13" ht="12" customHeight="1">
      <c r="A97" s="172"/>
      <c r="B97" s="172"/>
      <c r="C97" s="43"/>
      <c r="D97" s="219" t="s">
        <v>307</v>
      </c>
      <c r="E97" s="42"/>
      <c r="F97" s="41">
        <v>39</v>
      </c>
      <c r="G97" s="41">
        <v>1</v>
      </c>
      <c r="H97" s="41">
        <v>82</v>
      </c>
      <c r="I97" s="41">
        <v>2</v>
      </c>
      <c r="J97" s="41">
        <v>197</v>
      </c>
      <c r="K97" s="41">
        <v>22</v>
      </c>
      <c r="L97" s="41">
        <v>188</v>
      </c>
      <c r="M97" s="41">
        <v>35</v>
      </c>
    </row>
    <row r="98" spans="1:13" ht="12" customHeight="1">
      <c r="A98" s="172"/>
      <c r="B98" s="172"/>
      <c r="C98" s="40"/>
      <c r="D98" s="220"/>
      <c r="E98" s="39"/>
      <c r="F98" s="44">
        <f>IF(F97=0,0,F97/$F97)</f>
        <v>1</v>
      </c>
      <c r="G98" s="37">
        <f>IF(G97=0,0,G97/$F97)</f>
        <v>2.564102564102564E-2</v>
      </c>
      <c r="H98" s="37">
        <f>IF(H97=0,0,H97/$H97)</f>
        <v>1</v>
      </c>
      <c r="I98" s="37">
        <f>IF(I97=0,0,I97/$H97)</f>
        <v>2.4390243902439025E-2</v>
      </c>
      <c r="J98" s="37">
        <f>IF(J97=0,0,J97/$J97)</f>
        <v>1</v>
      </c>
      <c r="K98" s="37">
        <f>IF(K97=0,0,K97/$J97)</f>
        <v>0.1116751269035533</v>
      </c>
      <c r="L98" s="37">
        <f>IF(L97=0,0,L97/$L97)</f>
        <v>1</v>
      </c>
      <c r="M98" s="37">
        <f>IF(M97=0,0,M97/$L97)</f>
        <v>0.18617021276595744</v>
      </c>
    </row>
    <row r="99" spans="1:13" ht="12.75" customHeight="1">
      <c r="A99" s="172"/>
      <c r="B99" s="172"/>
      <c r="C99" s="43"/>
      <c r="D99" s="219" t="s">
        <v>306</v>
      </c>
      <c r="E99" s="42"/>
      <c r="F99" s="41">
        <v>80</v>
      </c>
      <c r="G99" s="41">
        <v>9</v>
      </c>
      <c r="H99" s="41">
        <v>54</v>
      </c>
      <c r="I99" s="41">
        <v>3</v>
      </c>
      <c r="J99" s="41">
        <v>85</v>
      </c>
      <c r="K99" s="41">
        <v>7</v>
      </c>
      <c r="L99" s="41">
        <v>99</v>
      </c>
      <c r="M99" s="41">
        <v>16</v>
      </c>
    </row>
    <row r="100" spans="1:13" ht="12.75" customHeight="1">
      <c r="A100" s="173"/>
      <c r="B100" s="173"/>
      <c r="C100" s="40"/>
      <c r="D100" s="220"/>
      <c r="E100" s="39"/>
      <c r="F100" s="38">
        <f>IF(F99=0,0,F99/$F99)</f>
        <v>1</v>
      </c>
      <c r="G100" s="37">
        <f>IF(G99=0,0,G99/$F99)</f>
        <v>0.1125</v>
      </c>
      <c r="H100" s="37">
        <f>IF(H99=0,0,H99/$H99)</f>
        <v>1</v>
      </c>
      <c r="I100" s="37">
        <f>IF(I99=0,0,I99/$H99)</f>
        <v>5.5555555555555552E-2</v>
      </c>
      <c r="J100" s="37">
        <f>IF(J99=0,0,J99/$J99)</f>
        <v>1</v>
      </c>
      <c r="K100" s="37">
        <f>IF(K99=0,0,K99/$J99)</f>
        <v>8.2352941176470587E-2</v>
      </c>
      <c r="L100" s="37">
        <f>IF(L99=0,0,L99/$L99)</f>
        <v>1</v>
      </c>
      <c r="M100" s="37">
        <f>IF(M99=0,0,M99/$L99)</f>
        <v>0.16161616161616163</v>
      </c>
    </row>
  </sheetData>
  <mergeCells count="60">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D75:D76"/>
    <mergeCell ref="D77:D78"/>
    <mergeCell ref="D79:D80"/>
    <mergeCell ref="D81:D82"/>
    <mergeCell ref="D93:D94"/>
    <mergeCell ref="D95:D96"/>
    <mergeCell ref="D97:D98"/>
    <mergeCell ref="D99:D100"/>
    <mergeCell ref="D85:D86"/>
    <mergeCell ref="D87:D88"/>
    <mergeCell ref="D89:D90"/>
    <mergeCell ref="D91:D92"/>
    <mergeCell ref="M4:M6"/>
    <mergeCell ref="G4:G6"/>
    <mergeCell ref="H3:H6"/>
    <mergeCell ref="I4:I6"/>
    <mergeCell ref="J3:J6"/>
    <mergeCell ref="K4:K6"/>
    <mergeCell ref="L3:L6"/>
    <mergeCell ref="D67:D68"/>
    <mergeCell ref="D65:D66"/>
    <mergeCell ref="D51:D52"/>
    <mergeCell ref="D53:D54"/>
    <mergeCell ref="D55:D56"/>
    <mergeCell ref="D57:D58"/>
    <mergeCell ref="D59:D60"/>
    <mergeCell ref="D61:D62"/>
    <mergeCell ref="D63:D6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19:M100" formula="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0"/>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7" width="8.875" style="3" customWidth="1"/>
    <col min="18" max="16384" width="9" style="3"/>
  </cols>
  <sheetData>
    <row r="1" spans="1:17" ht="14.25">
      <c r="A1" s="18" t="s">
        <v>653</v>
      </c>
    </row>
    <row r="2" spans="1:17" ht="14.25">
      <c r="F2" s="62"/>
      <c r="G2" s="62"/>
      <c r="H2" s="62"/>
      <c r="I2" s="62"/>
      <c r="J2" s="62"/>
      <c r="K2" s="62"/>
      <c r="L2" s="62"/>
      <c r="M2" s="62"/>
      <c r="N2" s="46"/>
      <c r="O2" s="46"/>
      <c r="P2" s="62"/>
      <c r="Q2" s="61" t="s">
        <v>305</v>
      </c>
    </row>
    <row r="3" spans="1:17" ht="15" customHeight="1">
      <c r="A3" s="238" t="s">
        <v>64</v>
      </c>
      <c r="B3" s="239"/>
      <c r="C3" s="239"/>
      <c r="D3" s="239"/>
      <c r="E3" s="240"/>
      <c r="F3" s="151" t="s">
        <v>304</v>
      </c>
      <c r="G3" s="257" t="s">
        <v>303</v>
      </c>
      <c r="H3" s="321"/>
      <c r="I3" s="321"/>
      <c r="J3" s="321"/>
      <c r="K3" s="321"/>
      <c r="L3" s="321"/>
      <c r="M3" s="321"/>
      <c r="N3" s="321"/>
      <c r="O3" s="322"/>
      <c r="P3" s="254" t="s">
        <v>302</v>
      </c>
      <c r="Q3" s="254" t="s">
        <v>154</v>
      </c>
    </row>
    <row r="4" spans="1:17" ht="15" customHeight="1">
      <c r="A4" s="241"/>
      <c r="B4" s="242"/>
      <c r="C4" s="242"/>
      <c r="D4" s="242"/>
      <c r="E4" s="243"/>
      <c r="F4" s="253"/>
      <c r="G4" s="330"/>
      <c r="H4" s="257" t="s">
        <v>301</v>
      </c>
      <c r="I4" s="60"/>
      <c r="J4" s="151" t="s">
        <v>300</v>
      </c>
      <c r="K4" s="60"/>
      <c r="L4" s="151" t="s">
        <v>299</v>
      </c>
      <c r="M4" s="60"/>
      <c r="N4" s="151" t="s">
        <v>298</v>
      </c>
      <c r="O4" s="60"/>
      <c r="P4" s="255"/>
      <c r="Q4" s="255"/>
    </row>
    <row r="5" spans="1:17" ht="55.5" customHeight="1">
      <c r="A5" s="244"/>
      <c r="B5" s="245"/>
      <c r="C5" s="245"/>
      <c r="D5" s="245"/>
      <c r="E5" s="246"/>
      <c r="F5" s="152"/>
      <c r="G5" s="331"/>
      <c r="H5" s="331"/>
      <c r="I5" s="59" t="s">
        <v>297</v>
      </c>
      <c r="J5" s="152"/>
      <c r="K5" s="59" t="s">
        <v>296</v>
      </c>
      <c r="L5" s="152"/>
      <c r="M5" s="59" t="s">
        <v>295</v>
      </c>
      <c r="N5" s="152"/>
      <c r="O5" s="59" t="s">
        <v>294</v>
      </c>
      <c r="P5" s="256"/>
      <c r="Q5" s="256"/>
    </row>
    <row r="6" spans="1:17" ht="12" customHeight="1">
      <c r="A6" s="158" t="s">
        <v>50</v>
      </c>
      <c r="B6" s="159"/>
      <c r="C6" s="159"/>
      <c r="D6" s="159"/>
      <c r="E6" s="160"/>
      <c r="F6" s="41">
        <f t="shared" ref="F6:F37" si="0">SUM(G6,P6,Q6)</f>
        <v>912</v>
      </c>
      <c r="G6" s="41">
        <f t="shared" ref="G6:Q6" si="1">SUM(G8,G10,G12,G14,G16)</f>
        <v>800</v>
      </c>
      <c r="H6" s="41">
        <f t="shared" si="1"/>
        <v>516</v>
      </c>
      <c r="I6" s="41">
        <f t="shared" si="1"/>
        <v>190</v>
      </c>
      <c r="J6" s="41">
        <f t="shared" si="1"/>
        <v>491</v>
      </c>
      <c r="K6" s="41">
        <f t="shared" si="1"/>
        <v>123</v>
      </c>
      <c r="L6" s="41">
        <f t="shared" si="1"/>
        <v>562</v>
      </c>
      <c r="M6" s="41">
        <f t="shared" si="1"/>
        <v>218</v>
      </c>
      <c r="N6" s="41">
        <f t="shared" si="1"/>
        <v>512</v>
      </c>
      <c r="O6" s="41">
        <f t="shared" si="1"/>
        <v>301</v>
      </c>
      <c r="P6" s="41">
        <f t="shared" si="1"/>
        <v>50</v>
      </c>
      <c r="Q6" s="41">
        <f t="shared" si="1"/>
        <v>62</v>
      </c>
    </row>
    <row r="7" spans="1:17" ht="12" customHeight="1">
      <c r="A7" s="161"/>
      <c r="B7" s="162"/>
      <c r="C7" s="162"/>
      <c r="D7" s="162"/>
      <c r="E7" s="163"/>
      <c r="F7" s="44">
        <f t="shared" si="0"/>
        <v>1</v>
      </c>
      <c r="G7" s="37">
        <f>IF(G6=0,0,G6/$F6)</f>
        <v>0.8771929824561403</v>
      </c>
      <c r="H7" s="37">
        <f>IF(H6=0,0,H6/H6)</f>
        <v>1</v>
      </c>
      <c r="I7" s="37">
        <f>IF(I6=0,0,I6/H6)</f>
        <v>0.36821705426356588</v>
      </c>
      <c r="J7" s="37">
        <f>IF(J6=0,0,J6/J6)</f>
        <v>1</v>
      </c>
      <c r="K7" s="37">
        <f>IF(K6=0,0,K6/J6)</f>
        <v>0.25050916496945008</v>
      </c>
      <c r="L7" s="37">
        <f>IF(L6=0,0,L6/L6)</f>
        <v>1</v>
      </c>
      <c r="M7" s="37">
        <f>IF(M6=0,0,M6/L6)</f>
        <v>0.38790035587188609</v>
      </c>
      <c r="N7" s="37">
        <f>IF(N6=0,0,N6/N6)</f>
        <v>1</v>
      </c>
      <c r="O7" s="37">
        <f>IF(O6=0,0,O6/N6)</f>
        <v>0.587890625</v>
      </c>
      <c r="P7" s="37">
        <f>IF(P6=0,0,P6/$F6)</f>
        <v>5.4824561403508769E-2</v>
      </c>
      <c r="Q7" s="37">
        <f>IF(Q6=0,0,Q6/$F6)</f>
        <v>6.798245614035088E-2</v>
      </c>
    </row>
    <row r="8" spans="1:17" ht="12" customHeight="1">
      <c r="A8" s="174" t="s">
        <v>49</v>
      </c>
      <c r="B8" s="232" t="s">
        <v>48</v>
      </c>
      <c r="C8" s="233"/>
      <c r="D8" s="233"/>
      <c r="E8" s="234"/>
      <c r="F8" s="41">
        <f t="shared" si="0"/>
        <v>277</v>
      </c>
      <c r="G8" s="41">
        <v>218</v>
      </c>
      <c r="H8" s="41">
        <v>181</v>
      </c>
      <c r="I8" s="41">
        <v>98</v>
      </c>
      <c r="J8" s="41">
        <v>88</v>
      </c>
      <c r="K8" s="41">
        <v>22</v>
      </c>
      <c r="L8" s="41">
        <v>92</v>
      </c>
      <c r="M8" s="41">
        <v>33</v>
      </c>
      <c r="N8" s="41">
        <v>65</v>
      </c>
      <c r="O8" s="41">
        <v>32</v>
      </c>
      <c r="P8" s="41">
        <v>19</v>
      </c>
      <c r="Q8" s="41">
        <v>40</v>
      </c>
    </row>
    <row r="9" spans="1:17" ht="12" customHeight="1">
      <c r="A9" s="175"/>
      <c r="B9" s="235"/>
      <c r="C9" s="236"/>
      <c r="D9" s="236"/>
      <c r="E9" s="237"/>
      <c r="F9" s="44">
        <f t="shared" si="0"/>
        <v>1</v>
      </c>
      <c r="G9" s="37">
        <f>IF(G8=0,0,G8/$F8)</f>
        <v>0.78700361010830322</v>
      </c>
      <c r="H9" s="37">
        <f>IF(H8=0,0,H8/H8)</f>
        <v>1</v>
      </c>
      <c r="I9" s="37">
        <f>IF(I8=0,0,I8/H8)</f>
        <v>0.54143646408839774</v>
      </c>
      <c r="J9" s="37">
        <f>IF(J8=0,0,J8/J8)</f>
        <v>1</v>
      </c>
      <c r="K9" s="37">
        <f>IF(K8=0,0,K8/J8)</f>
        <v>0.25</v>
      </c>
      <c r="L9" s="37">
        <f>IF(L8=0,0,L8/L8)</f>
        <v>1</v>
      </c>
      <c r="M9" s="37">
        <f>IF(M8=0,0,M8/L8)</f>
        <v>0.35869565217391303</v>
      </c>
      <c r="N9" s="37">
        <f>IF(N8=0,0,N8/N8)</f>
        <v>1</v>
      </c>
      <c r="O9" s="37">
        <f>IF(O8=0,0,O8/N8)</f>
        <v>0.49230769230769234</v>
      </c>
      <c r="P9" s="37">
        <f>IF(P8=0,0,P8/$F8)</f>
        <v>6.8592057761732855E-2</v>
      </c>
      <c r="Q9" s="37">
        <f>IF(Q8=0,0,Q8/$F8)</f>
        <v>0.1444043321299639</v>
      </c>
    </row>
    <row r="10" spans="1:17" ht="12" customHeight="1">
      <c r="A10" s="175"/>
      <c r="B10" s="232" t="s">
        <v>47</v>
      </c>
      <c r="C10" s="233"/>
      <c r="D10" s="233"/>
      <c r="E10" s="234"/>
      <c r="F10" s="41">
        <f t="shared" si="0"/>
        <v>147</v>
      </c>
      <c r="G10" s="41">
        <v>135</v>
      </c>
      <c r="H10" s="41">
        <v>101</v>
      </c>
      <c r="I10" s="41">
        <v>35</v>
      </c>
      <c r="J10" s="41">
        <v>87</v>
      </c>
      <c r="K10" s="41">
        <v>24</v>
      </c>
      <c r="L10" s="41">
        <v>86</v>
      </c>
      <c r="M10" s="41">
        <v>31</v>
      </c>
      <c r="N10" s="41">
        <v>93</v>
      </c>
      <c r="O10" s="41">
        <v>41</v>
      </c>
      <c r="P10" s="41">
        <v>5</v>
      </c>
      <c r="Q10" s="41">
        <v>7</v>
      </c>
    </row>
    <row r="11" spans="1:17" ht="12" customHeight="1">
      <c r="A11" s="175"/>
      <c r="B11" s="235"/>
      <c r="C11" s="236"/>
      <c r="D11" s="236"/>
      <c r="E11" s="237"/>
      <c r="F11" s="44">
        <f t="shared" si="0"/>
        <v>1</v>
      </c>
      <c r="G11" s="37">
        <f>IF(G10=0,0,G10/$F10)</f>
        <v>0.91836734693877553</v>
      </c>
      <c r="H11" s="37">
        <f>IF(H10=0,0,H10/H10)</f>
        <v>1</v>
      </c>
      <c r="I11" s="37">
        <f>IF(I10=0,0,I10/H10)</f>
        <v>0.34653465346534651</v>
      </c>
      <c r="J11" s="37">
        <f>IF(J10=0,0,J10/J10)</f>
        <v>1</v>
      </c>
      <c r="K11" s="37">
        <f>IF(K10=0,0,K10/J10)</f>
        <v>0.27586206896551724</v>
      </c>
      <c r="L11" s="37">
        <f>IF(L10=0,0,L10/L10)</f>
        <v>1</v>
      </c>
      <c r="M11" s="37">
        <f>IF(M10=0,0,M10/L10)</f>
        <v>0.36046511627906974</v>
      </c>
      <c r="N11" s="37">
        <f>IF(N10=0,0,N10/N10)</f>
        <v>1</v>
      </c>
      <c r="O11" s="37">
        <f>IF(O10=0,0,O10/N10)</f>
        <v>0.44086021505376344</v>
      </c>
      <c r="P11" s="37">
        <f>IF(P10=0,0,P10/$F10)</f>
        <v>3.4013605442176874E-2</v>
      </c>
      <c r="Q11" s="37">
        <f>IF(Q10=0,0,Q10/$F10)</f>
        <v>4.7619047619047616E-2</v>
      </c>
    </row>
    <row r="12" spans="1:17" ht="12" customHeight="1">
      <c r="A12" s="175"/>
      <c r="B12" s="232" t="s">
        <v>46</v>
      </c>
      <c r="C12" s="233"/>
      <c r="D12" s="233"/>
      <c r="E12" s="234"/>
      <c r="F12" s="41">
        <f t="shared" si="0"/>
        <v>222</v>
      </c>
      <c r="G12" s="41">
        <v>201</v>
      </c>
      <c r="H12" s="41">
        <v>142</v>
      </c>
      <c r="I12" s="41">
        <v>41</v>
      </c>
      <c r="J12" s="41">
        <v>148</v>
      </c>
      <c r="K12" s="41">
        <v>34</v>
      </c>
      <c r="L12" s="41">
        <v>178</v>
      </c>
      <c r="M12" s="41">
        <v>71</v>
      </c>
      <c r="N12" s="41">
        <v>163</v>
      </c>
      <c r="O12" s="41">
        <v>110</v>
      </c>
      <c r="P12" s="41">
        <v>10</v>
      </c>
      <c r="Q12" s="41">
        <v>11</v>
      </c>
    </row>
    <row r="13" spans="1:17" ht="12" customHeight="1">
      <c r="A13" s="175"/>
      <c r="B13" s="235"/>
      <c r="C13" s="236"/>
      <c r="D13" s="236"/>
      <c r="E13" s="237"/>
      <c r="F13" s="44">
        <f t="shared" si="0"/>
        <v>1</v>
      </c>
      <c r="G13" s="37">
        <f>IF(G12=0,0,G12/$F12)</f>
        <v>0.90540540540540537</v>
      </c>
      <c r="H13" s="37">
        <f>IF(H12=0,0,H12/H12)</f>
        <v>1</v>
      </c>
      <c r="I13" s="37">
        <f>IF(I12=0,0,I12/H12)</f>
        <v>0.28873239436619719</v>
      </c>
      <c r="J13" s="37">
        <f>IF(J12=0,0,J12/J12)</f>
        <v>1</v>
      </c>
      <c r="K13" s="37">
        <f>IF(K12=0,0,K12/J12)</f>
        <v>0.22972972972972974</v>
      </c>
      <c r="L13" s="37">
        <f>IF(L12=0,0,L12/L12)</f>
        <v>1</v>
      </c>
      <c r="M13" s="37">
        <f>IF(M12=0,0,M12/L12)</f>
        <v>0.398876404494382</v>
      </c>
      <c r="N13" s="37">
        <f>IF(N12=0,0,N12/N12)</f>
        <v>1</v>
      </c>
      <c r="O13" s="37">
        <f>IF(O12=0,0,O12/N12)</f>
        <v>0.67484662576687116</v>
      </c>
      <c r="P13" s="37">
        <f>IF(P12=0,0,P12/$F12)</f>
        <v>4.5045045045045043E-2</v>
      </c>
      <c r="Q13" s="37">
        <f>IF(Q12=0,0,Q12/$F12)</f>
        <v>4.954954954954955E-2</v>
      </c>
    </row>
    <row r="14" spans="1:17" ht="12" customHeight="1">
      <c r="A14" s="175"/>
      <c r="B14" s="232" t="s">
        <v>45</v>
      </c>
      <c r="C14" s="233"/>
      <c r="D14" s="233"/>
      <c r="E14" s="234"/>
      <c r="F14" s="41">
        <f t="shared" si="0"/>
        <v>75</v>
      </c>
      <c r="G14" s="41">
        <v>68</v>
      </c>
      <c r="H14" s="41">
        <v>34</v>
      </c>
      <c r="I14" s="41">
        <v>5</v>
      </c>
      <c r="J14" s="41">
        <v>58</v>
      </c>
      <c r="K14" s="41">
        <v>15</v>
      </c>
      <c r="L14" s="41">
        <v>59</v>
      </c>
      <c r="M14" s="41">
        <v>26</v>
      </c>
      <c r="N14" s="41">
        <v>62</v>
      </c>
      <c r="O14" s="41">
        <v>39</v>
      </c>
      <c r="P14" s="41">
        <v>6</v>
      </c>
      <c r="Q14" s="41">
        <v>1</v>
      </c>
    </row>
    <row r="15" spans="1:17" ht="12" customHeight="1">
      <c r="A15" s="175"/>
      <c r="B15" s="235"/>
      <c r="C15" s="236"/>
      <c r="D15" s="236"/>
      <c r="E15" s="237"/>
      <c r="F15" s="44">
        <f t="shared" si="0"/>
        <v>0.99999999999999989</v>
      </c>
      <c r="G15" s="37">
        <f>IF(G14=0,0,G14/$F14)</f>
        <v>0.90666666666666662</v>
      </c>
      <c r="H15" s="37">
        <f>IF(H14=0,0,H14/H14)</f>
        <v>1</v>
      </c>
      <c r="I15" s="37">
        <f>IF(I14=0,0,I14/H14)</f>
        <v>0.14705882352941177</v>
      </c>
      <c r="J15" s="37">
        <f>IF(J14=0,0,J14/J14)</f>
        <v>1</v>
      </c>
      <c r="K15" s="37">
        <f>IF(K14=0,0,K14/J14)</f>
        <v>0.25862068965517243</v>
      </c>
      <c r="L15" s="37">
        <f>IF(L14=0,0,L14/L14)</f>
        <v>1</v>
      </c>
      <c r="M15" s="37">
        <f>IF(M14=0,0,M14/L14)</f>
        <v>0.44067796610169491</v>
      </c>
      <c r="N15" s="37">
        <f>IF(N14=0,0,N14/N14)</f>
        <v>1</v>
      </c>
      <c r="O15" s="37">
        <f>IF(O14=0,0,O14/N14)</f>
        <v>0.62903225806451613</v>
      </c>
      <c r="P15" s="37">
        <f>IF(P14=0,0,P14/$F14)</f>
        <v>0.08</v>
      </c>
      <c r="Q15" s="37">
        <f>IF(Q14=0,0,Q14/$F14)</f>
        <v>1.3333333333333334E-2</v>
      </c>
    </row>
    <row r="16" spans="1:17" ht="12" customHeight="1">
      <c r="A16" s="175"/>
      <c r="B16" s="232" t="s">
        <v>44</v>
      </c>
      <c r="C16" s="233"/>
      <c r="D16" s="233"/>
      <c r="E16" s="234"/>
      <c r="F16" s="41">
        <f t="shared" si="0"/>
        <v>191</v>
      </c>
      <c r="G16" s="41">
        <v>178</v>
      </c>
      <c r="H16" s="41">
        <v>58</v>
      </c>
      <c r="I16" s="41">
        <v>11</v>
      </c>
      <c r="J16" s="41">
        <v>110</v>
      </c>
      <c r="K16" s="41">
        <v>28</v>
      </c>
      <c r="L16" s="41">
        <v>147</v>
      </c>
      <c r="M16" s="41">
        <v>57</v>
      </c>
      <c r="N16" s="41">
        <v>129</v>
      </c>
      <c r="O16" s="41">
        <v>79</v>
      </c>
      <c r="P16" s="41">
        <v>10</v>
      </c>
      <c r="Q16" s="41">
        <v>3</v>
      </c>
    </row>
    <row r="17" spans="1:17" ht="12" customHeight="1">
      <c r="A17" s="176"/>
      <c r="B17" s="235"/>
      <c r="C17" s="236"/>
      <c r="D17" s="236"/>
      <c r="E17" s="237"/>
      <c r="F17" s="44">
        <f t="shared" si="0"/>
        <v>0.99999999999999989</v>
      </c>
      <c r="G17" s="37">
        <f>IF(G16=0,0,G16/$F16)</f>
        <v>0.93193717277486909</v>
      </c>
      <c r="H17" s="37">
        <f>IF(H16=0,0,H16/H16)</f>
        <v>1</v>
      </c>
      <c r="I17" s="37">
        <f>IF(I16=0,0,I16/H16)</f>
        <v>0.18965517241379309</v>
      </c>
      <c r="J17" s="37">
        <f>IF(J16=0,0,J16/J16)</f>
        <v>1</v>
      </c>
      <c r="K17" s="37">
        <f>IF(K16=0,0,K16/J16)</f>
        <v>0.25454545454545452</v>
      </c>
      <c r="L17" s="37">
        <f>IF(L16=0,0,L16/L16)</f>
        <v>1</v>
      </c>
      <c r="M17" s="37">
        <f>IF(M16=0,0,M16/L16)</f>
        <v>0.38775510204081631</v>
      </c>
      <c r="N17" s="37">
        <f>IF(N16=0,0,N16/N16)</f>
        <v>1</v>
      </c>
      <c r="O17" s="37">
        <f>IF(O16=0,0,O16/N16)</f>
        <v>0.61240310077519378</v>
      </c>
      <c r="P17" s="37">
        <f>IF(P16=0,0,P16/$F16)</f>
        <v>5.2356020942408377E-2</v>
      </c>
      <c r="Q17" s="37">
        <f>IF(Q16=0,0,Q16/$F16)</f>
        <v>1.5706806282722512E-2</v>
      </c>
    </row>
    <row r="18" spans="1:17" ht="12" customHeight="1">
      <c r="A18" s="171" t="s">
        <v>43</v>
      </c>
      <c r="B18" s="171" t="s">
        <v>42</v>
      </c>
      <c r="C18" s="43"/>
      <c r="D18" s="219" t="s">
        <v>16</v>
      </c>
      <c r="E18" s="42"/>
      <c r="F18" s="41">
        <f t="shared" si="0"/>
        <v>231</v>
      </c>
      <c r="G18" s="41">
        <f t="shared" ref="G18:Q18" si="2">SUM(G20,G22,G24,G26,G28,G30,G32,G34,G36,G38,G40,G42,G44,G46,G48,G50,G52,G54,G56,G58,G60,G62,G64,G66)</f>
        <v>214</v>
      </c>
      <c r="H18" s="106">
        <f t="shared" si="2"/>
        <v>158</v>
      </c>
      <c r="I18" s="41">
        <f t="shared" si="2"/>
        <v>44</v>
      </c>
      <c r="J18" s="41">
        <f t="shared" si="2"/>
        <v>171</v>
      </c>
      <c r="K18" s="41">
        <f t="shared" si="2"/>
        <v>24</v>
      </c>
      <c r="L18" s="41">
        <f t="shared" si="2"/>
        <v>182</v>
      </c>
      <c r="M18" s="41">
        <f t="shared" si="2"/>
        <v>59</v>
      </c>
      <c r="N18" s="41">
        <f t="shared" si="2"/>
        <v>170</v>
      </c>
      <c r="O18" s="41">
        <f t="shared" si="2"/>
        <v>106</v>
      </c>
      <c r="P18" s="41">
        <f t="shared" si="2"/>
        <v>5</v>
      </c>
      <c r="Q18" s="41">
        <f t="shared" si="2"/>
        <v>12</v>
      </c>
    </row>
    <row r="19" spans="1:17" ht="12" customHeight="1">
      <c r="A19" s="172"/>
      <c r="B19" s="172"/>
      <c r="C19" s="40"/>
      <c r="D19" s="220"/>
      <c r="E19" s="39"/>
      <c r="F19" s="44">
        <f t="shared" si="0"/>
        <v>1</v>
      </c>
      <c r="G19" s="37">
        <f>IF(G18=0,0,G18/$F18)</f>
        <v>0.92640692640692646</v>
      </c>
      <c r="H19" s="37">
        <f>IF(H18=0,0,H18/H18)</f>
        <v>1</v>
      </c>
      <c r="I19" s="37">
        <f>IF(I18=0,0,I18/H18)</f>
        <v>0.27848101265822783</v>
      </c>
      <c r="J19" s="37">
        <f>IF(J18=0,0,J18/J18)</f>
        <v>1</v>
      </c>
      <c r="K19" s="37">
        <f>IF(K18=0,0,K18/J18)</f>
        <v>0.14035087719298245</v>
      </c>
      <c r="L19" s="37">
        <f>IF(L18=0,0,L18/L18)</f>
        <v>1</v>
      </c>
      <c r="M19" s="37">
        <f>IF(M18=0,0,M18/L18)</f>
        <v>0.32417582417582419</v>
      </c>
      <c r="N19" s="37">
        <f>IF(N18=0,0,N18/N18)</f>
        <v>1</v>
      </c>
      <c r="O19" s="37">
        <f>IF(O18=0,0,O18/N18)</f>
        <v>0.62352941176470589</v>
      </c>
      <c r="P19" s="37">
        <f>IF(P18=0,0,P18/$F18)</f>
        <v>2.1645021645021644E-2</v>
      </c>
      <c r="Q19" s="37">
        <f>IF(Q18=0,0,Q18/$F18)</f>
        <v>5.1948051948051951E-2</v>
      </c>
    </row>
    <row r="20" spans="1:17" ht="12" customHeight="1">
      <c r="A20" s="172"/>
      <c r="B20" s="172"/>
      <c r="C20" s="43"/>
      <c r="D20" s="219" t="s">
        <v>410</v>
      </c>
      <c r="E20" s="42"/>
      <c r="F20" s="41">
        <f t="shared" si="0"/>
        <v>27</v>
      </c>
      <c r="G20" s="41">
        <v>26</v>
      </c>
      <c r="H20" s="41">
        <v>16</v>
      </c>
      <c r="I20" s="41">
        <v>4</v>
      </c>
      <c r="J20" s="41">
        <v>18</v>
      </c>
      <c r="K20" s="41">
        <v>2</v>
      </c>
      <c r="L20" s="41">
        <v>22</v>
      </c>
      <c r="M20" s="41">
        <v>13</v>
      </c>
      <c r="N20" s="41">
        <v>17</v>
      </c>
      <c r="O20" s="41">
        <v>15</v>
      </c>
      <c r="P20" s="41">
        <v>0</v>
      </c>
      <c r="Q20" s="41">
        <v>1</v>
      </c>
    </row>
    <row r="21" spans="1:17" ht="12" customHeight="1">
      <c r="A21" s="172"/>
      <c r="B21" s="172"/>
      <c r="C21" s="40"/>
      <c r="D21" s="220"/>
      <c r="E21" s="39"/>
      <c r="F21" s="44">
        <f t="shared" si="0"/>
        <v>1</v>
      </c>
      <c r="G21" s="37">
        <f>IF(G20=0,0,G20/$F20)</f>
        <v>0.96296296296296291</v>
      </c>
      <c r="H21" s="37">
        <f>IF(H20=0,0,H20/H20)</f>
        <v>1</v>
      </c>
      <c r="I21" s="37">
        <f>IF(I20=0,0,I20/H20)</f>
        <v>0.25</v>
      </c>
      <c r="J21" s="37">
        <f>IF(J20=0,0,J20/J20)</f>
        <v>1</v>
      </c>
      <c r="K21" s="37">
        <f>IF(K20=0,0,K20/J20)</f>
        <v>0.1111111111111111</v>
      </c>
      <c r="L21" s="37">
        <f>IF(L20=0,0,L20/L20)</f>
        <v>1</v>
      </c>
      <c r="M21" s="37">
        <f>IF(M20=0,0,M20/L20)</f>
        <v>0.59090909090909094</v>
      </c>
      <c r="N21" s="37">
        <f>IF(N20=0,0,N20/N20)</f>
        <v>1</v>
      </c>
      <c r="O21" s="37">
        <f>IF(O20=0,0,O20/N20)</f>
        <v>0.88235294117647056</v>
      </c>
      <c r="P21" s="37">
        <f>IF(P20=0,0,P20/$F20)</f>
        <v>0</v>
      </c>
      <c r="Q21" s="37">
        <f>IF(Q20=0,0,Q20/$F20)</f>
        <v>3.7037037037037035E-2</v>
      </c>
    </row>
    <row r="22" spans="1:17" ht="12" customHeight="1">
      <c r="A22" s="172"/>
      <c r="B22" s="172"/>
      <c r="C22" s="43"/>
      <c r="D22" s="219" t="s">
        <v>411</v>
      </c>
      <c r="E22" s="42"/>
      <c r="F22" s="41">
        <f t="shared" si="0"/>
        <v>4</v>
      </c>
      <c r="G22" s="41">
        <v>4</v>
      </c>
      <c r="H22" s="41">
        <v>4</v>
      </c>
      <c r="I22" s="41">
        <v>1</v>
      </c>
      <c r="J22" s="41">
        <v>1</v>
      </c>
      <c r="K22" s="41">
        <v>0</v>
      </c>
      <c r="L22" s="41">
        <v>2</v>
      </c>
      <c r="M22" s="41">
        <v>0</v>
      </c>
      <c r="N22" s="41">
        <v>2</v>
      </c>
      <c r="O22" s="41">
        <v>2</v>
      </c>
      <c r="P22" s="41">
        <v>0</v>
      </c>
      <c r="Q22" s="41">
        <v>0</v>
      </c>
    </row>
    <row r="23" spans="1:17" ht="12" customHeight="1">
      <c r="A23" s="172"/>
      <c r="B23" s="172"/>
      <c r="C23" s="40"/>
      <c r="D23" s="220"/>
      <c r="E23" s="39"/>
      <c r="F23" s="44">
        <f t="shared" si="0"/>
        <v>1</v>
      </c>
      <c r="G23" s="37">
        <f>IF(G22=0,0,G22/$F22)</f>
        <v>1</v>
      </c>
      <c r="H23" s="37">
        <f>IF(H22=0,0,H22/H22)</f>
        <v>1</v>
      </c>
      <c r="I23" s="37">
        <f>IF(I22=0,0,I22/H22)</f>
        <v>0.25</v>
      </c>
      <c r="J23" s="37">
        <f>IF(J22=0,0,J22/J22)</f>
        <v>1</v>
      </c>
      <c r="K23" s="37">
        <f>IF(K22=0,0,K22/J22)</f>
        <v>0</v>
      </c>
      <c r="L23" s="37">
        <f>IF(L22=0,0,L22/L22)</f>
        <v>1</v>
      </c>
      <c r="M23" s="37">
        <f>IF(M22=0,0,M22/L22)</f>
        <v>0</v>
      </c>
      <c r="N23" s="37">
        <f>IF(N22=0,0,N22/N22)</f>
        <v>1</v>
      </c>
      <c r="O23" s="37">
        <f>IF(O22=0,0,O22/N22)</f>
        <v>1</v>
      </c>
      <c r="P23" s="37">
        <f>IF(P22=0,0,P22/$F22)</f>
        <v>0</v>
      </c>
      <c r="Q23" s="37">
        <f>IF(Q22=0,0,Q22/$F22)</f>
        <v>0</v>
      </c>
    </row>
    <row r="24" spans="1:17" ht="12" customHeight="1">
      <c r="A24" s="172"/>
      <c r="B24" s="172"/>
      <c r="C24" s="43"/>
      <c r="D24" s="219" t="s">
        <v>412</v>
      </c>
      <c r="E24" s="42"/>
      <c r="F24" s="41">
        <f t="shared" si="0"/>
        <v>20</v>
      </c>
      <c r="G24" s="41">
        <v>17</v>
      </c>
      <c r="H24" s="41">
        <v>13</v>
      </c>
      <c r="I24" s="41">
        <v>4</v>
      </c>
      <c r="J24" s="41">
        <v>12</v>
      </c>
      <c r="K24" s="41">
        <v>5</v>
      </c>
      <c r="L24" s="41">
        <v>12</v>
      </c>
      <c r="M24" s="41">
        <v>5</v>
      </c>
      <c r="N24" s="41">
        <v>14</v>
      </c>
      <c r="O24" s="41">
        <v>10</v>
      </c>
      <c r="P24" s="41">
        <v>0</v>
      </c>
      <c r="Q24" s="41">
        <v>3</v>
      </c>
    </row>
    <row r="25" spans="1:17" ht="12" customHeight="1">
      <c r="A25" s="172"/>
      <c r="B25" s="172"/>
      <c r="C25" s="40"/>
      <c r="D25" s="220"/>
      <c r="E25" s="39"/>
      <c r="F25" s="44">
        <f t="shared" si="0"/>
        <v>1</v>
      </c>
      <c r="G25" s="37">
        <f>IF(G24=0,0,G24/$F24)</f>
        <v>0.85</v>
      </c>
      <c r="H25" s="37">
        <f>IF(H24=0,0,H24/H24)</f>
        <v>1</v>
      </c>
      <c r="I25" s="37">
        <f>IF(I24=0,0,I24/H24)</f>
        <v>0.30769230769230771</v>
      </c>
      <c r="J25" s="37">
        <f>IF(J24=0,0,J24/J24)</f>
        <v>1</v>
      </c>
      <c r="K25" s="37">
        <f>IF(K24=0,0,K24/J24)</f>
        <v>0.41666666666666669</v>
      </c>
      <c r="L25" s="37">
        <f>IF(L24=0,0,L24/L24)</f>
        <v>1</v>
      </c>
      <c r="M25" s="37">
        <f>IF(M24=0,0,M24/L24)</f>
        <v>0.41666666666666669</v>
      </c>
      <c r="N25" s="37">
        <f>IF(N24=0,0,N24/N24)</f>
        <v>1</v>
      </c>
      <c r="O25" s="37">
        <f>IF(O24=0,0,O24/N24)</f>
        <v>0.7142857142857143</v>
      </c>
      <c r="P25" s="37">
        <f>IF(P24=0,0,P24/$F24)</f>
        <v>0</v>
      </c>
      <c r="Q25" s="37">
        <f>IF(Q24=0,0,Q24/$F24)</f>
        <v>0.15</v>
      </c>
    </row>
    <row r="26" spans="1:17" ht="12" customHeight="1">
      <c r="A26" s="172"/>
      <c r="B26" s="172"/>
      <c r="C26" s="43"/>
      <c r="D26" s="225" t="s">
        <v>413</v>
      </c>
      <c r="E26" s="42"/>
      <c r="F26" s="41">
        <f t="shared" si="0"/>
        <v>2</v>
      </c>
      <c r="G26" s="41">
        <v>2</v>
      </c>
      <c r="H26" s="106">
        <v>1</v>
      </c>
      <c r="I26" s="106">
        <v>1</v>
      </c>
      <c r="J26" s="106">
        <v>0</v>
      </c>
      <c r="K26" s="41">
        <v>0</v>
      </c>
      <c r="L26" s="41">
        <v>1</v>
      </c>
      <c r="M26" s="41">
        <v>0</v>
      </c>
      <c r="N26" s="41">
        <v>1</v>
      </c>
      <c r="O26" s="41">
        <v>0</v>
      </c>
      <c r="P26" s="41">
        <v>0</v>
      </c>
      <c r="Q26" s="41">
        <v>0</v>
      </c>
    </row>
    <row r="27" spans="1:17" ht="12" customHeight="1">
      <c r="A27" s="172"/>
      <c r="B27" s="172"/>
      <c r="C27" s="40"/>
      <c r="D27" s="226"/>
      <c r="E27" s="39"/>
      <c r="F27" s="44">
        <f t="shared" si="0"/>
        <v>1</v>
      </c>
      <c r="G27" s="37">
        <f>IF(G26=0,0,G26/$F26)</f>
        <v>1</v>
      </c>
      <c r="H27" s="109">
        <f>IF(H26=0,0,H26/H26)</f>
        <v>1</v>
      </c>
      <c r="I27" s="109">
        <f>IF(I26=0,0,I26/H26)</f>
        <v>1</v>
      </c>
      <c r="J27" s="109">
        <f>IF(J26=0,0,J26/J26)</f>
        <v>0</v>
      </c>
      <c r="K27" s="37">
        <f>IF(K26=0,0,K26/J26)</f>
        <v>0</v>
      </c>
      <c r="L27" s="37">
        <f>IF(L26=0,0,L26/L26)</f>
        <v>1</v>
      </c>
      <c r="M27" s="37">
        <f>IF(M26=0,0,M26/L26)</f>
        <v>0</v>
      </c>
      <c r="N27" s="37">
        <f>IF(N26=0,0,N26/N26)</f>
        <v>1</v>
      </c>
      <c r="O27" s="37">
        <f>IF(O26=0,0,O26/N26)</f>
        <v>0</v>
      </c>
      <c r="P27" s="37">
        <f>IF(P26=0,0,P26/$F26)</f>
        <v>0</v>
      </c>
      <c r="Q27" s="37">
        <f>IF(Q26=0,0,Q26/$F26)</f>
        <v>0</v>
      </c>
    </row>
    <row r="28" spans="1:17" ht="12" customHeight="1">
      <c r="A28" s="172"/>
      <c r="B28" s="172"/>
      <c r="C28" s="43"/>
      <c r="D28" s="219" t="s">
        <v>414</v>
      </c>
      <c r="E28" s="42"/>
      <c r="F28" s="41">
        <f t="shared" si="0"/>
        <v>5</v>
      </c>
      <c r="G28" s="41">
        <v>5</v>
      </c>
      <c r="H28" s="41">
        <v>4</v>
      </c>
      <c r="I28" s="41">
        <v>0</v>
      </c>
      <c r="J28" s="41">
        <v>5</v>
      </c>
      <c r="K28" s="41">
        <v>0</v>
      </c>
      <c r="L28" s="41">
        <v>5</v>
      </c>
      <c r="M28" s="41">
        <v>3</v>
      </c>
      <c r="N28" s="41">
        <v>5</v>
      </c>
      <c r="O28" s="41">
        <v>3</v>
      </c>
      <c r="P28" s="41">
        <v>0</v>
      </c>
      <c r="Q28" s="41">
        <v>0</v>
      </c>
    </row>
    <row r="29" spans="1:17" ht="12" customHeight="1">
      <c r="A29" s="172"/>
      <c r="B29" s="172"/>
      <c r="C29" s="40"/>
      <c r="D29" s="220"/>
      <c r="E29" s="39"/>
      <c r="F29" s="44">
        <f t="shared" si="0"/>
        <v>1</v>
      </c>
      <c r="G29" s="37">
        <f>IF(G28=0,0,G28/$F28)</f>
        <v>1</v>
      </c>
      <c r="H29" s="37">
        <f>IF(H28=0,0,H28/H28)</f>
        <v>1</v>
      </c>
      <c r="I29" s="37">
        <f>IF(I28=0,0,I28/H28)</f>
        <v>0</v>
      </c>
      <c r="J29" s="37">
        <f>IF(J28=0,0,J28/J28)</f>
        <v>1</v>
      </c>
      <c r="K29" s="37">
        <f>IF(K28=0,0,K28/J28)</f>
        <v>0</v>
      </c>
      <c r="L29" s="37">
        <f>IF(L28=0,0,L28/L28)</f>
        <v>1</v>
      </c>
      <c r="M29" s="37">
        <f>IF(M28=0,0,M28/L28)</f>
        <v>0.6</v>
      </c>
      <c r="N29" s="37">
        <f>IF(N28=0,0,N28/N28)</f>
        <v>1</v>
      </c>
      <c r="O29" s="37">
        <f>IF(O28=0,0,O28/N28)</f>
        <v>0.6</v>
      </c>
      <c r="P29" s="37">
        <f>IF(P28=0,0,P28/$F28)</f>
        <v>0</v>
      </c>
      <c r="Q29" s="37">
        <f>IF(Q28=0,0,Q28/$F28)</f>
        <v>0</v>
      </c>
    </row>
    <row r="30" spans="1:17" ht="12" customHeight="1">
      <c r="A30" s="172"/>
      <c r="B30" s="172"/>
      <c r="C30" s="43"/>
      <c r="D30" s="219" t="s">
        <v>415</v>
      </c>
      <c r="E30" s="42"/>
      <c r="F30" s="41">
        <f t="shared" si="0"/>
        <v>1</v>
      </c>
      <c r="G30" s="41">
        <v>1</v>
      </c>
      <c r="H30" s="41">
        <v>0</v>
      </c>
      <c r="I30" s="41">
        <v>0</v>
      </c>
      <c r="J30" s="41">
        <v>1</v>
      </c>
      <c r="K30" s="41">
        <v>0</v>
      </c>
      <c r="L30" s="41">
        <v>1</v>
      </c>
      <c r="M30" s="41">
        <v>1</v>
      </c>
      <c r="N30" s="41">
        <v>1</v>
      </c>
      <c r="O30" s="41">
        <v>1</v>
      </c>
      <c r="P30" s="41">
        <v>0</v>
      </c>
      <c r="Q30" s="41">
        <v>0</v>
      </c>
    </row>
    <row r="31" spans="1:17" ht="12" customHeight="1">
      <c r="A31" s="172"/>
      <c r="B31" s="172"/>
      <c r="C31" s="40"/>
      <c r="D31" s="220"/>
      <c r="E31" s="39"/>
      <c r="F31" s="44">
        <f t="shared" si="0"/>
        <v>1</v>
      </c>
      <c r="G31" s="37">
        <f>IF(G30=0,0,G30/$F30)</f>
        <v>1</v>
      </c>
      <c r="H31" s="37">
        <f>IF(H30=0,0,H30/H30)</f>
        <v>0</v>
      </c>
      <c r="I31" s="37">
        <f>IF(I30=0,0,I30/H30)</f>
        <v>0</v>
      </c>
      <c r="J31" s="37">
        <f>IF(J30=0,0,J30/J30)</f>
        <v>1</v>
      </c>
      <c r="K31" s="37">
        <f>IF(K30=0,0,K30/J30)</f>
        <v>0</v>
      </c>
      <c r="L31" s="37">
        <f>IF(L30=0,0,L30/L30)</f>
        <v>1</v>
      </c>
      <c r="M31" s="37">
        <f>IF(M30=0,0,M30/L30)</f>
        <v>1</v>
      </c>
      <c r="N31" s="37">
        <f>IF(N30=0,0,N30/N30)</f>
        <v>1</v>
      </c>
      <c r="O31" s="37">
        <f>IF(O30=0,0,O30/N30)</f>
        <v>1</v>
      </c>
      <c r="P31" s="37">
        <f>IF(P30=0,0,P30/$F30)</f>
        <v>0</v>
      </c>
      <c r="Q31" s="37">
        <f>IF(Q30=0,0,Q30/$F30)</f>
        <v>0</v>
      </c>
    </row>
    <row r="32" spans="1:17" ht="12" customHeight="1">
      <c r="A32" s="172"/>
      <c r="B32" s="172"/>
      <c r="C32" s="43"/>
      <c r="D32" s="219" t="s">
        <v>416</v>
      </c>
      <c r="E32" s="42"/>
      <c r="F32" s="41">
        <f t="shared" si="0"/>
        <v>5</v>
      </c>
      <c r="G32" s="41">
        <v>4</v>
      </c>
      <c r="H32" s="41">
        <v>4</v>
      </c>
      <c r="I32" s="41">
        <v>1</v>
      </c>
      <c r="J32" s="41">
        <v>3</v>
      </c>
      <c r="K32" s="41">
        <v>2</v>
      </c>
      <c r="L32" s="41">
        <v>3</v>
      </c>
      <c r="M32" s="41">
        <v>2</v>
      </c>
      <c r="N32" s="41">
        <v>2</v>
      </c>
      <c r="O32" s="41">
        <v>2</v>
      </c>
      <c r="P32" s="41">
        <v>0</v>
      </c>
      <c r="Q32" s="41">
        <v>1</v>
      </c>
    </row>
    <row r="33" spans="1:17" ht="12" customHeight="1">
      <c r="A33" s="172"/>
      <c r="B33" s="172"/>
      <c r="C33" s="40"/>
      <c r="D33" s="220"/>
      <c r="E33" s="39"/>
      <c r="F33" s="44">
        <f t="shared" si="0"/>
        <v>1</v>
      </c>
      <c r="G33" s="37">
        <f>IF(G32=0,0,G32/$F32)</f>
        <v>0.8</v>
      </c>
      <c r="H33" s="37">
        <f>IF(H32=0,0,H32/H32)</f>
        <v>1</v>
      </c>
      <c r="I33" s="37">
        <f>IF(I32=0,0,I32/H32)</f>
        <v>0.25</v>
      </c>
      <c r="J33" s="37">
        <f>IF(J32=0,0,J32/J32)</f>
        <v>1</v>
      </c>
      <c r="K33" s="37">
        <f>IF(K32=0,0,K32/J32)</f>
        <v>0.66666666666666663</v>
      </c>
      <c r="L33" s="37">
        <f>IF(L32=0,0,L32/L32)</f>
        <v>1</v>
      </c>
      <c r="M33" s="37">
        <f>IF(M32=0,0,M32/L32)</f>
        <v>0.66666666666666663</v>
      </c>
      <c r="N33" s="37">
        <f>IF(N32=0,0,N32/N32)</f>
        <v>1</v>
      </c>
      <c r="O33" s="37">
        <f>IF(O32=0,0,O32/N32)</f>
        <v>1</v>
      </c>
      <c r="P33" s="37">
        <f>IF(P32=0,0,P32/$F32)</f>
        <v>0</v>
      </c>
      <c r="Q33" s="37">
        <f>IF(Q32=0,0,Q32/$F32)</f>
        <v>0.2</v>
      </c>
    </row>
    <row r="34" spans="1:17" ht="12" customHeight="1">
      <c r="A34" s="172"/>
      <c r="B34" s="172"/>
      <c r="C34" s="43"/>
      <c r="D34" s="219" t="s">
        <v>417</v>
      </c>
      <c r="E34" s="42"/>
      <c r="F34" s="41">
        <f t="shared" si="0"/>
        <v>11</v>
      </c>
      <c r="G34" s="41">
        <v>10</v>
      </c>
      <c r="H34" s="41">
        <v>6</v>
      </c>
      <c r="I34" s="41">
        <v>3</v>
      </c>
      <c r="J34" s="41">
        <v>10</v>
      </c>
      <c r="K34" s="41">
        <v>5</v>
      </c>
      <c r="L34" s="41">
        <v>10</v>
      </c>
      <c r="M34" s="41">
        <v>4</v>
      </c>
      <c r="N34" s="41">
        <v>8</v>
      </c>
      <c r="O34" s="41">
        <v>6</v>
      </c>
      <c r="P34" s="41">
        <v>1</v>
      </c>
      <c r="Q34" s="41">
        <v>0</v>
      </c>
    </row>
    <row r="35" spans="1:17" ht="12" customHeight="1">
      <c r="A35" s="172"/>
      <c r="B35" s="172"/>
      <c r="C35" s="40"/>
      <c r="D35" s="220"/>
      <c r="E35" s="39"/>
      <c r="F35" s="44">
        <f t="shared" si="0"/>
        <v>1</v>
      </c>
      <c r="G35" s="37">
        <f>IF(G34=0,0,G34/$F34)</f>
        <v>0.90909090909090906</v>
      </c>
      <c r="H35" s="37">
        <f>IF(H34=0,0,H34/H34)</f>
        <v>1</v>
      </c>
      <c r="I35" s="37">
        <f>IF(I34=0,0,I34/H34)</f>
        <v>0.5</v>
      </c>
      <c r="J35" s="37">
        <f>IF(J34=0,0,J34/J34)</f>
        <v>1</v>
      </c>
      <c r="K35" s="37">
        <f>IF(K34=0,0,K34/J34)</f>
        <v>0.5</v>
      </c>
      <c r="L35" s="37">
        <f>IF(L34=0,0,L34/L34)</f>
        <v>1</v>
      </c>
      <c r="M35" s="37">
        <f>IF(M34=0,0,M34/L34)</f>
        <v>0.4</v>
      </c>
      <c r="N35" s="37">
        <f>IF(N34=0,0,N34/N34)</f>
        <v>1</v>
      </c>
      <c r="O35" s="37">
        <f>IF(O34=0,0,O34/N34)</f>
        <v>0.75</v>
      </c>
      <c r="P35" s="37">
        <f>IF(P34=0,0,P34/$F34)</f>
        <v>9.0909090909090912E-2</v>
      </c>
      <c r="Q35" s="37">
        <f>IF(Q34=0,0,Q34/$F34)</f>
        <v>0</v>
      </c>
    </row>
    <row r="36" spans="1:17" ht="12" customHeight="1">
      <c r="A36" s="172"/>
      <c r="B36" s="172"/>
      <c r="C36" s="43"/>
      <c r="D36" s="219" t="s">
        <v>418</v>
      </c>
      <c r="E36" s="42"/>
      <c r="F36" s="41">
        <f t="shared" si="0"/>
        <v>1</v>
      </c>
      <c r="G36" s="41">
        <v>1</v>
      </c>
      <c r="H36" s="41">
        <v>0</v>
      </c>
      <c r="I36" s="41">
        <v>0</v>
      </c>
      <c r="J36" s="41">
        <v>1</v>
      </c>
      <c r="K36" s="41">
        <v>0</v>
      </c>
      <c r="L36" s="41">
        <v>0</v>
      </c>
      <c r="M36" s="41">
        <v>0</v>
      </c>
      <c r="N36" s="41">
        <v>0</v>
      </c>
      <c r="O36" s="41">
        <v>0</v>
      </c>
      <c r="P36" s="41">
        <v>0</v>
      </c>
      <c r="Q36" s="41">
        <v>0</v>
      </c>
    </row>
    <row r="37" spans="1:17" ht="12" customHeight="1">
      <c r="A37" s="172"/>
      <c r="B37" s="172"/>
      <c r="C37" s="40"/>
      <c r="D37" s="220"/>
      <c r="E37" s="39"/>
      <c r="F37" s="44">
        <f t="shared" si="0"/>
        <v>1</v>
      </c>
      <c r="G37" s="37">
        <f>IF(G36=0,0,G36/$F36)</f>
        <v>1</v>
      </c>
      <c r="H37" s="37">
        <f>IF(H36=0,0,H36/H36)</f>
        <v>0</v>
      </c>
      <c r="I37" s="37">
        <f>IF(I36=0,0,I36/H36)</f>
        <v>0</v>
      </c>
      <c r="J37" s="37">
        <f>IF(J36=0,0,J36/J36)</f>
        <v>1</v>
      </c>
      <c r="K37" s="37">
        <f>IF(K36=0,0,K36/J36)</f>
        <v>0</v>
      </c>
      <c r="L37" s="37">
        <f>IF(L36=0,0,L36/L36)</f>
        <v>0</v>
      </c>
      <c r="M37" s="37">
        <f>IF(M36=0,0,M36/L36)</f>
        <v>0</v>
      </c>
      <c r="N37" s="37">
        <f>IF(N36=0,0,N36/N36)</f>
        <v>0</v>
      </c>
      <c r="O37" s="37">
        <f>IF(O36=0,0,O36/N36)</f>
        <v>0</v>
      </c>
      <c r="P37" s="37">
        <f>IF(P36=0,0,P36/$F36)</f>
        <v>0</v>
      </c>
      <c r="Q37" s="37">
        <f>IF(Q36=0,0,Q36/$F36)</f>
        <v>0</v>
      </c>
    </row>
    <row r="38" spans="1:17" ht="12" customHeight="1">
      <c r="A38" s="172"/>
      <c r="B38" s="172"/>
      <c r="C38" s="43"/>
      <c r="D38" s="219" t="s">
        <v>419</v>
      </c>
      <c r="E38" s="42"/>
      <c r="F38" s="41">
        <f t="shared" ref="F38:F69" si="3">SUM(G38,P38,Q38)</f>
        <v>8</v>
      </c>
      <c r="G38" s="41">
        <v>8</v>
      </c>
      <c r="H38" s="41">
        <v>6</v>
      </c>
      <c r="I38" s="41">
        <v>2</v>
      </c>
      <c r="J38" s="41">
        <v>6</v>
      </c>
      <c r="K38" s="41">
        <v>0</v>
      </c>
      <c r="L38" s="41">
        <v>7</v>
      </c>
      <c r="M38" s="41">
        <v>2</v>
      </c>
      <c r="N38" s="41">
        <v>7</v>
      </c>
      <c r="O38" s="41">
        <v>5</v>
      </c>
      <c r="P38" s="41">
        <v>0</v>
      </c>
      <c r="Q38" s="41">
        <v>0</v>
      </c>
    </row>
    <row r="39" spans="1:17" ht="12" customHeight="1">
      <c r="A39" s="172"/>
      <c r="B39" s="172"/>
      <c r="C39" s="40"/>
      <c r="D39" s="220"/>
      <c r="E39" s="39"/>
      <c r="F39" s="44">
        <f t="shared" si="3"/>
        <v>1</v>
      </c>
      <c r="G39" s="37">
        <f>IF(G38=0,0,G38/$F38)</f>
        <v>1</v>
      </c>
      <c r="H39" s="37">
        <f>IF(H38=0,0,H38/H38)</f>
        <v>1</v>
      </c>
      <c r="I39" s="37">
        <f>IF(I38=0,0,I38/H38)</f>
        <v>0.33333333333333331</v>
      </c>
      <c r="J39" s="37">
        <f>IF(J38=0,0,J38/J38)</f>
        <v>1</v>
      </c>
      <c r="K39" s="37">
        <f>IF(K38=0,0,K38/J38)</f>
        <v>0</v>
      </c>
      <c r="L39" s="37">
        <f>IF(L38=0,0,L38/L38)</f>
        <v>1</v>
      </c>
      <c r="M39" s="37">
        <f>IF(M38=0,0,M38/L38)</f>
        <v>0.2857142857142857</v>
      </c>
      <c r="N39" s="37">
        <f>IF(N38=0,0,N38/N38)</f>
        <v>1</v>
      </c>
      <c r="O39" s="37">
        <f>IF(O38=0,0,O38/N38)</f>
        <v>0.7142857142857143</v>
      </c>
      <c r="P39" s="37">
        <f>IF(P38=0,0,P38/$F38)</f>
        <v>0</v>
      </c>
      <c r="Q39" s="37">
        <f>IF(Q38=0,0,Q38/$F38)</f>
        <v>0</v>
      </c>
    </row>
    <row r="40" spans="1:17" ht="12" customHeight="1">
      <c r="A40" s="172"/>
      <c r="B40" s="172"/>
      <c r="C40" s="43"/>
      <c r="D40" s="219" t="s">
        <v>420</v>
      </c>
      <c r="E40" s="42"/>
      <c r="F40" s="41">
        <f t="shared" ref="F40:F41" si="4">SUM(G40,P40,Q40)</f>
        <v>1</v>
      </c>
      <c r="G40" s="41">
        <v>1</v>
      </c>
      <c r="H40" s="41">
        <v>1</v>
      </c>
      <c r="I40" s="41">
        <v>1</v>
      </c>
      <c r="J40" s="41">
        <v>1</v>
      </c>
      <c r="K40" s="41">
        <v>0</v>
      </c>
      <c r="L40" s="41">
        <v>0</v>
      </c>
      <c r="M40" s="41">
        <v>0</v>
      </c>
      <c r="N40" s="41">
        <v>1</v>
      </c>
      <c r="O40" s="41">
        <v>0</v>
      </c>
      <c r="P40" s="41">
        <v>0</v>
      </c>
      <c r="Q40" s="41">
        <v>0</v>
      </c>
    </row>
    <row r="41" spans="1:17" ht="12" customHeight="1">
      <c r="A41" s="172"/>
      <c r="B41" s="172"/>
      <c r="C41" s="40"/>
      <c r="D41" s="220"/>
      <c r="E41" s="39"/>
      <c r="F41" s="44">
        <f t="shared" si="4"/>
        <v>1</v>
      </c>
      <c r="G41" s="37">
        <f>IF(G40=0,0,G40/$F40)</f>
        <v>1</v>
      </c>
      <c r="H41" s="37">
        <f>IF(H40=0,0,H40/H40)</f>
        <v>1</v>
      </c>
      <c r="I41" s="37">
        <f>IF(I40=0,0,I40/H40)</f>
        <v>1</v>
      </c>
      <c r="J41" s="37">
        <f>IF(J40=0,0,J40/J40)</f>
        <v>1</v>
      </c>
      <c r="K41" s="37">
        <f>IF(K40=0,0,K40/J40)</f>
        <v>0</v>
      </c>
      <c r="L41" s="37">
        <f>IF(L40=0,0,L40/L40)</f>
        <v>0</v>
      </c>
      <c r="M41" s="37">
        <f>IF(M40=0,0,M40/L40)</f>
        <v>0</v>
      </c>
      <c r="N41" s="37">
        <f>IF(N40=0,0,N40/N40)</f>
        <v>1</v>
      </c>
      <c r="O41" s="37">
        <f>IF(O40=0,0,O40/N40)</f>
        <v>0</v>
      </c>
      <c r="P41" s="37">
        <f>IF(P40=0,0,P40/$F40)</f>
        <v>0</v>
      </c>
      <c r="Q41" s="37">
        <f>IF(Q40=0,0,Q40/$F40)</f>
        <v>0</v>
      </c>
    </row>
    <row r="42" spans="1:17" ht="12" customHeight="1">
      <c r="A42" s="172"/>
      <c r="B42" s="172"/>
      <c r="C42" s="43"/>
      <c r="D42" s="219" t="s">
        <v>421</v>
      </c>
      <c r="E42" s="42"/>
      <c r="F42" s="41">
        <f t="shared" si="3"/>
        <v>2</v>
      </c>
      <c r="G42" s="41">
        <v>1</v>
      </c>
      <c r="H42" s="41">
        <v>1</v>
      </c>
      <c r="I42" s="41">
        <v>0</v>
      </c>
      <c r="J42" s="41">
        <v>1</v>
      </c>
      <c r="K42" s="41">
        <v>0</v>
      </c>
      <c r="L42" s="41">
        <v>1</v>
      </c>
      <c r="M42" s="41">
        <v>0</v>
      </c>
      <c r="N42" s="41">
        <v>1</v>
      </c>
      <c r="O42" s="41">
        <v>1</v>
      </c>
      <c r="P42" s="41">
        <v>0</v>
      </c>
      <c r="Q42" s="41">
        <v>1</v>
      </c>
    </row>
    <row r="43" spans="1:17" ht="12" customHeight="1">
      <c r="A43" s="172"/>
      <c r="B43" s="172"/>
      <c r="C43" s="40"/>
      <c r="D43" s="220"/>
      <c r="E43" s="39"/>
      <c r="F43" s="44">
        <f t="shared" si="3"/>
        <v>1</v>
      </c>
      <c r="G43" s="37">
        <f>IF(G42=0,0,G42/$F42)</f>
        <v>0.5</v>
      </c>
      <c r="H43" s="37">
        <f>IF(H42=0,0,H42/H42)</f>
        <v>1</v>
      </c>
      <c r="I43" s="37">
        <f>IF(I42=0,0,I42/H42)</f>
        <v>0</v>
      </c>
      <c r="J43" s="37">
        <f>IF(J42=0,0,J42/J42)</f>
        <v>1</v>
      </c>
      <c r="K43" s="37">
        <f>IF(K42=0,0,K42/J42)</f>
        <v>0</v>
      </c>
      <c r="L43" s="37">
        <f>IF(L42=0,0,L42/L42)</f>
        <v>1</v>
      </c>
      <c r="M43" s="37">
        <f>IF(M42=0,0,M42/L42)</f>
        <v>0</v>
      </c>
      <c r="N43" s="37">
        <f>IF(N42=0,0,N42/N42)</f>
        <v>1</v>
      </c>
      <c r="O43" s="37">
        <f>IF(O42=0,0,O42/N42)</f>
        <v>1</v>
      </c>
      <c r="P43" s="37">
        <f>IF(P42=0,0,P42/$F42)</f>
        <v>0</v>
      </c>
      <c r="Q43" s="37">
        <f>IF(Q42=0,0,Q42/$F42)</f>
        <v>0.5</v>
      </c>
    </row>
    <row r="44" spans="1:17" ht="12" customHeight="1">
      <c r="A44" s="172"/>
      <c r="B44" s="172"/>
      <c r="C44" s="43"/>
      <c r="D44" s="219" t="s">
        <v>422</v>
      </c>
      <c r="E44" s="42"/>
      <c r="F44" s="41">
        <f t="shared" si="3"/>
        <v>6</v>
      </c>
      <c r="G44" s="41">
        <v>5</v>
      </c>
      <c r="H44" s="41">
        <v>3</v>
      </c>
      <c r="I44" s="41">
        <v>1</v>
      </c>
      <c r="J44" s="41">
        <v>4</v>
      </c>
      <c r="K44" s="41">
        <v>1</v>
      </c>
      <c r="L44" s="41">
        <v>5</v>
      </c>
      <c r="M44" s="41">
        <v>3</v>
      </c>
      <c r="N44" s="41">
        <v>3</v>
      </c>
      <c r="O44" s="41">
        <v>1</v>
      </c>
      <c r="P44" s="41">
        <v>0</v>
      </c>
      <c r="Q44" s="41">
        <v>1</v>
      </c>
    </row>
    <row r="45" spans="1:17" ht="12" customHeight="1">
      <c r="A45" s="172"/>
      <c r="B45" s="172"/>
      <c r="C45" s="40"/>
      <c r="D45" s="220"/>
      <c r="E45" s="39"/>
      <c r="F45" s="44">
        <f t="shared" si="3"/>
        <v>1</v>
      </c>
      <c r="G45" s="37">
        <f>IF(G44=0,0,G44/$F44)</f>
        <v>0.83333333333333337</v>
      </c>
      <c r="H45" s="37">
        <f>IF(H44=0,0,H44/H44)</f>
        <v>1</v>
      </c>
      <c r="I45" s="37">
        <f>IF(I44=0,0,I44/H44)</f>
        <v>0.33333333333333331</v>
      </c>
      <c r="J45" s="37">
        <f>IF(J44=0,0,J44/J44)</f>
        <v>1</v>
      </c>
      <c r="K45" s="37">
        <f>IF(K44=0,0,K44/J44)</f>
        <v>0.25</v>
      </c>
      <c r="L45" s="37">
        <f>IF(L44=0,0,L44/L44)</f>
        <v>1</v>
      </c>
      <c r="M45" s="37">
        <f>IF(M44=0,0,M44/L44)</f>
        <v>0.6</v>
      </c>
      <c r="N45" s="37">
        <f>IF(N44=0,0,N44/N44)</f>
        <v>1</v>
      </c>
      <c r="O45" s="37">
        <f>IF(O44=0,0,O44/N44)</f>
        <v>0.33333333333333331</v>
      </c>
      <c r="P45" s="37">
        <f>IF(P44=0,0,P44/$F44)</f>
        <v>0</v>
      </c>
      <c r="Q45" s="37">
        <f>IF(Q44=0,0,Q44/$F44)</f>
        <v>0.16666666666666666</v>
      </c>
    </row>
    <row r="46" spans="1:17" ht="12" customHeight="1">
      <c r="A46" s="172"/>
      <c r="B46" s="172"/>
      <c r="C46" s="43"/>
      <c r="D46" s="219" t="s">
        <v>423</v>
      </c>
      <c r="E46" s="42"/>
      <c r="F46" s="41">
        <f t="shared" si="3"/>
        <v>3</v>
      </c>
      <c r="G46" s="41">
        <v>3</v>
      </c>
      <c r="H46" s="41">
        <v>2</v>
      </c>
      <c r="I46" s="41">
        <v>1</v>
      </c>
      <c r="J46" s="41">
        <v>3</v>
      </c>
      <c r="K46" s="41">
        <v>0</v>
      </c>
      <c r="L46" s="41">
        <v>3</v>
      </c>
      <c r="M46" s="41">
        <v>0</v>
      </c>
      <c r="N46" s="41">
        <v>2</v>
      </c>
      <c r="O46" s="41">
        <v>2</v>
      </c>
      <c r="P46" s="41">
        <v>0</v>
      </c>
      <c r="Q46" s="41">
        <v>0</v>
      </c>
    </row>
    <row r="47" spans="1:17" ht="12" customHeight="1">
      <c r="A47" s="172"/>
      <c r="B47" s="172"/>
      <c r="C47" s="40"/>
      <c r="D47" s="220"/>
      <c r="E47" s="39"/>
      <c r="F47" s="44">
        <f t="shared" si="3"/>
        <v>1</v>
      </c>
      <c r="G47" s="37">
        <f>IF(G46=0,0,G46/$F46)</f>
        <v>1</v>
      </c>
      <c r="H47" s="37">
        <f>IF(H46=0,0,H46/H46)</f>
        <v>1</v>
      </c>
      <c r="I47" s="37">
        <f>IF(I46=0,0,I46/H46)</f>
        <v>0.5</v>
      </c>
      <c r="J47" s="37">
        <f>IF(J46=0,0,J46/J46)</f>
        <v>1</v>
      </c>
      <c r="K47" s="37">
        <f>IF(K46=0,0,K46/J46)</f>
        <v>0</v>
      </c>
      <c r="L47" s="37">
        <f>IF(L46=0,0,L46/L46)</f>
        <v>1</v>
      </c>
      <c r="M47" s="37">
        <f>IF(M46=0,0,M46/L46)</f>
        <v>0</v>
      </c>
      <c r="N47" s="37">
        <f>IF(N46=0,0,N46/N46)</f>
        <v>1</v>
      </c>
      <c r="O47" s="37">
        <f>IF(O46=0,0,O46/N46)</f>
        <v>1</v>
      </c>
      <c r="P47" s="37">
        <f>IF(P46=0,0,P46/$F46)</f>
        <v>0</v>
      </c>
      <c r="Q47" s="37">
        <f>IF(Q46=0,0,Q46/$F46)</f>
        <v>0</v>
      </c>
    </row>
    <row r="48" spans="1:17" ht="12" customHeight="1">
      <c r="A48" s="172"/>
      <c r="B48" s="172"/>
      <c r="C48" s="43"/>
      <c r="D48" s="219" t="s">
        <v>424</v>
      </c>
      <c r="E48" s="42"/>
      <c r="F48" s="41">
        <f t="shared" si="3"/>
        <v>5</v>
      </c>
      <c r="G48" s="41">
        <v>4</v>
      </c>
      <c r="H48" s="41">
        <v>2</v>
      </c>
      <c r="I48" s="41">
        <v>1</v>
      </c>
      <c r="J48" s="41">
        <v>3</v>
      </c>
      <c r="K48" s="41">
        <v>0</v>
      </c>
      <c r="L48" s="41">
        <v>4</v>
      </c>
      <c r="M48" s="41">
        <v>0</v>
      </c>
      <c r="N48" s="41">
        <v>2</v>
      </c>
      <c r="O48" s="41">
        <v>1</v>
      </c>
      <c r="P48" s="41">
        <v>0</v>
      </c>
      <c r="Q48" s="41">
        <v>1</v>
      </c>
    </row>
    <row r="49" spans="1:17" ht="12" customHeight="1">
      <c r="A49" s="172"/>
      <c r="B49" s="172"/>
      <c r="C49" s="40"/>
      <c r="D49" s="220"/>
      <c r="E49" s="39"/>
      <c r="F49" s="44">
        <f t="shared" si="3"/>
        <v>1</v>
      </c>
      <c r="G49" s="37">
        <f>IF(G48=0,0,G48/$F48)</f>
        <v>0.8</v>
      </c>
      <c r="H49" s="37">
        <f>IF(H48=0,0,H48/H48)</f>
        <v>1</v>
      </c>
      <c r="I49" s="37">
        <f>IF(I48=0,0,I48/H48)</f>
        <v>0.5</v>
      </c>
      <c r="J49" s="37">
        <f>IF(J48=0,0,J48/J48)</f>
        <v>1</v>
      </c>
      <c r="K49" s="37">
        <f>IF(K48=0,0,K48/J48)</f>
        <v>0</v>
      </c>
      <c r="L49" s="37">
        <f>IF(L48=0,0,L48/L48)</f>
        <v>1</v>
      </c>
      <c r="M49" s="37">
        <f>IF(M48=0,0,M48/L48)</f>
        <v>0</v>
      </c>
      <c r="N49" s="37">
        <f>IF(N48=0,0,N48/N48)</f>
        <v>1</v>
      </c>
      <c r="O49" s="37">
        <f>IF(O48=0,0,O48/N48)</f>
        <v>0.5</v>
      </c>
      <c r="P49" s="37">
        <f>IF(P48=0,0,P48/$F48)</f>
        <v>0</v>
      </c>
      <c r="Q49" s="37">
        <f>IF(Q48=0,0,Q48/$F48)</f>
        <v>0.2</v>
      </c>
    </row>
    <row r="50" spans="1:17" ht="12" customHeight="1">
      <c r="A50" s="172"/>
      <c r="B50" s="172"/>
      <c r="C50" s="43"/>
      <c r="D50" s="219" t="s">
        <v>425</v>
      </c>
      <c r="E50" s="42"/>
      <c r="F50" s="41">
        <f t="shared" si="3"/>
        <v>15</v>
      </c>
      <c r="G50" s="41">
        <v>13</v>
      </c>
      <c r="H50" s="41">
        <v>9</v>
      </c>
      <c r="I50" s="41">
        <v>6</v>
      </c>
      <c r="J50" s="41">
        <v>11</v>
      </c>
      <c r="K50" s="41">
        <v>1</v>
      </c>
      <c r="L50" s="41">
        <v>11</v>
      </c>
      <c r="M50" s="41">
        <v>1</v>
      </c>
      <c r="N50" s="41">
        <v>11</v>
      </c>
      <c r="O50" s="41">
        <v>6</v>
      </c>
      <c r="P50" s="41">
        <v>0</v>
      </c>
      <c r="Q50" s="41">
        <v>2</v>
      </c>
    </row>
    <row r="51" spans="1:17" ht="12" customHeight="1">
      <c r="A51" s="172"/>
      <c r="B51" s="172"/>
      <c r="C51" s="40"/>
      <c r="D51" s="220"/>
      <c r="E51" s="39"/>
      <c r="F51" s="44">
        <f t="shared" si="3"/>
        <v>1</v>
      </c>
      <c r="G51" s="37">
        <f>IF(G50=0,0,G50/$F50)</f>
        <v>0.8666666666666667</v>
      </c>
      <c r="H51" s="37">
        <f>IF(H50=0,0,H50/H50)</f>
        <v>1</v>
      </c>
      <c r="I51" s="37">
        <f>IF(I50=0,0,I50/H50)</f>
        <v>0.66666666666666663</v>
      </c>
      <c r="J51" s="37">
        <f>IF(J50=0,0,J50/J50)</f>
        <v>1</v>
      </c>
      <c r="K51" s="37">
        <f>IF(K50=0,0,K50/J50)</f>
        <v>9.0909090909090912E-2</v>
      </c>
      <c r="L51" s="37">
        <f>IF(L50=0,0,L50/L50)</f>
        <v>1</v>
      </c>
      <c r="M51" s="37">
        <f>IF(M50=0,0,M50/L50)</f>
        <v>9.0909090909090912E-2</v>
      </c>
      <c r="N51" s="37">
        <f>IF(N50=0,0,N50/N50)</f>
        <v>1</v>
      </c>
      <c r="O51" s="37">
        <f>IF(O50=0,0,O50/N50)</f>
        <v>0.54545454545454541</v>
      </c>
      <c r="P51" s="37">
        <f>IF(P50=0,0,P50/$F50)</f>
        <v>0</v>
      </c>
      <c r="Q51" s="37">
        <f>IF(Q50=0,0,Q50/$F50)</f>
        <v>0.13333333333333333</v>
      </c>
    </row>
    <row r="52" spans="1:17" ht="12" customHeight="1">
      <c r="A52" s="172"/>
      <c r="B52" s="172"/>
      <c r="C52" s="43"/>
      <c r="D52" s="219" t="s">
        <v>426</v>
      </c>
      <c r="E52" s="42"/>
      <c r="F52" s="41">
        <f t="shared" si="3"/>
        <v>5</v>
      </c>
      <c r="G52" s="41">
        <v>5</v>
      </c>
      <c r="H52" s="41">
        <v>4</v>
      </c>
      <c r="I52" s="41">
        <v>0</v>
      </c>
      <c r="J52" s="41">
        <v>5</v>
      </c>
      <c r="K52" s="41">
        <v>0</v>
      </c>
      <c r="L52" s="41">
        <v>5</v>
      </c>
      <c r="M52" s="41">
        <v>1</v>
      </c>
      <c r="N52" s="41">
        <v>5</v>
      </c>
      <c r="O52" s="41">
        <v>1</v>
      </c>
      <c r="P52" s="41">
        <v>0</v>
      </c>
      <c r="Q52" s="41">
        <v>0</v>
      </c>
    </row>
    <row r="53" spans="1:17" ht="12" customHeight="1">
      <c r="A53" s="172"/>
      <c r="B53" s="172"/>
      <c r="C53" s="40"/>
      <c r="D53" s="220"/>
      <c r="E53" s="39"/>
      <c r="F53" s="44">
        <f t="shared" si="3"/>
        <v>1</v>
      </c>
      <c r="G53" s="37">
        <f>IF(G52=0,0,G52/$F52)</f>
        <v>1</v>
      </c>
      <c r="H53" s="37">
        <f>IF(H52=0,0,H52/H52)</f>
        <v>1</v>
      </c>
      <c r="I53" s="37">
        <f>IF(I52=0,0,I52/H52)</f>
        <v>0</v>
      </c>
      <c r="J53" s="37">
        <f>IF(J52=0,0,J52/J52)</f>
        <v>1</v>
      </c>
      <c r="K53" s="37">
        <f>IF(K52=0,0,K52/J52)</f>
        <v>0</v>
      </c>
      <c r="L53" s="37">
        <f>IF(L52=0,0,L52/L52)</f>
        <v>1</v>
      </c>
      <c r="M53" s="37">
        <f>IF(M52=0,0,M52/L52)</f>
        <v>0.2</v>
      </c>
      <c r="N53" s="37">
        <f>IF(N52=0,0,N52/N52)</f>
        <v>1</v>
      </c>
      <c r="O53" s="37">
        <f>IF(O52=0,0,O52/N52)</f>
        <v>0.2</v>
      </c>
      <c r="P53" s="37">
        <f>IF(P52=0,0,P52/$F52)</f>
        <v>0</v>
      </c>
      <c r="Q53" s="37">
        <f>IF(Q52=0,0,Q52/$F52)</f>
        <v>0</v>
      </c>
    </row>
    <row r="54" spans="1:17" ht="12" customHeight="1">
      <c r="A54" s="172"/>
      <c r="B54" s="172"/>
      <c r="C54" s="43"/>
      <c r="D54" s="219" t="s">
        <v>427</v>
      </c>
      <c r="E54" s="42"/>
      <c r="F54" s="41">
        <f t="shared" si="3"/>
        <v>31</v>
      </c>
      <c r="G54" s="41">
        <v>29</v>
      </c>
      <c r="H54" s="41">
        <v>26</v>
      </c>
      <c r="I54" s="41">
        <v>8</v>
      </c>
      <c r="J54" s="41">
        <v>23</v>
      </c>
      <c r="K54" s="41">
        <v>1</v>
      </c>
      <c r="L54" s="41">
        <v>23</v>
      </c>
      <c r="M54" s="41">
        <v>3</v>
      </c>
      <c r="N54" s="41">
        <v>23</v>
      </c>
      <c r="O54" s="41">
        <v>12</v>
      </c>
      <c r="P54" s="41">
        <v>0</v>
      </c>
      <c r="Q54" s="41">
        <v>2</v>
      </c>
    </row>
    <row r="55" spans="1:17" ht="12" customHeight="1">
      <c r="A55" s="172"/>
      <c r="B55" s="172"/>
      <c r="C55" s="40"/>
      <c r="D55" s="220"/>
      <c r="E55" s="39"/>
      <c r="F55" s="44">
        <f t="shared" si="3"/>
        <v>1</v>
      </c>
      <c r="G55" s="37">
        <f>IF(G54=0,0,G54/$F54)</f>
        <v>0.93548387096774188</v>
      </c>
      <c r="H55" s="37">
        <f>IF(H54=0,0,H54/H54)</f>
        <v>1</v>
      </c>
      <c r="I55" s="37">
        <f>IF(I54=0,0,I54/H54)</f>
        <v>0.30769230769230771</v>
      </c>
      <c r="J55" s="37">
        <f>IF(J54=0,0,J54/J54)</f>
        <v>1</v>
      </c>
      <c r="K55" s="37">
        <f>IF(K54=0,0,K54/J54)</f>
        <v>4.3478260869565216E-2</v>
      </c>
      <c r="L55" s="37">
        <f>IF(L54=0,0,L54/L54)</f>
        <v>1</v>
      </c>
      <c r="M55" s="37">
        <f>IF(M54=0,0,M54/L54)</f>
        <v>0.13043478260869565</v>
      </c>
      <c r="N55" s="37">
        <f>IF(N54=0,0,N54/N54)</f>
        <v>1</v>
      </c>
      <c r="O55" s="37">
        <f>IF(O54=0,0,O54/N54)</f>
        <v>0.52173913043478259</v>
      </c>
      <c r="P55" s="37">
        <f>IF(P54=0,0,P54/$F54)</f>
        <v>0</v>
      </c>
      <c r="Q55" s="37">
        <f>IF(Q54=0,0,Q54/$F54)</f>
        <v>6.4516129032258063E-2</v>
      </c>
    </row>
    <row r="56" spans="1:17" ht="12" customHeight="1">
      <c r="A56" s="172"/>
      <c r="B56" s="172"/>
      <c r="C56" s="43"/>
      <c r="D56" s="219" t="s">
        <v>428</v>
      </c>
      <c r="E56" s="42"/>
      <c r="F56" s="41">
        <f t="shared" si="3"/>
        <v>10</v>
      </c>
      <c r="G56" s="41">
        <v>10</v>
      </c>
      <c r="H56" s="41">
        <v>6</v>
      </c>
      <c r="I56" s="41">
        <v>1</v>
      </c>
      <c r="J56" s="41">
        <v>9</v>
      </c>
      <c r="K56" s="41">
        <v>1</v>
      </c>
      <c r="L56" s="41">
        <v>9</v>
      </c>
      <c r="M56" s="41">
        <v>3</v>
      </c>
      <c r="N56" s="41">
        <v>10</v>
      </c>
      <c r="O56" s="41">
        <v>8</v>
      </c>
      <c r="P56" s="41">
        <v>0</v>
      </c>
      <c r="Q56" s="41">
        <v>0</v>
      </c>
    </row>
    <row r="57" spans="1:17" ht="12" customHeight="1">
      <c r="A57" s="172"/>
      <c r="B57" s="172"/>
      <c r="C57" s="40"/>
      <c r="D57" s="220"/>
      <c r="E57" s="39"/>
      <c r="F57" s="44">
        <f t="shared" si="3"/>
        <v>1</v>
      </c>
      <c r="G57" s="37">
        <f>IF(G56=0,0,G56/$F56)</f>
        <v>1</v>
      </c>
      <c r="H57" s="37">
        <f>IF(H56=0,0,H56/H56)</f>
        <v>1</v>
      </c>
      <c r="I57" s="37">
        <f>IF(I56=0,0,I56/H56)</f>
        <v>0.16666666666666666</v>
      </c>
      <c r="J57" s="37">
        <f>IF(J56=0,0,J56/J56)</f>
        <v>1</v>
      </c>
      <c r="K57" s="37">
        <f>IF(K56=0,0,K56/J56)</f>
        <v>0.1111111111111111</v>
      </c>
      <c r="L57" s="37">
        <f>IF(L56=0,0,L56/L56)</f>
        <v>1</v>
      </c>
      <c r="M57" s="37">
        <f>IF(M56=0,0,M56/L56)</f>
        <v>0.33333333333333331</v>
      </c>
      <c r="N57" s="37">
        <f>IF(N56=0,0,N56/N56)</f>
        <v>1</v>
      </c>
      <c r="O57" s="37">
        <f>IF(O56=0,0,O56/N56)</f>
        <v>0.8</v>
      </c>
      <c r="P57" s="37">
        <f>IF(P56=0,0,P56/$F56)</f>
        <v>0</v>
      </c>
      <c r="Q57" s="37">
        <f>IF(Q56=0,0,Q56/$F56)</f>
        <v>0</v>
      </c>
    </row>
    <row r="58" spans="1:17" ht="12.75" customHeight="1">
      <c r="A58" s="172"/>
      <c r="B58" s="172"/>
      <c r="C58" s="43"/>
      <c r="D58" s="219" t="s">
        <v>429</v>
      </c>
      <c r="E58" s="42"/>
      <c r="F58" s="41">
        <f t="shared" si="3"/>
        <v>28</v>
      </c>
      <c r="G58" s="41">
        <v>25</v>
      </c>
      <c r="H58" s="41">
        <v>17</v>
      </c>
      <c r="I58" s="41">
        <v>1</v>
      </c>
      <c r="J58" s="41">
        <v>21</v>
      </c>
      <c r="K58" s="41">
        <v>0</v>
      </c>
      <c r="L58" s="41">
        <v>22</v>
      </c>
      <c r="M58" s="41">
        <v>6</v>
      </c>
      <c r="N58" s="41">
        <v>22</v>
      </c>
      <c r="O58" s="41">
        <v>12</v>
      </c>
      <c r="P58" s="41">
        <v>3</v>
      </c>
      <c r="Q58" s="41">
        <v>0</v>
      </c>
    </row>
    <row r="59" spans="1:17" ht="12.75" customHeight="1">
      <c r="A59" s="172"/>
      <c r="B59" s="172"/>
      <c r="C59" s="40"/>
      <c r="D59" s="220"/>
      <c r="E59" s="39"/>
      <c r="F59" s="44">
        <f t="shared" si="3"/>
        <v>1</v>
      </c>
      <c r="G59" s="37">
        <f>IF(G58=0,0,G58/$F58)</f>
        <v>0.8928571428571429</v>
      </c>
      <c r="H59" s="37">
        <f>IF(H58=0,0,H58/H58)</f>
        <v>1</v>
      </c>
      <c r="I59" s="37">
        <f>IF(I58=0,0,I58/H58)</f>
        <v>5.8823529411764705E-2</v>
      </c>
      <c r="J59" s="37">
        <f>IF(J58=0,0,J58/J58)</f>
        <v>1</v>
      </c>
      <c r="K59" s="37">
        <f>IF(K58=0,0,K58/J58)</f>
        <v>0</v>
      </c>
      <c r="L59" s="37">
        <f>IF(L58=0,0,L58/L58)</f>
        <v>1</v>
      </c>
      <c r="M59" s="37">
        <f>IF(M58=0,0,M58/L58)</f>
        <v>0.27272727272727271</v>
      </c>
      <c r="N59" s="37">
        <f>IF(N58=0,0,N58/N58)</f>
        <v>1</v>
      </c>
      <c r="O59" s="37">
        <f>IF(O58=0,0,O58/N58)</f>
        <v>0.54545454545454541</v>
      </c>
      <c r="P59" s="37">
        <f>IF(P58=0,0,P58/$F58)</f>
        <v>0.10714285714285714</v>
      </c>
      <c r="Q59" s="37">
        <f>IF(Q58=0,0,Q58/$F58)</f>
        <v>0</v>
      </c>
    </row>
    <row r="60" spans="1:17" ht="12" customHeight="1">
      <c r="A60" s="172"/>
      <c r="B60" s="172"/>
      <c r="C60" s="43"/>
      <c r="D60" s="219" t="s">
        <v>21</v>
      </c>
      <c r="E60" s="42"/>
      <c r="F60" s="41">
        <f t="shared" si="3"/>
        <v>13</v>
      </c>
      <c r="G60" s="41">
        <v>12</v>
      </c>
      <c r="H60" s="41">
        <v>9</v>
      </c>
      <c r="I60" s="41">
        <v>3</v>
      </c>
      <c r="J60" s="41">
        <v>10</v>
      </c>
      <c r="K60" s="41">
        <v>2</v>
      </c>
      <c r="L60" s="41">
        <v>12</v>
      </c>
      <c r="M60" s="41">
        <v>2</v>
      </c>
      <c r="N60" s="41">
        <v>11</v>
      </c>
      <c r="O60" s="41">
        <v>4</v>
      </c>
      <c r="P60" s="41">
        <v>1</v>
      </c>
      <c r="Q60" s="41">
        <v>0</v>
      </c>
    </row>
    <row r="61" spans="1:17" ht="12" customHeight="1">
      <c r="A61" s="172"/>
      <c r="B61" s="172"/>
      <c r="C61" s="40"/>
      <c r="D61" s="220"/>
      <c r="E61" s="39"/>
      <c r="F61" s="44">
        <f t="shared" si="3"/>
        <v>1</v>
      </c>
      <c r="G61" s="37">
        <f>IF(G60=0,0,G60/$F60)</f>
        <v>0.92307692307692313</v>
      </c>
      <c r="H61" s="37">
        <f>IF(H60=0,0,H60/H60)</f>
        <v>1</v>
      </c>
      <c r="I61" s="37">
        <f>IF(I60=0,0,I60/H60)</f>
        <v>0.33333333333333331</v>
      </c>
      <c r="J61" s="37">
        <f>IF(J60=0,0,J60/J60)</f>
        <v>1</v>
      </c>
      <c r="K61" s="37">
        <f>IF(K60=0,0,K60/J60)</f>
        <v>0.2</v>
      </c>
      <c r="L61" s="37">
        <f>IF(L60=0,0,L60/L60)</f>
        <v>1</v>
      </c>
      <c r="M61" s="37">
        <f>IF(M60=0,0,M60/L60)</f>
        <v>0.16666666666666666</v>
      </c>
      <c r="N61" s="37">
        <f>IF(N60=0,0,N60/N60)</f>
        <v>1</v>
      </c>
      <c r="O61" s="37">
        <f>IF(O60=0,0,O60/N60)</f>
        <v>0.36363636363636365</v>
      </c>
      <c r="P61" s="37">
        <f>IF(P60=0,0,P60/$F60)</f>
        <v>7.6923076923076927E-2</v>
      </c>
      <c r="Q61" s="37">
        <f>IF(Q60=0,0,Q60/$F60)</f>
        <v>0</v>
      </c>
    </row>
    <row r="62" spans="1:17" ht="12" customHeight="1">
      <c r="A62" s="172"/>
      <c r="B62" s="172"/>
      <c r="C62" s="43"/>
      <c r="D62" s="219" t="s">
        <v>430</v>
      </c>
      <c r="E62" s="42"/>
      <c r="F62" s="41">
        <f t="shared" si="3"/>
        <v>8</v>
      </c>
      <c r="G62" s="41">
        <v>8</v>
      </c>
      <c r="H62" s="41">
        <v>8</v>
      </c>
      <c r="I62" s="41">
        <v>1</v>
      </c>
      <c r="J62" s="41">
        <v>8</v>
      </c>
      <c r="K62" s="41">
        <v>1</v>
      </c>
      <c r="L62" s="41">
        <v>8</v>
      </c>
      <c r="M62" s="41">
        <v>4</v>
      </c>
      <c r="N62" s="41">
        <v>7</v>
      </c>
      <c r="O62" s="41">
        <v>7</v>
      </c>
      <c r="P62" s="41">
        <v>0</v>
      </c>
      <c r="Q62" s="41">
        <v>0</v>
      </c>
    </row>
    <row r="63" spans="1:17" ht="12" customHeight="1">
      <c r="A63" s="172"/>
      <c r="B63" s="172"/>
      <c r="C63" s="40"/>
      <c r="D63" s="220"/>
      <c r="E63" s="39"/>
      <c r="F63" s="44">
        <f t="shared" si="3"/>
        <v>1</v>
      </c>
      <c r="G63" s="37">
        <f>IF(G62=0,0,G62/$F62)</f>
        <v>1</v>
      </c>
      <c r="H63" s="37">
        <f>IF(H62=0,0,H62/H62)</f>
        <v>1</v>
      </c>
      <c r="I63" s="37">
        <f>IF(I62=0,0,I62/H62)</f>
        <v>0.125</v>
      </c>
      <c r="J63" s="37">
        <f>IF(J62=0,0,J62/J62)</f>
        <v>1</v>
      </c>
      <c r="K63" s="37">
        <f>IF(K62=0,0,K62/J62)</f>
        <v>0.125</v>
      </c>
      <c r="L63" s="37">
        <f>IF(L62=0,0,L62/L62)</f>
        <v>1</v>
      </c>
      <c r="M63" s="37">
        <f>IF(M62=0,0,M62/L62)</f>
        <v>0.5</v>
      </c>
      <c r="N63" s="37">
        <f>IF(N62=0,0,N62/N62)</f>
        <v>1</v>
      </c>
      <c r="O63" s="37">
        <f>IF(O62=0,0,O62/N62)</f>
        <v>1</v>
      </c>
      <c r="P63" s="37">
        <f>IF(P62=0,0,P62/$F62)</f>
        <v>0</v>
      </c>
      <c r="Q63" s="37">
        <f>IF(Q62=0,0,Q62/$F62)</f>
        <v>0</v>
      </c>
    </row>
    <row r="64" spans="1:17" ht="12" customHeight="1">
      <c r="A64" s="172"/>
      <c r="B64" s="172"/>
      <c r="C64" s="43"/>
      <c r="D64" s="219" t="s">
        <v>431</v>
      </c>
      <c r="E64" s="42"/>
      <c r="F64" s="41">
        <f t="shared" si="3"/>
        <v>15</v>
      </c>
      <c r="G64" s="41">
        <v>15</v>
      </c>
      <c r="H64" s="41">
        <v>14</v>
      </c>
      <c r="I64" s="41">
        <v>3</v>
      </c>
      <c r="J64" s="41">
        <v>13</v>
      </c>
      <c r="K64" s="41">
        <v>2</v>
      </c>
      <c r="L64" s="41">
        <v>13</v>
      </c>
      <c r="M64" s="41">
        <v>5</v>
      </c>
      <c r="N64" s="41">
        <v>11</v>
      </c>
      <c r="O64" s="41">
        <v>4</v>
      </c>
      <c r="P64" s="41">
        <v>0</v>
      </c>
      <c r="Q64" s="41">
        <v>0</v>
      </c>
    </row>
    <row r="65" spans="1:17" ht="12" customHeight="1">
      <c r="A65" s="172"/>
      <c r="B65" s="172"/>
      <c r="C65" s="40"/>
      <c r="D65" s="220"/>
      <c r="E65" s="39"/>
      <c r="F65" s="44">
        <f t="shared" si="3"/>
        <v>1</v>
      </c>
      <c r="G65" s="37">
        <f>IF(G64=0,0,G64/$F64)</f>
        <v>1</v>
      </c>
      <c r="H65" s="37">
        <f>IF(H64=0,0,H64/H64)</f>
        <v>1</v>
      </c>
      <c r="I65" s="37">
        <f>IF(I64=0,0,I64/H64)</f>
        <v>0.21428571428571427</v>
      </c>
      <c r="J65" s="37">
        <f>IF(J64=0,0,J64/J64)</f>
        <v>1</v>
      </c>
      <c r="K65" s="37">
        <f>IF(K64=0,0,K64/J64)</f>
        <v>0.15384615384615385</v>
      </c>
      <c r="L65" s="37">
        <f>IF(L64=0,0,L64/L64)</f>
        <v>1</v>
      </c>
      <c r="M65" s="37">
        <f>IF(M64=0,0,M64/L64)</f>
        <v>0.38461538461538464</v>
      </c>
      <c r="N65" s="37">
        <f>IF(N64=0,0,N64/N64)</f>
        <v>1</v>
      </c>
      <c r="O65" s="37">
        <f>IF(O64=0,0,O64/N64)</f>
        <v>0.36363636363636365</v>
      </c>
      <c r="P65" s="37">
        <f>IF(P64=0,0,P64/$F64)</f>
        <v>0</v>
      </c>
      <c r="Q65" s="37">
        <f>IF(Q64=0,0,Q64/$F64)</f>
        <v>0</v>
      </c>
    </row>
    <row r="66" spans="1:17" ht="12" customHeight="1">
      <c r="A66" s="172"/>
      <c r="B66" s="172"/>
      <c r="C66" s="43"/>
      <c r="D66" s="219" t="s">
        <v>432</v>
      </c>
      <c r="E66" s="42"/>
      <c r="F66" s="41">
        <f t="shared" si="3"/>
        <v>5</v>
      </c>
      <c r="G66" s="41">
        <v>5</v>
      </c>
      <c r="H66" s="41">
        <v>2</v>
      </c>
      <c r="I66" s="41">
        <v>1</v>
      </c>
      <c r="J66" s="41">
        <v>2</v>
      </c>
      <c r="K66" s="41">
        <v>1</v>
      </c>
      <c r="L66" s="41">
        <v>3</v>
      </c>
      <c r="M66" s="41">
        <v>1</v>
      </c>
      <c r="N66" s="41">
        <v>4</v>
      </c>
      <c r="O66" s="41">
        <v>3</v>
      </c>
      <c r="P66" s="41">
        <v>0</v>
      </c>
      <c r="Q66" s="41">
        <v>0</v>
      </c>
    </row>
    <row r="67" spans="1:17" ht="12" customHeight="1">
      <c r="A67" s="172"/>
      <c r="B67" s="173"/>
      <c r="C67" s="40"/>
      <c r="D67" s="220"/>
      <c r="E67" s="39"/>
      <c r="F67" s="44">
        <f t="shared" si="3"/>
        <v>1</v>
      </c>
      <c r="G67" s="37">
        <f>IF(G66=0,0,G66/$F66)</f>
        <v>1</v>
      </c>
      <c r="H67" s="37">
        <f>IF(H66=0,0,H66/H66)</f>
        <v>1</v>
      </c>
      <c r="I67" s="37">
        <f>IF(I66=0,0,I66/H66)</f>
        <v>0.5</v>
      </c>
      <c r="J67" s="37">
        <f>IF(J66=0,0,J66/J66)</f>
        <v>1</v>
      </c>
      <c r="K67" s="37">
        <f>IF(K66=0,0,K66/J66)</f>
        <v>0.5</v>
      </c>
      <c r="L67" s="37">
        <f>IF(L66=0,0,L66/L66)</f>
        <v>1</v>
      </c>
      <c r="M67" s="37">
        <f>IF(M66=0,0,M66/L66)</f>
        <v>0.33333333333333331</v>
      </c>
      <c r="N67" s="37">
        <f>IF(N66=0,0,N66/N66)</f>
        <v>1</v>
      </c>
      <c r="O67" s="37">
        <f>IF(O66=0,0,O66/N66)</f>
        <v>0.75</v>
      </c>
      <c r="P67" s="37">
        <f>IF(P66=0,0,P66/$F66)</f>
        <v>0</v>
      </c>
      <c r="Q67" s="37">
        <f>IF(Q66=0,0,Q66/$F66)</f>
        <v>0</v>
      </c>
    </row>
    <row r="68" spans="1:17" ht="12" customHeight="1">
      <c r="A68" s="172"/>
      <c r="B68" s="171" t="s">
        <v>17</v>
      </c>
      <c r="C68" s="43"/>
      <c r="D68" s="219" t="s">
        <v>16</v>
      </c>
      <c r="E68" s="42"/>
      <c r="F68" s="41">
        <f t="shared" si="3"/>
        <v>681</v>
      </c>
      <c r="G68" s="41">
        <f>SUM(G70,G72,G74,G76,G78,G80,G82,G84,G86,G88,G90,G92,G94,G96,G98)</f>
        <v>586</v>
      </c>
      <c r="H68" s="41">
        <f t="shared" ref="H68:Q68" si="5">SUM(H70,H72,H74,H76,H78,H80,H82,H84,H86,H88,H90,H92,H94,H96,H98)</f>
        <v>358</v>
      </c>
      <c r="I68" s="41">
        <f t="shared" si="5"/>
        <v>146</v>
      </c>
      <c r="J68" s="41">
        <f t="shared" si="5"/>
        <v>320</v>
      </c>
      <c r="K68" s="41">
        <f t="shared" si="5"/>
        <v>99</v>
      </c>
      <c r="L68" s="41">
        <f t="shared" si="5"/>
        <v>380</v>
      </c>
      <c r="M68" s="41">
        <f t="shared" si="5"/>
        <v>159</v>
      </c>
      <c r="N68" s="41">
        <f t="shared" si="5"/>
        <v>342</v>
      </c>
      <c r="O68" s="41">
        <f t="shared" si="5"/>
        <v>195</v>
      </c>
      <c r="P68" s="41">
        <f t="shared" si="5"/>
        <v>45</v>
      </c>
      <c r="Q68" s="41">
        <f t="shared" si="5"/>
        <v>50</v>
      </c>
    </row>
    <row r="69" spans="1:17" ht="12" customHeight="1">
      <c r="A69" s="172"/>
      <c r="B69" s="172"/>
      <c r="C69" s="40"/>
      <c r="D69" s="220"/>
      <c r="E69" s="39"/>
      <c r="F69" s="44">
        <f t="shared" si="3"/>
        <v>1</v>
      </c>
      <c r="G69" s="37">
        <f>IF(G68=0,0,G68/$F68)</f>
        <v>0.86049926578560942</v>
      </c>
      <c r="H69" s="37">
        <f>IF(H68=0,0,H68/H68)</f>
        <v>1</v>
      </c>
      <c r="I69" s="37">
        <f>IF(I68=0,0,I68/H68)</f>
        <v>0.40782122905027934</v>
      </c>
      <c r="J69" s="37">
        <f>IF(J68=0,0,J68/J68)</f>
        <v>1</v>
      </c>
      <c r="K69" s="37">
        <f>IF(K68=0,0,K68/J68)</f>
        <v>0.30937500000000001</v>
      </c>
      <c r="L69" s="37">
        <f>IF(L68=0,0,L68/L68)</f>
        <v>1</v>
      </c>
      <c r="M69" s="37">
        <f>IF(M68=0,0,M68/L68)</f>
        <v>0.41842105263157897</v>
      </c>
      <c r="N69" s="37">
        <f>IF(N68=0,0,N68/N68)</f>
        <v>1</v>
      </c>
      <c r="O69" s="37">
        <f>IF(O68=0,0,O68/N68)</f>
        <v>0.57017543859649122</v>
      </c>
      <c r="P69" s="37">
        <f>IF(P68=0,0,P68/$F68)</f>
        <v>6.6079295154185022E-2</v>
      </c>
      <c r="Q69" s="37">
        <f>IF(Q68=0,0,Q68/$F68)</f>
        <v>7.3421439060205582E-2</v>
      </c>
    </row>
    <row r="70" spans="1:17" ht="12" customHeight="1">
      <c r="A70" s="172"/>
      <c r="B70" s="172"/>
      <c r="C70" s="43"/>
      <c r="D70" s="219" t="s">
        <v>120</v>
      </c>
      <c r="E70" s="42"/>
      <c r="F70" s="41">
        <f t="shared" ref="F70:F99" si="6">SUM(G70,P70,Q70)</f>
        <v>6</v>
      </c>
      <c r="G70" s="41">
        <v>6</v>
      </c>
      <c r="H70" s="41">
        <v>5</v>
      </c>
      <c r="I70" s="41">
        <v>0</v>
      </c>
      <c r="J70" s="41">
        <v>2</v>
      </c>
      <c r="K70" s="41">
        <v>0</v>
      </c>
      <c r="L70" s="41">
        <v>2</v>
      </c>
      <c r="M70" s="41">
        <v>0</v>
      </c>
      <c r="N70" s="41">
        <v>4</v>
      </c>
      <c r="O70" s="41">
        <v>1</v>
      </c>
      <c r="P70" s="41">
        <v>0</v>
      </c>
      <c r="Q70" s="41">
        <v>0</v>
      </c>
    </row>
    <row r="71" spans="1:17" ht="12" customHeight="1">
      <c r="A71" s="172"/>
      <c r="B71" s="172"/>
      <c r="C71" s="40"/>
      <c r="D71" s="220"/>
      <c r="E71" s="39"/>
      <c r="F71" s="44">
        <f t="shared" si="6"/>
        <v>1</v>
      </c>
      <c r="G71" s="37">
        <f>IF(G70=0,0,G70/$F70)</f>
        <v>1</v>
      </c>
      <c r="H71" s="37">
        <f>IF(H70=0,0,H70/H70)</f>
        <v>1</v>
      </c>
      <c r="I71" s="37">
        <f>IF(I70=0,0,I70/H70)</f>
        <v>0</v>
      </c>
      <c r="J71" s="37">
        <f>IF(J70=0,0,J70/J70)</f>
        <v>1</v>
      </c>
      <c r="K71" s="37">
        <f>IF(K70=0,0,K70/J70)</f>
        <v>0</v>
      </c>
      <c r="L71" s="37">
        <f>IF(L70=0,0,L70/L70)</f>
        <v>1</v>
      </c>
      <c r="M71" s="37">
        <f>IF(M70=0,0,M70/L70)</f>
        <v>0</v>
      </c>
      <c r="N71" s="37">
        <f>IF(N70=0,0,N70/N70)</f>
        <v>1</v>
      </c>
      <c r="O71" s="37">
        <f>IF(O70=0,0,O70/N70)</f>
        <v>0.25</v>
      </c>
      <c r="P71" s="37">
        <f>IF(P70=0,0,P70/$F70)</f>
        <v>0</v>
      </c>
      <c r="Q71" s="37">
        <f>IF(Q70=0,0,Q70/$F70)</f>
        <v>0</v>
      </c>
    </row>
    <row r="72" spans="1:17" ht="12" customHeight="1">
      <c r="A72" s="172"/>
      <c r="B72" s="172"/>
      <c r="C72" s="43"/>
      <c r="D72" s="219" t="s">
        <v>14</v>
      </c>
      <c r="E72" s="42"/>
      <c r="F72" s="41">
        <f t="shared" si="6"/>
        <v>84</v>
      </c>
      <c r="G72" s="41">
        <v>71</v>
      </c>
      <c r="H72" s="41">
        <v>61</v>
      </c>
      <c r="I72" s="41">
        <v>24</v>
      </c>
      <c r="J72" s="41">
        <v>43</v>
      </c>
      <c r="K72" s="41">
        <v>2</v>
      </c>
      <c r="L72" s="41">
        <v>39</v>
      </c>
      <c r="M72" s="41">
        <v>10</v>
      </c>
      <c r="N72" s="41">
        <v>31</v>
      </c>
      <c r="O72" s="41">
        <v>12</v>
      </c>
      <c r="P72" s="41">
        <v>3</v>
      </c>
      <c r="Q72" s="41">
        <v>10</v>
      </c>
    </row>
    <row r="73" spans="1:17" ht="12" customHeight="1">
      <c r="A73" s="172"/>
      <c r="B73" s="172"/>
      <c r="C73" s="40"/>
      <c r="D73" s="220"/>
      <c r="E73" s="39"/>
      <c r="F73" s="44">
        <f t="shared" si="6"/>
        <v>1</v>
      </c>
      <c r="G73" s="37">
        <f>IF(G72=0,0,G72/$F72)</f>
        <v>0.84523809523809523</v>
      </c>
      <c r="H73" s="37">
        <f>IF(H72=0,0,H72/H72)</f>
        <v>1</v>
      </c>
      <c r="I73" s="37">
        <f>IF(I72=0,0,I72/H72)</f>
        <v>0.39344262295081966</v>
      </c>
      <c r="J73" s="37">
        <f>IF(J72=0,0,J72/J72)</f>
        <v>1</v>
      </c>
      <c r="K73" s="37">
        <f>IF(K72=0,0,K72/J72)</f>
        <v>4.6511627906976744E-2</v>
      </c>
      <c r="L73" s="37">
        <f>IF(L72=0,0,L72/L72)</f>
        <v>1</v>
      </c>
      <c r="M73" s="37">
        <f>IF(M72=0,0,M72/L72)</f>
        <v>0.25641025641025639</v>
      </c>
      <c r="N73" s="37">
        <f>IF(N72=0,0,N72/N72)</f>
        <v>1</v>
      </c>
      <c r="O73" s="37">
        <f>IF(O72=0,0,O72/N72)</f>
        <v>0.38709677419354838</v>
      </c>
      <c r="P73" s="37">
        <f>IF(P72=0,0,P72/$F72)</f>
        <v>3.5714285714285712E-2</v>
      </c>
      <c r="Q73" s="37">
        <f>IF(Q72=0,0,Q72/$F72)</f>
        <v>0.11904761904761904</v>
      </c>
    </row>
    <row r="74" spans="1:17" ht="12" customHeight="1">
      <c r="A74" s="172"/>
      <c r="B74" s="172"/>
      <c r="C74" s="43"/>
      <c r="D74" s="219" t="s">
        <v>13</v>
      </c>
      <c r="E74" s="42"/>
      <c r="F74" s="41">
        <f t="shared" si="6"/>
        <v>24</v>
      </c>
      <c r="G74" s="41">
        <v>22</v>
      </c>
      <c r="H74" s="41">
        <v>10</v>
      </c>
      <c r="I74" s="41">
        <v>2</v>
      </c>
      <c r="J74" s="41">
        <v>16</v>
      </c>
      <c r="K74" s="41">
        <v>0</v>
      </c>
      <c r="L74" s="41">
        <v>20</v>
      </c>
      <c r="M74" s="41">
        <v>2</v>
      </c>
      <c r="N74" s="41">
        <v>18</v>
      </c>
      <c r="O74" s="41">
        <v>4</v>
      </c>
      <c r="P74" s="41">
        <v>0</v>
      </c>
      <c r="Q74" s="41">
        <v>2</v>
      </c>
    </row>
    <row r="75" spans="1:17" ht="12" customHeight="1">
      <c r="A75" s="172"/>
      <c r="B75" s="172"/>
      <c r="C75" s="40"/>
      <c r="D75" s="220"/>
      <c r="E75" s="39"/>
      <c r="F75" s="44">
        <f t="shared" si="6"/>
        <v>1</v>
      </c>
      <c r="G75" s="37">
        <f>IF(G74=0,0,G74/$F74)</f>
        <v>0.91666666666666663</v>
      </c>
      <c r="H75" s="37">
        <f>IF(H74=0,0,H74/H74)</f>
        <v>1</v>
      </c>
      <c r="I75" s="37">
        <f>IF(I74=0,0,I74/H74)</f>
        <v>0.2</v>
      </c>
      <c r="J75" s="37">
        <f>IF(J74=0,0,J74/J74)</f>
        <v>1</v>
      </c>
      <c r="K75" s="37">
        <f>IF(K74=0,0,K74/J74)</f>
        <v>0</v>
      </c>
      <c r="L75" s="37">
        <f>IF(L74=0,0,L74/L74)</f>
        <v>1</v>
      </c>
      <c r="M75" s="37">
        <f>IF(M74=0,0,M74/L74)</f>
        <v>0.1</v>
      </c>
      <c r="N75" s="37">
        <f>IF(N74=0,0,N74/N74)</f>
        <v>1</v>
      </c>
      <c r="O75" s="37">
        <f>IF(O74=0,0,O74/N74)</f>
        <v>0.22222222222222221</v>
      </c>
      <c r="P75" s="37">
        <f>IF(P74=0,0,P74/$F74)</f>
        <v>0</v>
      </c>
      <c r="Q75" s="37">
        <f>IF(Q74=0,0,Q74/$F74)</f>
        <v>8.3333333333333329E-2</v>
      </c>
    </row>
    <row r="76" spans="1:17" ht="12" customHeight="1">
      <c r="A76" s="172"/>
      <c r="B76" s="172"/>
      <c r="C76" s="43"/>
      <c r="D76" s="219" t="s">
        <v>12</v>
      </c>
      <c r="E76" s="42"/>
      <c r="F76" s="41">
        <f t="shared" si="6"/>
        <v>8</v>
      </c>
      <c r="G76" s="41">
        <v>8</v>
      </c>
      <c r="H76" s="41">
        <v>6</v>
      </c>
      <c r="I76" s="41">
        <v>1</v>
      </c>
      <c r="J76" s="41">
        <v>8</v>
      </c>
      <c r="K76" s="41">
        <v>3</v>
      </c>
      <c r="L76" s="41">
        <v>6</v>
      </c>
      <c r="M76" s="41">
        <v>4</v>
      </c>
      <c r="N76" s="41">
        <v>7</v>
      </c>
      <c r="O76" s="41">
        <v>3</v>
      </c>
      <c r="P76" s="41">
        <v>0</v>
      </c>
      <c r="Q76" s="41">
        <v>0</v>
      </c>
    </row>
    <row r="77" spans="1:17" ht="12" customHeight="1">
      <c r="A77" s="172"/>
      <c r="B77" s="172"/>
      <c r="C77" s="40"/>
      <c r="D77" s="220"/>
      <c r="E77" s="39"/>
      <c r="F77" s="44">
        <f t="shared" si="6"/>
        <v>1</v>
      </c>
      <c r="G77" s="37">
        <f>IF(G76=0,0,G76/$F76)</f>
        <v>1</v>
      </c>
      <c r="H77" s="37">
        <f>IF(H76=0,0,H76/H76)</f>
        <v>1</v>
      </c>
      <c r="I77" s="37">
        <f>IF(I76=0,0,I76/H76)</f>
        <v>0.16666666666666666</v>
      </c>
      <c r="J77" s="37">
        <f>IF(J76=0,0,J76/J76)</f>
        <v>1</v>
      </c>
      <c r="K77" s="37">
        <f>IF(K76=0,0,K76/J76)</f>
        <v>0.375</v>
      </c>
      <c r="L77" s="37">
        <f>IF(L76=0,0,L76/L76)</f>
        <v>1</v>
      </c>
      <c r="M77" s="37">
        <f>IF(M76=0,0,M76/L76)</f>
        <v>0.66666666666666663</v>
      </c>
      <c r="N77" s="37">
        <f>IF(N76=0,0,N76/N76)</f>
        <v>1</v>
      </c>
      <c r="O77" s="37">
        <f>IF(O76=0,0,O76/N76)</f>
        <v>0.42857142857142855</v>
      </c>
      <c r="P77" s="37">
        <f>IF(P76=0,0,P76/$F76)</f>
        <v>0</v>
      </c>
      <c r="Q77" s="37">
        <f>IF(Q76=0,0,Q76/$F76)</f>
        <v>0</v>
      </c>
    </row>
    <row r="78" spans="1:17" ht="12" customHeight="1">
      <c r="A78" s="172"/>
      <c r="B78" s="172"/>
      <c r="C78" s="43"/>
      <c r="D78" s="219" t="s">
        <v>11</v>
      </c>
      <c r="E78" s="42"/>
      <c r="F78" s="41">
        <f t="shared" si="6"/>
        <v>33</v>
      </c>
      <c r="G78" s="41">
        <v>32</v>
      </c>
      <c r="H78" s="41">
        <v>18</v>
      </c>
      <c r="I78" s="41">
        <v>8</v>
      </c>
      <c r="J78" s="41">
        <v>16</v>
      </c>
      <c r="K78" s="41">
        <v>3</v>
      </c>
      <c r="L78" s="41">
        <v>20</v>
      </c>
      <c r="M78" s="41">
        <v>1</v>
      </c>
      <c r="N78" s="41">
        <v>14</v>
      </c>
      <c r="O78" s="41">
        <v>7</v>
      </c>
      <c r="P78" s="41">
        <v>0</v>
      </c>
      <c r="Q78" s="41">
        <v>1</v>
      </c>
    </row>
    <row r="79" spans="1:17" ht="12" customHeight="1">
      <c r="A79" s="172"/>
      <c r="B79" s="172"/>
      <c r="C79" s="40"/>
      <c r="D79" s="220"/>
      <c r="E79" s="39"/>
      <c r="F79" s="44">
        <f t="shared" si="6"/>
        <v>1</v>
      </c>
      <c r="G79" s="37">
        <f>IF(G78=0,0,G78/$F78)</f>
        <v>0.96969696969696972</v>
      </c>
      <c r="H79" s="37">
        <f>IF(H78=0,0,H78/H78)</f>
        <v>1</v>
      </c>
      <c r="I79" s="37">
        <f>IF(I78=0,0,I78/H78)</f>
        <v>0.44444444444444442</v>
      </c>
      <c r="J79" s="37">
        <f>IF(J78=0,0,J78/J78)</f>
        <v>1</v>
      </c>
      <c r="K79" s="37">
        <f>IF(K78=0,0,K78/J78)</f>
        <v>0.1875</v>
      </c>
      <c r="L79" s="37">
        <f>IF(L78=0,0,L78/L78)</f>
        <v>1</v>
      </c>
      <c r="M79" s="37">
        <f>IF(M78=0,0,M78/L78)</f>
        <v>0.05</v>
      </c>
      <c r="N79" s="37">
        <f>IF(N78=0,0,N78/N78)</f>
        <v>1</v>
      </c>
      <c r="O79" s="37">
        <f>IF(O78=0,0,O78/N78)</f>
        <v>0.5</v>
      </c>
      <c r="P79" s="37">
        <f>IF(P78=0,0,P78/$F78)</f>
        <v>0</v>
      </c>
      <c r="Q79" s="37">
        <f>IF(Q78=0,0,Q78/$F78)</f>
        <v>3.0303030303030304E-2</v>
      </c>
    </row>
    <row r="80" spans="1:17" ht="12" customHeight="1">
      <c r="A80" s="172"/>
      <c r="B80" s="172"/>
      <c r="C80" s="43"/>
      <c r="D80" s="219" t="s">
        <v>10</v>
      </c>
      <c r="E80" s="42"/>
      <c r="F80" s="41">
        <f t="shared" si="6"/>
        <v>184</v>
      </c>
      <c r="G80" s="41">
        <v>155</v>
      </c>
      <c r="H80" s="41">
        <v>73</v>
      </c>
      <c r="I80" s="41">
        <v>41</v>
      </c>
      <c r="J80" s="41">
        <v>55</v>
      </c>
      <c r="K80" s="41">
        <v>11</v>
      </c>
      <c r="L80" s="41">
        <v>96</v>
      </c>
      <c r="M80" s="41">
        <v>24</v>
      </c>
      <c r="N80" s="41">
        <v>76</v>
      </c>
      <c r="O80" s="41">
        <v>32</v>
      </c>
      <c r="P80" s="41">
        <v>16</v>
      </c>
      <c r="Q80" s="41">
        <v>13</v>
      </c>
    </row>
    <row r="81" spans="1:17" ht="12" customHeight="1">
      <c r="A81" s="172"/>
      <c r="B81" s="172"/>
      <c r="C81" s="40"/>
      <c r="D81" s="220"/>
      <c r="E81" s="39"/>
      <c r="F81" s="44">
        <f t="shared" si="6"/>
        <v>1</v>
      </c>
      <c r="G81" s="37">
        <f>IF(G80=0,0,G80/$F80)</f>
        <v>0.84239130434782605</v>
      </c>
      <c r="H81" s="37">
        <f>IF(H80=0,0,H80/H80)</f>
        <v>1</v>
      </c>
      <c r="I81" s="37">
        <f>IF(I80=0,0,I80/H80)</f>
        <v>0.56164383561643838</v>
      </c>
      <c r="J81" s="37">
        <f>IF(J80=0,0,J80/J80)</f>
        <v>1</v>
      </c>
      <c r="K81" s="37">
        <f>IF(K80=0,0,K80/J80)</f>
        <v>0.2</v>
      </c>
      <c r="L81" s="37">
        <f>IF(L80=0,0,L80/L80)</f>
        <v>1</v>
      </c>
      <c r="M81" s="37">
        <f>IF(M80=0,0,M80/L80)</f>
        <v>0.25</v>
      </c>
      <c r="N81" s="37">
        <f>IF(N80=0,0,N80/N80)</f>
        <v>1</v>
      </c>
      <c r="O81" s="37">
        <f>IF(O80=0,0,O80/N80)</f>
        <v>0.42105263157894735</v>
      </c>
      <c r="P81" s="37">
        <f>IF(P80=0,0,P80/$F80)</f>
        <v>8.6956521739130432E-2</v>
      </c>
      <c r="Q81" s="37">
        <f>IF(Q80=0,0,Q80/$F80)</f>
        <v>7.0652173913043473E-2</v>
      </c>
    </row>
    <row r="82" spans="1:17" ht="12" customHeight="1">
      <c r="A82" s="172"/>
      <c r="B82" s="172"/>
      <c r="C82" s="43"/>
      <c r="D82" s="219" t="s">
        <v>9</v>
      </c>
      <c r="E82" s="42"/>
      <c r="F82" s="41">
        <f t="shared" si="6"/>
        <v>21</v>
      </c>
      <c r="G82" s="41">
        <v>20</v>
      </c>
      <c r="H82" s="41">
        <v>5</v>
      </c>
      <c r="I82" s="41">
        <v>1</v>
      </c>
      <c r="J82" s="41">
        <v>15</v>
      </c>
      <c r="K82" s="41">
        <v>3</v>
      </c>
      <c r="L82" s="41">
        <v>19</v>
      </c>
      <c r="M82" s="41">
        <v>7</v>
      </c>
      <c r="N82" s="41">
        <v>13</v>
      </c>
      <c r="O82" s="41">
        <v>9</v>
      </c>
      <c r="P82" s="41">
        <v>0</v>
      </c>
      <c r="Q82" s="41">
        <v>1</v>
      </c>
    </row>
    <row r="83" spans="1:17" ht="12" customHeight="1">
      <c r="A83" s="172"/>
      <c r="B83" s="172"/>
      <c r="C83" s="40"/>
      <c r="D83" s="220"/>
      <c r="E83" s="39"/>
      <c r="F83" s="44">
        <f t="shared" si="6"/>
        <v>1</v>
      </c>
      <c r="G83" s="37">
        <f>IF(G82=0,0,G82/$F82)</f>
        <v>0.95238095238095233</v>
      </c>
      <c r="H83" s="37">
        <f>IF(H82=0,0,H82/H82)</f>
        <v>1</v>
      </c>
      <c r="I83" s="37">
        <f>IF(I82=0,0,I82/H82)</f>
        <v>0.2</v>
      </c>
      <c r="J83" s="37">
        <f>IF(J82=0,0,J82/J82)</f>
        <v>1</v>
      </c>
      <c r="K83" s="37">
        <f>IF(K82=0,0,K82/J82)</f>
        <v>0.2</v>
      </c>
      <c r="L83" s="37">
        <f>IF(L82=0,0,L82/L82)</f>
        <v>1</v>
      </c>
      <c r="M83" s="37">
        <f>IF(M82=0,0,M82/L82)</f>
        <v>0.36842105263157893</v>
      </c>
      <c r="N83" s="37">
        <f>IF(N82=0,0,N82/N82)</f>
        <v>1</v>
      </c>
      <c r="O83" s="37">
        <f>IF(O82=0,0,O82/N82)</f>
        <v>0.69230769230769229</v>
      </c>
      <c r="P83" s="37">
        <f>IF(P82=0,0,P82/$F82)</f>
        <v>0</v>
      </c>
      <c r="Q83" s="37">
        <f>IF(Q82=0,0,Q82/$F82)</f>
        <v>4.7619047619047616E-2</v>
      </c>
    </row>
    <row r="84" spans="1:17" ht="12" customHeight="1">
      <c r="A84" s="172"/>
      <c r="B84" s="172"/>
      <c r="C84" s="43"/>
      <c r="D84" s="219" t="s">
        <v>8</v>
      </c>
      <c r="E84" s="42"/>
      <c r="F84" s="41">
        <f t="shared" si="6"/>
        <v>8</v>
      </c>
      <c r="G84" s="41">
        <v>7</v>
      </c>
      <c r="H84" s="41">
        <v>3</v>
      </c>
      <c r="I84" s="41">
        <v>0</v>
      </c>
      <c r="J84" s="41">
        <v>2</v>
      </c>
      <c r="K84" s="41">
        <v>0</v>
      </c>
      <c r="L84" s="41">
        <v>5</v>
      </c>
      <c r="M84" s="41">
        <v>0</v>
      </c>
      <c r="N84" s="41">
        <v>3</v>
      </c>
      <c r="O84" s="41">
        <v>2</v>
      </c>
      <c r="P84" s="41">
        <v>1</v>
      </c>
      <c r="Q84" s="41">
        <v>0</v>
      </c>
    </row>
    <row r="85" spans="1:17" ht="12" customHeight="1">
      <c r="A85" s="172"/>
      <c r="B85" s="172"/>
      <c r="C85" s="40"/>
      <c r="D85" s="220"/>
      <c r="E85" s="39"/>
      <c r="F85" s="44">
        <f t="shared" si="6"/>
        <v>1</v>
      </c>
      <c r="G85" s="37">
        <f>IF(G84=0,0,G84/$F84)</f>
        <v>0.875</v>
      </c>
      <c r="H85" s="37">
        <f>IF(H84=0,0,H84/H84)</f>
        <v>1</v>
      </c>
      <c r="I85" s="37">
        <f>IF(I84=0,0,I84/H84)</f>
        <v>0</v>
      </c>
      <c r="J85" s="37">
        <f>IF(J84=0,0,J84/J84)</f>
        <v>1</v>
      </c>
      <c r="K85" s="37">
        <f>IF(K84=0,0,K84/J84)</f>
        <v>0</v>
      </c>
      <c r="L85" s="37">
        <f>IF(L84=0,0,L84/L84)</f>
        <v>1</v>
      </c>
      <c r="M85" s="37">
        <f>IF(M84=0,0,M84/L84)</f>
        <v>0</v>
      </c>
      <c r="N85" s="37">
        <f>IF(N84=0,0,N84/N84)</f>
        <v>1</v>
      </c>
      <c r="O85" s="37">
        <f>IF(O84=0,0,O84/N84)</f>
        <v>0.66666666666666663</v>
      </c>
      <c r="P85" s="37">
        <f>IF(P84=0,0,P84/$F84)</f>
        <v>0.125</v>
      </c>
      <c r="Q85" s="37">
        <f>IF(Q84=0,0,Q84/$F84)</f>
        <v>0</v>
      </c>
    </row>
    <row r="86" spans="1:17" ht="13.5" customHeight="1">
      <c r="A86" s="172"/>
      <c r="B86" s="172"/>
      <c r="C86" s="43"/>
      <c r="D86" s="224" t="s">
        <v>119</v>
      </c>
      <c r="E86" s="42"/>
      <c r="F86" s="41">
        <f t="shared" si="6"/>
        <v>19</v>
      </c>
      <c r="G86" s="41">
        <v>15</v>
      </c>
      <c r="H86" s="41">
        <v>12</v>
      </c>
      <c r="I86" s="41">
        <v>2</v>
      </c>
      <c r="J86" s="41">
        <v>10</v>
      </c>
      <c r="K86" s="41">
        <v>2</v>
      </c>
      <c r="L86" s="41">
        <v>10</v>
      </c>
      <c r="M86" s="41">
        <v>3</v>
      </c>
      <c r="N86" s="41">
        <v>11</v>
      </c>
      <c r="O86" s="41">
        <v>4</v>
      </c>
      <c r="P86" s="41">
        <v>2</v>
      </c>
      <c r="Q86" s="41">
        <v>2</v>
      </c>
    </row>
    <row r="87" spans="1:17" ht="13.5" customHeight="1">
      <c r="A87" s="172"/>
      <c r="B87" s="172"/>
      <c r="C87" s="40"/>
      <c r="D87" s="220"/>
      <c r="E87" s="39"/>
      <c r="F87" s="44">
        <f t="shared" si="6"/>
        <v>1</v>
      </c>
      <c r="G87" s="37">
        <f>IF(G86=0,0,G86/$F86)</f>
        <v>0.78947368421052633</v>
      </c>
      <c r="H87" s="37">
        <f>IF(H86=0,0,H86/H86)</f>
        <v>1</v>
      </c>
      <c r="I87" s="37">
        <f>IF(I86=0,0,I86/H86)</f>
        <v>0.16666666666666666</v>
      </c>
      <c r="J87" s="37">
        <f>IF(J86=0,0,J86/J86)</f>
        <v>1</v>
      </c>
      <c r="K87" s="37">
        <f>IF(K86=0,0,K86/J86)</f>
        <v>0.2</v>
      </c>
      <c r="L87" s="37">
        <f>IF(L86=0,0,L86/L86)</f>
        <v>1</v>
      </c>
      <c r="M87" s="37">
        <f>IF(M86=0,0,M86/L86)</f>
        <v>0.3</v>
      </c>
      <c r="N87" s="37">
        <f>IF(N86=0,0,N86/N86)</f>
        <v>1</v>
      </c>
      <c r="O87" s="37">
        <f>IF(O86=0,0,O86/N86)</f>
        <v>0.36363636363636365</v>
      </c>
      <c r="P87" s="37">
        <f>IF(P86=0,0,P86/$F86)</f>
        <v>0.10526315789473684</v>
      </c>
      <c r="Q87" s="37">
        <f>IF(Q86=0,0,Q86/$F86)</f>
        <v>0.10526315789473684</v>
      </c>
    </row>
    <row r="88" spans="1:17" ht="12" customHeight="1">
      <c r="A88" s="172"/>
      <c r="B88" s="172"/>
      <c r="C88" s="43"/>
      <c r="D88" s="219" t="s">
        <v>6</v>
      </c>
      <c r="E88" s="42"/>
      <c r="F88" s="41">
        <f t="shared" si="6"/>
        <v>45</v>
      </c>
      <c r="G88" s="41">
        <v>34</v>
      </c>
      <c r="H88" s="41">
        <v>21</v>
      </c>
      <c r="I88" s="41">
        <v>11</v>
      </c>
      <c r="J88" s="41">
        <v>15</v>
      </c>
      <c r="K88" s="41">
        <v>6</v>
      </c>
      <c r="L88" s="41">
        <v>13</v>
      </c>
      <c r="M88" s="41">
        <v>7</v>
      </c>
      <c r="N88" s="41">
        <v>22</v>
      </c>
      <c r="O88" s="41">
        <v>13</v>
      </c>
      <c r="P88" s="41">
        <v>7</v>
      </c>
      <c r="Q88" s="41">
        <v>4</v>
      </c>
    </row>
    <row r="89" spans="1:17" ht="12" customHeight="1">
      <c r="A89" s="172"/>
      <c r="B89" s="172"/>
      <c r="C89" s="40"/>
      <c r="D89" s="220"/>
      <c r="E89" s="39"/>
      <c r="F89" s="44">
        <f t="shared" si="6"/>
        <v>1</v>
      </c>
      <c r="G89" s="37">
        <f>IF(G88=0,0,G88/$F88)</f>
        <v>0.75555555555555554</v>
      </c>
      <c r="H89" s="37">
        <f>IF(H88=0,0,H88/H88)</f>
        <v>1</v>
      </c>
      <c r="I89" s="37">
        <f>IF(I88=0,0,I88/H88)</f>
        <v>0.52380952380952384</v>
      </c>
      <c r="J89" s="37">
        <f>IF(J88=0,0,J88/J88)</f>
        <v>1</v>
      </c>
      <c r="K89" s="37">
        <f>IF(K88=0,0,K88/J88)</f>
        <v>0.4</v>
      </c>
      <c r="L89" s="37">
        <f>IF(L88=0,0,L88/L88)</f>
        <v>1</v>
      </c>
      <c r="M89" s="37">
        <f>IF(M88=0,0,M88/L88)</f>
        <v>0.53846153846153844</v>
      </c>
      <c r="N89" s="37">
        <f>IF(N88=0,0,N88/N88)</f>
        <v>1</v>
      </c>
      <c r="O89" s="37">
        <f>IF(O88=0,0,O88/N88)</f>
        <v>0.59090909090909094</v>
      </c>
      <c r="P89" s="37">
        <f>IF(P88=0,0,P88/$F88)</f>
        <v>0.15555555555555556</v>
      </c>
      <c r="Q89" s="37">
        <f>IF(Q88=0,0,Q88/$F88)</f>
        <v>8.8888888888888892E-2</v>
      </c>
    </row>
    <row r="90" spans="1:17" ht="12" customHeight="1">
      <c r="A90" s="172"/>
      <c r="B90" s="172"/>
      <c r="C90" s="43"/>
      <c r="D90" s="219" t="s">
        <v>5</v>
      </c>
      <c r="E90" s="42"/>
      <c r="F90" s="41">
        <f t="shared" si="6"/>
        <v>16</v>
      </c>
      <c r="G90" s="41">
        <v>14</v>
      </c>
      <c r="H90" s="41">
        <v>10</v>
      </c>
      <c r="I90" s="41">
        <v>5</v>
      </c>
      <c r="J90" s="41">
        <v>6</v>
      </c>
      <c r="K90" s="41">
        <v>0</v>
      </c>
      <c r="L90" s="41">
        <v>6</v>
      </c>
      <c r="M90" s="41">
        <v>1</v>
      </c>
      <c r="N90" s="41">
        <v>7</v>
      </c>
      <c r="O90" s="41">
        <v>1</v>
      </c>
      <c r="P90" s="41">
        <v>1</v>
      </c>
      <c r="Q90" s="41">
        <v>1</v>
      </c>
    </row>
    <row r="91" spans="1:17" ht="12" customHeight="1">
      <c r="A91" s="172"/>
      <c r="B91" s="172"/>
      <c r="C91" s="40"/>
      <c r="D91" s="220"/>
      <c r="E91" s="39"/>
      <c r="F91" s="44">
        <f t="shared" si="6"/>
        <v>1</v>
      </c>
      <c r="G91" s="37">
        <f>IF(G90=0,0,G90/$F90)</f>
        <v>0.875</v>
      </c>
      <c r="H91" s="37">
        <f>IF(H90=0,0,H90/H90)</f>
        <v>1</v>
      </c>
      <c r="I91" s="37">
        <f>IF(I90=0,0,I90/H90)</f>
        <v>0.5</v>
      </c>
      <c r="J91" s="37">
        <f>IF(J90=0,0,J90/J90)</f>
        <v>1</v>
      </c>
      <c r="K91" s="37">
        <f>IF(K90=0,0,K90/J90)</f>
        <v>0</v>
      </c>
      <c r="L91" s="37">
        <f>IF(L90=0,0,L90/L90)</f>
        <v>1</v>
      </c>
      <c r="M91" s="37">
        <f>IF(M90=0,0,M90/L90)</f>
        <v>0.16666666666666666</v>
      </c>
      <c r="N91" s="37">
        <f>IF(N90=0,0,N90/N90)</f>
        <v>1</v>
      </c>
      <c r="O91" s="37">
        <f>IF(O90=0,0,O90/N90)</f>
        <v>0.14285714285714285</v>
      </c>
      <c r="P91" s="37">
        <f>IF(P90=0,0,P90/$F90)</f>
        <v>6.25E-2</v>
      </c>
      <c r="Q91" s="37">
        <f>IF(Q90=0,0,Q90/$F90)</f>
        <v>6.25E-2</v>
      </c>
    </row>
    <row r="92" spans="1:17" ht="12" customHeight="1">
      <c r="A92" s="172"/>
      <c r="B92" s="172"/>
      <c r="C92" s="43"/>
      <c r="D92" s="219" t="s">
        <v>4</v>
      </c>
      <c r="E92" s="42"/>
      <c r="F92" s="41">
        <f t="shared" si="6"/>
        <v>19</v>
      </c>
      <c r="G92" s="41">
        <v>18</v>
      </c>
      <c r="H92" s="41">
        <v>15</v>
      </c>
      <c r="I92" s="41">
        <v>7</v>
      </c>
      <c r="J92" s="41">
        <v>14</v>
      </c>
      <c r="K92" s="41">
        <v>7</v>
      </c>
      <c r="L92" s="41">
        <v>12</v>
      </c>
      <c r="M92" s="41">
        <v>10</v>
      </c>
      <c r="N92" s="41">
        <v>11</v>
      </c>
      <c r="O92" s="41">
        <v>9</v>
      </c>
      <c r="P92" s="41">
        <v>1</v>
      </c>
      <c r="Q92" s="41">
        <v>0</v>
      </c>
    </row>
    <row r="93" spans="1:17" ht="12" customHeight="1">
      <c r="A93" s="172"/>
      <c r="B93" s="172"/>
      <c r="C93" s="40"/>
      <c r="D93" s="220"/>
      <c r="E93" s="39"/>
      <c r="F93" s="44">
        <f t="shared" si="6"/>
        <v>1</v>
      </c>
      <c r="G93" s="37">
        <f>IF(G92=0,0,G92/$F92)</f>
        <v>0.94736842105263153</v>
      </c>
      <c r="H93" s="37">
        <f>IF(H92=0,0,H92/H92)</f>
        <v>1</v>
      </c>
      <c r="I93" s="37">
        <f>IF(I92=0,0,I92/H92)</f>
        <v>0.46666666666666667</v>
      </c>
      <c r="J93" s="37">
        <f>IF(J92=0,0,J92/J92)</f>
        <v>1</v>
      </c>
      <c r="K93" s="37">
        <f>IF(K92=0,0,K92/J92)</f>
        <v>0.5</v>
      </c>
      <c r="L93" s="37">
        <f>IF(L92=0,0,L92/L92)</f>
        <v>1</v>
      </c>
      <c r="M93" s="37">
        <f>IF(M92=0,0,M92/L92)</f>
        <v>0.83333333333333337</v>
      </c>
      <c r="N93" s="37">
        <f>IF(N92=0,0,N92/N92)</f>
        <v>1</v>
      </c>
      <c r="O93" s="37">
        <f>IF(O92=0,0,O92/N92)</f>
        <v>0.81818181818181823</v>
      </c>
      <c r="P93" s="37">
        <f>IF(P92=0,0,P92/$F92)</f>
        <v>5.2631578947368418E-2</v>
      </c>
      <c r="Q93" s="37">
        <f>IF(Q92=0,0,Q92/$F92)</f>
        <v>0</v>
      </c>
    </row>
    <row r="94" spans="1:17" ht="12" customHeight="1">
      <c r="A94" s="172"/>
      <c r="B94" s="172"/>
      <c r="C94" s="43"/>
      <c r="D94" s="219" t="s">
        <v>3</v>
      </c>
      <c r="E94" s="42"/>
      <c r="F94" s="41">
        <f t="shared" si="6"/>
        <v>146</v>
      </c>
      <c r="G94" s="41">
        <v>122</v>
      </c>
      <c r="H94" s="41">
        <v>75</v>
      </c>
      <c r="I94" s="41">
        <v>35</v>
      </c>
      <c r="J94" s="41">
        <v>79</v>
      </c>
      <c r="K94" s="41">
        <v>57</v>
      </c>
      <c r="L94" s="41">
        <v>84</v>
      </c>
      <c r="M94" s="41">
        <v>75</v>
      </c>
      <c r="N94" s="41">
        <v>81</v>
      </c>
      <c r="O94" s="41">
        <v>73</v>
      </c>
      <c r="P94" s="41">
        <v>11</v>
      </c>
      <c r="Q94" s="41">
        <v>13</v>
      </c>
    </row>
    <row r="95" spans="1:17" ht="12" customHeight="1">
      <c r="A95" s="172"/>
      <c r="B95" s="172"/>
      <c r="C95" s="40"/>
      <c r="D95" s="220"/>
      <c r="E95" s="39"/>
      <c r="F95" s="44">
        <f t="shared" si="6"/>
        <v>1</v>
      </c>
      <c r="G95" s="37">
        <f>IF(G94=0,0,G94/$F94)</f>
        <v>0.83561643835616439</v>
      </c>
      <c r="H95" s="37">
        <f>IF(H94=0,0,H94/H94)</f>
        <v>1</v>
      </c>
      <c r="I95" s="37">
        <f>IF(I94=0,0,I94/H94)</f>
        <v>0.46666666666666667</v>
      </c>
      <c r="J95" s="37">
        <f>IF(J94=0,0,J94/J94)</f>
        <v>1</v>
      </c>
      <c r="K95" s="37">
        <f>IF(K94=0,0,K94/J94)</f>
        <v>0.72151898734177211</v>
      </c>
      <c r="L95" s="37">
        <f>IF(L94=0,0,L94/L94)</f>
        <v>1</v>
      </c>
      <c r="M95" s="37">
        <f>IF(M94=0,0,M94/L94)</f>
        <v>0.8928571428571429</v>
      </c>
      <c r="N95" s="37">
        <f>IF(N94=0,0,N94/N94)</f>
        <v>1</v>
      </c>
      <c r="O95" s="37">
        <f>IF(O94=0,0,O94/N94)</f>
        <v>0.90123456790123457</v>
      </c>
      <c r="P95" s="37">
        <f>IF(P94=0,0,P94/$F94)</f>
        <v>7.5342465753424653E-2</v>
      </c>
      <c r="Q95" s="37">
        <f>IF(Q94=0,0,Q94/$F94)</f>
        <v>8.9041095890410954E-2</v>
      </c>
    </row>
    <row r="96" spans="1:17" ht="12" customHeight="1">
      <c r="A96" s="172"/>
      <c r="B96" s="172"/>
      <c r="C96" s="43"/>
      <c r="D96" s="219" t="s">
        <v>2</v>
      </c>
      <c r="E96" s="42"/>
      <c r="F96" s="41">
        <f t="shared" si="6"/>
        <v>22</v>
      </c>
      <c r="G96" s="41">
        <v>21</v>
      </c>
      <c r="H96" s="41">
        <v>14</v>
      </c>
      <c r="I96" s="41">
        <v>1</v>
      </c>
      <c r="J96" s="41">
        <v>16</v>
      </c>
      <c r="K96" s="41">
        <v>2</v>
      </c>
      <c r="L96" s="41">
        <v>18</v>
      </c>
      <c r="M96" s="41">
        <v>9</v>
      </c>
      <c r="N96" s="41">
        <v>16</v>
      </c>
      <c r="O96" s="41">
        <v>12</v>
      </c>
      <c r="P96" s="41">
        <v>1</v>
      </c>
      <c r="Q96" s="41">
        <v>0</v>
      </c>
    </row>
    <row r="97" spans="1:17" ht="12" customHeight="1">
      <c r="A97" s="172"/>
      <c r="B97" s="172"/>
      <c r="C97" s="40"/>
      <c r="D97" s="220"/>
      <c r="E97" s="39"/>
      <c r="F97" s="44">
        <f t="shared" si="6"/>
        <v>1</v>
      </c>
      <c r="G97" s="37">
        <f>IF(G96=0,0,G96/$F96)</f>
        <v>0.95454545454545459</v>
      </c>
      <c r="H97" s="37">
        <f>IF(H96=0,0,H96/H96)</f>
        <v>1</v>
      </c>
      <c r="I97" s="37">
        <f>IF(I96=0,0,I96/H96)</f>
        <v>7.1428571428571425E-2</v>
      </c>
      <c r="J97" s="37">
        <f>IF(J96=0,0,J96/J96)</f>
        <v>1</v>
      </c>
      <c r="K97" s="37">
        <f>IF(K96=0,0,K96/J96)</f>
        <v>0.125</v>
      </c>
      <c r="L97" s="37">
        <f>IF(L96=0,0,L96/L96)</f>
        <v>1</v>
      </c>
      <c r="M97" s="37">
        <f>IF(M96=0,0,M96/L96)</f>
        <v>0.5</v>
      </c>
      <c r="N97" s="37">
        <f>IF(N96=0,0,N96/N96)</f>
        <v>1</v>
      </c>
      <c r="O97" s="37">
        <f>IF(O96=0,0,O96/N96)</f>
        <v>0.75</v>
      </c>
      <c r="P97" s="37">
        <f>IF(P96=0,0,P96/$F96)</f>
        <v>4.5454545454545456E-2</v>
      </c>
      <c r="Q97" s="37">
        <f>IF(Q96=0,0,Q96/$F96)</f>
        <v>0</v>
      </c>
    </row>
    <row r="98" spans="1:17" ht="12.75" customHeight="1">
      <c r="A98" s="172"/>
      <c r="B98" s="172"/>
      <c r="C98" s="43"/>
      <c r="D98" s="219" t="s">
        <v>1</v>
      </c>
      <c r="E98" s="42"/>
      <c r="F98" s="41">
        <f t="shared" si="6"/>
        <v>46</v>
      </c>
      <c r="G98" s="41">
        <v>41</v>
      </c>
      <c r="H98" s="41">
        <v>30</v>
      </c>
      <c r="I98" s="41">
        <v>8</v>
      </c>
      <c r="J98" s="41">
        <v>23</v>
      </c>
      <c r="K98" s="41">
        <v>3</v>
      </c>
      <c r="L98" s="41">
        <v>30</v>
      </c>
      <c r="M98" s="41">
        <v>6</v>
      </c>
      <c r="N98" s="41">
        <v>28</v>
      </c>
      <c r="O98" s="41">
        <v>13</v>
      </c>
      <c r="P98" s="41">
        <v>2</v>
      </c>
      <c r="Q98" s="41">
        <v>3</v>
      </c>
    </row>
    <row r="99" spans="1:17" ht="12.75" customHeight="1">
      <c r="A99" s="173"/>
      <c r="B99" s="173"/>
      <c r="C99" s="40"/>
      <c r="D99" s="220"/>
      <c r="E99" s="39"/>
      <c r="F99" s="38">
        <f t="shared" si="6"/>
        <v>0.99999999999999989</v>
      </c>
      <c r="G99" s="37">
        <f>IF(G98=0,0,G98/$F98)</f>
        <v>0.89130434782608692</v>
      </c>
      <c r="H99" s="37">
        <f>IF(H98=0,0,H98/H98)</f>
        <v>1</v>
      </c>
      <c r="I99" s="37">
        <f>IF(I98=0,0,I98/H98)</f>
        <v>0.26666666666666666</v>
      </c>
      <c r="J99" s="37">
        <f>IF(J98=0,0,J98/J98)</f>
        <v>1</v>
      </c>
      <c r="K99" s="37">
        <f>IF(K98=0,0,K98/J98)</f>
        <v>0.13043478260869565</v>
      </c>
      <c r="L99" s="37">
        <f>IF(L98=0,0,L98/L98)</f>
        <v>1</v>
      </c>
      <c r="M99" s="37">
        <f>IF(M98=0,0,M98/L98)</f>
        <v>0.2</v>
      </c>
      <c r="N99" s="37">
        <f>IF(N98=0,0,N98/N98)</f>
        <v>1</v>
      </c>
      <c r="O99" s="37">
        <f>IF(O98=0,0,O98/N98)</f>
        <v>0.4642857142857143</v>
      </c>
      <c r="P99" s="37">
        <f>IF(P98=0,0,P98/$F98)</f>
        <v>4.3478260869565216E-2</v>
      </c>
      <c r="Q99" s="37">
        <f>IF(Q98=0,0,Q98/$F98)</f>
        <v>6.5217391304347824E-2</v>
      </c>
    </row>
    <row r="100" spans="1:17">
      <c r="F100" s="138"/>
    </row>
  </sheetData>
  <mergeCells count="61">
    <mergeCell ref="A18:A99"/>
    <mergeCell ref="B18:B67"/>
    <mergeCell ref="D18:D19"/>
    <mergeCell ref="D20:D21"/>
    <mergeCell ref="D22:D23"/>
    <mergeCell ref="D24:D25"/>
    <mergeCell ref="D26:D27"/>
    <mergeCell ref="D28:D29"/>
    <mergeCell ref="D30:D31"/>
    <mergeCell ref="D32:D33"/>
    <mergeCell ref="D46:D47"/>
    <mergeCell ref="D48:D49"/>
    <mergeCell ref="D34:D35"/>
    <mergeCell ref="D36:D37"/>
    <mergeCell ref="D38:D39"/>
    <mergeCell ref="D40:D41"/>
    <mergeCell ref="B68:B99"/>
    <mergeCell ref="D68:D69"/>
    <mergeCell ref="D70:D71"/>
    <mergeCell ref="D72:D73"/>
    <mergeCell ref="D74:D75"/>
    <mergeCell ref="D98:D99"/>
    <mergeCell ref="D76:D77"/>
    <mergeCell ref="D78:D79"/>
    <mergeCell ref="D96:D97"/>
    <mergeCell ref="D90:D91"/>
    <mergeCell ref="D92:D93"/>
    <mergeCell ref="D94:D95"/>
    <mergeCell ref="D58:D59"/>
    <mergeCell ref="D60:D61"/>
    <mergeCell ref="D62:D63"/>
    <mergeCell ref="D64:D65"/>
    <mergeCell ref="D88:D89"/>
    <mergeCell ref="D82:D83"/>
    <mergeCell ref="D80:D81"/>
    <mergeCell ref="D66:D67"/>
    <mergeCell ref="D84:D85"/>
    <mergeCell ref="D86:D87"/>
    <mergeCell ref="D56:D57"/>
    <mergeCell ref="D42:D43"/>
    <mergeCell ref="P3:P5"/>
    <mergeCell ref="Q3:Q5"/>
    <mergeCell ref="H3:O3"/>
    <mergeCell ref="H4:H5"/>
    <mergeCell ref="L4:L5"/>
    <mergeCell ref="N4:N5"/>
    <mergeCell ref="J4:J5"/>
    <mergeCell ref="A3:E5"/>
    <mergeCell ref="F3:F5"/>
    <mergeCell ref="A6:E7"/>
    <mergeCell ref="A8:A17"/>
    <mergeCell ref="B8:E9"/>
    <mergeCell ref="B10:E11"/>
    <mergeCell ref="B12:E13"/>
    <mergeCell ref="G3:G5"/>
    <mergeCell ref="D44:D45"/>
    <mergeCell ref="D50:D51"/>
    <mergeCell ref="D52:D53"/>
    <mergeCell ref="D54:D55"/>
    <mergeCell ref="B14:E15"/>
    <mergeCell ref="B16:E17"/>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I7:Q99 G18:H99" formula="1"/>
  </ignoredError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0"/>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4" width="11.625" style="3" customWidth="1"/>
    <col min="15" max="16384" width="9" style="3"/>
  </cols>
  <sheetData>
    <row r="1" spans="1:14" ht="14.25">
      <c r="A1" s="18" t="s">
        <v>654</v>
      </c>
    </row>
    <row r="2" spans="1:14">
      <c r="G2" s="54"/>
      <c r="I2" s="54"/>
      <c r="K2" s="54"/>
      <c r="M2" s="54"/>
      <c r="N2" s="46" t="s">
        <v>133</v>
      </c>
    </row>
    <row r="3" spans="1:14" ht="22.5" customHeight="1">
      <c r="A3" s="238" t="s">
        <v>64</v>
      </c>
      <c r="B3" s="239"/>
      <c r="C3" s="239"/>
      <c r="D3" s="239"/>
      <c r="E3" s="240"/>
      <c r="F3" s="254" t="s">
        <v>324</v>
      </c>
      <c r="G3" s="263" t="s">
        <v>323</v>
      </c>
      <c r="H3" s="288"/>
      <c r="I3" s="213" t="s">
        <v>322</v>
      </c>
      <c r="J3" s="316"/>
      <c r="K3" s="213" t="s">
        <v>321</v>
      </c>
      <c r="L3" s="316"/>
      <c r="M3" s="213" t="s">
        <v>320</v>
      </c>
      <c r="N3" s="316"/>
    </row>
    <row r="4" spans="1:14" ht="24" customHeight="1">
      <c r="A4" s="241"/>
      <c r="B4" s="242"/>
      <c r="C4" s="242"/>
      <c r="D4" s="242"/>
      <c r="E4" s="243"/>
      <c r="F4" s="255"/>
      <c r="G4" s="221" t="s">
        <v>319</v>
      </c>
      <c r="H4" s="214" t="s">
        <v>314</v>
      </c>
      <c r="I4" s="221" t="s">
        <v>319</v>
      </c>
      <c r="J4" s="214" t="s">
        <v>314</v>
      </c>
      <c r="K4" s="221" t="s">
        <v>319</v>
      </c>
      <c r="L4" s="214" t="s">
        <v>314</v>
      </c>
      <c r="M4" s="221" t="s">
        <v>319</v>
      </c>
      <c r="N4" s="214" t="s">
        <v>314</v>
      </c>
    </row>
    <row r="5" spans="1:14" ht="14.25" customHeight="1">
      <c r="A5" s="241"/>
      <c r="B5" s="242"/>
      <c r="C5" s="242"/>
      <c r="D5" s="242"/>
      <c r="E5" s="243"/>
      <c r="F5" s="255"/>
      <c r="G5" s="222"/>
      <c r="H5" s="227"/>
      <c r="I5" s="222"/>
      <c r="J5" s="227"/>
      <c r="K5" s="222"/>
      <c r="L5" s="227"/>
      <c r="M5" s="222"/>
      <c r="N5" s="227"/>
    </row>
    <row r="6" spans="1:14" ht="24.75" customHeight="1">
      <c r="A6" s="244"/>
      <c r="B6" s="245"/>
      <c r="C6" s="245"/>
      <c r="D6" s="245"/>
      <c r="E6" s="246"/>
      <c r="F6" s="256"/>
      <c r="G6" s="223"/>
      <c r="H6" s="228"/>
      <c r="I6" s="223"/>
      <c r="J6" s="228"/>
      <c r="K6" s="223"/>
      <c r="L6" s="228"/>
      <c r="M6" s="223"/>
      <c r="N6" s="228"/>
    </row>
    <row r="7" spans="1:14" ht="12" customHeight="1">
      <c r="A7" s="158" t="s">
        <v>50</v>
      </c>
      <c r="B7" s="159"/>
      <c r="C7" s="159"/>
      <c r="D7" s="159"/>
      <c r="E7" s="160"/>
      <c r="F7" s="41">
        <v>75892</v>
      </c>
      <c r="G7" s="41">
        <f t="shared" ref="G7:N7" si="0">SUM(G9,G11,G13,G15,G17)</f>
        <v>1490</v>
      </c>
      <c r="H7" s="41">
        <f t="shared" si="0"/>
        <v>250</v>
      </c>
      <c r="I7" s="41">
        <f t="shared" si="0"/>
        <v>1645</v>
      </c>
      <c r="J7" s="41">
        <f t="shared" si="0"/>
        <v>194</v>
      </c>
      <c r="K7" s="41">
        <f t="shared" si="0"/>
        <v>3628</v>
      </c>
      <c r="L7" s="41">
        <f t="shared" si="0"/>
        <v>544</v>
      </c>
      <c r="M7" s="41">
        <f t="shared" si="0"/>
        <v>4363</v>
      </c>
      <c r="N7" s="41">
        <f t="shared" si="0"/>
        <v>1174</v>
      </c>
    </row>
    <row r="8" spans="1:14" ht="12" customHeight="1">
      <c r="A8" s="161"/>
      <c r="B8" s="162"/>
      <c r="C8" s="162"/>
      <c r="D8" s="162"/>
      <c r="E8" s="163"/>
      <c r="F8" s="37">
        <f t="shared" ref="F8:N22" si="1">IF(F7=0,0,F7/$F7)</f>
        <v>1</v>
      </c>
      <c r="G8" s="37">
        <f>IF(G7=0,0,G7/$F7)</f>
        <v>1.9633162915722341E-2</v>
      </c>
      <c r="H8" s="37">
        <f>IF(H7=0,0,H7/$F7)</f>
        <v>3.2941548516312656E-3</v>
      </c>
      <c r="I8" s="37">
        <f>IF(I7=0,0,I7/$F7)</f>
        <v>2.1675538923733726E-2</v>
      </c>
      <c r="J8" s="37">
        <f>IF(J7=0,0,J7/$F7)</f>
        <v>2.5562641648658622E-3</v>
      </c>
      <c r="K8" s="37">
        <f t="shared" si="1"/>
        <v>4.7804775206872922E-2</v>
      </c>
      <c r="L8" s="37">
        <f>IF(L7=0,0,L7/$F7)</f>
        <v>7.1680809571496333E-3</v>
      </c>
      <c r="M8" s="37">
        <f t="shared" si="1"/>
        <v>5.7489590470668844E-2</v>
      </c>
      <c r="N8" s="37">
        <f t="shared" si="1"/>
        <v>1.5469351183260423E-2</v>
      </c>
    </row>
    <row r="9" spans="1:14" ht="12" customHeight="1">
      <c r="A9" s="174" t="s">
        <v>49</v>
      </c>
      <c r="B9" s="232" t="s">
        <v>48</v>
      </c>
      <c r="C9" s="233"/>
      <c r="D9" s="233"/>
      <c r="E9" s="234"/>
      <c r="F9" s="41">
        <v>3177</v>
      </c>
      <c r="G9" s="41">
        <v>418</v>
      </c>
      <c r="H9" s="41">
        <v>128</v>
      </c>
      <c r="I9" s="41">
        <v>131</v>
      </c>
      <c r="J9" s="41">
        <v>28</v>
      </c>
      <c r="K9" s="41">
        <v>159</v>
      </c>
      <c r="L9" s="41">
        <v>50</v>
      </c>
      <c r="M9" s="41">
        <v>126</v>
      </c>
      <c r="N9" s="41">
        <v>53</v>
      </c>
    </row>
    <row r="10" spans="1:14" ht="12" customHeight="1">
      <c r="A10" s="175"/>
      <c r="B10" s="235"/>
      <c r="C10" s="236"/>
      <c r="D10" s="236"/>
      <c r="E10" s="237"/>
      <c r="F10" s="37">
        <f t="shared" si="1"/>
        <v>1</v>
      </c>
      <c r="G10" s="37">
        <f>IF(G9=0,0,G9/$F9)</f>
        <v>0.13157066414856783</v>
      </c>
      <c r="H10" s="37">
        <f>IF(H9=0,0,H9/$F9)</f>
        <v>4.0289581366068618E-2</v>
      </c>
      <c r="I10" s="37">
        <f>IF(I9=0,0,I9/$F9)</f>
        <v>4.1233868429335852E-2</v>
      </c>
      <c r="J10" s="37">
        <f>IF(J9=0,0,J9/$F9)</f>
        <v>8.8133459238275095E-3</v>
      </c>
      <c r="K10" s="37">
        <f t="shared" si="1"/>
        <v>5.0047214353163359E-2</v>
      </c>
      <c r="L10" s="37">
        <f>IF(L9=0,0,L9/$F9)</f>
        <v>1.5738117721120555E-2</v>
      </c>
      <c r="M10" s="37">
        <f t="shared" si="1"/>
        <v>3.9660056657223795E-2</v>
      </c>
      <c r="N10" s="37">
        <f t="shared" si="1"/>
        <v>1.6682404784387789E-2</v>
      </c>
    </row>
    <row r="11" spans="1:14" ht="12" customHeight="1">
      <c r="A11" s="175"/>
      <c r="B11" s="232" t="s">
        <v>47</v>
      </c>
      <c r="C11" s="233"/>
      <c r="D11" s="233"/>
      <c r="E11" s="234"/>
      <c r="F11" s="41">
        <v>5081</v>
      </c>
      <c r="G11" s="41">
        <v>291</v>
      </c>
      <c r="H11" s="41">
        <v>43</v>
      </c>
      <c r="I11" s="41">
        <v>224</v>
      </c>
      <c r="J11" s="41">
        <v>28</v>
      </c>
      <c r="K11" s="41">
        <v>342</v>
      </c>
      <c r="L11" s="41">
        <v>51</v>
      </c>
      <c r="M11" s="41">
        <v>361</v>
      </c>
      <c r="N11" s="41">
        <v>125</v>
      </c>
    </row>
    <row r="12" spans="1:14" ht="12" customHeight="1">
      <c r="A12" s="175"/>
      <c r="B12" s="235"/>
      <c r="C12" s="236"/>
      <c r="D12" s="236"/>
      <c r="E12" s="237"/>
      <c r="F12" s="37">
        <f t="shared" si="1"/>
        <v>1</v>
      </c>
      <c r="G12" s="37">
        <f>IF(G11=0,0,G11/$F11)</f>
        <v>5.7272190513678413E-2</v>
      </c>
      <c r="H12" s="37">
        <f>IF(H11=0,0,H11/$F11)</f>
        <v>8.4629010037394221E-3</v>
      </c>
      <c r="I12" s="37">
        <f>IF(I11=0,0,I11/$F11)</f>
        <v>4.4085809879944891E-2</v>
      </c>
      <c r="J12" s="37">
        <f>IF(J11=0,0,J11/$F11)</f>
        <v>5.5107262349931114E-3</v>
      </c>
      <c r="K12" s="37">
        <f t="shared" si="1"/>
        <v>6.7309584727415869E-2</v>
      </c>
      <c r="L12" s="37">
        <f>IF(L11=0,0,L11/$F11)</f>
        <v>1.0037394213737453E-2</v>
      </c>
      <c r="M12" s="37">
        <f t="shared" si="1"/>
        <v>7.1049006101161188E-2</v>
      </c>
      <c r="N12" s="37">
        <f t="shared" si="1"/>
        <v>2.4601456406219246E-2</v>
      </c>
    </row>
    <row r="13" spans="1:14" ht="12" customHeight="1">
      <c r="A13" s="175"/>
      <c r="B13" s="232" t="s">
        <v>46</v>
      </c>
      <c r="C13" s="233"/>
      <c r="D13" s="233"/>
      <c r="E13" s="234"/>
      <c r="F13" s="41">
        <v>22433</v>
      </c>
      <c r="G13" s="41">
        <v>495</v>
      </c>
      <c r="H13" s="41">
        <v>58</v>
      </c>
      <c r="I13" s="41">
        <v>509</v>
      </c>
      <c r="J13" s="41">
        <v>52</v>
      </c>
      <c r="K13" s="41">
        <v>1190</v>
      </c>
      <c r="L13" s="41">
        <v>173</v>
      </c>
      <c r="M13" s="41">
        <v>1418</v>
      </c>
      <c r="N13" s="41">
        <v>362</v>
      </c>
    </row>
    <row r="14" spans="1:14" ht="12" customHeight="1">
      <c r="A14" s="175"/>
      <c r="B14" s="235"/>
      <c r="C14" s="236"/>
      <c r="D14" s="236"/>
      <c r="E14" s="237"/>
      <c r="F14" s="37">
        <f t="shared" si="1"/>
        <v>1</v>
      </c>
      <c r="G14" s="37">
        <f>IF(G13=0,0,G13/$F13)</f>
        <v>2.2065706771274462E-2</v>
      </c>
      <c r="H14" s="37">
        <f>IF(H13=0,0,H13/$F13)</f>
        <v>2.5854767529978158E-3</v>
      </c>
      <c r="I14" s="37">
        <f>IF(I13=0,0,I13/$F13)</f>
        <v>2.268978736682566E-2</v>
      </c>
      <c r="J14" s="37">
        <f>IF(J13=0,0,J13/$F13)</f>
        <v>2.3180136406187315E-3</v>
      </c>
      <c r="K14" s="37">
        <f t="shared" si="1"/>
        <v>5.3046850621851736E-2</v>
      </c>
      <c r="L14" s="37">
        <f>IF(L13=0,0,L13/$F13)</f>
        <v>7.7118530735969335E-3</v>
      </c>
      <c r="M14" s="37">
        <f t="shared" si="1"/>
        <v>6.3210448892256937E-2</v>
      </c>
      <c r="N14" s="37">
        <f t="shared" si="1"/>
        <v>1.6136941113538091E-2</v>
      </c>
    </row>
    <row r="15" spans="1:14" ht="12" customHeight="1">
      <c r="A15" s="175"/>
      <c r="B15" s="232" t="s">
        <v>45</v>
      </c>
      <c r="C15" s="233"/>
      <c r="D15" s="233"/>
      <c r="E15" s="234"/>
      <c r="F15" s="41">
        <v>13209</v>
      </c>
      <c r="G15" s="41">
        <v>109</v>
      </c>
      <c r="H15" s="41">
        <v>6</v>
      </c>
      <c r="I15" s="41">
        <v>277</v>
      </c>
      <c r="J15" s="41">
        <v>33</v>
      </c>
      <c r="K15" s="41">
        <v>632</v>
      </c>
      <c r="L15" s="41">
        <v>89</v>
      </c>
      <c r="M15" s="41">
        <v>864</v>
      </c>
      <c r="N15" s="41">
        <v>238</v>
      </c>
    </row>
    <row r="16" spans="1:14" ht="12" customHeight="1">
      <c r="A16" s="175"/>
      <c r="B16" s="235"/>
      <c r="C16" s="236"/>
      <c r="D16" s="236"/>
      <c r="E16" s="237"/>
      <c r="F16" s="37">
        <f t="shared" si="1"/>
        <v>1</v>
      </c>
      <c r="G16" s="37">
        <f>IF(G15=0,0,G15/$F15)</f>
        <v>8.2519494284200162E-3</v>
      </c>
      <c r="H16" s="37">
        <f>IF(H15=0,0,H15/$F15)</f>
        <v>4.5423574835339541E-4</v>
      </c>
      <c r="I16" s="37">
        <f>IF(I15=0,0,I15/$F15)</f>
        <v>2.0970550382315087E-2</v>
      </c>
      <c r="J16" s="37">
        <f>IF(J15=0,0,J15/$F15)</f>
        <v>2.4982966159436746E-3</v>
      </c>
      <c r="K16" s="37">
        <f t="shared" si="1"/>
        <v>4.7846165493224319E-2</v>
      </c>
      <c r="L16" s="37">
        <f>IF(L15=0,0,L15/$F15)</f>
        <v>6.7378302672420317E-3</v>
      </c>
      <c r="M16" s="37">
        <f t="shared" si="1"/>
        <v>6.5409947762888943E-2</v>
      </c>
      <c r="N16" s="37">
        <f t="shared" si="1"/>
        <v>1.8018018018018018E-2</v>
      </c>
    </row>
    <row r="17" spans="1:14" ht="12" customHeight="1">
      <c r="A17" s="175"/>
      <c r="B17" s="232" t="s">
        <v>44</v>
      </c>
      <c r="C17" s="233"/>
      <c r="D17" s="233"/>
      <c r="E17" s="234"/>
      <c r="F17" s="41">
        <v>31992</v>
      </c>
      <c r="G17" s="41">
        <v>177</v>
      </c>
      <c r="H17" s="41">
        <v>15</v>
      </c>
      <c r="I17" s="41">
        <v>504</v>
      </c>
      <c r="J17" s="41">
        <v>53</v>
      </c>
      <c r="K17" s="41">
        <v>1305</v>
      </c>
      <c r="L17" s="41">
        <v>181</v>
      </c>
      <c r="M17" s="41">
        <v>1594</v>
      </c>
      <c r="N17" s="41">
        <v>396</v>
      </c>
    </row>
    <row r="18" spans="1:14" ht="12" customHeight="1">
      <c r="A18" s="176"/>
      <c r="B18" s="235"/>
      <c r="C18" s="236"/>
      <c r="D18" s="236"/>
      <c r="E18" s="237"/>
      <c r="F18" s="37">
        <f t="shared" si="1"/>
        <v>1</v>
      </c>
      <c r="G18" s="37">
        <f>IF(G17=0,0,G17/$F17)</f>
        <v>5.5326331582895728E-3</v>
      </c>
      <c r="H18" s="37">
        <f>IF(H17=0,0,H17/$F17)</f>
        <v>4.6886721680420104E-4</v>
      </c>
      <c r="I18" s="37">
        <f>IF(I17=0,0,I17/$F17)</f>
        <v>1.5753938484621154E-2</v>
      </c>
      <c r="J18" s="37">
        <f>IF(J17=0,0,J17/$F17)</f>
        <v>1.6566641660415104E-3</v>
      </c>
      <c r="K18" s="37">
        <f t="shared" si="1"/>
        <v>4.0791447861965494E-2</v>
      </c>
      <c r="L18" s="37">
        <f>IF(L17=0,0,L17/$F17)</f>
        <v>5.657664416104026E-3</v>
      </c>
      <c r="M18" s="37">
        <f t="shared" si="1"/>
        <v>4.9824956239059762E-2</v>
      </c>
      <c r="N18" s="37">
        <f t="shared" si="1"/>
        <v>1.2378094523630907E-2</v>
      </c>
    </row>
    <row r="19" spans="1:14" ht="12" customHeight="1">
      <c r="A19" s="171" t="s">
        <v>43</v>
      </c>
      <c r="B19" s="171" t="s">
        <v>42</v>
      </c>
      <c r="C19" s="43"/>
      <c r="D19" s="219" t="s">
        <v>16</v>
      </c>
      <c r="E19" s="42"/>
      <c r="F19" s="41">
        <v>35079</v>
      </c>
      <c r="G19" s="41">
        <v>496</v>
      </c>
      <c r="H19" s="41">
        <v>61</v>
      </c>
      <c r="I19" s="41">
        <v>679</v>
      </c>
      <c r="J19" s="41">
        <v>32</v>
      </c>
      <c r="K19" s="41">
        <v>1776</v>
      </c>
      <c r="L19" s="41">
        <v>102</v>
      </c>
      <c r="M19" s="41">
        <v>1916</v>
      </c>
      <c r="N19" s="41">
        <v>253</v>
      </c>
    </row>
    <row r="20" spans="1:14" ht="12" customHeight="1">
      <c r="A20" s="172"/>
      <c r="B20" s="172"/>
      <c r="C20" s="40"/>
      <c r="D20" s="220"/>
      <c r="E20" s="39"/>
      <c r="F20" s="37">
        <f t="shared" si="1"/>
        <v>1</v>
      </c>
      <c r="G20" s="37">
        <f>IF(G19=0,0,G19/$F19)</f>
        <v>1.4139513669146783E-2</v>
      </c>
      <c r="H20" s="37">
        <f>IF(H19=0,0,H19/$F19)</f>
        <v>1.7389321246329714E-3</v>
      </c>
      <c r="I20" s="37">
        <f>IF(I19=0,0,I19/$F19)</f>
        <v>1.9356310043045697E-2</v>
      </c>
      <c r="J20" s="37">
        <f>IF(J19=0,0,J19/$F19)</f>
        <v>9.1222668833205057E-4</v>
      </c>
      <c r="K20" s="37">
        <f t="shared" si="1"/>
        <v>5.0628581202428802E-2</v>
      </c>
      <c r="L20" s="37">
        <f>IF(L19=0,0,L19/$F19)</f>
        <v>2.9077225690584108E-3</v>
      </c>
      <c r="M20" s="37">
        <f t="shared" si="1"/>
        <v>5.4619572963881521E-2</v>
      </c>
      <c r="N20" s="37">
        <f t="shared" si="1"/>
        <v>7.2122922546252743E-3</v>
      </c>
    </row>
    <row r="21" spans="1:14" ht="12" customHeight="1">
      <c r="A21" s="172"/>
      <c r="B21" s="172"/>
      <c r="C21" s="43"/>
      <c r="D21" s="219" t="s">
        <v>506</v>
      </c>
      <c r="E21" s="42"/>
      <c r="F21" s="41">
        <v>4559</v>
      </c>
      <c r="G21" s="41">
        <v>56</v>
      </c>
      <c r="H21" s="41">
        <v>6</v>
      </c>
      <c r="I21" s="41">
        <v>50</v>
      </c>
      <c r="J21" s="41">
        <v>2</v>
      </c>
      <c r="K21" s="41">
        <v>132</v>
      </c>
      <c r="L21" s="41">
        <v>21</v>
      </c>
      <c r="M21" s="41">
        <v>124</v>
      </c>
      <c r="N21" s="41">
        <v>31</v>
      </c>
    </row>
    <row r="22" spans="1:14" ht="12" customHeight="1">
      <c r="A22" s="172"/>
      <c r="B22" s="172"/>
      <c r="C22" s="40"/>
      <c r="D22" s="220"/>
      <c r="E22" s="39"/>
      <c r="F22" s="37">
        <f t="shared" si="1"/>
        <v>1</v>
      </c>
      <c r="G22" s="37">
        <f>IF(G21=0,0,G21/$F21)</f>
        <v>1.2283395481465233E-2</v>
      </c>
      <c r="H22" s="37">
        <f>IF(H21=0,0,H21/$F21)</f>
        <v>1.3160780872998464E-3</v>
      </c>
      <c r="I22" s="37">
        <f>IF(I21=0,0,I21/$F21)</f>
        <v>1.0967317394165387E-2</v>
      </c>
      <c r="J22" s="37">
        <f>IF(J21=0,0,J21/$F21)</f>
        <v>4.3869269576661551E-4</v>
      </c>
      <c r="K22" s="37">
        <f t="shared" si="1"/>
        <v>2.8953717920596624E-2</v>
      </c>
      <c r="L22" s="37">
        <f>IF(L21=0,0,L21/$F21)</f>
        <v>4.6062733055494626E-3</v>
      </c>
      <c r="M22" s="37">
        <f t="shared" si="1"/>
        <v>2.7198947137530158E-2</v>
      </c>
      <c r="N22" s="37">
        <f t="shared" si="1"/>
        <v>6.7997367843825396E-3</v>
      </c>
    </row>
    <row r="23" spans="1:14" ht="12" customHeight="1">
      <c r="A23" s="172"/>
      <c r="B23" s="172"/>
      <c r="C23" s="43"/>
      <c r="D23" s="219" t="s">
        <v>507</v>
      </c>
      <c r="E23" s="42"/>
      <c r="F23" s="41">
        <v>202</v>
      </c>
      <c r="G23" s="41">
        <v>17</v>
      </c>
      <c r="H23" s="41">
        <v>3</v>
      </c>
      <c r="I23" s="41">
        <v>2</v>
      </c>
      <c r="J23" s="41">
        <v>0</v>
      </c>
      <c r="K23" s="41">
        <v>15</v>
      </c>
      <c r="L23" s="41">
        <v>0</v>
      </c>
      <c r="M23" s="41">
        <v>23</v>
      </c>
      <c r="N23" s="41">
        <v>4</v>
      </c>
    </row>
    <row r="24" spans="1:14" ht="12" customHeight="1">
      <c r="A24" s="172"/>
      <c r="B24" s="172"/>
      <c r="C24" s="40"/>
      <c r="D24" s="220"/>
      <c r="E24" s="39"/>
      <c r="F24" s="37">
        <f t="shared" ref="F24:N38" si="2">IF(F23=0,0,F23/$F23)</f>
        <v>1</v>
      </c>
      <c r="G24" s="37">
        <f>IF(G23=0,0,G23/$F23)</f>
        <v>8.4158415841584164E-2</v>
      </c>
      <c r="H24" s="37">
        <f>IF(H23=0,0,H23/$F23)</f>
        <v>1.4851485148514851E-2</v>
      </c>
      <c r="I24" s="37">
        <f>IF(I23=0,0,I23/$F23)</f>
        <v>9.9009900990099011E-3</v>
      </c>
      <c r="J24" s="37">
        <f>IF(J23=0,0,J23/$F23)</f>
        <v>0</v>
      </c>
      <c r="K24" s="37">
        <f t="shared" si="2"/>
        <v>7.4257425742574254E-2</v>
      </c>
      <c r="L24" s="37">
        <f>IF(L23=0,0,L23/$F23)</f>
        <v>0</v>
      </c>
      <c r="M24" s="37">
        <f t="shared" si="2"/>
        <v>0.11386138613861387</v>
      </c>
      <c r="N24" s="37">
        <f t="shared" si="2"/>
        <v>1.9801980198019802E-2</v>
      </c>
    </row>
    <row r="25" spans="1:14" ht="12" customHeight="1">
      <c r="A25" s="172"/>
      <c r="B25" s="172"/>
      <c r="C25" s="43"/>
      <c r="D25" s="225" t="s">
        <v>508</v>
      </c>
      <c r="E25" s="117"/>
      <c r="F25" s="106">
        <v>1512</v>
      </c>
      <c r="G25" s="106">
        <v>39</v>
      </c>
      <c r="H25" s="106">
        <v>6</v>
      </c>
      <c r="I25" s="41">
        <v>30</v>
      </c>
      <c r="J25" s="41">
        <v>10</v>
      </c>
      <c r="K25" s="41">
        <v>43</v>
      </c>
      <c r="L25" s="41">
        <v>10</v>
      </c>
      <c r="M25" s="41">
        <v>74</v>
      </c>
      <c r="N25" s="41">
        <v>27</v>
      </c>
    </row>
    <row r="26" spans="1:14" ht="12" customHeight="1">
      <c r="A26" s="172"/>
      <c r="B26" s="172"/>
      <c r="C26" s="40"/>
      <c r="D26" s="226"/>
      <c r="E26" s="118"/>
      <c r="F26" s="37">
        <f t="shared" si="2"/>
        <v>1</v>
      </c>
      <c r="G26" s="37">
        <f>IF(G25=0,0,G25/$F25)</f>
        <v>2.5793650793650792E-2</v>
      </c>
      <c r="H26" s="37">
        <f>IF(H25=0,0,H25/$F25)</f>
        <v>3.968253968253968E-3</v>
      </c>
      <c r="I26" s="37">
        <f>IF(I25=0,0,I25/$F25)</f>
        <v>1.984126984126984E-2</v>
      </c>
      <c r="J26" s="37">
        <f>IF(J25=0,0,J25/$F25)</f>
        <v>6.6137566137566134E-3</v>
      </c>
      <c r="K26" s="37">
        <f t="shared" si="2"/>
        <v>2.8439153439153438E-2</v>
      </c>
      <c r="L26" s="37">
        <f>IF(L25=0,0,L25/$F25)</f>
        <v>6.6137566137566134E-3</v>
      </c>
      <c r="M26" s="37">
        <f t="shared" si="2"/>
        <v>4.8941798941798939E-2</v>
      </c>
      <c r="N26" s="37">
        <f t="shared" si="2"/>
        <v>1.7857142857142856E-2</v>
      </c>
    </row>
    <row r="27" spans="1:14" ht="12" customHeight="1">
      <c r="A27" s="172"/>
      <c r="B27" s="172"/>
      <c r="C27" s="43"/>
      <c r="D27" s="219" t="s">
        <v>509</v>
      </c>
      <c r="E27" s="42"/>
      <c r="F27" s="41">
        <v>43</v>
      </c>
      <c r="G27" s="41">
        <v>4</v>
      </c>
      <c r="H27" s="41">
        <v>1</v>
      </c>
      <c r="I27" s="41">
        <v>0</v>
      </c>
      <c r="J27" s="41">
        <v>0</v>
      </c>
      <c r="K27" s="41">
        <v>1</v>
      </c>
      <c r="L27" s="41">
        <v>0</v>
      </c>
      <c r="M27" s="41">
        <v>2</v>
      </c>
      <c r="N27" s="41">
        <v>0</v>
      </c>
    </row>
    <row r="28" spans="1:14" ht="12" customHeight="1">
      <c r="A28" s="172"/>
      <c r="B28" s="172"/>
      <c r="C28" s="40"/>
      <c r="D28" s="220"/>
      <c r="E28" s="39"/>
      <c r="F28" s="37">
        <f t="shared" si="2"/>
        <v>1</v>
      </c>
      <c r="G28" s="37">
        <f>IF(G27=0,0,G27/$F27)</f>
        <v>9.3023255813953487E-2</v>
      </c>
      <c r="H28" s="37">
        <f>IF(H27=0,0,H27/$F27)</f>
        <v>2.3255813953488372E-2</v>
      </c>
      <c r="I28" s="37">
        <f>IF(I27=0,0,I27/$F27)</f>
        <v>0</v>
      </c>
      <c r="J28" s="37">
        <f>IF(J27=0,0,J27/$F27)</f>
        <v>0</v>
      </c>
      <c r="K28" s="37">
        <f t="shared" si="2"/>
        <v>2.3255813953488372E-2</v>
      </c>
      <c r="L28" s="37">
        <f>IF(L27=0,0,L27/$F27)</f>
        <v>0</v>
      </c>
      <c r="M28" s="37">
        <f t="shared" si="2"/>
        <v>4.6511627906976744E-2</v>
      </c>
      <c r="N28" s="37">
        <f t="shared" si="2"/>
        <v>0</v>
      </c>
    </row>
    <row r="29" spans="1:14" ht="12" customHeight="1">
      <c r="A29" s="172"/>
      <c r="B29" s="172"/>
      <c r="C29" s="43"/>
      <c r="D29" s="219" t="s">
        <v>510</v>
      </c>
      <c r="E29" s="42"/>
      <c r="F29" s="41">
        <v>647</v>
      </c>
      <c r="G29" s="41">
        <v>12</v>
      </c>
      <c r="H29" s="41">
        <v>0</v>
      </c>
      <c r="I29" s="41">
        <v>13</v>
      </c>
      <c r="J29" s="41">
        <v>0</v>
      </c>
      <c r="K29" s="41">
        <v>44</v>
      </c>
      <c r="L29" s="41">
        <v>5</v>
      </c>
      <c r="M29" s="41">
        <v>71</v>
      </c>
      <c r="N29" s="41">
        <v>13</v>
      </c>
    </row>
    <row r="30" spans="1:14" ht="12" customHeight="1">
      <c r="A30" s="172"/>
      <c r="B30" s="172"/>
      <c r="C30" s="40"/>
      <c r="D30" s="220"/>
      <c r="E30" s="39"/>
      <c r="F30" s="37">
        <f t="shared" si="2"/>
        <v>1</v>
      </c>
      <c r="G30" s="37">
        <f>IF(G29=0,0,G29/$F29)</f>
        <v>1.8547140649149921E-2</v>
      </c>
      <c r="H30" s="37">
        <f>IF(H29=0,0,H29/$F29)</f>
        <v>0</v>
      </c>
      <c r="I30" s="37">
        <f>IF(I29=0,0,I29/$F29)</f>
        <v>2.009273570324575E-2</v>
      </c>
      <c r="J30" s="37">
        <f>IF(J29=0,0,J29/$F29)</f>
        <v>0</v>
      </c>
      <c r="K30" s="37">
        <f t="shared" si="2"/>
        <v>6.8006182380216385E-2</v>
      </c>
      <c r="L30" s="37">
        <f>IF(L29=0,0,L29/$F29)</f>
        <v>7.7279752704791345E-3</v>
      </c>
      <c r="M30" s="37">
        <f t="shared" si="2"/>
        <v>0.10973724884080371</v>
      </c>
      <c r="N30" s="37">
        <f t="shared" si="2"/>
        <v>2.009273570324575E-2</v>
      </c>
    </row>
    <row r="31" spans="1:14" ht="12" customHeight="1">
      <c r="A31" s="172"/>
      <c r="B31" s="172"/>
      <c r="C31" s="43"/>
      <c r="D31" s="219" t="s">
        <v>511</v>
      </c>
      <c r="E31" s="42"/>
      <c r="F31" s="41">
        <v>121</v>
      </c>
      <c r="G31" s="41">
        <v>0</v>
      </c>
      <c r="H31" s="41">
        <v>0</v>
      </c>
      <c r="I31" s="41">
        <v>1</v>
      </c>
      <c r="J31" s="41">
        <v>0</v>
      </c>
      <c r="K31" s="41">
        <v>17</v>
      </c>
      <c r="L31" s="41">
        <v>2</v>
      </c>
      <c r="M31" s="41">
        <v>5</v>
      </c>
      <c r="N31" s="41">
        <v>4</v>
      </c>
    </row>
    <row r="32" spans="1:14" ht="12" customHeight="1">
      <c r="A32" s="172"/>
      <c r="B32" s="172"/>
      <c r="C32" s="40"/>
      <c r="D32" s="220"/>
      <c r="E32" s="39"/>
      <c r="F32" s="37">
        <f t="shared" si="2"/>
        <v>1</v>
      </c>
      <c r="G32" s="37">
        <f>IF(G31=0,0,G31/$F31)</f>
        <v>0</v>
      </c>
      <c r="H32" s="37">
        <f>IF(H31=0,0,H31/$F31)</f>
        <v>0</v>
      </c>
      <c r="I32" s="37">
        <f>IF(I31=0,0,I31/$F31)</f>
        <v>8.2644628099173556E-3</v>
      </c>
      <c r="J32" s="37">
        <f>IF(J31=0,0,J31/$F31)</f>
        <v>0</v>
      </c>
      <c r="K32" s="37">
        <f t="shared" si="2"/>
        <v>0.14049586776859505</v>
      </c>
      <c r="L32" s="37">
        <f>IF(L31=0,0,L31/$F31)</f>
        <v>1.6528925619834711E-2</v>
      </c>
      <c r="M32" s="37">
        <f t="shared" si="2"/>
        <v>4.1322314049586778E-2</v>
      </c>
      <c r="N32" s="37">
        <f t="shared" si="2"/>
        <v>3.3057851239669422E-2</v>
      </c>
    </row>
    <row r="33" spans="1:14" ht="12" customHeight="1">
      <c r="A33" s="172"/>
      <c r="B33" s="172"/>
      <c r="C33" s="43"/>
      <c r="D33" s="219" t="s">
        <v>512</v>
      </c>
      <c r="E33" s="42"/>
      <c r="F33" s="41">
        <v>471</v>
      </c>
      <c r="G33" s="41">
        <v>19</v>
      </c>
      <c r="H33" s="41">
        <v>2</v>
      </c>
      <c r="I33" s="41">
        <v>17</v>
      </c>
      <c r="J33" s="41">
        <v>2</v>
      </c>
      <c r="K33" s="41">
        <v>40</v>
      </c>
      <c r="L33" s="41">
        <v>3</v>
      </c>
      <c r="M33" s="41">
        <v>26</v>
      </c>
      <c r="N33" s="41">
        <v>5</v>
      </c>
    </row>
    <row r="34" spans="1:14" ht="12" customHeight="1">
      <c r="A34" s="172"/>
      <c r="B34" s="172"/>
      <c r="C34" s="40"/>
      <c r="D34" s="220"/>
      <c r="E34" s="39"/>
      <c r="F34" s="37">
        <f t="shared" si="2"/>
        <v>1</v>
      </c>
      <c r="G34" s="37">
        <f>IF(G33=0,0,G33/$F33)</f>
        <v>4.0339702760084924E-2</v>
      </c>
      <c r="H34" s="37">
        <f>IF(H33=0,0,H33/$F33)</f>
        <v>4.246284501061571E-3</v>
      </c>
      <c r="I34" s="37">
        <f>IF(I33=0,0,I33/$F33)</f>
        <v>3.6093418259023353E-2</v>
      </c>
      <c r="J34" s="37">
        <f>IF(J33=0,0,J33/$F33)</f>
        <v>4.246284501061571E-3</v>
      </c>
      <c r="K34" s="37">
        <f t="shared" si="2"/>
        <v>8.4925690021231418E-2</v>
      </c>
      <c r="L34" s="37">
        <f>IF(L33=0,0,L33/$F33)</f>
        <v>6.369426751592357E-3</v>
      </c>
      <c r="M34" s="37">
        <f t="shared" si="2"/>
        <v>5.5201698513800426E-2</v>
      </c>
      <c r="N34" s="37">
        <f t="shared" si="2"/>
        <v>1.0615711252653927E-2</v>
      </c>
    </row>
    <row r="35" spans="1:14" ht="12" customHeight="1">
      <c r="A35" s="172"/>
      <c r="B35" s="172"/>
      <c r="C35" s="43"/>
      <c r="D35" s="219" t="s">
        <v>513</v>
      </c>
      <c r="E35" s="42"/>
      <c r="F35" s="41">
        <v>2152</v>
      </c>
      <c r="G35" s="41">
        <v>28</v>
      </c>
      <c r="H35" s="41">
        <v>5</v>
      </c>
      <c r="I35" s="41">
        <v>38</v>
      </c>
      <c r="J35" s="41">
        <v>6</v>
      </c>
      <c r="K35" s="41">
        <v>84</v>
      </c>
      <c r="L35" s="41">
        <v>14</v>
      </c>
      <c r="M35" s="41">
        <v>70</v>
      </c>
      <c r="N35" s="41">
        <v>28</v>
      </c>
    </row>
    <row r="36" spans="1:14" ht="12" customHeight="1">
      <c r="A36" s="172"/>
      <c r="B36" s="172"/>
      <c r="C36" s="40"/>
      <c r="D36" s="220"/>
      <c r="E36" s="39"/>
      <c r="F36" s="37">
        <f t="shared" si="2"/>
        <v>1</v>
      </c>
      <c r="G36" s="37">
        <f>IF(G35=0,0,G35/$F35)</f>
        <v>1.3011152416356878E-2</v>
      </c>
      <c r="H36" s="37">
        <f>IF(H35=0,0,H35/$F35)</f>
        <v>2.3234200743494425E-3</v>
      </c>
      <c r="I36" s="37">
        <f>IF(I35=0,0,I35/$F35)</f>
        <v>1.7657992565055763E-2</v>
      </c>
      <c r="J36" s="37">
        <f>IF(J35=0,0,J35/$F35)</f>
        <v>2.7881040892193307E-3</v>
      </c>
      <c r="K36" s="37">
        <f t="shared" si="2"/>
        <v>3.9033457249070633E-2</v>
      </c>
      <c r="L36" s="37">
        <f>IF(L35=0,0,L35/$F35)</f>
        <v>6.5055762081784388E-3</v>
      </c>
      <c r="M36" s="37">
        <f t="shared" si="2"/>
        <v>3.2527881040892194E-2</v>
      </c>
      <c r="N36" s="37">
        <f t="shared" si="2"/>
        <v>1.3011152416356878E-2</v>
      </c>
    </row>
    <row r="37" spans="1:14" ht="12" customHeight="1">
      <c r="A37" s="172"/>
      <c r="B37" s="172"/>
      <c r="C37" s="43"/>
      <c r="D37" s="219" t="s">
        <v>514</v>
      </c>
      <c r="E37" s="42"/>
      <c r="F37" s="41">
        <v>7</v>
      </c>
      <c r="G37" s="41">
        <v>0</v>
      </c>
      <c r="H37" s="41">
        <v>0</v>
      </c>
      <c r="I37" s="41">
        <v>1</v>
      </c>
      <c r="J37" s="41">
        <v>0</v>
      </c>
      <c r="K37" s="41">
        <v>0</v>
      </c>
      <c r="L37" s="41">
        <v>0</v>
      </c>
      <c r="M37" s="41">
        <v>0</v>
      </c>
      <c r="N37" s="41">
        <v>0</v>
      </c>
    </row>
    <row r="38" spans="1:14" ht="12" customHeight="1">
      <c r="A38" s="172"/>
      <c r="B38" s="172"/>
      <c r="C38" s="40"/>
      <c r="D38" s="220"/>
      <c r="E38" s="39"/>
      <c r="F38" s="37">
        <f t="shared" si="2"/>
        <v>1</v>
      </c>
      <c r="G38" s="37">
        <f>IF(G37=0,0,G37/$F37)</f>
        <v>0</v>
      </c>
      <c r="H38" s="37">
        <f>IF(H37=0,0,H37/$F37)</f>
        <v>0</v>
      </c>
      <c r="I38" s="37">
        <f>IF(I37=0,0,I37/$F37)</f>
        <v>0.14285714285714285</v>
      </c>
      <c r="J38" s="37">
        <f>IF(J37=0,0,J37/$F37)</f>
        <v>0</v>
      </c>
      <c r="K38" s="37">
        <f t="shared" si="2"/>
        <v>0</v>
      </c>
      <c r="L38" s="37">
        <f>IF(L37=0,0,L37/$F37)</f>
        <v>0</v>
      </c>
      <c r="M38" s="37">
        <f t="shared" si="2"/>
        <v>0</v>
      </c>
      <c r="N38" s="37">
        <f t="shared" si="2"/>
        <v>0</v>
      </c>
    </row>
    <row r="39" spans="1:14" ht="12" customHeight="1">
      <c r="A39" s="172"/>
      <c r="B39" s="172"/>
      <c r="C39" s="43"/>
      <c r="D39" s="219" t="s">
        <v>515</v>
      </c>
      <c r="E39" s="42"/>
      <c r="F39" s="41">
        <v>1095</v>
      </c>
      <c r="G39" s="41">
        <v>19</v>
      </c>
      <c r="H39" s="41">
        <v>2</v>
      </c>
      <c r="I39" s="41">
        <v>27</v>
      </c>
      <c r="J39" s="41">
        <v>0</v>
      </c>
      <c r="K39" s="41">
        <v>42</v>
      </c>
      <c r="L39" s="41">
        <v>2</v>
      </c>
      <c r="M39" s="41">
        <v>61</v>
      </c>
      <c r="N39" s="41">
        <v>8</v>
      </c>
    </row>
    <row r="40" spans="1:14" ht="12" customHeight="1">
      <c r="A40" s="172"/>
      <c r="B40" s="172"/>
      <c r="C40" s="40"/>
      <c r="D40" s="220"/>
      <c r="E40" s="39"/>
      <c r="F40" s="37">
        <f t="shared" ref="F40:N54" si="3">IF(F39=0,0,F39/$F39)</f>
        <v>1</v>
      </c>
      <c r="G40" s="37">
        <f>IF(G39=0,0,G39/$F39)</f>
        <v>1.7351598173515982E-2</v>
      </c>
      <c r="H40" s="37">
        <f>IF(H39=0,0,H39/$F39)</f>
        <v>1.8264840182648401E-3</v>
      </c>
      <c r="I40" s="37">
        <f>IF(I39=0,0,I39/$F39)</f>
        <v>2.4657534246575342E-2</v>
      </c>
      <c r="J40" s="37">
        <f>IF(J39=0,0,J39/$F39)</f>
        <v>0</v>
      </c>
      <c r="K40" s="37">
        <f t="shared" si="3"/>
        <v>3.8356164383561646E-2</v>
      </c>
      <c r="L40" s="37">
        <f>IF(L39=0,0,L39/$F39)</f>
        <v>1.8264840182648401E-3</v>
      </c>
      <c r="M40" s="37">
        <f t="shared" si="3"/>
        <v>5.5707762557077628E-2</v>
      </c>
      <c r="N40" s="37">
        <f t="shared" si="3"/>
        <v>7.3059360730593605E-3</v>
      </c>
    </row>
    <row r="41" spans="1:14" ht="12" customHeight="1">
      <c r="A41" s="172"/>
      <c r="B41" s="172"/>
      <c r="C41" s="43"/>
      <c r="D41" s="219" t="s">
        <v>516</v>
      </c>
      <c r="E41" s="42"/>
      <c r="F41" s="41">
        <v>17</v>
      </c>
      <c r="G41" s="41">
        <v>2</v>
      </c>
      <c r="H41" s="41">
        <v>1</v>
      </c>
      <c r="I41" s="41">
        <v>1</v>
      </c>
      <c r="J41" s="41">
        <v>0</v>
      </c>
      <c r="K41" s="41">
        <v>0</v>
      </c>
      <c r="L41" s="41">
        <v>0</v>
      </c>
      <c r="M41" s="41">
        <v>3</v>
      </c>
      <c r="N41" s="41">
        <v>0</v>
      </c>
    </row>
    <row r="42" spans="1:14" ht="12" customHeight="1">
      <c r="A42" s="172"/>
      <c r="B42" s="172"/>
      <c r="C42" s="40"/>
      <c r="D42" s="220"/>
      <c r="E42" s="39"/>
      <c r="F42" s="37">
        <f t="shared" si="3"/>
        <v>1</v>
      </c>
      <c r="G42" s="37">
        <f>IF(G41=0,0,G41/$F41)</f>
        <v>0.11764705882352941</v>
      </c>
      <c r="H42" s="37">
        <f>IF(H41=0,0,H41/$F41)</f>
        <v>5.8823529411764705E-2</v>
      </c>
      <c r="I42" s="37">
        <f>IF(I41=0,0,I41/$F41)</f>
        <v>5.8823529411764705E-2</v>
      </c>
      <c r="J42" s="37">
        <f>IF(J41=0,0,J41/$F41)</f>
        <v>0</v>
      </c>
      <c r="K42" s="37">
        <f t="shared" si="3"/>
        <v>0</v>
      </c>
      <c r="L42" s="37">
        <f>IF(L41=0,0,L41/$F41)</f>
        <v>0</v>
      </c>
      <c r="M42" s="37">
        <f t="shared" si="3"/>
        <v>0.17647058823529413</v>
      </c>
      <c r="N42" s="37">
        <f t="shared" si="3"/>
        <v>0</v>
      </c>
    </row>
    <row r="43" spans="1:14" ht="12" customHeight="1">
      <c r="A43" s="172"/>
      <c r="B43" s="172"/>
      <c r="C43" s="43"/>
      <c r="D43" s="219" t="s">
        <v>517</v>
      </c>
      <c r="E43" s="42"/>
      <c r="F43" s="41">
        <v>189</v>
      </c>
      <c r="G43" s="41">
        <v>3</v>
      </c>
      <c r="H43" s="41">
        <v>0</v>
      </c>
      <c r="I43" s="41">
        <v>8</v>
      </c>
      <c r="J43" s="41">
        <v>0</v>
      </c>
      <c r="K43" s="41">
        <v>9</v>
      </c>
      <c r="L43" s="41">
        <v>0</v>
      </c>
      <c r="M43" s="41">
        <v>1</v>
      </c>
      <c r="N43" s="41">
        <v>1</v>
      </c>
    </row>
    <row r="44" spans="1:14" ht="12" customHeight="1">
      <c r="A44" s="172"/>
      <c r="B44" s="172"/>
      <c r="C44" s="40"/>
      <c r="D44" s="220"/>
      <c r="E44" s="39"/>
      <c r="F44" s="37">
        <f t="shared" si="3"/>
        <v>1</v>
      </c>
      <c r="G44" s="37">
        <f>IF(G43=0,0,G43/$F43)</f>
        <v>1.5873015873015872E-2</v>
      </c>
      <c r="H44" s="37">
        <f>IF(H43=0,0,H43/$F43)</f>
        <v>0</v>
      </c>
      <c r="I44" s="37">
        <f>IF(I43=0,0,I43/$F43)</f>
        <v>4.2328042328042326E-2</v>
      </c>
      <c r="J44" s="37">
        <f>IF(J43=0,0,J43/$F43)</f>
        <v>0</v>
      </c>
      <c r="K44" s="37">
        <f t="shared" si="3"/>
        <v>4.7619047619047616E-2</v>
      </c>
      <c r="L44" s="37">
        <f>IF(L43=0,0,L43/$F43)</f>
        <v>0</v>
      </c>
      <c r="M44" s="37">
        <f t="shared" si="3"/>
        <v>5.2910052910052907E-3</v>
      </c>
      <c r="N44" s="37">
        <f t="shared" si="3"/>
        <v>5.2910052910052907E-3</v>
      </c>
    </row>
    <row r="45" spans="1:14" ht="12" customHeight="1">
      <c r="A45" s="172"/>
      <c r="B45" s="172"/>
      <c r="C45" s="43"/>
      <c r="D45" s="219" t="s">
        <v>518</v>
      </c>
      <c r="E45" s="42"/>
      <c r="F45" s="41">
        <v>1388</v>
      </c>
      <c r="G45" s="41">
        <v>9</v>
      </c>
      <c r="H45" s="41">
        <v>1</v>
      </c>
      <c r="I45" s="41">
        <v>7</v>
      </c>
      <c r="J45" s="41">
        <v>1</v>
      </c>
      <c r="K45" s="41">
        <v>67</v>
      </c>
      <c r="L45" s="41">
        <v>3</v>
      </c>
      <c r="M45" s="41">
        <v>72</v>
      </c>
      <c r="N45" s="41">
        <v>4</v>
      </c>
    </row>
    <row r="46" spans="1:14" ht="12" customHeight="1">
      <c r="A46" s="172"/>
      <c r="B46" s="172"/>
      <c r="C46" s="40"/>
      <c r="D46" s="220"/>
      <c r="E46" s="39"/>
      <c r="F46" s="37">
        <f t="shared" si="3"/>
        <v>1</v>
      </c>
      <c r="G46" s="37">
        <f>IF(G45=0,0,G45/$F45)</f>
        <v>6.4841498559077811E-3</v>
      </c>
      <c r="H46" s="37">
        <f>IF(H45=0,0,H45/$F45)</f>
        <v>7.2046109510086451E-4</v>
      </c>
      <c r="I46" s="37">
        <f>IF(I45=0,0,I45/$F45)</f>
        <v>5.0432276657060519E-3</v>
      </c>
      <c r="J46" s="37">
        <f>IF(J45=0,0,J45/$F45)</f>
        <v>7.2046109510086451E-4</v>
      </c>
      <c r="K46" s="37">
        <f t="shared" si="3"/>
        <v>4.8270893371757925E-2</v>
      </c>
      <c r="L46" s="37">
        <f>IF(L45=0,0,L45/$F45)</f>
        <v>2.1613832853025938E-3</v>
      </c>
      <c r="M46" s="37">
        <f t="shared" si="3"/>
        <v>5.1873198847262249E-2</v>
      </c>
      <c r="N46" s="37">
        <f t="shared" si="3"/>
        <v>2.881844380403458E-3</v>
      </c>
    </row>
    <row r="47" spans="1:14" ht="12" customHeight="1">
      <c r="A47" s="172"/>
      <c r="B47" s="172"/>
      <c r="C47" s="43"/>
      <c r="D47" s="219" t="s">
        <v>519</v>
      </c>
      <c r="E47" s="42"/>
      <c r="F47" s="41">
        <v>327</v>
      </c>
      <c r="G47" s="41">
        <v>10</v>
      </c>
      <c r="H47" s="41">
        <v>2</v>
      </c>
      <c r="I47" s="41">
        <v>9</v>
      </c>
      <c r="J47" s="41">
        <v>0</v>
      </c>
      <c r="K47" s="41">
        <v>23</v>
      </c>
      <c r="L47" s="41">
        <v>0</v>
      </c>
      <c r="M47" s="41">
        <v>14</v>
      </c>
      <c r="N47" s="41">
        <v>3</v>
      </c>
    </row>
    <row r="48" spans="1:14" ht="12" customHeight="1">
      <c r="A48" s="172"/>
      <c r="B48" s="172"/>
      <c r="C48" s="40"/>
      <c r="D48" s="220"/>
      <c r="E48" s="39"/>
      <c r="F48" s="37">
        <f t="shared" si="3"/>
        <v>1</v>
      </c>
      <c r="G48" s="37">
        <f>IF(G47=0,0,G47/$F47)</f>
        <v>3.0581039755351681E-2</v>
      </c>
      <c r="H48" s="37">
        <f>IF(H47=0,0,H47/$F47)</f>
        <v>6.1162079510703364E-3</v>
      </c>
      <c r="I48" s="37">
        <f>IF(I47=0,0,I47/$F47)</f>
        <v>2.7522935779816515E-2</v>
      </c>
      <c r="J48" s="37">
        <f>IF(J47=0,0,J47/$F47)</f>
        <v>0</v>
      </c>
      <c r="K48" s="37">
        <f t="shared" si="3"/>
        <v>7.0336391437308868E-2</v>
      </c>
      <c r="L48" s="37">
        <f>IF(L47=0,0,L47/$F47)</f>
        <v>0</v>
      </c>
      <c r="M48" s="37">
        <f t="shared" si="3"/>
        <v>4.2813455657492352E-2</v>
      </c>
      <c r="N48" s="37">
        <f t="shared" si="3"/>
        <v>9.1743119266055051E-3</v>
      </c>
    </row>
    <row r="49" spans="1:14" ht="12" customHeight="1">
      <c r="A49" s="172"/>
      <c r="B49" s="172"/>
      <c r="C49" s="43"/>
      <c r="D49" s="219" t="s">
        <v>520</v>
      </c>
      <c r="E49" s="42"/>
      <c r="F49" s="41">
        <v>541</v>
      </c>
      <c r="G49" s="41">
        <v>3</v>
      </c>
      <c r="H49" s="41">
        <v>1</v>
      </c>
      <c r="I49" s="41">
        <v>14</v>
      </c>
      <c r="J49" s="41">
        <v>0</v>
      </c>
      <c r="K49" s="41">
        <v>44</v>
      </c>
      <c r="L49" s="41">
        <v>0</v>
      </c>
      <c r="M49" s="41">
        <v>23</v>
      </c>
      <c r="N49" s="41">
        <v>1</v>
      </c>
    </row>
    <row r="50" spans="1:14" ht="12" customHeight="1">
      <c r="A50" s="172"/>
      <c r="B50" s="172"/>
      <c r="C50" s="40"/>
      <c r="D50" s="220"/>
      <c r="E50" s="39"/>
      <c r="F50" s="37">
        <f t="shared" si="3"/>
        <v>1</v>
      </c>
      <c r="G50" s="37">
        <f>IF(G49=0,0,G49/$F49)</f>
        <v>5.5452865064695009E-3</v>
      </c>
      <c r="H50" s="37">
        <f>IF(H49=0,0,H49/$F49)</f>
        <v>1.8484288354898336E-3</v>
      </c>
      <c r="I50" s="37">
        <f>IF(I49=0,0,I49/$F49)</f>
        <v>2.5878003696857672E-2</v>
      </c>
      <c r="J50" s="37">
        <f>IF(J49=0,0,J49/$F49)</f>
        <v>0</v>
      </c>
      <c r="K50" s="37">
        <f t="shared" si="3"/>
        <v>8.1330868761552683E-2</v>
      </c>
      <c r="L50" s="37">
        <f>IF(L49=0,0,L49/$F49)</f>
        <v>0</v>
      </c>
      <c r="M50" s="37">
        <f t="shared" si="3"/>
        <v>4.2513863216266171E-2</v>
      </c>
      <c r="N50" s="37">
        <f t="shared" si="3"/>
        <v>1.8484288354898336E-3</v>
      </c>
    </row>
    <row r="51" spans="1:14" ht="12" customHeight="1">
      <c r="A51" s="172"/>
      <c r="B51" s="172"/>
      <c r="C51" s="43"/>
      <c r="D51" s="219" t="s">
        <v>521</v>
      </c>
      <c r="E51" s="42"/>
      <c r="F51" s="41">
        <v>1099</v>
      </c>
      <c r="G51" s="41">
        <v>29</v>
      </c>
      <c r="H51" s="41">
        <v>7</v>
      </c>
      <c r="I51" s="41">
        <v>34</v>
      </c>
      <c r="J51" s="41">
        <v>2</v>
      </c>
      <c r="K51" s="41">
        <v>68</v>
      </c>
      <c r="L51" s="41">
        <v>2</v>
      </c>
      <c r="M51" s="41">
        <v>63</v>
      </c>
      <c r="N51" s="41">
        <v>11</v>
      </c>
    </row>
    <row r="52" spans="1:14" ht="12" customHeight="1">
      <c r="A52" s="172"/>
      <c r="B52" s="172"/>
      <c r="C52" s="40"/>
      <c r="D52" s="220"/>
      <c r="E52" s="39"/>
      <c r="F52" s="37">
        <f t="shared" si="3"/>
        <v>1</v>
      </c>
      <c r="G52" s="37">
        <f>IF(G51=0,0,G51/$F51)</f>
        <v>2.6387625113739762E-2</v>
      </c>
      <c r="H52" s="37">
        <f>IF(H51=0,0,H51/$F51)</f>
        <v>6.369426751592357E-3</v>
      </c>
      <c r="I52" s="37">
        <f>IF(I51=0,0,I51/$F51)</f>
        <v>3.0937215650591446E-2</v>
      </c>
      <c r="J52" s="37">
        <f>IF(J51=0,0,J51/$F51)</f>
        <v>1.8198362147406734E-3</v>
      </c>
      <c r="K52" s="37">
        <f t="shared" si="3"/>
        <v>6.1874431301182892E-2</v>
      </c>
      <c r="L52" s="37">
        <f>IF(L51=0,0,L51/$F51)</f>
        <v>1.8198362147406734E-3</v>
      </c>
      <c r="M52" s="37">
        <f t="shared" si="3"/>
        <v>5.7324840764331211E-2</v>
      </c>
      <c r="N52" s="37">
        <f t="shared" si="3"/>
        <v>1.0009099181073703E-2</v>
      </c>
    </row>
    <row r="53" spans="1:14" ht="12" customHeight="1">
      <c r="A53" s="172"/>
      <c r="B53" s="172"/>
      <c r="C53" s="43"/>
      <c r="D53" s="219" t="s">
        <v>522</v>
      </c>
      <c r="E53" s="42"/>
      <c r="F53" s="41">
        <v>1146</v>
      </c>
      <c r="G53" s="41">
        <v>12</v>
      </c>
      <c r="H53" s="41">
        <v>0</v>
      </c>
      <c r="I53" s="41">
        <v>20</v>
      </c>
      <c r="J53" s="41">
        <v>0</v>
      </c>
      <c r="K53" s="41">
        <v>60</v>
      </c>
      <c r="L53" s="41">
        <v>1</v>
      </c>
      <c r="M53" s="41">
        <v>40</v>
      </c>
      <c r="N53" s="41">
        <v>2</v>
      </c>
    </row>
    <row r="54" spans="1:14" ht="12" customHeight="1">
      <c r="A54" s="172"/>
      <c r="B54" s="172"/>
      <c r="C54" s="40"/>
      <c r="D54" s="220"/>
      <c r="E54" s="39"/>
      <c r="F54" s="37">
        <f t="shared" si="3"/>
        <v>1</v>
      </c>
      <c r="G54" s="37">
        <f>IF(G53=0,0,G53/$F53)</f>
        <v>1.0471204188481676E-2</v>
      </c>
      <c r="H54" s="37">
        <f>IF(H53=0,0,H53/$F53)</f>
        <v>0</v>
      </c>
      <c r="I54" s="37">
        <f>IF(I53=0,0,I53/$F53)</f>
        <v>1.7452006980802792E-2</v>
      </c>
      <c r="J54" s="37">
        <f>IF(J53=0,0,J53/$F53)</f>
        <v>0</v>
      </c>
      <c r="K54" s="37">
        <f t="shared" si="3"/>
        <v>5.2356020942408377E-2</v>
      </c>
      <c r="L54" s="37">
        <f>IF(L53=0,0,L53/$F53)</f>
        <v>8.7260034904013963E-4</v>
      </c>
      <c r="M54" s="37">
        <f t="shared" si="3"/>
        <v>3.4904013961605584E-2</v>
      </c>
      <c r="N54" s="37">
        <f t="shared" si="3"/>
        <v>1.7452006980802793E-3</v>
      </c>
    </row>
    <row r="55" spans="1:14" ht="12" customHeight="1">
      <c r="A55" s="172"/>
      <c r="B55" s="172"/>
      <c r="C55" s="43"/>
      <c r="D55" s="219" t="s">
        <v>523</v>
      </c>
      <c r="E55" s="42"/>
      <c r="F55" s="41">
        <v>3693</v>
      </c>
      <c r="G55" s="41">
        <v>92</v>
      </c>
      <c r="H55" s="41">
        <v>9</v>
      </c>
      <c r="I55" s="41">
        <v>92</v>
      </c>
      <c r="J55" s="41">
        <v>1</v>
      </c>
      <c r="K55" s="41">
        <v>223</v>
      </c>
      <c r="L55" s="41">
        <v>6</v>
      </c>
      <c r="M55" s="41">
        <v>248</v>
      </c>
      <c r="N55" s="41">
        <v>22</v>
      </c>
    </row>
    <row r="56" spans="1:14" ht="12" customHeight="1">
      <c r="A56" s="172"/>
      <c r="B56" s="172"/>
      <c r="C56" s="40"/>
      <c r="D56" s="220"/>
      <c r="E56" s="39"/>
      <c r="F56" s="37">
        <f t="shared" ref="F56:N70" si="4">IF(F55=0,0,F55/$F55)</f>
        <v>1</v>
      </c>
      <c r="G56" s="37">
        <f>IF(G55=0,0,G55/$F55)</f>
        <v>2.4911995667479016E-2</v>
      </c>
      <c r="H56" s="37">
        <f>IF(H55=0,0,H55/$F55)</f>
        <v>2.437043054427295E-3</v>
      </c>
      <c r="I56" s="37">
        <f>IF(I55=0,0,I55/$F55)</f>
        <v>2.4911995667479016E-2</v>
      </c>
      <c r="J56" s="37">
        <f>IF(J55=0,0,J55/$F55)</f>
        <v>2.7078256160303275E-4</v>
      </c>
      <c r="K56" s="37">
        <f t="shared" si="4"/>
        <v>6.0384511237476304E-2</v>
      </c>
      <c r="L56" s="37">
        <f>IF(L55=0,0,L55/$F55)</f>
        <v>1.6246953696181965E-3</v>
      </c>
      <c r="M56" s="37">
        <f t="shared" si="4"/>
        <v>6.7154075277552128E-2</v>
      </c>
      <c r="N56" s="37">
        <f t="shared" si="4"/>
        <v>5.957216355266721E-3</v>
      </c>
    </row>
    <row r="57" spans="1:14" ht="12" customHeight="1">
      <c r="A57" s="172"/>
      <c r="B57" s="172"/>
      <c r="C57" s="43"/>
      <c r="D57" s="219" t="s">
        <v>524</v>
      </c>
      <c r="E57" s="42"/>
      <c r="F57" s="41">
        <v>1095</v>
      </c>
      <c r="G57" s="41">
        <v>16</v>
      </c>
      <c r="H57" s="41">
        <v>2</v>
      </c>
      <c r="I57" s="41">
        <v>36</v>
      </c>
      <c r="J57" s="41">
        <v>1</v>
      </c>
      <c r="K57" s="41">
        <v>80</v>
      </c>
      <c r="L57" s="41">
        <v>3</v>
      </c>
      <c r="M57" s="41">
        <v>105</v>
      </c>
      <c r="N57" s="41">
        <v>33</v>
      </c>
    </row>
    <row r="58" spans="1:14" ht="12" customHeight="1">
      <c r="A58" s="172"/>
      <c r="B58" s="172"/>
      <c r="C58" s="40"/>
      <c r="D58" s="220"/>
      <c r="E58" s="39"/>
      <c r="F58" s="37">
        <f t="shared" si="4"/>
        <v>1</v>
      </c>
      <c r="G58" s="37">
        <f>IF(G57=0,0,G57/$F57)</f>
        <v>1.4611872146118721E-2</v>
      </c>
      <c r="H58" s="37">
        <f>IF(H57=0,0,H57/$F57)</f>
        <v>1.8264840182648401E-3</v>
      </c>
      <c r="I58" s="37">
        <f>IF(I57=0,0,I57/$F57)</f>
        <v>3.287671232876712E-2</v>
      </c>
      <c r="J58" s="37">
        <f>IF(J57=0,0,J57/$F57)</f>
        <v>9.1324200913242006E-4</v>
      </c>
      <c r="K58" s="37">
        <f t="shared" si="4"/>
        <v>7.3059360730593603E-2</v>
      </c>
      <c r="L58" s="37">
        <f>IF(L57=0,0,L57/$F57)</f>
        <v>2.7397260273972603E-3</v>
      </c>
      <c r="M58" s="37">
        <f t="shared" si="4"/>
        <v>9.5890410958904104E-2</v>
      </c>
      <c r="N58" s="37">
        <f t="shared" si="4"/>
        <v>3.0136986301369864E-2</v>
      </c>
    </row>
    <row r="59" spans="1:14" ht="12.75" customHeight="1">
      <c r="A59" s="172"/>
      <c r="B59" s="172"/>
      <c r="C59" s="43"/>
      <c r="D59" s="219" t="s">
        <v>525</v>
      </c>
      <c r="E59" s="42"/>
      <c r="F59" s="41">
        <v>7331</v>
      </c>
      <c r="G59" s="41">
        <v>36</v>
      </c>
      <c r="H59" s="41">
        <v>1</v>
      </c>
      <c r="I59" s="41">
        <v>93</v>
      </c>
      <c r="J59" s="41">
        <v>0</v>
      </c>
      <c r="K59" s="41">
        <v>281</v>
      </c>
      <c r="L59" s="41">
        <v>8</v>
      </c>
      <c r="M59" s="41">
        <v>401</v>
      </c>
      <c r="N59" s="41">
        <v>19</v>
      </c>
    </row>
    <row r="60" spans="1:14" ht="12.75" customHeight="1">
      <c r="A60" s="172"/>
      <c r="B60" s="172"/>
      <c r="C60" s="40"/>
      <c r="D60" s="220"/>
      <c r="E60" s="39"/>
      <c r="F60" s="37">
        <f t="shared" si="4"/>
        <v>1</v>
      </c>
      <c r="G60" s="37">
        <f>IF(G59=0,0,G59/$F59)</f>
        <v>4.9106533897149097E-3</v>
      </c>
      <c r="H60" s="37">
        <f>IF(H59=0,0,H59/$F59)</f>
        <v>1.3640703860319192E-4</v>
      </c>
      <c r="I60" s="37">
        <f>IF(I59=0,0,I59/$F59)</f>
        <v>1.268585459009685E-2</v>
      </c>
      <c r="J60" s="37">
        <f>IF(J59=0,0,J59/$F59)</f>
        <v>0</v>
      </c>
      <c r="K60" s="37">
        <f t="shared" si="4"/>
        <v>3.8330377847496933E-2</v>
      </c>
      <c r="L60" s="37">
        <f>IF(L59=0,0,L59/$F59)</f>
        <v>1.0912563088255353E-3</v>
      </c>
      <c r="M60" s="37">
        <f t="shared" si="4"/>
        <v>5.4699222479879961E-2</v>
      </c>
      <c r="N60" s="37">
        <f t="shared" si="4"/>
        <v>2.5917337334606465E-3</v>
      </c>
    </row>
    <row r="61" spans="1:14" ht="12" customHeight="1">
      <c r="A61" s="172"/>
      <c r="B61" s="172"/>
      <c r="C61" s="43"/>
      <c r="D61" s="219" t="s">
        <v>21</v>
      </c>
      <c r="E61" s="42"/>
      <c r="F61" s="41">
        <v>1736</v>
      </c>
      <c r="G61" s="41">
        <v>18</v>
      </c>
      <c r="H61" s="41">
        <v>4</v>
      </c>
      <c r="I61" s="41">
        <v>42</v>
      </c>
      <c r="J61" s="41">
        <v>2</v>
      </c>
      <c r="K61" s="41">
        <v>83</v>
      </c>
      <c r="L61" s="41">
        <v>3</v>
      </c>
      <c r="M61" s="41">
        <v>99</v>
      </c>
      <c r="N61" s="41">
        <v>8</v>
      </c>
    </row>
    <row r="62" spans="1:14" ht="12" customHeight="1">
      <c r="A62" s="172"/>
      <c r="B62" s="172"/>
      <c r="C62" s="40"/>
      <c r="D62" s="220"/>
      <c r="E62" s="39"/>
      <c r="F62" s="37">
        <f t="shared" si="4"/>
        <v>1</v>
      </c>
      <c r="G62" s="37">
        <f>IF(G61=0,0,G61/$F61)</f>
        <v>1.0368663594470046E-2</v>
      </c>
      <c r="H62" s="37">
        <f>IF(H61=0,0,H61/$F61)</f>
        <v>2.304147465437788E-3</v>
      </c>
      <c r="I62" s="37">
        <f>IF(I61=0,0,I61/$F61)</f>
        <v>2.4193548387096774E-2</v>
      </c>
      <c r="J62" s="37">
        <f>IF(J61=0,0,J61/$F61)</f>
        <v>1.152073732718894E-3</v>
      </c>
      <c r="K62" s="37">
        <f t="shared" si="4"/>
        <v>4.7811059907834103E-2</v>
      </c>
      <c r="L62" s="37">
        <f>IF(L61=0,0,L61/$F61)</f>
        <v>1.7281105990783411E-3</v>
      </c>
      <c r="M62" s="37">
        <f t="shared" si="4"/>
        <v>5.7027649769585256E-2</v>
      </c>
      <c r="N62" s="37">
        <f t="shared" si="4"/>
        <v>4.608294930875576E-3</v>
      </c>
    </row>
    <row r="63" spans="1:14" ht="12" customHeight="1">
      <c r="A63" s="172"/>
      <c r="B63" s="172"/>
      <c r="C63" s="43"/>
      <c r="D63" s="219" t="s">
        <v>526</v>
      </c>
      <c r="E63" s="42"/>
      <c r="F63" s="41">
        <v>1563</v>
      </c>
      <c r="G63" s="41">
        <v>26</v>
      </c>
      <c r="H63" s="41">
        <v>1</v>
      </c>
      <c r="I63" s="41">
        <v>76</v>
      </c>
      <c r="J63" s="41">
        <v>1</v>
      </c>
      <c r="K63" s="41">
        <v>192</v>
      </c>
      <c r="L63" s="41">
        <v>8</v>
      </c>
      <c r="M63" s="41">
        <v>266</v>
      </c>
      <c r="N63" s="41">
        <v>19</v>
      </c>
    </row>
    <row r="64" spans="1:14" ht="12" customHeight="1">
      <c r="A64" s="172"/>
      <c r="B64" s="172"/>
      <c r="C64" s="40"/>
      <c r="D64" s="220"/>
      <c r="E64" s="39"/>
      <c r="F64" s="37">
        <f t="shared" si="4"/>
        <v>1</v>
      </c>
      <c r="G64" s="37">
        <f>IF(G63=0,0,G63/$F63)</f>
        <v>1.6634676903390915E-2</v>
      </c>
      <c r="H64" s="37">
        <f>IF(H63=0,0,H63/$F63)</f>
        <v>6.3979526551503517E-4</v>
      </c>
      <c r="I64" s="37">
        <f>IF(I63=0,0,I63/$F63)</f>
        <v>4.8624440179142678E-2</v>
      </c>
      <c r="J64" s="37">
        <f>IF(J63=0,0,J63/$F63)</f>
        <v>6.3979526551503517E-4</v>
      </c>
      <c r="K64" s="37">
        <f t="shared" si="4"/>
        <v>0.12284069097888675</v>
      </c>
      <c r="L64" s="37">
        <f>IF(L63=0,0,L63/$F63)</f>
        <v>5.1183621241202813E-3</v>
      </c>
      <c r="M64" s="37">
        <f t="shared" si="4"/>
        <v>0.17018554062699937</v>
      </c>
      <c r="N64" s="37">
        <f t="shared" si="4"/>
        <v>1.2156110044785669E-2</v>
      </c>
    </row>
    <row r="65" spans="1:14" ht="12" customHeight="1">
      <c r="A65" s="172"/>
      <c r="B65" s="172"/>
      <c r="C65" s="43"/>
      <c r="D65" s="219" t="s">
        <v>527</v>
      </c>
      <c r="E65" s="42"/>
      <c r="F65" s="41">
        <v>3185</v>
      </c>
      <c r="G65" s="41">
        <v>41</v>
      </c>
      <c r="H65" s="41">
        <v>5</v>
      </c>
      <c r="I65" s="41">
        <v>44</v>
      </c>
      <c r="J65" s="41">
        <v>3</v>
      </c>
      <c r="K65" s="41">
        <v>138</v>
      </c>
      <c r="L65" s="41">
        <v>6</v>
      </c>
      <c r="M65" s="41">
        <v>113</v>
      </c>
      <c r="N65" s="41">
        <v>6</v>
      </c>
    </row>
    <row r="66" spans="1:14" ht="12" customHeight="1">
      <c r="A66" s="172"/>
      <c r="B66" s="172"/>
      <c r="C66" s="40"/>
      <c r="D66" s="220"/>
      <c r="E66" s="39"/>
      <c r="F66" s="37">
        <f t="shared" si="4"/>
        <v>1</v>
      </c>
      <c r="G66" s="37">
        <f>IF(G65=0,0,G65/$F65)</f>
        <v>1.2872841444270016E-2</v>
      </c>
      <c r="H66" s="37">
        <f>IF(H65=0,0,H65/$F65)</f>
        <v>1.5698587127158557E-3</v>
      </c>
      <c r="I66" s="37">
        <f>IF(I65=0,0,I65/$F65)</f>
        <v>1.3814756671899528E-2</v>
      </c>
      <c r="J66" s="37">
        <f>IF(J65=0,0,J65/$F65)</f>
        <v>9.4191522762951331E-4</v>
      </c>
      <c r="K66" s="37">
        <f t="shared" si="4"/>
        <v>4.3328100470957615E-2</v>
      </c>
      <c r="L66" s="37">
        <f>IF(L65=0,0,L65/$F65)</f>
        <v>1.8838304552590266E-3</v>
      </c>
      <c r="M66" s="37">
        <f t="shared" si="4"/>
        <v>3.5478806907378334E-2</v>
      </c>
      <c r="N66" s="37">
        <f t="shared" si="4"/>
        <v>1.8838304552590266E-3</v>
      </c>
    </row>
    <row r="67" spans="1:14" ht="12" customHeight="1">
      <c r="A67" s="172"/>
      <c r="B67" s="172"/>
      <c r="C67" s="43"/>
      <c r="D67" s="219" t="s">
        <v>528</v>
      </c>
      <c r="E67" s="42"/>
      <c r="F67" s="41">
        <v>960</v>
      </c>
      <c r="G67" s="41">
        <v>5</v>
      </c>
      <c r="H67" s="41">
        <v>2</v>
      </c>
      <c r="I67" s="41">
        <v>24</v>
      </c>
      <c r="J67" s="41">
        <v>1</v>
      </c>
      <c r="K67" s="41">
        <v>90</v>
      </c>
      <c r="L67" s="41">
        <v>5</v>
      </c>
      <c r="M67" s="41">
        <v>12</v>
      </c>
      <c r="N67" s="41">
        <v>4</v>
      </c>
    </row>
    <row r="68" spans="1:14" ht="12" customHeight="1">
      <c r="A68" s="172"/>
      <c r="B68" s="173"/>
      <c r="C68" s="40"/>
      <c r="D68" s="220"/>
      <c r="E68" s="39"/>
      <c r="F68" s="37">
        <f t="shared" si="4"/>
        <v>1</v>
      </c>
      <c r="G68" s="37">
        <f>IF(G67=0,0,G67/$F67)</f>
        <v>5.208333333333333E-3</v>
      </c>
      <c r="H68" s="37">
        <f>IF(H67=0,0,H67/$F67)</f>
        <v>2.0833333333333333E-3</v>
      </c>
      <c r="I68" s="37">
        <f>IF(I67=0,0,I67/$F67)</f>
        <v>2.5000000000000001E-2</v>
      </c>
      <c r="J68" s="37">
        <f>IF(J67=0,0,J67/$F67)</f>
        <v>1.0416666666666667E-3</v>
      </c>
      <c r="K68" s="37">
        <f t="shared" si="4"/>
        <v>9.375E-2</v>
      </c>
      <c r="L68" s="37">
        <f>IF(L67=0,0,L67/$F67)</f>
        <v>5.208333333333333E-3</v>
      </c>
      <c r="M68" s="37">
        <f t="shared" si="4"/>
        <v>1.2500000000000001E-2</v>
      </c>
      <c r="N68" s="37">
        <f t="shared" si="4"/>
        <v>4.1666666666666666E-3</v>
      </c>
    </row>
    <row r="69" spans="1:14" ht="12" customHeight="1">
      <c r="A69" s="172"/>
      <c r="B69" s="171" t="s">
        <v>17</v>
      </c>
      <c r="C69" s="43"/>
      <c r="D69" s="219" t="s">
        <v>16</v>
      </c>
      <c r="E69" s="42"/>
      <c r="F69" s="41">
        <v>40813</v>
      </c>
      <c r="G69" s="41">
        <v>994</v>
      </c>
      <c r="H69" s="41">
        <v>189</v>
      </c>
      <c r="I69" s="41">
        <v>966</v>
      </c>
      <c r="J69" s="41">
        <v>162</v>
      </c>
      <c r="K69" s="41">
        <v>1852</v>
      </c>
      <c r="L69" s="41">
        <v>442</v>
      </c>
      <c r="M69" s="41">
        <v>2447</v>
      </c>
      <c r="N69" s="41">
        <v>921</v>
      </c>
    </row>
    <row r="70" spans="1:14" ht="12" customHeight="1">
      <c r="A70" s="172"/>
      <c r="B70" s="172"/>
      <c r="C70" s="40"/>
      <c r="D70" s="220"/>
      <c r="E70" s="39"/>
      <c r="F70" s="37">
        <f t="shared" si="4"/>
        <v>1</v>
      </c>
      <c r="G70" s="37">
        <f>IF(G69=0,0,G69/$F69)</f>
        <v>2.43549849312719E-2</v>
      </c>
      <c r="H70" s="37">
        <f>IF(H69=0,0,H69/$F69)</f>
        <v>4.6308774165094452E-3</v>
      </c>
      <c r="I70" s="37">
        <f>IF(I69=0,0,I69/$F69)</f>
        <v>2.3668929017714942E-2</v>
      </c>
      <c r="J70" s="37">
        <f>IF(J69=0,0,J69/$F69)</f>
        <v>3.9693234998652389E-3</v>
      </c>
      <c r="K70" s="37">
        <f t="shared" si="4"/>
        <v>4.5377698282410013E-2</v>
      </c>
      <c r="L70" s="37">
        <f>IF(L69=0,0,L69/$F69)</f>
        <v>1.0829882635434787E-2</v>
      </c>
      <c r="M70" s="37">
        <f t="shared" si="4"/>
        <v>5.9956386445495308E-2</v>
      </c>
      <c r="N70" s="37">
        <f t="shared" si="4"/>
        <v>2.2566339156641267E-2</v>
      </c>
    </row>
    <row r="71" spans="1:14" ht="12" customHeight="1">
      <c r="A71" s="172"/>
      <c r="B71" s="172"/>
      <c r="C71" s="43"/>
      <c r="D71" s="219" t="s">
        <v>529</v>
      </c>
      <c r="E71" s="42"/>
      <c r="F71" s="41">
        <v>105</v>
      </c>
      <c r="G71" s="41">
        <v>11</v>
      </c>
      <c r="H71" s="41">
        <v>0</v>
      </c>
      <c r="I71" s="41">
        <v>2</v>
      </c>
      <c r="J71" s="41">
        <v>0</v>
      </c>
      <c r="K71" s="41">
        <v>3</v>
      </c>
      <c r="L71" s="41">
        <v>0</v>
      </c>
      <c r="M71" s="41">
        <v>10</v>
      </c>
      <c r="N71" s="41">
        <v>1</v>
      </c>
    </row>
    <row r="72" spans="1:14" ht="12" customHeight="1">
      <c r="A72" s="172"/>
      <c r="B72" s="172"/>
      <c r="C72" s="40"/>
      <c r="D72" s="220"/>
      <c r="E72" s="39"/>
      <c r="F72" s="37">
        <f t="shared" ref="F72:N86" si="5">IF(F71=0,0,F71/$F71)</f>
        <v>1</v>
      </c>
      <c r="G72" s="37">
        <f>IF(G71=0,0,G71/$F71)</f>
        <v>0.10476190476190476</v>
      </c>
      <c r="H72" s="37">
        <f>IF(H71=0,0,H71/$F71)</f>
        <v>0</v>
      </c>
      <c r="I72" s="37">
        <f>IF(I71=0,0,I71/$F71)</f>
        <v>1.9047619047619049E-2</v>
      </c>
      <c r="J72" s="37">
        <f>IF(J71=0,0,J71/$F71)</f>
        <v>0</v>
      </c>
      <c r="K72" s="37">
        <f t="shared" si="5"/>
        <v>2.8571428571428571E-2</v>
      </c>
      <c r="L72" s="37">
        <f>IF(L71=0,0,L71/$F71)</f>
        <v>0</v>
      </c>
      <c r="M72" s="37">
        <f t="shared" si="5"/>
        <v>9.5238095238095233E-2</v>
      </c>
      <c r="N72" s="37">
        <f t="shared" si="5"/>
        <v>9.5238095238095247E-3</v>
      </c>
    </row>
    <row r="73" spans="1:14" ht="12" customHeight="1">
      <c r="A73" s="172"/>
      <c r="B73" s="172"/>
      <c r="C73" s="43"/>
      <c r="D73" s="219" t="s">
        <v>530</v>
      </c>
      <c r="E73" s="42"/>
      <c r="F73" s="41">
        <v>2740</v>
      </c>
      <c r="G73" s="41">
        <v>183</v>
      </c>
      <c r="H73" s="41">
        <v>26</v>
      </c>
      <c r="I73" s="41">
        <v>124</v>
      </c>
      <c r="J73" s="41">
        <v>3</v>
      </c>
      <c r="K73" s="41">
        <v>228</v>
      </c>
      <c r="L73" s="41">
        <v>15</v>
      </c>
      <c r="M73" s="41">
        <v>168</v>
      </c>
      <c r="N73" s="41">
        <v>20</v>
      </c>
    </row>
    <row r="74" spans="1:14" ht="12" customHeight="1">
      <c r="A74" s="172"/>
      <c r="B74" s="172"/>
      <c r="C74" s="40"/>
      <c r="D74" s="220"/>
      <c r="E74" s="39"/>
      <c r="F74" s="37">
        <f t="shared" si="5"/>
        <v>1</v>
      </c>
      <c r="G74" s="37">
        <f>IF(G73=0,0,G73/$F73)</f>
        <v>6.6788321167883205E-2</v>
      </c>
      <c r="H74" s="37">
        <f>IF(H73=0,0,H73/$F73)</f>
        <v>9.4890510948905105E-3</v>
      </c>
      <c r="I74" s="37">
        <f>IF(I73=0,0,I73/$F73)</f>
        <v>4.5255474452554748E-2</v>
      </c>
      <c r="J74" s="37">
        <f>IF(J73=0,0,J73/$F73)</f>
        <v>1.0948905109489052E-3</v>
      </c>
      <c r="K74" s="37">
        <f t="shared" si="5"/>
        <v>8.3211678832116789E-2</v>
      </c>
      <c r="L74" s="37">
        <f>IF(L73=0,0,L73/$F73)</f>
        <v>5.4744525547445258E-3</v>
      </c>
      <c r="M74" s="37">
        <f t="shared" si="5"/>
        <v>6.1313868613138686E-2</v>
      </c>
      <c r="N74" s="37">
        <f t="shared" si="5"/>
        <v>7.2992700729927005E-3</v>
      </c>
    </row>
    <row r="75" spans="1:14" ht="12" customHeight="1">
      <c r="A75" s="172"/>
      <c r="B75" s="172"/>
      <c r="C75" s="43"/>
      <c r="D75" s="219" t="s">
        <v>13</v>
      </c>
      <c r="E75" s="42"/>
      <c r="F75" s="41">
        <v>824</v>
      </c>
      <c r="G75" s="41">
        <v>29</v>
      </c>
      <c r="H75" s="41">
        <v>2</v>
      </c>
      <c r="I75" s="41">
        <v>58</v>
      </c>
      <c r="J75" s="41">
        <v>0</v>
      </c>
      <c r="K75" s="41">
        <v>91</v>
      </c>
      <c r="L75" s="41">
        <v>2</v>
      </c>
      <c r="M75" s="41">
        <v>126</v>
      </c>
      <c r="N75" s="41">
        <v>5</v>
      </c>
    </row>
    <row r="76" spans="1:14" ht="12" customHeight="1">
      <c r="A76" s="172"/>
      <c r="B76" s="172"/>
      <c r="C76" s="40"/>
      <c r="D76" s="220"/>
      <c r="E76" s="39"/>
      <c r="F76" s="37">
        <f t="shared" si="5"/>
        <v>1</v>
      </c>
      <c r="G76" s="37">
        <f>IF(G75=0,0,G75/$F75)</f>
        <v>3.5194174757281552E-2</v>
      </c>
      <c r="H76" s="37">
        <f>IF(H75=0,0,H75/$F75)</f>
        <v>2.4271844660194173E-3</v>
      </c>
      <c r="I76" s="37">
        <f>IF(I75=0,0,I75/$F75)</f>
        <v>7.0388349514563103E-2</v>
      </c>
      <c r="J76" s="37">
        <f>IF(J75=0,0,J75/$F75)</f>
        <v>0</v>
      </c>
      <c r="K76" s="37">
        <f t="shared" si="5"/>
        <v>0.1104368932038835</v>
      </c>
      <c r="L76" s="37">
        <f>IF(L75=0,0,L75/$F75)</f>
        <v>2.4271844660194173E-3</v>
      </c>
      <c r="M76" s="37">
        <f t="shared" si="5"/>
        <v>0.15291262135922329</v>
      </c>
      <c r="N76" s="37">
        <f t="shared" si="5"/>
        <v>6.0679611650485436E-3</v>
      </c>
    </row>
    <row r="77" spans="1:14" ht="12" customHeight="1">
      <c r="A77" s="172"/>
      <c r="B77" s="172"/>
      <c r="C77" s="43"/>
      <c r="D77" s="219" t="s">
        <v>531</v>
      </c>
      <c r="E77" s="42"/>
      <c r="F77" s="41">
        <v>809</v>
      </c>
      <c r="G77" s="41">
        <v>32</v>
      </c>
      <c r="H77" s="41">
        <v>1</v>
      </c>
      <c r="I77" s="41">
        <v>47</v>
      </c>
      <c r="J77" s="41">
        <v>6</v>
      </c>
      <c r="K77" s="41">
        <v>81</v>
      </c>
      <c r="L77" s="41">
        <v>8</v>
      </c>
      <c r="M77" s="41">
        <v>164</v>
      </c>
      <c r="N77" s="41">
        <v>20</v>
      </c>
    </row>
    <row r="78" spans="1:14" ht="12" customHeight="1">
      <c r="A78" s="172"/>
      <c r="B78" s="172"/>
      <c r="C78" s="40"/>
      <c r="D78" s="220"/>
      <c r="E78" s="39"/>
      <c r="F78" s="37">
        <f t="shared" si="5"/>
        <v>1</v>
      </c>
      <c r="G78" s="37">
        <f>IF(G77=0,0,G77/$F77)</f>
        <v>3.9555006180469712E-2</v>
      </c>
      <c r="H78" s="37">
        <f>IF(H77=0,0,H77/$F77)</f>
        <v>1.2360939431396785E-3</v>
      </c>
      <c r="I78" s="37">
        <f>IF(I77=0,0,I77/$F77)</f>
        <v>5.8096415327564897E-2</v>
      </c>
      <c r="J78" s="37">
        <f>IF(J77=0,0,J77/$F77)</f>
        <v>7.4165636588380719E-3</v>
      </c>
      <c r="K78" s="37">
        <f t="shared" si="5"/>
        <v>0.10012360939431397</v>
      </c>
      <c r="L78" s="37">
        <f>IF(L77=0,0,L77/$F77)</f>
        <v>9.8887515451174281E-3</v>
      </c>
      <c r="M78" s="37">
        <f t="shared" si="5"/>
        <v>0.20271940667490729</v>
      </c>
      <c r="N78" s="37">
        <f t="shared" si="5"/>
        <v>2.4721878862793572E-2</v>
      </c>
    </row>
    <row r="79" spans="1:14" ht="12" customHeight="1">
      <c r="A79" s="172"/>
      <c r="B79" s="172"/>
      <c r="C79" s="43"/>
      <c r="D79" s="219" t="s">
        <v>532</v>
      </c>
      <c r="E79" s="42"/>
      <c r="F79" s="41">
        <v>1907</v>
      </c>
      <c r="G79" s="41">
        <v>52</v>
      </c>
      <c r="H79" s="41">
        <v>9</v>
      </c>
      <c r="I79" s="41">
        <v>29</v>
      </c>
      <c r="J79" s="41">
        <v>3</v>
      </c>
      <c r="K79" s="41">
        <v>61</v>
      </c>
      <c r="L79" s="41">
        <v>1</v>
      </c>
      <c r="M79" s="41">
        <v>99</v>
      </c>
      <c r="N79" s="41">
        <v>15</v>
      </c>
    </row>
    <row r="80" spans="1:14" ht="12" customHeight="1">
      <c r="A80" s="172"/>
      <c r="B80" s="172"/>
      <c r="C80" s="40"/>
      <c r="D80" s="220"/>
      <c r="E80" s="39"/>
      <c r="F80" s="37">
        <f t="shared" si="5"/>
        <v>1</v>
      </c>
      <c r="G80" s="37">
        <f>IF(G79=0,0,G79/$F79)</f>
        <v>2.7267960146827478E-2</v>
      </c>
      <c r="H80" s="37">
        <f>IF(H79=0,0,H79/$F79)</f>
        <v>4.7194546407970635E-3</v>
      </c>
      <c r="I80" s="37">
        <f>IF(I79=0,0,I79/$F79)</f>
        <v>1.5207131620346093E-2</v>
      </c>
      <c r="J80" s="37">
        <f>IF(J79=0,0,J79/$F79)</f>
        <v>1.5731515469323545E-3</v>
      </c>
      <c r="K80" s="37">
        <f t="shared" si="5"/>
        <v>3.1987414787624541E-2</v>
      </c>
      <c r="L80" s="37">
        <f>IF(L79=0,0,L79/$F79)</f>
        <v>5.243838489774515E-4</v>
      </c>
      <c r="M80" s="37">
        <f t="shared" si="5"/>
        <v>5.1914001048767699E-2</v>
      </c>
      <c r="N80" s="37">
        <f t="shared" si="5"/>
        <v>7.8657577346617717E-3</v>
      </c>
    </row>
    <row r="81" spans="1:14" ht="12" customHeight="1">
      <c r="A81" s="172"/>
      <c r="B81" s="172"/>
      <c r="C81" s="43"/>
      <c r="D81" s="219" t="s">
        <v>10</v>
      </c>
      <c r="E81" s="42"/>
      <c r="F81" s="41">
        <v>5293</v>
      </c>
      <c r="G81" s="41">
        <v>195</v>
      </c>
      <c r="H81" s="41">
        <v>46</v>
      </c>
      <c r="I81" s="41">
        <v>115</v>
      </c>
      <c r="J81" s="41">
        <v>16</v>
      </c>
      <c r="K81" s="41">
        <v>243</v>
      </c>
      <c r="L81" s="41">
        <v>39</v>
      </c>
      <c r="M81" s="41">
        <v>260</v>
      </c>
      <c r="N81" s="41">
        <v>95</v>
      </c>
    </row>
    <row r="82" spans="1:14" ht="12" customHeight="1">
      <c r="A82" s="172"/>
      <c r="B82" s="172"/>
      <c r="C82" s="40"/>
      <c r="D82" s="220"/>
      <c r="E82" s="39"/>
      <c r="F82" s="37">
        <f t="shared" si="5"/>
        <v>1</v>
      </c>
      <c r="G82" s="37">
        <f>IF(G81=0,0,G81/$F81)</f>
        <v>3.6841110901190251E-2</v>
      </c>
      <c r="H82" s="37">
        <f>IF(H81=0,0,H81/$F81)</f>
        <v>8.690723597203855E-3</v>
      </c>
      <c r="I82" s="37">
        <f>IF(I81=0,0,I81/$F81)</f>
        <v>2.1726808993009637E-2</v>
      </c>
      <c r="J82" s="37">
        <f>IF(J81=0,0,J81/$F81)</f>
        <v>3.0228603816361234E-3</v>
      </c>
      <c r="K82" s="37">
        <f t="shared" si="5"/>
        <v>4.590969204609862E-2</v>
      </c>
      <c r="L82" s="37">
        <f>IF(L81=0,0,L81/$F81)</f>
        <v>7.36822218023805E-3</v>
      </c>
      <c r="M82" s="37">
        <f t="shared" si="5"/>
        <v>4.9121481201586999E-2</v>
      </c>
      <c r="N82" s="37">
        <f t="shared" si="5"/>
        <v>1.794823351596448E-2</v>
      </c>
    </row>
    <row r="83" spans="1:14" ht="12" customHeight="1">
      <c r="A83" s="172"/>
      <c r="B83" s="172"/>
      <c r="C83" s="43"/>
      <c r="D83" s="219" t="s">
        <v>9</v>
      </c>
      <c r="E83" s="42"/>
      <c r="F83" s="41">
        <v>1138</v>
      </c>
      <c r="G83" s="41">
        <v>31</v>
      </c>
      <c r="H83" s="41">
        <v>2</v>
      </c>
      <c r="I83" s="41">
        <v>45</v>
      </c>
      <c r="J83" s="41">
        <v>3</v>
      </c>
      <c r="K83" s="41">
        <v>129</v>
      </c>
      <c r="L83" s="41">
        <v>14</v>
      </c>
      <c r="M83" s="41">
        <v>127</v>
      </c>
      <c r="N83" s="41">
        <v>22</v>
      </c>
    </row>
    <row r="84" spans="1:14" ht="12" customHeight="1">
      <c r="A84" s="172"/>
      <c r="B84" s="172"/>
      <c r="C84" s="40"/>
      <c r="D84" s="220"/>
      <c r="E84" s="39"/>
      <c r="F84" s="37">
        <f t="shared" si="5"/>
        <v>1</v>
      </c>
      <c r="G84" s="37">
        <f>IF(G83=0,0,G83/$F83)</f>
        <v>2.7240773286467488E-2</v>
      </c>
      <c r="H84" s="37">
        <f>IF(H83=0,0,H83/$F83)</f>
        <v>1.7574692442882249E-3</v>
      </c>
      <c r="I84" s="37">
        <f>IF(I83=0,0,I83/$F83)</f>
        <v>3.9543057996485061E-2</v>
      </c>
      <c r="J84" s="37">
        <f>IF(J83=0,0,J83/$F83)</f>
        <v>2.6362038664323375E-3</v>
      </c>
      <c r="K84" s="37">
        <f t="shared" si="5"/>
        <v>0.11335676625659051</v>
      </c>
      <c r="L84" s="37">
        <f>IF(L83=0,0,L83/$F83)</f>
        <v>1.2302284710017574E-2</v>
      </c>
      <c r="M84" s="37">
        <f t="shared" si="5"/>
        <v>0.11159929701230228</v>
      </c>
      <c r="N84" s="37">
        <f t="shared" si="5"/>
        <v>1.9332161687170474E-2</v>
      </c>
    </row>
    <row r="85" spans="1:14" ht="12" customHeight="1">
      <c r="A85" s="172"/>
      <c r="B85" s="172"/>
      <c r="C85" s="43"/>
      <c r="D85" s="219" t="s">
        <v>533</v>
      </c>
      <c r="E85" s="42"/>
      <c r="F85" s="41">
        <v>100</v>
      </c>
      <c r="G85" s="41">
        <v>6</v>
      </c>
      <c r="H85" s="41">
        <v>0</v>
      </c>
      <c r="I85" s="41">
        <v>4</v>
      </c>
      <c r="J85" s="41">
        <v>0</v>
      </c>
      <c r="K85" s="41">
        <v>12</v>
      </c>
      <c r="L85" s="41">
        <v>0</v>
      </c>
      <c r="M85" s="41">
        <v>7</v>
      </c>
      <c r="N85" s="41">
        <v>2</v>
      </c>
    </row>
    <row r="86" spans="1:14" ht="12" customHeight="1">
      <c r="A86" s="172"/>
      <c r="B86" s="172"/>
      <c r="C86" s="40"/>
      <c r="D86" s="220"/>
      <c r="E86" s="39"/>
      <c r="F86" s="37">
        <f t="shared" si="5"/>
        <v>1</v>
      </c>
      <c r="G86" s="37">
        <f>IF(G85=0,0,G85/$F85)</f>
        <v>0.06</v>
      </c>
      <c r="H86" s="37">
        <f>IF(H85=0,0,H85/$F85)</f>
        <v>0</v>
      </c>
      <c r="I86" s="37">
        <f>IF(I85=0,0,I85/$F85)</f>
        <v>0.04</v>
      </c>
      <c r="J86" s="37">
        <f>IF(J85=0,0,J85/$F85)</f>
        <v>0</v>
      </c>
      <c r="K86" s="37">
        <f t="shared" si="5"/>
        <v>0.12</v>
      </c>
      <c r="L86" s="37">
        <f>IF(L85=0,0,L85/$F85)</f>
        <v>0</v>
      </c>
      <c r="M86" s="37">
        <f t="shared" si="5"/>
        <v>7.0000000000000007E-2</v>
      </c>
      <c r="N86" s="37">
        <f t="shared" si="5"/>
        <v>0.02</v>
      </c>
    </row>
    <row r="87" spans="1:14" ht="13.5" customHeight="1">
      <c r="A87" s="172"/>
      <c r="B87" s="172"/>
      <c r="C87" s="43"/>
      <c r="D87" s="224" t="s">
        <v>534</v>
      </c>
      <c r="E87" s="42"/>
      <c r="F87" s="41">
        <v>589</v>
      </c>
      <c r="G87" s="41">
        <v>32</v>
      </c>
      <c r="H87" s="41">
        <v>4</v>
      </c>
      <c r="I87" s="41">
        <v>25</v>
      </c>
      <c r="J87" s="41">
        <v>2</v>
      </c>
      <c r="K87" s="41">
        <v>29</v>
      </c>
      <c r="L87" s="41">
        <v>4</v>
      </c>
      <c r="M87" s="41">
        <v>40</v>
      </c>
      <c r="N87" s="41">
        <v>8</v>
      </c>
    </row>
    <row r="88" spans="1:14" ht="13.5" customHeight="1">
      <c r="A88" s="172"/>
      <c r="B88" s="172"/>
      <c r="C88" s="40"/>
      <c r="D88" s="220"/>
      <c r="E88" s="39"/>
      <c r="F88" s="37">
        <f t="shared" ref="F88:N100" si="6">IF(F87=0,0,F87/$F87)</f>
        <v>1</v>
      </c>
      <c r="G88" s="37">
        <f>IF(G87=0,0,G87/$F87)</f>
        <v>5.4329371816638369E-2</v>
      </c>
      <c r="H88" s="37">
        <f>IF(H87=0,0,H87/$F87)</f>
        <v>6.7911714770797962E-3</v>
      </c>
      <c r="I88" s="37">
        <f>IF(I87=0,0,I87/$F87)</f>
        <v>4.2444821731748725E-2</v>
      </c>
      <c r="J88" s="37">
        <f>IF(J87=0,0,J87/$F87)</f>
        <v>3.3955857385398981E-3</v>
      </c>
      <c r="K88" s="37">
        <f t="shared" si="6"/>
        <v>4.9235993208828523E-2</v>
      </c>
      <c r="L88" s="37">
        <f>IF(L87=0,0,L87/$F87)</f>
        <v>6.7911714770797962E-3</v>
      </c>
      <c r="M88" s="37">
        <f t="shared" si="6"/>
        <v>6.7911714770797965E-2</v>
      </c>
      <c r="N88" s="37">
        <f t="shared" si="6"/>
        <v>1.3582342954159592E-2</v>
      </c>
    </row>
    <row r="89" spans="1:14" ht="12" customHeight="1">
      <c r="A89" s="172"/>
      <c r="B89" s="172"/>
      <c r="C89" s="43"/>
      <c r="D89" s="219" t="s">
        <v>535</v>
      </c>
      <c r="E89" s="42"/>
      <c r="F89" s="41">
        <v>1292</v>
      </c>
      <c r="G89" s="41">
        <v>54</v>
      </c>
      <c r="H89" s="41">
        <v>18</v>
      </c>
      <c r="I89" s="41">
        <v>27</v>
      </c>
      <c r="J89" s="41">
        <v>7</v>
      </c>
      <c r="K89" s="41">
        <v>57</v>
      </c>
      <c r="L89" s="41">
        <v>17</v>
      </c>
      <c r="M89" s="41">
        <v>71</v>
      </c>
      <c r="N89" s="41">
        <v>46</v>
      </c>
    </row>
    <row r="90" spans="1:14" ht="12" customHeight="1">
      <c r="A90" s="172"/>
      <c r="B90" s="172"/>
      <c r="C90" s="40"/>
      <c r="D90" s="220"/>
      <c r="E90" s="39"/>
      <c r="F90" s="37">
        <f t="shared" si="6"/>
        <v>1</v>
      </c>
      <c r="G90" s="37">
        <f>IF(G89=0,0,G89/$F89)</f>
        <v>4.1795665634674919E-2</v>
      </c>
      <c r="H90" s="37">
        <f>IF(H89=0,0,H89/$F89)</f>
        <v>1.393188854489164E-2</v>
      </c>
      <c r="I90" s="37">
        <f>IF(I89=0,0,I89/$F89)</f>
        <v>2.089783281733746E-2</v>
      </c>
      <c r="J90" s="37">
        <f>IF(J89=0,0,J89/$F89)</f>
        <v>5.4179566563467493E-3</v>
      </c>
      <c r="K90" s="37">
        <f t="shared" si="6"/>
        <v>4.4117647058823532E-2</v>
      </c>
      <c r="L90" s="37">
        <f>IF(L89=0,0,L89/$F89)</f>
        <v>1.3157894736842105E-2</v>
      </c>
      <c r="M90" s="37">
        <f t="shared" si="6"/>
        <v>5.4953560371517031E-2</v>
      </c>
      <c r="N90" s="37">
        <f t="shared" si="6"/>
        <v>3.5603715170278639E-2</v>
      </c>
    </row>
    <row r="91" spans="1:14" ht="12" customHeight="1">
      <c r="A91" s="172"/>
      <c r="B91" s="172"/>
      <c r="C91" s="43"/>
      <c r="D91" s="219" t="s">
        <v>536</v>
      </c>
      <c r="E91" s="42"/>
      <c r="F91" s="41">
        <v>258</v>
      </c>
      <c r="G91" s="41">
        <v>25</v>
      </c>
      <c r="H91" s="41">
        <v>6</v>
      </c>
      <c r="I91" s="41">
        <v>6</v>
      </c>
      <c r="J91" s="41">
        <v>0</v>
      </c>
      <c r="K91" s="41">
        <v>8</v>
      </c>
      <c r="L91" s="41">
        <v>1</v>
      </c>
      <c r="M91" s="41">
        <v>15</v>
      </c>
      <c r="N91" s="41">
        <v>2</v>
      </c>
    </row>
    <row r="92" spans="1:14" ht="12" customHeight="1">
      <c r="A92" s="172"/>
      <c r="B92" s="172"/>
      <c r="C92" s="40"/>
      <c r="D92" s="220"/>
      <c r="E92" s="39"/>
      <c r="F92" s="37">
        <f t="shared" si="6"/>
        <v>1</v>
      </c>
      <c r="G92" s="37">
        <f>IF(G91=0,0,G91/$F91)</f>
        <v>9.6899224806201556E-2</v>
      </c>
      <c r="H92" s="37">
        <f>IF(H91=0,0,H91/$F91)</f>
        <v>2.3255813953488372E-2</v>
      </c>
      <c r="I92" s="37">
        <f>IF(I91=0,0,I91/$F91)</f>
        <v>2.3255813953488372E-2</v>
      </c>
      <c r="J92" s="37">
        <f>IF(J91=0,0,J91/$F91)</f>
        <v>0</v>
      </c>
      <c r="K92" s="37">
        <f t="shared" si="6"/>
        <v>3.1007751937984496E-2</v>
      </c>
      <c r="L92" s="37">
        <f>IF(L91=0,0,L91/$F91)</f>
        <v>3.875968992248062E-3</v>
      </c>
      <c r="M92" s="37">
        <f t="shared" si="6"/>
        <v>5.8139534883720929E-2</v>
      </c>
      <c r="N92" s="37">
        <f t="shared" si="6"/>
        <v>7.7519379844961239E-3</v>
      </c>
    </row>
    <row r="93" spans="1:14" ht="12" customHeight="1">
      <c r="A93" s="172"/>
      <c r="B93" s="172"/>
      <c r="C93" s="43"/>
      <c r="D93" s="219" t="s">
        <v>537</v>
      </c>
      <c r="E93" s="42"/>
      <c r="F93" s="41">
        <v>3142</v>
      </c>
      <c r="G93" s="41">
        <v>43</v>
      </c>
      <c r="H93" s="41">
        <v>12</v>
      </c>
      <c r="I93" s="41">
        <v>80</v>
      </c>
      <c r="J93" s="41">
        <v>15</v>
      </c>
      <c r="K93" s="41">
        <v>131</v>
      </c>
      <c r="L93" s="41">
        <v>35</v>
      </c>
      <c r="M93" s="41">
        <v>204</v>
      </c>
      <c r="N93" s="41">
        <v>77</v>
      </c>
    </row>
    <row r="94" spans="1:14" ht="12" customHeight="1">
      <c r="A94" s="172"/>
      <c r="B94" s="172"/>
      <c r="C94" s="40"/>
      <c r="D94" s="220"/>
      <c r="E94" s="39"/>
      <c r="F94" s="37">
        <f t="shared" si="6"/>
        <v>1</v>
      </c>
      <c r="G94" s="37">
        <f>IF(G93=0,0,G93/$F93)</f>
        <v>1.3685550604710375E-2</v>
      </c>
      <c r="H94" s="37">
        <f>IF(H93=0,0,H93/$F93)</f>
        <v>3.8192234245703373E-3</v>
      </c>
      <c r="I94" s="37">
        <f>IF(I93=0,0,I93/$F93)</f>
        <v>2.5461489497135583E-2</v>
      </c>
      <c r="J94" s="37">
        <f>IF(J93=0,0,J93/$F93)</f>
        <v>4.7740292807129216E-3</v>
      </c>
      <c r="K94" s="37">
        <f t="shared" si="6"/>
        <v>4.1693189051559519E-2</v>
      </c>
      <c r="L94" s="37">
        <f>IF(L93=0,0,L93/$F93)</f>
        <v>1.1139401654996817E-2</v>
      </c>
      <c r="M94" s="37">
        <f t="shared" si="6"/>
        <v>6.492679821769573E-2</v>
      </c>
      <c r="N94" s="37">
        <f t="shared" si="6"/>
        <v>2.4506683640993E-2</v>
      </c>
    </row>
    <row r="95" spans="1:14" ht="12" customHeight="1">
      <c r="A95" s="172"/>
      <c r="B95" s="172"/>
      <c r="C95" s="43"/>
      <c r="D95" s="219" t="s">
        <v>538</v>
      </c>
      <c r="E95" s="42"/>
      <c r="F95" s="41">
        <v>14967</v>
      </c>
      <c r="G95" s="41">
        <v>182</v>
      </c>
      <c r="H95" s="41">
        <v>53</v>
      </c>
      <c r="I95" s="41">
        <v>268</v>
      </c>
      <c r="J95" s="41">
        <v>102</v>
      </c>
      <c r="K95" s="41">
        <v>497</v>
      </c>
      <c r="L95" s="41">
        <v>277</v>
      </c>
      <c r="M95" s="41">
        <v>869</v>
      </c>
      <c r="N95" s="41">
        <v>557</v>
      </c>
    </row>
    <row r="96" spans="1:14" ht="12" customHeight="1">
      <c r="A96" s="172"/>
      <c r="B96" s="172"/>
      <c r="C96" s="40"/>
      <c r="D96" s="220"/>
      <c r="E96" s="39"/>
      <c r="F96" s="37">
        <f t="shared" si="6"/>
        <v>1</v>
      </c>
      <c r="G96" s="37">
        <f>IF(G95=0,0,G95/$F95)</f>
        <v>1.2160085521480591E-2</v>
      </c>
      <c r="H96" s="37">
        <f>IF(H95=0,0,H95/$F95)</f>
        <v>3.5411238057058863E-3</v>
      </c>
      <c r="I96" s="37">
        <f>IF(I95=0,0,I95/$F95)</f>
        <v>1.7906059998663727E-2</v>
      </c>
      <c r="J96" s="37">
        <f>IF(J95=0,0,J95/$F95)</f>
        <v>6.8149929845660456E-3</v>
      </c>
      <c r="K96" s="37">
        <f t="shared" si="6"/>
        <v>3.3206387385581612E-2</v>
      </c>
      <c r="L96" s="37">
        <f>IF(L95=0,0,L95/$F95)</f>
        <v>1.8507382909066613E-2</v>
      </c>
      <c r="M96" s="37">
        <f t="shared" si="6"/>
        <v>5.8061067682234249E-2</v>
      </c>
      <c r="N96" s="37">
        <f t="shared" si="6"/>
        <v>3.7215206788267521E-2</v>
      </c>
    </row>
    <row r="97" spans="1:14" ht="12" customHeight="1">
      <c r="A97" s="172"/>
      <c r="B97" s="172"/>
      <c r="C97" s="43"/>
      <c r="D97" s="219" t="s">
        <v>539</v>
      </c>
      <c r="E97" s="42"/>
      <c r="F97" s="41">
        <v>2373</v>
      </c>
      <c r="G97" s="41">
        <v>39</v>
      </c>
      <c r="H97" s="41">
        <v>1</v>
      </c>
      <c r="I97" s="41">
        <v>82</v>
      </c>
      <c r="J97" s="41">
        <v>2</v>
      </c>
      <c r="K97" s="41">
        <v>197</v>
      </c>
      <c r="L97" s="41">
        <v>22</v>
      </c>
      <c r="M97" s="41">
        <v>188</v>
      </c>
      <c r="N97" s="41">
        <v>35</v>
      </c>
    </row>
    <row r="98" spans="1:14" ht="12" customHeight="1">
      <c r="A98" s="172"/>
      <c r="B98" s="172"/>
      <c r="C98" s="40"/>
      <c r="D98" s="220"/>
      <c r="E98" s="39"/>
      <c r="F98" s="37">
        <f t="shared" si="6"/>
        <v>1</v>
      </c>
      <c r="G98" s="37">
        <f>IF(G97=0,0,G97/$F97)</f>
        <v>1.643489254108723E-2</v>
      </c>
      <c r="H98" s="37">
        <f>IF(H97=0,0,H97/$F97)</f>
        <v>4.2140750105351877E-4</v>
      </c>
      <c r="I98" s="37">
        <f>IF(I97=0,0,I97/$F97)</f>
        <v>3.4555415086388534E-2</v>
      </c>
      <c r="J98" s="37">
        <f>IF(J97=0,0,J97/$F97)</f>
        <v>8.4281500210703754E-4</v>
      </c>
      <c r="K98" s="37">
        <f t="shared" si="6"/>
        <v>8.3017277707543191E-2</v>
      </c>
      <c r="L98" s="37">
        <f>IF(L97=0,0,L97/$F97)</f>
        <v>9.2709650231774122E-3</v>
      </c>
      <c r="M98" s="37">
        <f t="shared" si="6"/>
        <v>7.9224610198061526E-2</v>
      </c>
      <c r="N98" s="37">
        <f t="shared" si="6"/>
        <v>1.4749262536873156E-2</v>
      </c>
    </row>
    <row r="99" spans="1:14" ht="12.75" customHeight="1">
      <c r="A99" s="172"/>
      <c r="B99" s="172"/>
      <c r="C99" s="43"/>
      <c r="D99" s="219" t="s">
        <v>540</v>
      </c>
      <c r="E99" s="42"/>
      <c r="F99" s="41">
        <v>5276</v>
      </c>
      <c r="G99" s="41">
        <v>80</v>
      </c>
      <c r="H99" s="41">
        <v>9</v>
      </c>
      <c r="I99" s="41">
        <v>54</v>
      </c>
      <c r="J99" s="41">
        <v>3</v>
      </c>
      <c r="K99" s="41">
        <v>85</v>
      </c>
      <c r="L99" s="41">
        <v>7</v>
      </c>
      <c r="M99" s="41">
        <v>99</v>
      </c>
      <c r="N99" s="41">
        <v>16</v>
      </c>
    </row>
    <row r="100" spans="1:14" ht="12.75" customHeight="1">
      <c r="A100" s="173"/>
      <c r="B100" s="173"/>
      <c r="C100" s="40"/>
      <c r="D100" s="220"/>
      <c r="E100" s="39"/>
      <c r="F100" s="37">
        <f t="shared" si="6"/>
        <v>1</v>
      </c>
      <c r="G100" s="37">
        <f>IF(G99=0,0,G99/$F99)</f>
        <v>1.5163002274450341E-2</v>
      </c>
      <c r="H100" s="37">
        <f>IF(H99=0,0,H99/$F99)</f>
        <v>1.7058377558756635E-3</v>
      </c>
      <c r="I100" s="37">
        <f>IF(I99=0,0,I99/$F99)</f>
        <v>1.023502653525398E-2</v>
      </c>
      <c r="J100" s="37">
        <f>IF(J99=0,0,J99/$F99)</f>
        <v>5.6861258529188779E-4</v>
      </c>
      <c r="K100" s="37">
        <f t="shared" si="6"/>
        <v>1.6110689916603489E-2</v>
      </c>
      <c r="L100" s="37">
        <f>IF(L99=0,0,L99/$F99)</f>
        <v>1.3267626990144049E-3</v>
      </c>
      <c r="M100" s="37">
        <f t="shared" si="6"/>
        <v>1.8764215314632297E-2</v>
      </c>
      <c r="N100" s="37">
        <f t="shared" si="6"/>
        <v>3.0326004548900682E-3</v>
      </c>
    </row>
  </sheetData>
  <mergeCells count="65">
    <mergeCell ref="D97:D98"/>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 ref="D95:D96"/>
    <mergeCell ref="D67:D68"/>
    <mergeCell ref="D45:D46"/>
    <mergeCell ref="D47:D48"/>
    <mergeCell ref="D49:D50"/>
    <mergeCell ref="D51:D52"/>
    <mergeCell ref="D53:D54"/>
    <mergeCell ref="D55:D56"/>
    <mergeCell ref="D57:D58"/>
    <mergeCell ref="D59:D60"/>
    <mergeCell ref="D61:D62"/>
    <mergeCell ref="D63:D64"/>
    <mergeCell ref="D65:D66"/>
    <mergeCell ref="D33:D34"/>
    <mergeCell ref="D35:D36"/>
    <mergeCell ref="D37:D38"/>
    <mergeCell ref="D39:D40"/>
    <mergeCell ref="D41:D42"/>
    <mergeCell ref="D43:D44"/>
    <mergeCell ref="B17:E18"/>
    <mergeCell ref="A19:A100"/>
    <mergeCell ref="B19:B68"/>
    <mergeCell ref="D19:D20"/>
    <mergeCell ref="D21:D22"/>
    <mergeCell ref="D23:D24"/>
    <mergeCell ref="D25:D26"/>
    <mergeCell ref="D27:D28"/>
    <mergeCell ref="D29:D30"/>
    <mergeCell ref="D31:D32"/>
    <mergeCell ref="A9:A18"/>
    <mergeCell ref="B9:E10"/>
    <mergeCell ref="B11:E12"/>
    <mergeCell ref="B13:E14"/>
    <mergeCell ref="B15:E16"/>
    <mergeCell ref="K4:K6"/>
    <mergeCell ref="L4:L6"/>
    <mergeCell ref="M4:M6"/>
    <mergeCell ref="N4:N6"/>
    <mergeCell ref="A7:E8"/>
    <mergeCell ref="A3:E6"/>
    <mergeCell ref="F3:F6"/>
    <mergeCell ref="G3:H3"/>
    <mergeCell ref="I3:J3"/>
    <mergeCell ref="K3:L3"/>
    <mergeCell ref="M3:N3"/>
    <mergeCell ref="G4:G6"/>
    <mergeCell ref="H4:H6"/>
    <mergeCell ref="I4:I6"/>
    <mergeCell ref="J4:J6"/>
  </mergeCells>
  <phoneticPr fontId="2"/>
  <pageMargins left="0.59055118110236227" right="0.19685039370078741" top="0.39370078740157483" bottom="0.39370078740157483" header="0.51181102362204722" footer="0.51181102362204722"/>
  <pageSetup paperSize="9" scale="68"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44"/>
  <sheetViews>
    <sheetView showGridLines="0" view="pageBreakPreview" zoomScaleNormal="100" zoomScaleSheetLayoutView="100" workbookViewId="0">
      <selection activeCell="H1" sqref="H1"/>
    </sheetView>
  </sheetViews>
  <sheetFormatPr defaultRowHeight="13.5"/>
  <cols>
    <col min="1" max="2" width="2.625" style="4" customWidth="1"/>
    <col min="3" max="3" width="1.375" style="4" customWidth="1"/>
    <col min="4" max="4" width="27.625" style="4" customWidth="1"/>
    <col min="5" max="5" width="1.375" style="4" customWidth="1"/>
    <col min="6" max="18" width="7.625" style="3" customWidth="1"/>
    <col min="19" max="16384" width="9" style="3"/>
  </cols>
  <sheetData>
    <row r="1" spans="1:20" ht="14.25">
      <c r="A1" s="18" t="s">
        <v>655</v>
      </c>
    </row>
    <row r="3" spans="1:20" ht="14.25" customHeight="1">
      <c r="A3" s="158" t="s">
        <v>64</v>
      </c>
      <c r="B3" s="159"/>
      <c r="C3" s="159"/>
      <c r="D3" s="159"/>
      <c r="E3" s="160"/>
      <c r="F3" s="167" t="s">
        <v>63</v>
      </c>
      <c r="G3" s="210" t="s">
        <v>370</v>
      </c>
      <c r="H3" s="180"/>
      <c r="I3" s="210" t="s">
        <v>369</v>
      </c>
      <c r="J3" s="180"/>
      <c r="K3" s="210" t="s">
        <v>368</v>
      </c>
      <c r="L3" s="180"/>
      <c r="M3" s="210" t="s">
        <v>367</v>
      </c>
      <c r="N3" s="180"/>
      <c r="O3" s="210" t="s">
        <v>366</v>
      </c>
      <c r="P3" s="180"/>
      <c r="Q3" s="210" t="s">
        <v>365</v>
      </c>
      <c r="R3" s="180"/>
    </row>
    <row r="4" spans="1:20" ht="42" customHeight="1">
      <c r="A4" s="161"/>
      <c r="B4" s="162"/>
      <c r="C4" s="162"/>
      <c r="D4" s="162"/>
      <c r="E4" s="163"/>
      <c r="F4" s="150"/>
      <c r="G4" s="180"/>
      <c r="H4" s="180"/>
      <c r="I4" s="180"/>
      <c r="J4" s="180"/>
      <c r="K4" s="180"/>
      <c r="L4" s="180"/>
      <c r="M4" s="180"/>
      <c r="N4" s="180"/>
      <c r="O4" s="180"/>
      <c r="P4" s="180"/>
      <c r="Q4" s="180"/>
      <c r="R4" s="180"/>
    </row>
    <row r="5" spans="1:20" ht="15" customHeight="1">
      <c r="A5" s="161"/>
      <c r="B5" s="162"/>
      <c r="C5" s="162"/>
      <c r="D5" s="162"/>
      <c r="E5" s="163"/>
      <c r="F5" s="150"/>
      <c r="G5" s="151" t="s">
        <v>52</v>
      </c>
      <c r="H5" s="153" t="s">
        <v>51</v>
      </c>
      <c r="I5" s="151" t="s">
        <v>52</v>
      </c>
      <c r="J5" s="153" t="s">
        <v>51</v>
      </c>
      <c r="K5" s="151" t="s">
        <v>52</v>
      </c>
      <c r="L5" s="153" t="s">
        <v>51</v>
      </c>
      <c r="M5" s="151" t="s">
        <v>52</v>
      </c>
      <c r="N5" s="153" t="s">
        <v>51</v>
      </c>
      <c r="O5" s="151" t="s">
        <v>52</v>
      </c>
      <c r="P5" s="153" t="s">
        <v>51</v>
      </c>
      <c r="Q5" s="151" t="s">
        <v>52</v>
      </c>
      <c r="R5" s="153" t="s">
        <v>51</v>
      </c>
    </row>
    <row r="6" spans="1:20" ht="15" customHeight="1">
      <c r="A6" s="164"/>
      <c r="B6" s="165"/>
      <c r="C6" s="165"/>
      <c r="D6" s="165"/>
      <c r="E6" s="166"/>
      <c r="F6" s="150"/>
      <c r="G6" s="152"/>
      <c r="H6" s="154"/>
      <c r="I6" s="152"/>
      <c r="J6" s="154"/>
      <c r="K6" s="152"/>
      <c r="L6" s="154"/>
      <c r="M6" s="152"/>
      <c r="N6" s="154"/>
      <c r="O6" s="152"/>
      <c r="P6" s="154"/>
      <c r="Q6" s="152"/>
      <c r="R6" s="154"/>
    </row>
    <row r="7" spans="1:20" ht="23.1" customHeight="1">
      <c r="A7" s="155" t="s">
        <v>50</v>
      </c>
      <c r="B7" s="156"/>
      <c r="C7" s="156"/>
      <c r="D7" s="156"/>
      <c r="E7" s="157"/>
      <c r="F7" s="10">
        <f t="shared" ref="F7:F53" si="0">SUM(G7,I7,K7,M7,O7,Q7)</f>
        <v>912</v>
      </c>
      <c r="G7" s="9">
        <f>SUM(G8:G12)</f>
        <v>366</v>
      </c>
      <c r="H7" s="8">
        <f t="shared" ref="H7:H53" si="1">IF(G7=0,0,G7/$F7*100)</f>
        <v>40.131578947368425</v>
      </c>
      <c r="I7" s="9">
        <f>SUM(I8:I12)</f>
        <v>95</v>
      </c>
      <c r="J7" s="8">
        <f t="shared" ref="J7:J53" si="2">IF(I7=0,0,I7/$F7*100)</f>
        <v>10.416666666666668</v>
      </c>
      <c r="K7" s="9">
        <f>SUM(K8:K12)</f>
        <v>187</v>
      </c>
      <c r="L7" s="8">
        <f t="shared" ref="L7:L53" si="3">IF(K7=0,0,K7/$F7*100)</f>
        <v>20.504385964912281</v>
      </c>
      <c r="M7" s="9">
        <f>SUM(M8:M12)</f>
        <v>235</v>
      </c>
      <c r="N7" s="8">
        <f t="shared" ref="N7:N53" si="4">IF(M7=0,0,M7/$F7*100)</f>
        <v>25.767543859649123</v>
      </c>
      <c r="O7" s="9">
        <f>SUM(O8:O12)</f>
        <v>1</v>
      </c>
      <c r="P7" s="8">
        <f t="shared" ref="P7:P53" si="5">IF(O7=0,0,O7/$F7*100)</f>
        <v>0.10964912280701754</v>
      </c>
      <c r="Q7" s="9">
        <f>SUM(Q8:Q12)</f>
        <v>28</v>
      </c>
      <c r="R7" s="8">
        <f t="shared" ref="R7:R53" si="6">IF(Q7=0,0,Q7/$F7*100)</f>
        <v>3.070175438596491</v>
      </c>
      <c r="S7" s="54"/>
      <c r="T7" s="54"/>
    </row>
    <row r="8" spans="1:20" ht="23.1" customHeight="1">
      <c r="A8" s="174" t="s">
        <v>49</v>
      </c>
      <c r="B8" s="177" t="s">
        <v>48</v>
      </c>
      <c r="C8" s="178"/>
      <c r="D8" s="178"/>
      <c r="E8" s="179"/>
      <c r="F8" s="10">
        <f t="shared" si="0"/>
        <v>277</v>
      </c>
      <c r="G8" s="9">
        <v>59</v>
      </c>
      <c r="H8" s="8">
        <f t="shared" si="1"/>
        <v>21.299638989169676</v>
      </c>
      <c r="I8" s="9">
        <v>32</v>
      </c>
      <c r="J8" s="8">
        <f t="shared" si="2"/>
        <v>11.552346570397113</v>
      </c>
      <c r="K8" s="9">
        <v>81</v>
      </c>
      <c r="L8" s="8">
        <f t="shared" si="3"/>
        <v>29.241877256317689</v>
      </c>
      <c r="M8" s="9">
        <v>91</v>
      </c>
      <c r="N8" s="8">
        <f t="shared" si="4"/>
        <v>32.851985559566785</v>
      </c>
      <c r="O8" s="9">
        <v>0</v>
      </c>
      <c r="P8" s="8">
        <f t="shared" si="5"/>
        <v>0</v>
      </c>
      <c r="Q8" s="9">
        <v>14</v>
      </c>
      <c r="R8" s="8">
        <f t="shared" si="6"/>
        <v>5.0541516245487363</v>
      </c>
      <c r="S8" s="54"/>
      <c r="T8" s="54"/>
    </row>
    <row r="9" spans="1:20" ht="23.1" customHeight="1">
      <c r="A9" s="175"/>
      <c r="B9" s="177" t="s">
        <v>47</v>
      </c>
      <c r="C9" s="178"/>
      <c r="D9" s="178"/>
      <c r="E9" s="179"/>
      <c r="F9" s="10">
        <f t="shared" si="0"/>
        <v>147</v>
      </c>
      <c r="G9" s="9">
        <v>48</v>
      </c>
      <c r="H9" s="8">
        <f t="shared" si="1"/>
        <v>32.653061224489797</v>
      </c>
      <c r="I9" s="9">
        <v>18</v>
      </c>
      <c r="J9" s="8">
        <f t="shared" si="2"/>
        <v>12.244897959183673</v>
      </c>
      <c r="K9" s="9">
        <v>29</v>
      </c>
      <c r="L9" s="8">
        <f t="shared" si="3"/>
        <v>19.727891156462583</v>
      </c>
      <c r="M9" s="9">
        <v>50</v>
      </c>
      <c r="N9" s="8">
        <f t="shared" si="4"/>
        <v>34.013605442176868</v>
      </c>
      <c r="O9" s="9">
        <v>0</v>
      </c>
      <c r="P9" s="8">
        <f t="shared" si="5"/>
        <v>0</v>
      </c>
      <c r="Q9" s="9">
        <v>2</v>
      </c>
      <c r="R9" s="8">
        <f t="shared" si="6"/>
        <v>1.3605442176870748</v>
      </c>
      <c r="S9" s="54"/>
      <c r="T9" s="54"/>
    </row>
    <row r="10" spans="1:20" ht="23.1" customHeight="1">
      <c r="A10" s="175"/>
      <c r="B10" s="177" t="s">
        <v>46</v>
      </c>
      <c r="C10" s="178"/>
      <c r="D10" s="178"/>
      <c r="E10" s="179"/>
      <c r="F10" s="10">
        <f t="shared" si="0"/>
        <v>222</v>
      </c>
      <c r="G10" s="9">
        <v>94</v>
      </c>
      <c r="H10" s="8">
        <f t="shared" si="1"/>
        <v>42.342342342342342</v>
      </c>
      <c r="I10" s="9">
        <v>25</v>
      </c>
      <c r="J10" s="8">
        <f t="shared" si="2"/>
        <v>11.261261261261261</v>
      </c>
      <c r="K10" s="9">
        <v>45</v>
      </c>
      <c r="L10" s="8">
        <f t="shared" si="3"/>
        <v>20.27027027027027</v>
      </c>
      <c r="M10" s="9">
        <v>50</v>
      </c>
      <c r="N10" s="8">
        <f t="shared" si="4"/>
        <v>22.522522522522522</v>
      </c>
      <c r="O10" s="9">
        <v>1</v>
      </c>
      <c r="P10" s="8">
        <f t="shared" si="5"/>
        <v>0.45045045045045046</v>
      </c>
      <c r="Q10" s="9">
        <v>7</v>
      </c>
      <c r="R10" s="8">
        <f t="shared" si="6"/>
        <v>3.1531531531531529</v>
      </c>
      <c r="S10" s="54"/>
      <c r="T10" s="54"/>
    </row>
    <row r="11" spans="1:20" ht="23.1" customHeight="1">
      <c r="A11" s="175"/>
      <c r="B11" s="177" t="s">
        <v>45</v>
      </c>
      <c r="C11" s="178"/>
      <c r="D11" s="178"/>
      <c r="E11" s="179"/>
      <c r="F11" s="10">
        <f t="shared" si="0"/>
        <v>75</v>
      </c>
      <c r="G11" s="9">
        <v>34</v>
      </c>
      <c r="H11" s="8">
        <f t="shared" si="1"/>
        <v>45.333333333333329</v>
      </c>
      <c r="I11" s="9">
        <v>8</v>
      </c>
      <c r="J11" s="8">
        <f t="shared" si="2"/>
        <v>10.666666666666668</v>
      </c>
      <c r="K11" s="9">
        <v>15</v>
      </c>
      <c r="L11" s="8">
        <f t="shared" si="3"/>
        <v>20</v>
      </c>
      <c r="M11" s="9">
        <v>18</v>
      </c>
      <c r="N11" s="8">
        <f t="shared" si="4"/>
        <v>24</v>
      </c>
      <c r="O11" s="9">
        <v>0</v>
      </c>
      <c r="P11" s="8">
        <f t="shared" si="5"/>
        <v>0</v>
      </c>
      <c r="Q11" s="9">
        <v>0</v>
      </c>
      <c r="R11" s="8">
        <f t="shared" si="6"/>
        <v>0</v>
      </c>
      <c r="S11" s="54"/>
      <c r="T11" s="54"/>
    </row>
    <row r="12" spans="1:20" ht="23.1" customHeight="1">
      <c r="A12" s="176"/>
      <c r="B12" s="177" t="s">
        <v>44</v>
      </c>
      <c r="C12" s="178"/>
      <c r="D12" s="178"/>
      <c r="E12" s="179"/>
      <c r="F12" s="10">
        <f t="shared" si="0"/>
        <v>191</v>
      </c>
      <c r="G12" s="9">
        <v>131</v>
      </c>
      <c r="H12" s="8">
        <f t="shared" si="1"/>
        <v>68.586387434554979</v>
      </c>
      <c r="I12" s="9">
        <v>12</v>
      </c>
      <c r="J12" s="8">
        <f t="shared" si="2"/>
        <v>6.2827225130890048</v>
      </c>
      <c r="K12" s="9">
        <v>17</v>
      </c>
      <c r="L12" s="8">
        <f t="shared" si="3"/>
        <v>8.9005235602094235</v>
      </c>
      <c r="M12" s="9">
        <v>26</v>
      </c>
      <c r="N12" s="8">
        <f t="shared" si="4"/>
        <v>13.612565445026178</v>
      </c>
      <c r="O12" s="9">
        <v>0</v>
      </c>
      <c r="P12" s="8">
        <f t="shared" si="5"/>
        <v>0</v>
      </c>
      <c r="Q12" s="9">
        <v>5</v>
      </c>
      <c r="R12" s="8">
        <f t="shared" si="6"/>
        <v>2.6178010471204187</v>
      </c>
      <c r="S12" s="54"/>
      <c r="T12" s="54"/>
    </row>
    <row r="13" spans="1:20" ht="23.1" customHeight="1">
      <c r="A13" s="171" t="s">
        <v>43</v>
      </c>
      <c r="B13" s="171" t="s">
        <v>42</v>
      </c>
      <c r="C13" s="13"/>
      <c r="D13" s="14" t="s">
        <v>16</v>
      </c>
      <c r="E13" s="11"/>
      <c r="F13" s="10">
        <f t="shared" si="0"/>
        <v>231</v>
      </c>
      <c r="G13" s="9">
        <f>SUM(G14:G37)</f>
        <v>99</v>
      </c>
      <c r="H13" s="8">
        <f t="shared" si="1"/>
        <v>42.857142857142854</v>
      </c>
      <c r="I13" s="9">
        <f>SUM(I14:I37)</f>
        <v>32</v>
      </c>
      <c r="J13" s="8">
        <f t="shared" si="2"/>
        <v>13.852813852813853</v>
      </c>
      <c r="K13" s="9">
        <f>SUM(K14:K37)</f>
        <v>42</v>
      </c>
      <c r="L13" s="8">
        <f t="shared" si="3"/>
        <v>18.181818181818183</v>
      </c>
      <c r="M13" s="9">
        <f>SUM(M14:M37)</f>
        <v>55</v>
      </c>
      <c r="N13" s="8">
        <f t="shared" si="4"/>
        <v>23.809523809523807</v>
      </c>
      <c r="O13" s="9">
        <f>SUM(O14:O37)</f>
        <v>1</v>
      </c>
      <c r="P13" s="8">
        <f t="shared" si="5"/>
        <v>0.4329004329004329</v>
      </c>
      <c r="Q13" s="9">
        <f>SUM(Q14:Q37)</f>
        <v>2</v>
      </c>
      <c r="R13" s="8">
        <f t="shared" si="6"/>
        <v>0.86580086580086579</v>
      </c>
      <c r="S13" s="54"/>
      <c r="T13" s="54"/>
    </row>
    <row r="14" spans="1:20" ht="23.1" customHeight="1">
      <c r="A14" s="172"/>
      <c r="B14" s="172"/>
      <c r="C14" s="13"/>
      <c r="D14" s="14" t="s">
        <v>364</v>
      </c>
      <c r="E14" s="11"/>
      <c r="F14" s="10">
        <f t="shared" si="0"/>
        <v>27</v>
      </c>
      <c r="G14" s="9">
        <v>15</v>
      </c>
      <c r="H14" s="8">
        <f t="shared" si="1"/>
        <v>55.555555555555557</v>
      </c>
      <c r="I14" s="9">
        <v>4</v>
      </c>
      <c r="J14" s="8">
        <f t="shared" si="2"/>
        <v>14.814814814814813</v>
      </c>
      <c r="K14" s="9">
        <v>3</v>
      </c>
      <c r="L14" s="8">
        <f t="shared" si="3"/>
        <v>11.111111111111111</v>
      </c>
      <c r="M14" s="9">
        <v>5</v>
      </c>
      <c r="N14" s="8">
        <f t="shared" si="4"/>
        <v>18.518518518518519</v>
      </c>
      <c r="O14" s="9">
        <v>0</v>
      </c>
      <c r="P14" s="8">
        <f t="shared" si="5"/>
        <v>0</v>
      </c>
      <c r="Q14" s="9">
        <v>0</v>
      </c>
      <c r="R14" s="8">
        <f t="shared" si="6"/>
        <v>0</v>
      </c>
      <c r="S14" s="54"/>
      <c r="T14" s="54"/>
    </row>
    <row r="15" spans="1:20" ht="23.1" customHeight="1">
      <c r="A15" s="172"/>
      <c r="B15" s="172"/>
      <c r="C15" s="13"/>
      <c r="D15" s="14" t="s">
        <v>363</v>
      </c>
      <c r="E15" s="11"/>
      <c r="F15" s="10">
        <f t="shared" si="0"/>
        <v>4</v>
      </c>
      <c r="G15" s="9">
        <v>2</v>
      </c>
      <c r="H15" s="8">
        <f t="shared" si="1"/>
        <v>50</v>
      </c>
      <c r="I15" s="9">
        <v>0</v>
      </c>
      <c r="J15" s="8">
        <f t="shared" si="2"/>
        <v>0</v>
      </c>
      <c r="K15" s="9">
        <v>0</v>
      </c>
      <c r="L15" s="8">
        <f t="shared" si="3"/>
        <v>0</v>
      </c>
      <c r="M15" s="9">
        <v>2</v>
      </c>
      <c r="N15" s="8">
        <f t="shared" si="4"/>
        <v>50</v>
      </c>
      <c r="O15" s="9">
        <v>0</v>
      </c>
      <c r="P15" s="8">
        <f t="shared" si="5"/>
        <v>0</v>
      </c>
      <c r="Q15" s="9">
        <v>0</v>
      </c>
      <c r="R15" s="8">
        <f t="shared" si="6"/>
        <v>0</v>
      </c>
      <c r="S15" s="54"/>
      <c r="T15" s="54"/>
    </row>
    <row r="16" spans="1:20" ht="23.1" customHeight="1">
      <c r="A16" s="172"/>
      <c r="B16" s="172"/>
      <c r="C16" s="13"/>
      <c r="D16" s="14" t="s">
        <v>362</v>
      </c>
      <c r="E16" s="11"/>
      <c r="F16" s="10">
        <f t="shared" si="0"/>
        <v>20</v>
      </c>
      <c r="G16" s="9">
        <v>8</v>
      </c>
      <c r="H16" s="8">
        <f t="shared" si="1"/>
        <v>40</v>
      </c>
      <c r="I16" s="9">
        <v>4</v>
      </c>
      <c r="J16" s="8">
        <f t="shared" si="2"/>
        <v>20</v>
      </c>
      <c r="K16" s="9">
        <v>3</v>
      </c>
      <c r="L16" s="8">
        <f t="shared" si="3"/>
        <v>15</v>
      </c>
      <c r="M16" s="9">
        <v>4</v>
      </c>
      <c r="N16" s="8">
        <f t="shared" si="4"/>
        <v>20</v>
      </c>
      <c r="O16" s="9">
        <v>1</v>
      </c>
      <c r="P16" s="8">
        <f t="shared" si="5"/>
        <v>5</v>
      </c>
      <c r="Q16" s="9">
        <v>0</v>
      </c>
      <c r="R16" s="8">
        <f t="shared" si="6"/>
        <v>0</v>
      </c>
      <c r="S16" s="54"/>
      <c r="T16" s="54"/>
    </row>
    <row r="17" spans="1:20" ht="23.1" customHeight="1">
      <c r="A17" s="172"/>
      <c r="B17" s="172"/>
      <c r="C17" s="13"/>
      <c r="D17" s="14" t="s">
        <v>361</v>
      </c>
      <c r="E17" s="11"/>
      <c r="F17" s="10">
        <f t="shared" si="0"/>
        <v>2</v>
      </c>
      <c r="G17" s="9">
        <v>1</v>
      </c>
      <c r="H17" s="8">
        <f t="shared" si="1"/>
        <v>50</v>
      </c>
      <c r="I17" s="9">
        <v>0</v>
      </c>
      <c r="J17" s="8">
        <f t="shared" si="2"/>
        <v>0</v>
      </c>
      <c r="K17" s="9">
        <v>0</v>
      </c>
      <c r="L17" s="8">
        <f t="shared" si="3"/>
        <v>0</v>
      </c>
      <c r="M17" s="9">
        <v>1</v>
      </c>
      <c r="N17" s="8">
        <f t="shared" si="4"/>
        <v>50</v>
      </c>
      <c r="O17" s="9">
        <v>0</v>
      </c>
      <c r="P17" s="8">
        <f t="shared" si="5"/>
        <v>0</v>
      </c>
      <c r="Q17" s="9">
        <v>0</v>
      </c>
      <c r="R17" s="8">
        <f t="shared" si="6"/>
        <v>0</v>
      </c>
      <c r="S17" s="54"/>
      <c r="T17" s="54"/>
    </row>
    <row r="18" spans="1:20" ht="23.1" customHeight="1">
      <c r="A18" s="172"/>
      <c r="B18" s="172"/>
      <c r="C18" s="13"/>
      <c r="D18" s="14" t="s">
        <v>360</v>
      </c>
      <c r="E18" s="11"/>
      <c r="F18" s="10">
        <f t="shared" si="0"/>
        <v>5</v>
      </c>
      <c r="G18" s="9">
        <v>3</v>
      </c>
      <c r="H18" s="8">
        <f t="shared" si="1"/>
        <v>60</v>
      </c>
      <c r="I18" s="9">
        <v>1</v>
      </c>
      <c r="J18" s="8">
        <f t="shared" si="2"/>
        <v>20</v>
      </c>
      <c r="K18" s="9">
        <v>0</v>
      </c>
      <c r="L18" s="8">
        <f t="shared" si="3"/>
        <v>0</v>
      </c>
      <c r="M18" s="9">
        <v>1</v>
      </c>
      <c r="N18" s="8">
        <f t="shared" si="4"/>
        <v>20</v>
      </c>
      <c r="O18" s="9">
        <v>0</v>
      </c>
      <c r="P18" s="8">
        <f t="shared" si="5"/>
        <v>0</v>
      </c>
      <c r="Q18" s="9">
        <v>0</v>
      </c>
      <c r="R18" s="8">
        <f t="shared" si="6"/>
        <v>0</v>
      </c>
      <c r="S18" s="54"/>
      <c r="T18" s="54"/>
    </row>
    <row r="19" spans="1:20" ht="23.1" customHeight="1">
      <c r="A19" s="172"/>
      <c r="B19" s="172"/>
      <c r="C19" s="13"/>
      <c r="D19" s="14" t="s">
        <v>359</v>
      </c>
      <c r="E19" s="11"/>
      <c r="F19" s="10">
        <f t="shared" si="0"/>
        <v>1</v>
      </c>
      <c r="G19" s="9">
        <v>1</v>
      </c>
      <c r="H19" s="8">
        <f t="shared" si="1"/>
        <v>100</v>
      </c>
      <c r="I19" s="9">
        <v>0</v>
      </c>
      <c r="J19" s="8">
        <f t="shared" si="2"/>
        <v>0</v>
      </c>
      <c r="K19" s="9">
        <v>0</v>
      </c>
      <c r="L19" s="8">
        <f t="shared" si="3"/>
        <v>0</v>
      </c>
      <c r="M19" s="9">
        <v>0</v>
      </c>
      <c r="N19" s="8">
        <f t="shared" si="4"/>
        <v>0</v>
      </c>
      <c r="O19" s="9">
        <v>0</v>
      </c>
      <c r="P19" s="8">
        <f t="shared" si="5"/>
        <v>0</v>
      </c>
      <c r="Q19" s="9">
        <v>0</v>
      </c>
      <c r="R19" s="8">
        <f t="shared" si="6"/>
        <v>0</v>
      </c>
      <c r="S19" s="54"/>
      <c r="T19" s="54"/>
    </row>
    <row r="20" spans="1:20" ht="23.1" customHeight="1">
      <c r="A20" s="172"/>
      <c r="B20" s="172"/>
      <c r="C20" s="13"/>
      <c r="D20" s="14" t="s">
        <v>358</v>
      </c>
      <c r="E20" s="11"/>
      <c r="F20" s="10">
        <f t="shared" si="0"/>
        <v>5</v>
      </c>
      <c r="G20" s="9">
        <v>1</v>
      </c>
      <c r="H20" s="8">
        <f t="shared" si="1"/>
        <v>20</v>
      </c>
      <c r="I20" s="9">
        <v>1</v>
      </c>
      <c r="J20" s="8">
        <f t="shared" si="2"/>
        <v>20</v>
      </c>
      <c r="K20" s="9">
        <v>1</v>
      </c>
      <c r="L20" s="8">
        <f t="shared" si="3"/>
        <v>20</v>
      </c>
      <c r="M20" s="9">
        <v>2</v>
      </c>
      <c r="N20" s="8">
        <f t="shared" si="4"/>
        <v>40</v>
      </c>
      <c r="O20" s="9">
        <v>0</v>
      </c>
      <c r="P20" s="8">
        <f t="shared" si="5"/>
        <v>0</v>
      </c>
      <c r="Q20" s="9">
        <v>0</v>
      </c>
      <c r="R20" s="8">
        <f t="shared" si="6"/>
        <v>0</v>
      </c>
      <c r="S20" s="54"/>
      <c r="T20" s="54"/>
    </row>
    <row r="21" spans="1:20" ht="23.1" customHeight="1">
      <c r="A21" s="172"/>
      <c r="B21" s="172"/>
      <c r="C21" s="13"/>
      <c r="D21" s="14" t="s">
        <v>357</v>
      </c>
      <c r="E21" s="11"/>
      <c r="F21" s="10">
        <f t="shared" si="0"/>
        <v>11</v>
      </c>
      <c r="G21" s="9">
        <v>5</v>
      </c>
      <c r="H21" s="8">
        <f t="shared" si="1"/>
        <v>45.454545454545453</v>
      </c>
      <c r="I21" s="9">
        <v>0</v>
      </c>
      <c r="J21" s="8">
        <f t="shared" si="2"/>
        <v>0</v>
      </c>
      <c r="K21" s="9">
        <v>5</v>
      </c>
      <c r="L21" s="8">
        <f t="shared" si="3"/>
        <v>45.454545454545453</v>
      </c>
      <c r="M21" s="9">
        <v>1</v>
      </c>
      <c r="N21" s="8">
        <f t="shared" si="4"/>
        <v>9.0909090909090917</v>
      </c>
      <c r="O21" s="9">
        <v>0</v>
      </c>
      <c r="P21" s="8">
        <f t="shared" si="5"/>
        <v>0</v>
      </c>
      <c r="Q21" s="9">
        <v>0</v>
      </c>
      <c r="R21" s="8">
        <f t="shared" si="6"/>
        <v>0</v>
      </c>
      <c r="S21" s="54"/>
      <c r="T21" s="54"/>
    </row>
    <row r="22" spans="1:20" ht="23.1" customHeight="1">
      <c r="A22" s="172"/>
      <c r="B22" s="172"/>
      <c r="C22" s="13"/>
      <c r="D22" s="14" t="s">
        <v>356</v>
      </c>
      <c r="E22" s="11"/>
      <c r="F22" s="10">
        <f t="shared" si="0"/>
        <v>1</v>
      </c>
      <c r="G22" s="9">
        <v>0</v>
      </c>
      <c r="H22" s="8">
        <f t="shared" si="1"/>
        <v>0</v>
      </c>
      <c r="I22" s="9">
        <v>0</v>
      </c>
      <c r="J22" s="8">
        <f t="shared" si="2"/>
        <v>0</v>
      </c>
      <c r="K22" s="9">
        <v>1</v>
      </c>
      <c r="L22" s="8">
        <f t="shared" si="3"/>
        <v>100</v>
      </c>
      <c r="M22" s="9">
        <v>0</v>
      </c>
      <c r="N22" s="8">
        <f t="shared" si="4"/>
        <v>0</v>
      </c>
      <c r="O22" s="9">
        <v>0</v>
      </c>
      <c r="P22" s="8">
        <f t="shared" si="5"/>
        <v>0</v>
      </c>
      <c r="Q22" s="9">
        <v>0</v>
      </c>
      <c r="R22" s="8">
        <f t="shared" si="6"/>
        <v>0</v>
      </c>
      <c r="S22" s="54"/>
      <c r="T22" s="54"/>
    </row>
    <row r="23" spans="1:20" ht="23.1" customHeight="1">
      <c r="A23" s="172"/>
      <c r="B23" s="172"/>
      <c r="C23" s="13"/>
      <c r="D23" s="14" t="s">
        <v>355</v>
      </c>
      <c r="E23" s="11"/>
      <c r="F23" s="10">
        <f t="shared" si="0"/>
        <v>8</v>
      </c>
      <c r="G23" s="9">
        <v>3</v>
      </c>
      <c r="H23" s="8">
        <f t="shared" si="1"/>
        <v>37.5</v>
      </c>
      <c r="I23" s="9">
        <v>2</v>
      </c>
      <c r="J23" s="8">
        <f t="shared" si="2"/>
        <v>25</v>
      </c>
      <c r="K23" s="9">
        <v>2</v>
      </c>
      <c r="L23" s="8">
        <f t="shared" si="3"/>
        <v>25</v>
      </c>
      <c r="M23" s="9">
        <v>1</v>
      </c>
      <c r="N23" s="8">
        <f t="shared" si="4"/>
        <v>12.5</v>
      </c>
      <c r="O23" s="9">
        <v>0</v>
      </c>
      <c r="P23" s="8">
        <f t="shared" si="5"/>
        <v>0</v>
      </c>
      <c r="Q23" s="9">
        <v>0</v>
      </c>
      <c r="R23" s="8">
        <f t="shared" si="6"/>
        <v>0</v>
      </c>
      <c r="S23" s="54"/>
      <c r="T23" s="54"/>
    </row>
    <row r="24" spans="1:20" ht="23.1" customHeight="1">
      <c r="A24" s="172"/>
      <c r="B24" s="172"/>
      <c r="C24" s="13"/>
      <c r="D24" s="14" t="s">
        <v>354</v>
      </c>
      <c r="E24" s="11"/>
      <c r="F24" s="10">
        <f t="shared" ref="F24" si="7">SUM(G24,I24,K24,M24,O24,Q24)</f>
        <v>1</v>
      </c>
      <c r="G24" s="9">
        <v>1</v>
      </c>
      <c r="H24" s="8">
        <f t="shared" ref="H24" si="8">IF(G24=0,0,G24/$F24*100)</f>
        <v>100</v>
      </c>
      <c r="I24" s="9">
        <v>0</v>
      </c>
      <c r="J24" s="8">
        <f t="shared" ref="J24" si="9">IF(I24=0,0,I24/$F24*100)</f>
        <v>0</v>
      </c>
      <c r="K24" s="9">
        <v>0</v>
      </c>
      <c r="L24" s="8">
        <f t="shared" ref="L24" si="10">IF(K24=0,0,K24/$F24*100)</f>
        <v>0</v>
      </c>
      <c r="M24" s="9">
        <v>0</v>
      </c>
      <c r="N24" s="8">
        <f t="shared" ref="N24" si="11">IF(M24=0,0,M24/$F24*100)</f>
        <v>0</v>
      </c>
      <c r="O24" s="9">
        <v>0</v>
      </c>
      <c r="P24" s="8">
        <f t="shared" ref="P24" si="12">IF(O24=0,0,O24/$F24*100)</f>
        <v>0</v>
      </c>
      <c r="Q24" s="9">
        <v>0</v>
      </c>
      <c r="R24" s="8">
        <f t="shared" ref="R24" si="13">IF(Q24=0,0,Q24/$F24*100)</f>
        <v>0</v>
      </c>
      <c r="S24" s="54"/>
      <c r="T24" s="54"/>
    </row>
    <row r="25" spans="1:20" ht="23.1" customHeight="1">
      <c r="A25" s="172"/>
      <c r="B25" s="172"/>
      <c r="C25" s="13"/>
      <c r="D25" s="12" t="s">
        <v>353</v>
      </c>
      <c r="E25" s="11"/>
      <c r="F25" s="10">
        <f t="shared" si="0"/>
        <v>2</v>
      </c>
      <c r="G25" s="9">
        <v>1</v>
      </c>
      <c r="H25" s="8">
        <f t="shared" si="1"/>
        <v>50</v>
      </c>
      <c r="I25" s="9">
        <v>1</v>
      </c>
      <c r="J25" s="8">
        <f t="shared" si="2"/>
        <v>50</v>
      </c>
      <c r="K25" s="9">
        <v>0</v>
      </c>
      <c r="L25" s="8">
        <f t="shared" si="3"/>
        <v>0</v>
      </c>
      <c r="M25" s="9">
        <v>0</v>
      </c>
      <c r="N25" s="8">
        <f t="shared" si="4"/>
        <v>0</v>
      </c>
      <c r="O25" s="9">
        <v>0</v>
      </c>
      <c r="P25" s="8">
        <f t="shared" si="5"/>
        <v>0</v>
      </c>
      <c r="Q25" s="9">
        <v>0</v>
      </c>
      <c r="R25" s="8">
        <f t="shared" si="6"/>
        <v>0</v>
      </c>
      <c r="S25" s="54"/>
      <c r="T25" s="54"/>
    </row>
    <row r="26" spans="1:20" ht="23.1" customHeight="1">
      <c r="A26" s="172"/>
      <c r="B26" s="172"/>
      <c r="C26" s="13"/>
      <c r="D26" s="111" t="s">
        <v>352</v>
      </c>
      <c r="E26" s="112"/>
      <c r="F26" s="31">
        <f t="shared" si="0"/>
        <v>6</v>
      </c>
      <c r="G26" s="30">
        <v>2</v>
      </c>
      <c r="H26" s="113">
        <f t="shared" si="1"/>
        <v>33.333333333333329</v>
      </c>
      <c r="I26" s="9">
        <v>0</v>
      </c>
      <c r="J26" s="8">
        <f t="shared" si="2"/>
        <v>0</v>
      </c>
      <c r="K26" s="9">
        <v>2</v>
      </c>
      <c r="L26" s="8">
        <f t="shared" si="3"/>
        <v>33.333333333333329</v>
      </c>
      <c r="M26" s="9">
        <v>2</v>
      </c>
      <c r="N26" s="8">
        <f t="shared" si="4"/>
        <v>33.333333333333329</v>
      </c>
      <c r="O26" s="9">
        <v>0</v>
      </c>
      <c r="P26" s="8">
        <f t="shared" si="5"/>
        <v>0</v>
      </c>
      <c r="Q26" s="9">
        <v>0</v>
      </c>
      <c r="R26" s="8">
        <f t="shared" si="6"/>
        <v>0</v>
      </c>
      <c r="S26" s="54"/>
      <c r="T26" s="54"/>
    </row>
    <row r="27" spans="1:20" ht="23.1" customHeight="1">
      <c r="A27" s="172"/>
      <c r="B27" s="172"/>
      <c r="C27" s="13"/>
      <c r="D27" s="14" t="s">
        <v>351</v>
      </c>
      <c r="E27" s="11"/>
      <c r="F27" s="10">
        <f t="shared" si="0"/>
        <v>3</v>
      </c>
      <c r="G27" s="9">
        <v>0</v>
      </c>
      <c r="H27" s="8">
        <f t="shared" si="1"/>
        <v>0</v>
      </c>
      <c r="I27" s="9">
        <v>1</v>
      </c>
      <c r="J27" s="8">
        <f t="shared" si="2"/>
        <v>33.333333333333329</v>
      </c>
      <c r="K27" s="9">
        <v>2</v>
      </c>
      <c r="L27" s="8">
        <f t="shared" si="3"/>
        <v>66.666666666666657</v>
      </c>
      <c r="M27" s="9">
        <v>0</v>
      </c>
      <c r="N27" s="8">
        <f t="shared" si="4"/>
        <v>0</v>
      </c>
      <c r="O27" s="9">
        <v>0</v>
      </c>
      <c r="P27" s="8">
        <f t="shared" si="5"/>
        <v>0</v>
      </c>
      <c r="Q27" s="9">
        <v>0</v>
      </c>
      <c r="R27" s="8">
        <f t="shared" si="6"/>
        <v>0</v>
      </c>
      <c r="S27" s="54"/>
      <c r="T27" s="54"/>
    </row>
    <row r="28" spans="1:20" ht="23.1" customHeight="1">
      <c r="A28" s="172"/>
      <c r="B28" s="172"/>
      <c r="C28" s="13"/>
      <c r="D28" s="14" t="s">
        <v>350</v>
      </c>
      <c r="E28" s="11"/>
      <c r="F28" s="10">
        <f t="shared" si="0"/>
        <v>5</v>
      </c>
      <c r="G28" s="9">
        <v>1</v>
      </c>
      <c r="H28" s="8">
        <f t="shared" si="1"/>
        <v>20</v>
      </c>
      <c r="I28" s="9">
        <v>3</v>
      </c>
      <c r="J28" s="8">
        <f t="shared" si="2"/>
        <v>60</v>
      </c>
      <c r="K28" s="9">
        <v>0</v>
      </c>
      <c r="L28" s="8">
        <f t="shared" si="3"/>
        <v>0</v>
      </c>
      <c r="M28" s="9">
        <v>1</v>
      </c>
      <c r="N28" s="8">
        <f t="shared" si="4"/>
        <v>20</v>
      </c>
      <c r="O28" s="9">
        <v>0</v>
      </c>
      <c r="P28" s="8">
        <f t="shared" si="5"/>
        <v>0</v>
      </c>
      <c r="Q28" s="9">
        <v>0</v>
      </c>
      <c r="R28" s="8">
        <f t="shared" si="6"/>
        <v>0</v>
      </c>
      <c r="S28" s="54"/>
      <c r="T28" s="54"/>
    </row>
    <row r="29" spans="1:20" ht="23.1" customHeight="1">
      <c r="A29" s="172"/>
      <c r="B29" s="172"/>
      <c r="C29" s="13"/>
      <c r="D29" s="14" t="s">
        <v>349</v>
      </c>
      <c r="E29" s="11"/>
      <c r="F29" s="10">
        <f t="shared" si="0"/>
        <v>15</v>
      </c>
      <c r="G29" s="9">
        <v>4</v>
      </c>
      <c r="H29" s="8">
        <f t="shared" si="1"/>
        <v>26.666666666666668</v>
      </c>
      <c r="I29" s="9">
        <v>2</v>
      </c>
      <c r="J29" s="8">
        <f t="shared" si="2"/>
        <v>13.333333333333334</v>
      </c>
      <c r="K29" s="9">
        <v>5</v>
      </c>
      <c r="L29" s="8">
        <f t="shared" si="3"/>
        <v>33.333333333333329</v>
      </c>
      <c r="M29" s="9">
        <v>4</v>
      </c>
      <c r="N29" s="8">
        <f t="shared" si="4"/>
        <v>26.666666666666668</v>
      </c>
      <c r="O29" s="9">
        <v>0</v>
      </c>
      <c r="P29" s="8">
        <f t="shared" si="5"/>
        <v>0</v>
      </c>
      <c r="Q29" s="9">
        <v>0</v>
      </c>
      <c r="R29" s="8">
        <f t="shared" si="6"/>
        <v>0</v>
      </c>
      <c r="S29" s="54"/>
      <c r="T29" s="54"/>
    </row>
    <row r="30" spans="1:20" ht="23.1" customHeight="1">
      <c r="A30" s="172"/>
      <c r="B30" s="172"/>
      <c r="C30" s="13"/>
      <c r="D30" s="14" t="s">
        <v>348</v>
      </c>
      <c r="E30" s="11"/>
      <c r="F30" s="10">
        <f t="shared" si="0"/>
        <v>5</v>
      </c>
      <c r="G30" s="9">
        <v>3</v>
      </c>
      <c r="H30" s="8">
        <f t="shared" si="1"/>
        <v>60</v>
      </c>
      <c r="I30" s="9">
        <v>0</v>
      </c>
      <c r="J30" s="8">
        <f t="shared" si="2"/>
        <v>0</v>
      </c>
      <c r="K30" s="9">
        <v>1</v>
      </c>
      <c r="L30" s="8">
        <f t="shared" si="3"/>
        <v>20</v>
      </c>
      <c r="M30" s="9">
        <v>1</v>
      </c>
      <c r="N30" s="8">
        <f t="shared" si="4"/>
        <v>20</v>
      </c>
      <c r="O30" s="9">
        <v>0</v>
      </c>
      <c r="P30" s="8">
        <f t="shared" si="5"/>
        <v>0</v>
      </c>
      <c r="Q30" s="9">
        <v>0</v>
      </c>
      <c r="R30" s="8">
        <f t="shared" si="6"/>
        <v>0</v>
      </c>
      <c r="S30" s="54"/>
      <c r="T30" s="54"/>
    </row>
    <row r="31" spans="1:20" ht="23.1" customHeight="1">
      <c r="A31" s="172"/>
      <c r="B31" s="172"/>
      <c r="C31" s="13"/>
      <c r="D31" s="14" t="s">
        <v>347</v>
      </c>
      <c r="E31" s="11"/>
      <c r="F31" s="10">
        <f t="shared" si="0"/>
        <v>31</v>
      </c>
      <c r="G31" s="9">
        <v>8</v>
      </c>
      <c r="H31" s="8">
        <f t="shared" si="1"/>
        <v>25.806451612903224</v>
      </c>
      <c r="I31" s="9">
        <v>5</v>
      </c>
      <c r="J31" s="8">
        <f t="shared" si="2"/>
        <v>16.129032258064516</v>
      </c>
      <c r="K31" s="9">
        <v>8</v>
      </c>
      <c r="L31" s="8">
        <f t="shared" si="3"/>
        <v>25.806451612903224</v>
      </c>
      <c r="M31" s="9">
        <v>9</v>
      </c>
      <c r="N31" s="8">
        <f t="shared" si="4"/>
        <v>29.032258064516132</v>
      </c>
      <c r="O31" s="9">
        <v>0</v>
      </c>
      <c r="P31" s="8">
        <f t="shared" si="5"/>
        <v>0</v>
      </c>
      <c r="Q31" s="9">
        <v>1</v>
      </c>
      <c r="R31" s="8">
        <f t="shared" si="6"/>
        <v>3.225806451612903</v>
      </c>
      <c r="S31" s="54"/>
      <c r="T31" s="54"/>
    </row>
    <row r="32" spans="1:20" ht="23.1" customHeight="1">
      <c r="A32" s="172"/>
      <c r="B32" s="172"/>
      <c r="C32" s="13"/>
      <c r="D32" s="14" t="s">
        <v>346</v>
      </c>
      <c r="E32" s="11"/>
      <c r="F32" s="10">
        <f t="shared" si="0"/>
        <v>10</v>
      </c>
      <c r="G32" s="9">
        <v>5</v>
      </c>
      <c r="H32" s="8">
        <f t="shared" si="1"/>
        <v>50</v>
      </c>
      <c r="I32" s="9">
        <v>1</v>
      </c>
      <c r="J32" s="8">
        <f t="shared" si="2"/>
        <v>10</v>
      </c>
      <c r="K32" s="9">
        <v>2</v>
      </c>
      <c r="L32" s="8">
        <f t="shared" si="3"/>
        <v>20</v>
      </c>
      <c r="M32" s="9">
        <v>2</v>
      </c>
      <c r="N32" s="8">
        <f t="shared" si="4"/>
        <v>20</v>
      </c>
      <c r="O32" s="9">
        <v>0</v>
      </c>
      <c r="P32" s="8">
        <f t="shared" si="5"/>
        <v>0</v>
      </c>
      <c r="Q32" s="9">
        <v>0</v>
      </c>
      <c r="R32" s="8">
        <f t="shared" si="6"/>
        <v>0</v>
      </c>
      <c r="S32" s="54"/>
      <c r="T32" s="54"/>
    </row>
    <row r="33" spans="1:20" ht="24" customHeight="1">
      <c r="A33" s="172"/>
      <c r="B33" s="172"/>
      <c r="C33" s="13"/>
      <c r="D33" s="14" t="s">
        <v>345</v>
      </c>
      <c r="E33" s="11"/>
      <c r="F33" s="10">
        <f t="shared" si="0"/>
        <v>28</v>
      </c>
      <c r="G33" s="9">
        <v>13</v>
      </c>
      <c r="H33" s="8">
        <f t="shared" si="1"/>
        <v>46.428571428571431</v>
      </c>
      <c r="I33" s="9">
        <v>4</v>
      </c>
      <c r="J33" s="8">
        <f t="shared" si="2"/>
        <v>14.285714285714285</v>
      </c>
      <c r="K33" s="9">
        <v>2</v>
      </c>
      <c r="L33" s="8">
        <f t="shared" si="3"/>
        <v>7.1428571428571423</v>
      </c>
      <c r="M33" s="9">
        <v>9</v>
      </c>
      <c r="N33" s="8">
        <f t="shared" si="4"/>
        <v>32.142857142857146</v>
      </c>
      <c r="O33" s="9">
        <v>0</v>
      </c>
      <c r="P33" s="8">
        <f t="shared" si="5"/>
        <v>0</v>
      </c>
      <c r="Q33" s="9">
        <v>0</v>
      </c>
      <c r="R33" s="8">
        <f t="shared" si="6"/>
        <v>0</v>
      </c>
      <c r="S33" s="54"/>
      <c r="T33" s="54"/>
    </row>
    <row r="34" spans="1:20" ht="23.1" customHeight="1">
      <c r="A34" s="172"/>
      <c r="B34" s="172"/>
      <c r="C34" s="13"/>
      <c r="D34" s="14" t="s">
        <v>21</v>
      </c>
      <c r="E34" s="11"/>
      <c r="F34" s="10">
        <f t="shared" si="0"/>
        <v>13</v>
      </c>
      <c r="G34" s="9">
        <v>7</v>
      </c>
      <c r="H34" s="8">
        <f t="shared" si="1"/>
        <v>53.846153846153847</v>
      </c>
      <c r="I34" s="9">
        <v>1</v>
      </c>
      <c r="J34" s="8">
        <f t="shared" si="2"/>
        <v>7.6923076923076925</v>
      </c>
      <c r="K34" s="9">
        <v>1</v>
      </c>
      <c r="L34" s="8">
        <f t="shared" si="3"/>
        <v>7.6923076923076925</v>
      </c>
      <c r="M34" s="9">
        <v>4</v>
      </c>
      <c r="N34" s="8">
        <f t="shared" si="4"/>
        <v>30.76923076923077</v>
      </c>
      <c r="O34" s="9">
        <v>0</v>
      </c>
      <c r="P34" s="8">
        <f t="shared" si="5"/>
        <v>0</v>
      </c>
      <c r="Q34" s="9">
        <v>0</v>
      </c>
      <c r="R34" s="8">
        <f t="shared" si="6"/>
        <v>0</v>
      </c>
      <c r="S34" s="54"/>
      <c r="T34" s="54"/>
    </row>
    <row r="35" spans="1:20" ht="23.1" customHeight="1">
      <c r="A35" s="172"/>
      <c r="B35" s="172"/>
      <c r="C35" s="13"/>
      <c r="D35" s="14" t="s">
        <v>344</v>
      </c>
      <c r="E35" s="11"/>
      <c r="F35" s="10">
        <f t="shared" si="0"/>
        <v>8</v>
      </c>
      <c r="G35" s="9">
        <v>5</v>
      </c>
      <c r="H35" s="8">
        <f t="shared" si="1"/>
        <v>62.5</v>
      </c>
      <c r="I35" s="9">
        <v>1</v>
      </c>
      <c r="J35" s="8">
        <f t="shared" si="2"/>
        <v>12.5</v>
      </c>
      <c r="K35" s="9">
        <v>1</v>
      </c>
      <c r="L35" s="8">
        <f t="shared" si="3"/>
        <v>12.5</v>
      </c>
      <c r="M35" s="9">
        <v>1</v>
      </c>
      <c r="N35" s="8">
        <f t="shared" si="4"/>
        <v>12.5</v>
      </c>
      <c r="O35" s="9">
        <v>0</v>
      </c>
      <c r="P35" s="8">
        <f t="shared" si="5"/>
        <v>0</v>
      </c>
      <c r="Q35" s="9">
        <v>0</v>
      </c>
      <c r="R35" s="8">
        <f t="shared" si="6"/>
        <v>0</v>
      </c>
      <c r="S35" s="54"/>
      <c r="T35" s="54"/>
    </row>
    <row r="36" spans="1:20" ht="23.1" customHeight="1">
      <c r="A36" s="172"/>
      <c r="B36" s="172"/>
      <c r="C36" s="13"/>
      <c r="D36" s="14" t="s">
        <v>343</v>
      </c>
      <c r="E36" s="11"/>
      <c r="F36" s="10">
        <f t="shared" si="0"/>
        <v>15</v>
      </c>
      <c r="G36" s="9">
        <v>6</v>
      </c>
      <c r="H36" s="8">
        <f t="shared" si="1"/>
        <v>40</v>
      </c>
      <c r="I36" s="9">
        <v>1</v>
      </c>
      <c r="J36" s="8">
        <f t="shared" si="2"/>
        <v>6.666666666666667</v>
      </c>
      <c r="K36" s="9">
        <v>3</v>
      </c>
      <c r="L36" s="8">
        <f t="shared" si="3"/>
        <v>20</v>
      </c>
      <c r="M36" s="9">
        <v>5</v>
      </c>
      <c r="N36" s="8">
        <f t="shared" si="4"/>
        <v>33.333333333333329</v>
      </c>
      <c r="O36" s="9">
        <v>0</v>
      </c>
      <c r="P36" s="8">
        <f t="shared" si="5"/>
        <v>0</v>
      </c>
      <c r="Q36" s="9">
        <v>0</v>
      </c>
      <c r="R36" s="8">
        <f t="shared" si="6"/>
        <v>0</v>
      </c>
      <c r="S36" s="54"/>
      <c r="T36" s="54"/>
    </row>
    <row r="37" spans="1:20" ht="23.1" customHeight="1">
      <c r="A37" s="172"/>
      <c r="B37" s="173"/>
      <c r="C37" s="13"/>
      <c r="D37" s="14" t="s">
        <v>342</v>
      </c>
      <c r="E37" s="11"/>
      <c r="F37" s="10">
        <f t="shared" si="0"/>
        <v>5</v>
      </c>
      <c r="G37" s="9">
        <v>4</v>
      </c>
      <c r="H37" s="8">
        <f t="shared" si="1"/>
        <v>80</v>
      </c>
      <c r="I37" s="9">
        <v>0</v>
      </c>
      <c r="J37" s="8">
        <f t="shared" si="2"/>
        <v>0</v>
      </c>
      <c r="K37" s="9">
        <v>0</v>
      </c>
      <c r="L37" s="8">
        <f t="shared" si="3"/>
        <v>0</v>
      </c>
      <c r="M37" s="9">
        <v>0</v>
      </c>
      <c r="N37" s="8">
        <f t="shared" si="4"/>
        <v>0</v>
      </c>
      <c r="O37" s="9">
        <v>0</v>
      </c>
      <c r="P37" s="8">
        <f t="shared" si="5"/>
        <v>0</v>
      </c>
      <c r="Q37" s="9">
        <v>1</v>
      </c>
      <c r="R37" s="8">
        <f t="shared" si="6"/>
        <v>20</v>
      </c>
      <c r="S37" s="54"/>
      <c r="T37" s="54"/>
    </row>
    <row r="38" spans="1:20" ht="23.1" customHeight="1">
      <c r="A38" s="172"/>
      <c r="B38" s="171" t="s">
        <v>17</v>
      </c>
      <c r="C38" s="13"/>
      <c r="D38" s="14" t="s">
        <v>16</v>
      </c>
      <c r="E38" s="11"/>
      <c r="F38" s="10">
        <f t="shared" si="0"/>
        <v>681</v>
      </c>
      <c r="G38" s="9">
        <f>SUM(G39:G53)</f>
        <v>267</v>
      </c>
      <c r="H38" s="8">
        <f t="shared" si="1"/>
        <v>39.207048458149778</v>
      </c>
      <c r="I38" s="9">
        <f>SUM(I39:I53)</f>
        <v>63</v>
      </c>
      <c r="J38" s="8">
        <f t="shared" si="2"/>
        <v>9.251101321585903</v>
      </c>
      <c r="K38" s="9">
        <f>SUM(K39:K53)</f>
        <v>145</v>
      </c>
      <c r="L38" s="8">
        <f t="shared" si="3"/>
        <v>21.292217327459618</v>
      </c>
      <c r="M38" s="9">
        <f>SUM(M39:M53)</f>
        <v>180</v>
      </c>
      <c r="N38" s="8">
        <f t="shared" si="4"/>
        <v>26.431718061674008</v>
      </c>
      <c r="O38" s="9">
        <f>SUM(O39:O53)</f>
        <v>0</v>
      </c>
      <c r="P38" s="8">
        <f t="shared" si="5"/>
        <v>0</v>
      </c>
      <c r="Q38" s="9">
        <f>SUM(Q39:Q53)</f>
        <v>26</v>
      </c>
      <c r="R38" s="8">
        <f t="shared" si="6"/>
        <v>3.8179148311306901</v>
      </c>
      <c r="S38" s="54"/>
      <c r="T38" s="54"/>
    </row>
    <row r="39" spans="1:20" ht="23.1" customHeight="1">
      <c r="A39" s="172"/>
      <c r="B39" s="172"/>
      <c r="C39" s="13"/>
      <c r="D39" s="14" t="s">
        <v>15</v>
      </c>
      <c r="E39" s="11"/>
      <c r="F39" s="10">
        <f t="shared" si="0"/>
        <v>6</v>
      </c>
      <c r="G39" s="9">
        <v>1</v>
      </c>
      <c r="H39" s="8">
        <f t="shared" si="1"/>
        <v>16.666666666666664</v>
      </c>
      <c r="I39" s="9">
        <v>0</v>
      </c>
      <c r="J39" s="8">
        <f t="shared" si="2"/>
        <v>0</v>
      </c>
      <c r="K39" s="9">
        <v>2</v>
      </c>
      <c r="L39" s="8">
        <f t="shared" si="3"/>
        <v>33.333333333333329</v>
      </c>
      <c r="M39" s="9">
        <v>3</v>
      </c>
      <c r="N39" s="8">
        <f t="shared" si="4"/>
        <v>50</v>
      </c>
      <c r="O39" s="9">
        <v>0</v>
      </c>
      <c r="P39" s="8">
        <f t="shared" si="5"/>
        <v>0</v>
      </c>
      <c r="Q39" s="9">
        <v>0</v>
      </c>
      <c r="R39" s="8">
        <f t="shared" si="6"/>
        <v>0</v>
      </c>
      <c r="S39" s="54"/>
      <c r="T39" s="54"/>
    </row>
    <row r="40" spans="1:20" ht="23.1" customHeight="1">
      <c r="A40" s="172"/>
      <c r="B40" s="172"/>
      <c r="C40" s="13"/>
      <c r="D40" s="14" t="s">
        <v>341</v>
      </c>
      <c r="E40" s="11"/>
      <c r="F40" s="10">
        <f t="shared" si="0"/>
        <v>84</v>
      </c>
      <c r="G40" s="9">
        <v>18</v>
      </c>
      <c r="H40" s="8">
        <f t="shared" si="1"/>
        <v>21.428571428571427</v>
      </c>
      <c r="I40" s="9">
        <v>9</v>
      </c>
      <c r="J40" s="8">
        <f t="shared" si="2"/>
        <v>10.714285714285714</v>
      </c>
      <c r="K40" s="9">
        <v>24</v>
      </c>
      <c r="L40" s="8">
        <f t="shared" si="3"/>
        <v>28.571428571428569</v>
      </c>
      <c r="M40" s="9">
        <v>28</v>
      </c>
      <c r="N40" s="8">
        <f t="shared" si="4"/>
        <v>33.333333333333329</v>
      </c>
      <c r="O40" s="9">
        <v>0</v>
      </c>
      <c r="P40" s="8">
        <f t="shared" si="5"/>
        <v>0</v>
      </c>
      <c r="Q40" s="9">
        <v>5</v>
      </c>
      <c r="R40" s="8">
        <f t="shared" si="6"/>
        <v>5.9523809523809517</v>
      </c>
      <c r="S40" s="54"/>
      <c r="T40" s="54"/>
    </row>
    <row r="41" spans="1:20" ht="23.1" customHeight="1">
      <c r="A41" s="172"/>
      <c r="B41" s="172"/>
      <c r="C41" s="13"/>
      <c r="D41" s="14" t="s">
        <v>13</v>
      </c>
      <c r="E41" s="11"/>
      <c r="F41" s="10">
        <f t="shared" si="0"/>
        <v>24</v>
      </c>
      <c r="G41" s="9">
        <v>8</v>
      </c>
      <c r="H41" s="8">
        <f t="shared" si="1"/>
        <v>33.333333333333329</v>
      </c>
      <c r="I41" s="9">
        <v>2</v>
      </c>
      <c r="J41" s="8">
        <f t="shared" si="2"/>
        <v>8.3333333333333321</v>
      </c>
      <c r="K41" s="9">
        <v>3</v>
      </c>
      <c r="L41" s="8">
        <f t="shared" si="3"/>
        <v>12.5</v>
      </c>
      <c r="M41" s="9">
        <v>10</v>
      </c>
      <c r="N41" s="8">
        <f t="shared" si="4"/>
        <v>41.666666666666671</v>
      </c>
      <c r="O41" s="9">
        <v>0</v>
      </c>
      <c r="P41" s="8">
        <f t="shared" si="5"/>
        <v>0</v>
      </c>
      <c r="Q41" s="9">
        <v>1</v>
      </c>
      <c r="R41" s="8">
        <f t="shared" si="6"/>
        <v>4.1666666666666661</v>
      </c>
      <c r="S41" s="54"/>
      <c r="T41" s="54"/>
    </row>
    <row r="42" spans="1:20" ht="23.1" customHeight="1">
      <c r="A42" s="172"/>
      <c r="B42" s="172"/>
      <c r="C42" s="13"/>
      <c r="D42" s="14" t="s">
        <v>340</v>
      </c>
      <c r="E42" s="11"/>
      <c r="F42" s="10">
        <f t="shared" si="0"/>
        <v>8</v>
      </c>
      <c r="G42" s="9">
        <v>4</v>
      </c>
      <c r="H42" s="8">
        <f t="shared" si="1"/>
        <v>50</v>
      </c>
      <c r="I42" s="9">
        <v>0</v>
      </c>
      <c r="J42" s="8">
        <f t="shared" si="2"/>
        <v>0</v>
      </c>
      <c r="K42" s="9">
        <v>1</v>
      </c>
      <c r="L42" s="8">
        <f t="shared" si="3"/>
        <v>12.5</v>
      </c>
      <c r="M42" s="9">
        <v>3</v>
      </c>
      <c r="N42" s="8">
        <f t="shared" si="4"/>
        <v>37.5</v>
      </c>
      <c r="O42" s="9">
        <v>0</v>
      </c>
      <c r="P42" s="8">
        <f t="shared" si="5"/>
        <v>0</v>
      </c>
      <c r="Q42" s="9">
        <v>0</v>
      </c>
      <c r="R42" s="8">
        <f t="shared" si="6"/>
        <v>0</v>
      </c>
      <c r="S42" s="54"/>
      <c r="T42" s="54"/>
    </row>
    <row r="43" spans="1:20" ht="23.1" customHeight="1">
      <c r="A43" s="172"/>
      <c r="B43" s="172"/>
      <c r="C43" s="13"/>
      <c r="D43" s="14" t="s">
        <v>339</v>
      </c>
      <c r="E43" s="11"/>
      <c r="F43" s="10">
        <f t="shared" si="0"/>
        <v>33</v>
      </c>
      <c r="G43" s="9">
        <v>15</v>
      </c>
      <c r="H43" s="8">
        <f t="shared" si="1"/>
        <v>45.454545454545453</v>
      </c>
      <c r="I43" s="9">
        <v>5</v>
      </c>
      <c r="J43" s="8">
        <f t="shared" si="2"/>
        <v>15.151515151515152</v>
      </c>
      <c r="K43" s="9">
        <v>5</v>
      </c>
      <c r="L43" s="8">
        <f t="shared" si="3"/>
        <v>15.151515151515152</v>
      </c>
      <c r="M43" s="9">
        <v>8</v>
      </c>
      <c r="N43" s="8">
        <f t="shared" si="4"/>
        <v>24.242424242424242</v>
      </c>
      <c r="O43" s="9">
        <v>0</v>
      </c>
      <c r="P43" s="8">
        <f t="shared" si="5"/>
        <v>0</v>
      </c>
      <c r="Q43" s="9">
        <v>0</v>
      </c>
      <c r="R43" s="8">
        <f t="shared" si="6"/>
        <v>0</v>
      </c>
      <c r="S43" s="54"/>
      <c r="T43" s="54"/>
    </row>
    <row r="44" spans="1:20" ht="23.1" customHeight="1">
      <c r="A44" s="172"/>
      <c r="B44" s="172"/>
      <c r="C44" s="13"/>
      <c r="D44" s="14" t="s">
        <v>10</v>
      </c>
      <c r="E44" s="11"/>
      <c r="F44" s="10">
        <f t="shared" si="0"/>
        <v>184</v>
      </c>
      <c r="G44" s="9">
        <v>76</v>
      </c>
      <c r="H44" s="8">
        <f t="shared" si="1"/>
        <v>41.304347826086953</v>
      </c>
      <c r="I44" s="9">
        <v>25</v>
      </c>
      <c r="J44" s="8">
        <f t="shared" si="2"/>
        <v>13.586956521739129</v>
      </c>
      <c r="K44" s="9">
        <v>29</v>
      </c>
      <c r="L44" s="8">
        <f t="shared" si="3"/>
        <v>15.760869565217392</v>
      </c>
      <c r="M44" s="9">
        <v>49</v>
      </c>
      <c r="N44" s="8">
        <f t="shared" si="4"/>
        <v>26.630434782608699</v>
      </c>
      <c r="O44" s="9">
        <v>0</v>
      </c>
      <c r="P44" s="8">
        <f t="shared" si="5"/>
        <v>0</v>
      </c>
      <c r="Q44" s="9">
        <v>5</v>
      </c>
      <c r="R44" s="8">
        <f t="shared" si="6"/>
        <v>2.7173913043478262</v>
      </c>
      <c r="S44" s="54"/>
      <c r="T44" s="54"/>
    </row>
    <row r="45" spans="1:20" ht="23.1" customHeight="1">
      <c r="A45" s="172"/>
      <c r="B45" s="172"/>
      <c r="C45" s="13"/>
      <c r="D45" s="14" t="s">
        <v>9</v>
      </c>
      <c r="E45" s="11"/>
      <c r="F45" s="10">
        <f t="shared" si="0"/>
        <v>21</v>
      </c>
      <c r="G45" s="9">
        <v>14</v>
      </c>
      <c r="H45" s="8">
        <f t="shared" si="1"/>
        <v>66.666666666666657</v>
      </c>
      <c r="I45" s="9">
        <v>0</v>
      </c>
      <c r="J45" s="8">
        <f t="shared" si="2"/>
        <v>0</v>
      </c>
      <c r="K45" s="9">
        <v>4</v>
      </c>
      <c r="L45" s="8">
        <f t="shared" si="3"/>
        <v>19.047619047619047</v>
      </c>
      <c r="M45" s="9">
        <v>3</v>
      </c>
      <c r="N45" s="8">
        <f t="shared" si="4"/>
        <v>14.285714285714285</v>
      </c>
      <c r="O45" s="9">
        <v>0</v>
      </c>
      <c r="P45" s="8">
        <f t="shared" si="5"/>
        <v>0</v>
      </c>
      <c r="Q45" s="9">
        <v>0</v>
      </c>
      <c r="R45" s="8">
        <f t="shared" si="6"/>
        <v>0</v>
      </c>
      <c r="S45" s="54"/>
      <c r="T45" s="54"/>
    </row>
    <row r="46" spans="1:20" ht="23.1" customHeight="1">
      <c r="A46" s="172"/>
      <c r="B46" s="172"/>
      <c r="C46" s="13"/>
      <c r="D46" s="14" t="s">
        <v>338</v>
      </c>
      <c r="E46" s="11"/>
      <c r="F46" s="10">
        <f t="shared" si="0"/>
        <v>8</v>
      </c>
      <c r="G46" s="9">
        <v>3</v>
      </c>
      <c r="H46" s="8">
        <f t="shared" si="1"/>
        <v>37.5</v>
      </c>
      <c r="I46" s="9">
        <v>2</v>
      </c>
      <c r="J46" s="8">
        <f t="shared" si="2"/>
        <v>25</v>
      </c>
      <c r="K46" s="9">
        <v>0</v>
      </c>
      <c r="L46" s="8">
        <f t="shared" si="3"/>
        <v>0</v>
      </c>
      <c r="M46" s="9">
        <v>3</v>
      </c>
      <c r="N46" s="8">
        <f t="shared" si="4"/>
        <v>37.5</v>
      </c>
      <c r="O46" s="9">
        <v>0</v>
      </c>
      <c r="P46" s="8">
        <f t="shared" si="5"/>
        <v>0</v>
      </c>
      <c r="Q46" s="9">
        <v>0</v>
      </c>
      <c r="R46" s="8">
        <f t="shared" si="6"/>
        <v>0</v>
      </c>
      <c r="S46" s="54"/>
      <c r="T46" s="54"/>
    </row>
    <row r="47" spans="1:20" ht="24" customHeight="1">
      <c r="A47" s="172"/>
      <c r="B47" s="172"/>
      <c r="C47" s="13"/>
      <c r="D47" s="12" t="s">
        <v>7</v>
      </c>
      <c r="E47" s="11"/>
      <c r="F47" s="10">
        <f t="shared" si="0"/>
        <v>19</v>
      </c>
      <c r="G47" s="9">
        <v>6</v>
      </c>
      <c r="H47" s="8">
        <f t="shared" si="1"/>
        <v>31.578947368421051</v>
      </c>
      <c r="I47" s="9">
        <v>4</v>
      </c>
      <c r="J47" s="8">
        <f t="shared" si="2"/>
        <v>21.052631578947366</v>
      </c>
      <c r="K47" s="9">
        <v>5</v>
      </c>
      <c r="L47" s="8">
        <f t="shared" si="3"/>
        <v>26.315789473684209</v>
      </c>
      <c r="M47" s="9">
        <v>4</v>
      </c>
      <c r="N47" s="8">
        <f t="shared" si="4"/>
        <v>21.052631578947366</v>
      </c>
      <c r="O47" s="9">
        <v>0</v>
      </c>
      <c r="P47" s="8">
        <f t="shared" si="5"/>
        <v>0</v>
      </c>
      <c r="Q47" s="9">
        <v>0</v>
      </c>
      <c r="R47" s="8">
        <f t="shared" si="6"/>
        <v>0</v>
      </c>
      <c r="S47" s="54"/>
      <c r="T47" s="54"/>
    </row>
    <row r="48" spans="1:20" ht="23.1" customHeight="1">
      <c r="A48" s="172"/>
      <c r="B48" s="172"/>
      <c r="C48" s="13"/>
      <c r="D48" s="14" t="s">
        <v>337</v>
      </c>
      <c r="E48" s="11"/>
      <c r="F48" s="10">
        <f t="shared" si="0"/>
        <v>45</v>
      </c>
      <c r="G48" s="9">
        <v>19</v>
      </c>
      <c r="H48" s="8">
        <f t="shared" si="1"/>
        <v>42.222222222222221</v>
      </c>
      <c r="I48" s="9">
        <v>3</v>
      </c>
      <c r="J48" s="8">
        <f t="shared" si="2"/>
        <v>6.666666666666667</v>
      </c>
      <c r="K48" s="9">
        <v>7</v>
      </c>
      <c r="L48" s="8">
        <f t="shared" si="3"/>
        <v>15.555555555555555</v>
      </c>
      <c r="M48" s="9">
        <v>11</v>
      </c>
      <c r="N48" s="8">
        <f t="shared" si="4"/>
        <v>24.444444444444443</v>
      </c>
      <c r="O48" s="9">
        <v>0</v>
      </c>
      <c r="P48" s="8">
        <f t="shared" si="5"/>
        <v>0</v>
      </c>
      <c r="Q48" s="9">
        <v>5</v>
      </c>
      <c r="R48" s="8">
        <f t="shared" si="6"/>
        <v>11.111111111111111</v>
      </c>
      <c r="S48" s="54"/>
      <c r="T48" s="54"/>
    </row>
    <row r="49" spans="1:20" ht="23.1" customHeight="1">
      <c r="A49" s="172"/>
      <c r="B49" s="172"/>
      <c r="C49" s="13"/>
      <c r="D49" s="14" t="s">
        <v>336</v>
      </c>
      <c r="E49" s="11"/>
      <c r="F49" s="10">
        <f t="shared" si="0"/>
        <v>16</v>
      </c>
      <c r="G49" s="9">
        <v>7</v>
      </c>
      <c r="H49" s="8">
        <f t="shared" si="1"/>
        <v>43.75</v>
      </c>
      <c r="I49" s="9">
        <v>1</v>
      </c>
      <c r="J49" s="8">
        <f t="shared" si="2"/>
        <v>6.25</v>
      </c>
      <c r="K49" s="9">
        <v>3</v>
      </c>
      <c r="L49" s="8">
        <f t="shared" si="3"/>
        <v>18.75</v>
      </c>
      <c r="M49" s="9">
        <v>5</v>
      </c>
      <c r="N49" s="8">
        <f t="shared" si="4"/>
        <v>31.25</v>
      </c>
      <c r="O49" s="9">
        <v>0</v>
      </c>
      <c r="P49" s="8">
        <f t="shared" si="5"/>
        <v>0</v>
      </c>
      <c r="Q49" s="9">
        <v>0</v>
      </c>
      <c r="R49" s="8">
        <f t="shared" si="6"/>
        <v>0</v>
      </c>
      <c r="S49" s="54"/>
      <c r="T49" s="54"/>
    </row>
    <row r="50" spans="1:20" ht="23.1" customHeight="1">
      <c r="A50" s="172"/>
      <c r="B50" s="172"/>
      <c r="C50" s="13"/>
      <c r="D50" s="14" t="s">
        <v>335</v>
      </c>
      <c r="E50" s="11"/>
      <c r="F50" s="10">
        <f t="shared" si="0"/>
        <v>19</v>
      </c>
      <c r="G50" s="9">
        <v>9</v>
      </c>
      <c r="H50" s="8">
        <f t="shared" si="1"/>
        <v>47.368421052631575</v>
      </c>
      <c r="I50" s="9">
        <v>1</v>
      </c>
      <c r="J50" s="8">
        <f t="shared" si="2"/>
        <v>5.2631578947368416</v>
      </c>
      <c r="K50" s="9">
        <v>1</v>
      </c>
      <c r="L50" s="8">
        <f t="shared" si="3"/>
        <v>5.2631578947368416</v>
      </c>
      <c r="M50" s="9">
        <v>8</v>
      </c>
      <c r="N50" s="8">
        <f t="shared" si="4"/>
        <v>42.105263157894733</v>
      </c>
      <c r="O50" s="9">
        <v>0</v>
      </c>
      <c r="P50" s="8">
        <f t="shared" si="5"/>
        <v>0</v>
      </c>
      <c r="Q50" s="9">
        <v>0</v>
      </c>
      <c r="R50" s="8">
        <f t="shared" si="6"/>
        <v>0</v>
      </c>
      <c r="S50" s="54"/>
      <c r="T50" s="54"/>
    </row>
    <row r="51" spans="1:20" ht="23.1" customHeight="1">
      <c r="A51" s="172"/>
      <c r="B51" s="172"/>
      <c r="C51" s="13"/>
      <c r="D51" s="14" t="s">
        <v>334</v>
      </c>
      <c r="E51" s="11"/>
      <c r="F51" s="10">
        <f t="shared" si="0"/>
        <v>146</v>
      </c>
      <c r="G51" s="9">
        <v>54</v>
      </c>
      <c r="H51" s="8">
        <f t="shared" si="1"/>
        <v>36.986301369863014</v>
      </c>
      <c r="I51" s="9">
        <v>6</v>
      </c>
      <c r="J51" s="8">
        <f t="shared" si="2"/>
        <v>4.10958904109589</v>
      </c>
      <c r="K51" s="9">
        <v>50</v>
      </c>
      <c r="L51" s="8">
        <f t="shared" si="3"/>
        <v>34.246575342465754</v>
      </c>
      <c r="M51" s="9">
        <v>29</v>
      </c>
      <c r="N51" s="8">
        <f t="shared" si="4"/>
        <v>19.863013698630137</v>
      </c>
      <c r="O51" s="9">
        <v>0</v>
      </c>
      <c r="P51" s="8">
        <f t="shared" si="5"/>
        <v>0</v>
      </c>
      <c r="Q51" s="9">
        <v>7</v>
      </c>
      <c r="R51" s="8">
        <f t="shared" si="6"/>
        <v>4.7945205479452051</v>
      </c>
      <c r="S51" s="54"/>
      <c r="T51" s="54"/>
    </row>
    <row r="52" spans="1:20" ht="23.1" customHeight="1">
      <c r="A52" s="172"/>
      <c r="B52" s="172"/>
      <c r="C52" s="13"/>
      <c r="D52" s="14" t="s">
        <v>333</v>
      </c>
      <c r="E52" s="11"/>
      <c r="F52" s="10">
        <f t="shared" si="0"/>
        <v>22</v>
      </c>
      <c r="G52" s="9">
        <v>14</v>
      </c>
      <c r="H52" s="8">
        <f t="shared" si="1"/>
        <v>63.636363636363633</v>
      </c>
      <c r="I52" s="9">
        <v>2</v>
      </c>
      <c r="J52" s="8">
        <f t="shared" si="2"/>
        <v>9.0909090909090917</v>
      </c>
      <c r="K52" s="9">
        <v>2</v>
      </c>
      <c r="L52" s="8">
        <f t="shared" si="3"/>
        <v>9.0909090909090917</v>
      </c>
      <c r="M52" s="9">
        <v>3</v>
      </c>
      <c r="N52" s="8">
        <f t="shared" si="4"/>
        <v>13.636363636363635</v>
      </c>
      <c r="O52" s="9">
        <v>0</v>
      </c>
      <c r="P52" s="8">
        <f t="shared" si="5"/>
        <v>0</v>
      </c>
      <c r="Q52" s="9">
        <v>1</v>
      </c>
      <c r="R52" s="8">
        <f t="shared" si="6"/>
        <v>4.5454545454545459</v>
      </c>
      <c r="S52" s="54"/>
      <c r="T52" s="54"/>
    </row>
    <row r="53" spans="1:20" ht="24" customHeight="1">
      <c r="A53" s="173"/>
      <c r="B53" s="173"/>
      <c r="C53" s="13"/>
      <c r="D53" s="12" t="s">
        <v>332</v>
      </c>
      <c r="E53" s="11"/>
      <c r="F53" s="10">
        <f t="shared" si="0"/>
        <v>46</v>
      </c>
      <c r="G53" s="9">
        <v>19</v>
      </c>
      <c r="H53" s="8">
        <f t="shared" si="1"/>
        <v>41.304347826086953</v>
      </c>
      <c r="I53" s="9">
        <v>3</v>
      </c>
      <c r="J53" s="8">
        <f t="shared" si="2"/>
        <v>6.5217391304347823</v>
      </c>
      <c r="K53" s="9">
        <v>9</v>
      </c>
      <c r="L53" s="8">
        <f t="shared" si="3"/>
        <v>19.565217391304348</v>
      </c>
      <c r="M53" s="9">
        <v>13</v>
      </c>
      <c r="N53" s="8">
        <f t="shared" si="4"/>
        <v>28.260869565217391</v>
      </c>
      <c r="O53" s="9">
        <v>0</v>
      </c>
      <c r="P53" s="8">
        <f t="shared" si="5"/>
        <v>0</v>
      </c>
      <c r="Q53" s="9">
        <v>2</v>
      </c>
      <c r="R53" s="8">
        <f t="shared" si="6"/>
        <v>4.3478260869565215</v>
      </c>
      <c r="S53" s="54"/>
      <c r="T53" s="54"/>
    </row>
    <row r="55" spans="1:20" ht="12.75" customHeight="1"/>
    <row r="56" spans="1:20" ht="12.75" customHeight="1"/>
    <row r="57" spans="1:20">
      <c r="D57" s="5"/>
    </row>
    <row r="58" spans="1:20">
      <c r="H58" s="54"/>
    </row>
    <row r="60" spans="1:20">
      <c r="H60" s="54"/>
    </row>
    <row r="62" spans="1:20">
      <c r="H62" s="54"/>
    </row>
    <row r="64" spans="1:20">
      <c r="H64" s="54"/>
    </row>
    <row r="66" spans="4:8">
      <c r="H66" s="54"/>
    </row>
    <row r="68" spans="4:8">
      <c r="H68" s="54"/>
    </row>
    <row r="70" spans="4:8">
      <c r="D70" s="5"/>
      <c r="H70" s="54"/>
    </row>
    <row r="72" spans="4:8">
      <c r="H72" s="54"/>
    </row>
    <row r="74" spans="4:8">
      <c r="H74" s="54"/>
    </row>
    <row r="76" spans="4:8">
      <c r="H76" s="54"/>
    </row>
    <row r="77" spans="4:8" ht="13.5" customHeight="1"/>
    <row r="78" spans="4:8" ht="13.5" customHeight="1">
      <c r="D78" s="5"/>
      <c r="H78" s="54"/>
    </row>
    <row r="80" spans="4:8">
      <c r="H80" s="54"/>
    </row>
    <row r="82" spans="4:8">
      <c r="H82" s="54"/>
    </row>
    <row r="84" spans="4:8">
      <c r="H84" s="54"/>
    </row>
    <row r="86" spans="4:8">
      <c r="D86" s="5"/>
      <c r="H86" s="54"/>
    </row>
    <row r="88" spans="4:8">
      <c r="H88" s="54"/>
    </row>
    <row r="89" spans="4:8" ht="12.75" customHeight="1"/>
    <row r="90" spans="4:8" ht="12.75" customHeight="1">
      <c r="D90" s="5"/>
      <c r="H90" s="54"/>
    </row>
    <row r="92" spans="4:8">
      <c r="H92" s="54"/>
    </row>
    <row r="94" spans="4:8">
      <c r="D94" s="5"/>
      <c r="H94" s="54"/>
    </row>
    <row r="96" spans="4:8">
      <c r="H96" s="54"/>
    </row>
    <row r="98" spans="4:8">
      <c r="D98" s="5"/>
      <c r="H98" s="54"/>
    </row>
    <row r="100" spans="4:8">
      <c r="H100" s="54"/>
    </row>
    <row r="102" spans="4:8">
      <c r="D102" s="6"/>
      <c r="H102" s="54"/>
    </row>
    <row r="104" spans="4:8">
      <c r="H104" s="54"/>
    </row>
    <row r="106" spans="4:8">
      <c r="D106" s="5"/>
      <c r="H106" s="54"/>
    </row>
    <row r="108" spans="4:8">
      <c r="H108" s="54"/>
    </row>
    <row r="110" spans="4:8">
      <c r="D110" s="5"/>
      <c r="H110" s="54"/>
    </row>
    <row r="112" spans="4:8">
      <c r="H112" s="54"/>
    </row>
    <row r="114" spans="4:8">
      <c r="D114" s="5"/>
      <c r="H114" s="54"/>
    </row>
    <row r="116" spans="4:8">
      <c r="H116" s="54"/>
    </row>
    <row r="118" spans="4:8">
      <c r="D118" s="5"/>
      <c r="H118" s="54"/>
    </row>
    <row r="120" spans="4:8">
      <c r="H120" s="54"/>
    </row>
    <row r="122" spans="4:8">
      <c r="H122" s="54"/>
    </row>
    <row r="124" spans="4:8">
      <c r="H124" s="54"/>
    </row>
    <row r="126" spans="4:8">
      <c r="H126" s="54"/>
    </row>
    <row r="128" spans="4:8">
      <c r="H128" s="54"/>
    </row>
    <row r="130" spans="8:8">
      <c r="H130" s="54"/>
    </row>
    <row r="132" spans="8:8">
      <c r="H132" s="54"/>
    </row>
    <row r="134" spans="8:8">
      <c r="H134" s="54"/>
    </row>
    <row r="136" spans="8:8">
      <c r="H136" s="54"/>
    </row>
    <row r="138" spans="8:8">
      <c r="H138" s="54"/>
    </row>
    <row r="140" spans="8:8">
      <c r="H140" s="54"/>
    </row>
    <row r="142" spans="8:8">
      <c r="H142" s="54"/>
    </row>
    <row r="144" spans="8:8">
      <c r="H144" s="54"/>
    </row>
  </sheetData>
  <sortState ref="K58:L151">
    <sortCondition ref="L58:L151"/>
  </sortState>
  <mergeCells count="30">
    <mergeCell ref="K3:L4"/>
    <mergeCell ref="M3:N4"/>
    <mergeCell ref="O3:P4"/>
    <mergeCell ref="R5:R6"/>
    <mergeCell ref="G5:G6"/>
    <mergeCell ref="H5:H6"/>
    <mergeCell ref="I5:I6"/>
    <mergeCell ref="J5:J6"/>
    <mergeCell ref="K5:K6"/>
    <mergeCell ref="L5:L6"/>
    <mergeCell ref="M5:M6"/>
    <mergeCell ref="P5:P6"/>
    <mergeCell ref="Q5:Q6"/>
    <mergeCell ref="Q3:R4"/>
    <mergeCell ref="O5:O6"/>
    <mergeCell ref="N5:N6"/>
    <mergeCell ref="G3:H4"/>
    <mergeCell ref="I3:J4"/>
    <mergeCell ref="B8:E8"/>
    <mergeCell ref="B9:E9"/>
    <mergeCell ref="B10:E10"/>
    <mergeCell ref="B12:E12"/>
    <mergeCell ref="A3:E6"/>
    <mergeCell ref="F3:F6"/>
    <mergeCell ref="A7:E7"/>
    <mergeCell ref="A13:A53"/>
    <mergeCell ref="B13:B37"/>
    <mergeCell ref="B38:B53"/>
    <mergeCell ref="B11:E11"/>
    <mergeCell ref="A8:A12"/>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R53" formula="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4" width="11.625" style="3" customWidth="1"/>
    <col min="15" max="16384" width="9" style="3"/>
  </cols>
  <sheetData>
    <row r="1" spans="1:23" ht="14.25">
      <c r="A1" s="18" t="s">
        <v>658</v>
      </c>
    </row>
    <row r="2" spans="1:23">
      <c r="G2" s="54"/>
      <c r="H2" s="54"/>
      <c r="I2" s="54"/>
      <c r="J2" s="54"/>
      <c r="K2" s="54"/>
      <c r="N2" s="46" t="s">
        <v>153</v>
      </c>
    </row>
    <row r="3" spans="1:23" ht="14.25" customHeight="1">
      <c r="A3" s="238" t="s">
        <v>64</v>
      </c>
      <c r="B3" s="239"/>
      <c r="C3" s="239"/>
      <c r="D3" s="239"/>
      <c r="E3" s="240"/>
      <c r="F3" s="167" t="s">
        <v>130</v>
      </c>
      <c r="G3" s="254" t="s">
        <v>378</v>
      </c>
      <c r="H3" s="254" t="s">
        <v>377</v>
      </c>
      <c r="I3" s="254" t="s">
        <v>376</v>
      </c>
      <c r="J3" s="254" t="s">
        <v>375</v>
      </c>
      <c r="K3" s="254" t="s">
        <v>374</v>
      </c>
      <c r="L3" s="254" t="s">
        <v>373</v>
      </c>
      <c r="M3" s="254" t="s">
        <v>372</v>
      </c>
      <c r="N3" s="254" t="s">
        <v>371</v>
      </c>
    </row>
    <row r="4" spans="1:23" ht="42" customHeight="1">
      <c r="A4" s="241"/>
      <c r="B4" s="242"/>
      <c r="C4" s="242"/>
      <c r="D4" s="242"/>
      <c r="E4" s="243"/>
      <c r="F4" s="150"/>
      <c r="G4" s="255"/>
      <c r="H4" s="255"/>
      <c r="I4" s="255"/>
      <c r="J4" s="255"/>
      <c r="K4" s="255"/>
      <c r="L4" s="255"/>
      <c r="M4" s="255"/>
      <c r="N4" s="255"/>
    </row>
    <row r="5" spans="1:23" ht="14.25" customHeight="1">
      <c r="A5" s="241"/>
      <c r="B5" s="242"/>
      <c r="C5" s="242"/>
      <c r="D5" s="242"/>
      <c r="E5" s="243"/>
      <c r="F5" s="150"/>
      <c r="G5" s="255"/>
      <c r="H5" s="255"/>
      <c r="I5" s="255"/>
      <c r="J5" s="255"/>
      <c r="K5" s="255"/>
      <c r="L5" s="255"/>
      <c r="M5" s="255"/>
      <c r="N5" s="255"/>
    </row>
    <row r="6" spans="1:23" ht="39" customHeight="1">
      <c r="A6" s="244"/>
      <c r="B6" s="245"/>
      <c r="C6" s="245"/>
      <c r="D6" s="245"/>
      <c r="E6" s="246"/>
      <c r="F6" s="150"/>
      <c r="G6" s="256"/>
      <c r="H6" s="256"/>
      <c r="I6" s="256"/>
      <c r="J6" s="256"/>
      <c r="K6" s="256"/>
      <c r="L6" s="256"/>
      <c r="M6" s="256"/>
      <c r="N6" s="256"/>
    </row>
    <row r="7" spans="1:23" ht="12" customHeight="1">
      <c r="A7" s="158" t="s">
        <v>50</v>
      </c>
      <c r="B7" s="159"/>
      <c r="C7" s="159"/>
      <c r="D7" s="159"/>
      <c r="E7" s="160"/>
      <c r="F7" s="41">
        <v>461</v>
      </c>
      <c r="G7" s="41">
        <f>SUM(G9,G11,G13,G15,G17)</f>
        <v>159</v>
      </c>
      <c r="H7" s="41">
        <f t="shared" ref="H7:N7" si="0">SUM(H9,H11,H13,H15,H17)</f>
        <v>135</v>
      </c>
      <c r="I7" s="41">
        <f t="shared" si="0"/>
        <v>163</v>
      </c>
      <c r="J7" s="41">
        <f t="shared" si="0"/>
        <v>42</v>
      </c>
      <c r="K7" s="41">
        <f t="shared" si="0"/>
        <v>79</v>
      </c>
      <c r="L7" s="41">
        <f t="shared" si="0"/>
        <v>110</v>
      </c>
      <c r="M7" s="41">
        <f t="shared" si="0"/>
        <v>23</v>
      </c>
      <c r="N7" s="41">
        <f t="shared" si="0"/>
        <v>4</v>
      </c>
      <c r="O7" s="54"/>
      <c r="P7" s="54"/>
      <c r="Q7" s="54"/>
      <c r="R7" s="54"/>
      <c r="S7" s="54"/>
      <c r="T7" s="54"/>
      <c r="U7" s="54"/>
      <c r="V7" s="54"/>
      <c r="W7" s="54"/>
    </row>
    <row r="8" spans="1:23" ht="12" customHeight="1">
      <c r="A8" s="161"/>
      <c r="B8" s="162"/>
      <c r="C8" s="162"/>
      <c r="D8" s="162"/>
      <c r="E8" s="163"/>
      <c r="F8" s="44"/>
      <c r="G8" s="37">
        <f t="shared" ref="G8:N8" si="1">IF(G7=0,0,G7/$F7)</f>
        <v>0.34490238611713664</v>
      </c>
      <c r="H8" s="37">
        <f t="shared" si="1"/>
        <v>0.29284164859002171</v>
      </c>
      <c r="I8" s="37">
        <f t="shared" si="1"/>
        <v>0.35357917570498915</v>
      </c>
      <c r="J8" s="37">
        <f t="shared" si="1"/>
        <v>9.1106290672451198E-2</v>
      </c>
      <c r="K8" s="37">
        <f t="shared" si="1"/>
        <v>0.17136659436008678</v>
      </c>
      <c r="L8" s="37">
        <f t="shared" si="1"/>
        <v>0.23861171366594361</v>
      </c>
      <c r="M8" s="37">
        <f t="shared" si="1"/>
        <v>4.9891540130151846E-2</v>
      </c>
      <c r="N8" s="37">
        <f t="shared" si="1"/>
        <v>8.6767895878524948E-3</v>
      </c>
    </row>
    <row r="9" spans="1:23" ht="12" customHeight="1">
      <c r="A9" s="174" t="s">
        <v>49</v>
      </c>
      <c r="B9" s="232" t="s">
        <v>48</v>
      </c>
      <c r="C9" s="233"/>
      <c r="D9" s="233"/>
      <c r="E9" s="234"/>
      <c r="F9" s="41">
        <v>91</v>
      </c>
      <c r="G9" s="41">
        <v>25</v>
      </c>
      <c r="H9" s="41">
        <v>15</v>
      </c>
      <c r="I9" s="41">
        <v>16</v>
      </c>
      <c r="J9" s="41">
        <v>6</v>
      </c>
      <c r="K9" s="41">
        <v>17</v>
      </c>
      <c r="L9" s="41">
        <v>34</v>
      </c>
      <c r="M9" s="41">
        <v>9</v>
      </c>
      <c r="N9" s="41">
        <v>2</v>
      </c>
    </row>
    <row r="10" spans="1:23" ht="12" customHeight="1">
      <c r="A10" s="175"/>
      <c r="B10" s="235"/>
      <c r="C10" s="236"/>
      <c r="D10" s="236"/>
      <c r="E10" s="237"/>
      <c r="F10" s="44"/>
      <c r="G10" s="37">
        <f t="shared" ref="G10:N10" si="2">IF(G9=0,0,G9/$F9)</f>
        <v>0.27472527472527475</v>
      </c>
      <c r="H10" s="37">
        <f t="shared" si="2"/>
        <v>0.16483516483516483</v>
      </c>
      <c r="I10" s="37">
        <f t="shared" si="2"/>
        <v>0.17582417582417584</v>
      </c>
      <c r="J10" s="37">
        <f t="shared" si="2"/>
        <v>6.5934065934065936E-2</v>
      </c>
      <c r="K10" s="37">
        <f t="shared" si="2"/>
        <v>0.18681318681318682</v>
      </c>
      <c r="L10" s="37">
        <f t="shared" si="2"/>
        <v>0.37362637362637363</v>
      </c>
      <c r="M10" s="37">
        <f t="shared" si="2"/>
        <v>9.8901098901098897E-2</v>
      </c>
      <c r="N10" s="37">
        <f t="shared" si="2"/>
        <v>2.197802197802198E-2</v>
      </c>
    </row>
    <row r="11" spans="1:23" ht="12" customHeight="1">
      <c r="A11" s="175"/>
      <c r="B11" s="232" t="s">
        <v>47</v>
      </c>
      <c r="C11" s="233"/>
      <c r="D11" s="233"/>
      <c r="E11" s="234"/>
      <c r="F11" s="41">
        <v>66</v>
      </c>
      <c r="G11" s="41">
        <v>25</v>
      </c>
      <c r="H11" s="41">
        <v>25</v>
      </c>
      <c r="I11" s="41">
        <v>21</v>
      </c>
      <c r="J11" s="41">
        <v>6</v>
      </c>
      <c r="K11" s="41">
        <v>8</v>
      </c>
      <c r="L11" s="41">
        <v>12</v>
      </c>
      <c r="M11" s="41">
        <v>3</v>
      </c>
      <c r="N11" s="41">
        <v>2</v>
      </c>
    </row>
    <row r="12" spans="1:23" ht="12" customHeight="1">
      <c r="A12" s="175"/>
      <c r="B12" s="235"/>
      <c r="C12" s="236"/>
      <c r="D12" s="236"/>
      <c r="E12" s="237"/>
      <c r="F12" s="44"/>
      <c r="G12" s="37">
        <f t="shared" ref="G12:N12" si="3">IF(G11=0,0,G11/$F11)</f>
        <v>0.37878787878787878</v>
      </c>
      <c r="H12" s="37">
        <f t="shared" si="3"/>
        <v>0.37878787878787878</v>
      </c>
      <c r="I12" s="37">
        <f t="shared" si="3"/>
        <v>0.31818181818181818</v>
      </c>
      <c r="J12" s="37">
        <f t="shared" si="3"/>
        <v>9.0909090909090912E-2</v>
      </c>
      <c r="K12" s="37">
        <f t="shared" si="3"/>
        <v>0.12121212121212122</v>
      </c>
      <c r="L12" s="37">
        <f t="shared" si="3"/>
        <v>0.18181818181818182</v>
      </c>
      <c r="M12" s="37">
        <f t="shared" si="3"/>
        <v>4.5454545454545456E-2</v>
      </c>
      <c r="N12" s="37">
        <f t="shared" si="3"/>
        <v>3.0303030303030304E-2</v>
      </c>
    </row>
    <row r="13" spans="1:23" ht="12" customHeight="1">
      <c r="A13" s="175"/>
      <c r="B13" s="232" t="s">
        <v>46</v>
      </c>
      <c r="C13" s="233"/>
      <c r="D13" s="233"/>
      <c r="E13" s="234"/>
      <c r="F13" s="41">
        <v>119</v>
      </c>
      <c r="G13" s="41">
        <v>35</v>
      </c>
      <c r="H13" s="41">
        <v>35</v>
      </c>
      <c r="I13" s="41">
        <v>47</v>
      </c>
      <c r="J13" s="41">
        <v>7</v>
      </c>
      <c r="K13" s="41">
        <v>15</v>
      </c>
      <c r="L13" s="41">
        <v>29</v>
      </c>
      <c r="M13" s="41">
        <v>8</v>
      </c>
      <c r="N13" s="41">
        <v>0</v>
      </c>
    </row>
    <row r="14" spans="1:23" ht="12" customHeight="1">
      <c r="A14" s="175"/>
      <c r="B14" s="235"/>
      <c r="C14" s="236"/>
      <c r="D14" s="236"/>
      <c r="E14" s="237"/>
      <c r="F14" s="44"/>
      <c r="G14" s="37">
        <f t="shared" ref="G14:N14" si="4">IF(G13=0,0,G13/$F13)</f>
        <v>0.29411764705882354</v>
      </c>
      <c r="H14" s="37">
        <f t="shared" si="4"/>
        <v>0.29411764705882354</v>
      </c>
      <c r="I14" s="37">
        <f t="shared" si="4"/>
        <v>0.3949579831932773</v>
      </c>
      <c r="J14" s="37">
        <f t="shared" si="4"/>
        <v>5.8823529411764705E-2</v>
      </c>
      <c r="K14" s="37">
        <f t="shared" si="4"/>
        <v>0.12605042016806722</v>
      </c>
      <c r="L14" s="37">
        <f t="shared" si="4"/>
        <v>0.24369747899159663</v>
      </c>
      <c r="M14" s="37">
        <f t="shared" si="4"/>
        <v>6.7226890756302518E-2</v>
      </c>
      <c r="N14" s="37">
        <f t="shared" si="4"/>
        <v>0</v>
      </c>
    </row>
    <row r="15" spans="1:23" ht="12" customHeight="1">
      <c r="A15" s="175"/>
      <c r="B15" s="232" t="s">
        <v>45</v>
      </c>
      <c r="C15" s="233"/>
      <c r="D15" s="233"/>
      <c r="E15" s="234"/>
      <c r="F15" s="41">
        <v>42</v>
      </c>
      <c r="G15" s="41">
        <v>12</v>
      </c>
      <c r="H15" s="41">
        <v>13</v>
      </c>
      <c r="I15" s="41">
        <v>19</v>
      </c>
      <c r="J15" s="41">
        <v>4</v>
      </c>
      <c r="K15" s="41">
        <v>6</v>
      </c>
      <c r="L15" s="41">
        <v>13</v>
      </c>
      <c r="M15" s="41">
        <v>1</v>
      </c>
      <c r="N15" s="41">
        <v>0</v>
      </c>
    </row>
    <row r="16" spans="1:23" ht="12" customHeight="1">
      <c r="A16" s="175"/>
      <c r="B16" s="235"/>
      <c r="C16" s="236"/>
      <c r="D16" s="236"/>
      <c r="E16" s="237"/>
      <c r="F16" s="44"/>
      <c r="G16" s="37">
        <f t="shared" ref="G16:N16" si="5">IF(G15=0,0,G15/$F15)</f>
        <v>0.2857142857142857</v>
      </c>
      <c r="H16" s="37">
        <f t="shared" si="5"/>
        <v>0.30952380952380953</v>
      </c>
      <c r="I16" s="37">
        <f t="shared" si="5"/>
        <v>0.45238095238095238</v>
      </c>
      <c r="J16" s="37">
        <f t="shared" si="5"/>
        <v>9.5238095238095233E-2</v>
      </c>
      <c r="K16" s="37">
        <f t="shared" si="5"/>
        <v>0.14285714285714285</v>
      </c>
      <c r="L16" s="37">
        <f t="shared" si="5"/>
        <v>0.30952380952380953</v>
      </c>
      <c r="M16" s="37">
        <f t="shared" si="5"/>
        <v>2.3809523809523808E-2</v>
      </c>
      <c r="N16" s="37">
        <f t="shared" si="5"/>
        <v>0</v>
      </c>
    </row>
    <row r="17" spans="1:14" ht="12" customHeight="1">
      <c r="A17" s="175"/>
      <c r="B17" s="232" t="s">
        <v>44</v>
      </c>
      <c r="C17" s="233"/>
      <c r="D17" s="233"/>
      <c r="E17" s="234"/>
      <c r="F17" s="41">
        <v>143</v>
      </c>
      <c r="G17" s="41">
        <v>62</v>
      </c>
      <c r="H17" s="41">
        <v>47</v>
      </c>
      <c r="I17" s="41">
        <v>60</v>
      </c>
      <c r="J17" s="41">
        <v>19</v>
      </c>
      <c r="K17" s="41">
        <v>33</v>
      </c>
      <c r="L17" s="41">
        <v>22</v>
      </c>
      <c r="M17" s="41">
        <v>2</v>
      </c>
      <c r="N17" s="41">
        <v>0</v>
      </c>
    </row>
    <row r="18" spans="1:14" ht="12" customHeight="1">
      <c r="A18" s="176"/>
      <c r="B18" s="235"/>
      <c r="C18" s="236"/>
      <c r="D18" s="236"/>
      <c r="E18" s="237"/>
      <c r="F18" s="44"/>
      <c r="G18" s="37">
        <f t="shared" ref="G18:N18" si="6">IF(G17=0,0,G17/$F17)</f>
        <v>0.43356643356643354</v>
      </c>
      <c r="H18" s="37">
        <f t="shared" si="6"/>
        <v>0.32867132867132864</v>
      </c>
      <c r="I18" s="37">
        <f t="shared" si="6"/>
        <v>0.41958041958041958</v>
      </c>
      <c r="J18" s="37">
        <f t="shared" si="6"/>
        <v>0.13286713286713286</v>
      </c>
      <c r="K18" s="37">
        <f t="shared" si="6"/>
        <v>0.23076923076923078</v>
      </c>
      <c r="L18" s="37">
        <f t="shared" si="6"/>
        <v>0.15384615384615385</v>
      </c>
      <c r="M18" s="37">
        <f t="shared" si="6"/>
        <v>1.3986013986013986E-2</v>
      </c>
      <c r="N18" s="37">
        <f t="shared" si="6"/>
        <v>0</v>
      </c>
    </row>
    <row r="19" spans="1:14" ht="12" customHeight="1">
      <c r="A19" s="171" t="s">
        <v>43</v>
      </c>
      <c r="B19" s="171" t="s">
        <v>42</v>
      </c>
      <c r="C19" s="43"/>
      <c r="D19" s="219" t="s">
        <v>16</v>
      </c>
      <c r="E19" s="42"/>
      <c r="F19" s="41">
        <v>131</v>
      </c>
      <c r="G19" s="41">
        <f t="shared" ref="G19:N19" si="7">SUM(G21,G23,G25,G27,G29,G31,G33,G35,G37,G39,G41,G43,G45,G47,G49,G51,G53,G55,G57,G59,G61,G63,G65,G67)</f>
        <v>30</v>
      </c>
      <c r="H19" s="41">
        <f>SUM(H21,H23,H25,H27,H29,H31,H33,H35,H37,H39,H41,H43,H45,H47,H49,H51,H53,H55,H57,H59,H61,H63,H65,H67)</f>
        <v>41</v>
      </c>
      <c r="I19" s="41">
        <f>SUM(I21,I23,I25,I27,I29,I31,I33,I35,I37,I39,I41,I43,I45,I47,I49,I51,I53,I55,I57,I59,I61,I63,I65,I67)</f>
        <v>55</v>
      </c>
      <c r="J19" s="41">
        <f t="shared" si="7"/>
        <v>16</v>
      </c>
      <c r="K19" s="41">
        <f t="shared" si="7"/>
        <v>20</v>
      </c>
      <c r="L19" s="41">
        <f t="shared" si="7"/>
        <v>31</v>
      </c>
      <c r="M19" s="41">
        <f t="shared" si="7"/>
        <v>4</v>
      </c>
      <c r="N19" s="41">
        <f t="shared" si="7"/>
        <v>1</v>
      </c>
    </row>
    <row r="20" spans="1:14" ht="12" customHeight="1">
      <c r="A20" s="172"/>
      <c r="B20" s="172"/>
      <c r="C20" s="40"/>
      <c r="D20" s="220"/>
      <c r="E20" s="39"/>
      <c r="F20" s="44"/>
      <c r="G20" s="37">
        <f t="shared" ref="G20:N20" si="8">IF(G19=0,0,G19/$F19)</f>
        <v>0.22900763358778625</v>
      </c>
      <c r="H20" s="37">
        <f t="shared" si="8"/>
        <v>0.31297709923664124</v>
      </c>
      <c r="I20" s="37">
        <f t="shared" si="8"/>
        <v>0.41984732824427479</v>
      </c>
      <c r="J20" s="37">
        <f t="shared" si="8"/>
        <v>0.12213740458015267</v>
      </c>
      <c r="K20" s="37">
        <f t="shared" si="8"/>
        <v>0.15267175572519084</v>
      </c>
      <c r="L20" s="37">
        <f t="shared" si="8"/>
        <v>0.23664122137404581</v>
      </c>
      <c r="M20" s="37">
        <f t="shared" si="8"/>
        <v>3.0534351145038167E-2</v>
      </c>
      <c r="N20" s="37">
        <f t="shared" si="8"/>
        <v>7.6335877862595417E-3</v>
      </c>
    </row>
    <row r="21" spans="1:14" ht="12" customHeight="1">
      <c r="A21" s="172"/>
      <c r="B21" s="172"/>
      <c r="C21" s="43"/>
      <c r="D21" s="219" t="s">
        <v>410</v>
      </c>
      <c r="E21" s="42"/>
      <c r="F21" s="41">
        <v>19</v>
      </c>
      <c r="G21" s="41">
        <v>4</v>
      </c>
      <c r="H21" s="41">
        <v>4</v>
      </c>
      <c r="I21" s="41">
        <v>9</v>
      </c>
      <c r="J21" s="41">
        <v>4</v>
      </c>
      <c r="K21" s="41">
        <v>3</v>
      </c>
      <c r="L21" s="41">
        <v>3</v>
      </c>
      <c r="M21" s="41">
        <v>0</v>
      </c>
      <c r="N21" s="41">
        <v>0</v>
      </c>
    </row>
    <row r="22" spans="1:14" ht="12" customHeight="1">
      <c r="A22" s="172"/>
      <c r="B22" s="172"/>
      <c r="C22" s="40"/>
      <c r="D22" s="220"/>
      <c r="E22" s="39"/>
      <c r="F22" s="44"/>
      <c r="G22" s="37">
        <f t="shared" ref="G22:N22" si="9">IF(G21=0,0,G21/$F21)</f>
        <v>0.21052631578947367</v>
      </c>
      <c r="H22" s="37">
        <f t="shared" si="9"/>
        <v>0.21052631578947367</v>
      </c>
      <c r="I22" s="37">
        <f t="shared" si="9"/>
        <v>0.47368421052631576</v>
      </c>
      <c r="J22" s="37">
        <f t="shared" si="9"/>
        <v>0.21052631578947367</v>
      </c>
      <c r="K22" s="37">
        <f t="shared" si="9"/>
        <v>0.15789473684210525</v>
      </c>
      <c r="L22" s="37">
        <f t="shared" si="9"/>
        <v>0.15789473684210525</v>
      </c>
      <c r="M22" s="37">
        <f t="shared" si="9"/>
        <v>0</v>
      </c>
      <c r="N22" s="37">
        <f t="shared" si="9"/>
        <v>0</v>
      </c>
    </row>
    <row r="23" spans="1:14" ht="12" customHeight="1">
      <c r="A23" s="172"/>
      <c r="B23" s="172"/>
      <c r="C23" s="43"/>
      <c r="D23" s="225" t="s">
        <v>411</v>
      </c>
      <c r="E23" s="117"/>
      <c r="F23" s="106">
        <v>2</v>
      </c>
      <c r="G23" s="106">
        <v>1</v>
      </c>
      <c r="H23" s="106">
        <v>0</v>
      </c>
      <c r="I23" s="41">
        <v>0</v>
      </c>
      <c r="J23" s="41">
        <v>0</v>
      </c>
      <c r="K23" s="41">
        <v>0</v>
      </c>
      <c r="L23" s="41">
        <v>2</v>
      </c>
      <c r="M23" s="41">
        <v>0</v>
      </c>
      <c r="N23" s="41">
        <v>0</v>
      </c>
    </row>
    <row r="24" spans="1:14" ht="12" customHeight="1">
      <c r="A24" s="172"/>
      <c r="B24" s="172"/>
      <c r="C24" s="40"/>
      <c r="D24" s="226"/>
      <c r="E24" s="118"/>
      <c r="F24" s="119"/>
      <c r="G24" s="109">
        <f t="shared" ref="G24:N24" si="10">IF(G23=0,0,G23/$F23)</f>
        <v>0.5</v>
      </c>
      <c r="H24" s="109">
        <f t="shared" si="10"/>
        <v>0</v>
      </c>
      <c r="I24" s="37">
        <f t="shared" si="10"/>
        <v>0</v>
      </c>
      <c r="J24" s="37">
        <f t="shared" si="10"/>
        <v>0</v>
      </c>
      <c r="K24" s="37">
        <f t="shared" si="10"/>
        <v>0</v>
      </c>
      <c r="L24" s="37">
        <f t="shared" si="10"/>
        <v>1</v>
      </c>
      <c r="M24" s="37">
        <f t="shared" si="10"/>
        <v>0</v>
      </c>
      <c r="N24" s="37">
        <f t="shared" si="10"/>
        <v>0</v>
      </c>
    </row>
    <row r="25" spans="1:14" ht="12" customHeight="1">
      <c r="A25" s="172"/>
      <c r="B25" s="172"/>
      <c r="C25" s="43"/>
      <c r="D25" s="225" t="s">
        <v>412</v>
      </c>
      <c r="E25" s="117"/>
      <c r="F25" s="106">
        <v>12</v>
      </c>
      <c r="G25" s="106">
        <v>3</v>
      </c>
      <c r="H25" s="106">
        <v>3</v>
      </c>
      <c r="I25" s="41">
        <v>4</v>
      </c>
      <c r="J25" s="41">
        <v>0</v>
      </c>
      <c r="K25" s="41">
        <v>2</v>
      </c>
      <c r="L25" s="41">
        <v>7</v>
      </c>
      <c r="M25" s="41">
        <v>1</v>
      </c>
      <c r="N25" s="41">
        <v>0</v>
      </c>
    </row>
    <row r="26" spans="1:14" ht="12" customHeight="1">
      <c r="A26" s="172"/>
      <c r="B26" s="172"/>
      <c r="C26" s="40"/>
      <c r="D26" s="226"/>
      <c r="E26" s="118"/>
      <c r="F26" s="119"/>
      <c r="G26" s="109">
        <f t="shared" ref="G26:N26" si="11">IF(G25=0,0,G25/$F25)</f>
        <v>0.25</v>
      </c>
      <c r="H26" s="109">
        <f>IF(H25=0,0,H25/$F25)</f>
        <v>0.25</v>
      </c>
      <c r="I26" s="37">
        <f>IF(I25=0,0,I25/$F25)</f>
        <v>0.33333333333333331</v>
      </c>
      <c r="J26" s="37">
        <f t="shared" si="11"/>
        <v>0</v>
      </c>
      <c r="K26" s="37">
        <f t="shared" si="11"/>
        <v>0.16666666666666666</v>
      </c>
      <c r="L26" s="37">
        <f t="shared" si="11"/>
        <v>0.58333333333333337</v>
      </c>
      <c r="M26" s="37">
        <f t="shared" si="11"/>
        <v>8.3333333333333329E-2</v>
      </c>
      <c r="N26" s="37">
        <f t="shared" si="11"/>
        <v>0</v>
      </c>
    </row>
    <row r="27" spans="1:14" ht="12" customHeight="1">
      <c r="A27" s="172"/>
      <c r="B27" s="172"/>
      <c r="C27" s="43"/>
      <c r="D27" s="219" t="s">
        <v>413</v>
      </c>
      <c r="E27" s="42"/>
      <c r="F27" s="41">
        <v>1</v>
      </c>
      <c r="G27" s="41">
        <v>0</v>
      </c>
      <c r="H27" s="41">
        <v>0</v>
      </c>
      <c r="I27" s="41">
        <v>0</v>
      </c>
      <c r="J27" s="41">
        <v>0</v>
      </c>
      <c r="K27" s="41">
        <v>0</v>
      </c>
      <c r="L27" s="41">
        <v>1</v>
      </c>
      <c r="M27" s="41">
        <v>0</v>
      </c>
      <c r="N27" s="41">
        <v>0</v>
      </c>
    </row>
    <row r="28" spans="1:14" ht="12" customHeight="1">
      <c r="A28" s="172"/>
      <c r="B28" s="172"/>
      <c r="C28" s="40"/>
      <c r="D28" s="220"/>
      <c r="E28" s="39"/>
      <c r="F28" s="44"/>
      <c r="G28" s="37">
        <f t="shared" ref="G28:N28" si="12">IF(G27=0,0,G27/$F27)</f>
        <v>0</v>
      </c>
      <c r="H28" s="37">
        <f t="shared" si="12"/>
        <v>0</v>
      </c>
      <c r="I28" s="37">
        <f t="shared" si="12"/>
        <v>0</v>
      </c>
      <c r="J28" s="37">
        <f t="shared" si="12"/>
        <v>0</v>
      </c>
      <c r="K28" s="37">
        <f t="shared" si="12"/>
        <v>0</v>
      </c>
      <c r="L28" s="37">
        <f t="shared" si="12"/>
        <v>1</v>
      </c>
      <c r="M28" s="37">
        <f t="shared" si="12"/>
        <v>0</v>
      </c>
      <c r="N28" s="37">
        <f t="shared" si="12"/>
        <v>0</v>
      </c>
    </row>
    <row r="29" spans="1:14" ht="12" customHeight="1">
      <c r="A29" s="172"/>
      <c r="B29" s="172"/>
      <c r="C29" s="43"/>
      <c r="D29" s="219" t="s">
        <v>414</v>
      </c>
      <c r="E29" s="42"/>
      <c r="F29" s="41">
        <v>4</v>
      </c>
      <c r="G29" s="41">
        <v>0</v>
      </c>
      <c r="H29" s="41">
        <v>3</v>
      </c>
      <c r="I29" s="41">
        <v>3</v>
      </c>
      <c r="J29" s="41">
        <v>0</v>
      </c>
      <c r="K29" s="41">
        <v>1</v>
      </c>
      <c r="L29" s="41">
        <v>1</v>
      </c>
      <c r="M29" s="41">
        <v>0</v>
      </c>
      <c r="N29" s="41">
        <v>0</v>
      </c>
    </row>
    <row r="30" spans="1:14" ht="12" customHeight="1">
      <c r="A30" s="172"/>
      <c r="B30" s="172"/>
      <c r="C30" s="40"/>
      <c r="D30" s="220"/>
      <c r="E30" s="39"/>
      <c r="F30" s="44"/>
      <c r="G30" s="37">
        <f t="shared" ref="G30:N30" si="13">IF(G29=0,0,G29/$F29)</f>
        <v>0</v>
      </c>
      <c r="H30" s="37">
        <f t="shared" si="13"/>
        <v>0.75</v>
      </c>
      <c r="I30" s="37">
        <f t="shared" si="13"/>
        <v>0.75</v>
      </c>
      <c r="J30" s="37">
        <f t="shared" si="13"/>
        <v>0</v>
      </c>
      <c r="K30" s="37">
        <f t="shared" si="13"/>
        <v>0.25</v>
      </c>
      <c r="L30" s="37">
        <f t="shared" si="13"/>
        <v>0.25</v>
      </c>
      <c r="M30" s="37">
        <f t="shared" si="13"/>
        <v>0</v>
      </c>
      <c r="N30" s="37">
        <f t="shared" si="13"/>
        <v>0</v>
      </c>
    </row>
    <row r="31" spans="1:14" ht="12" customHeight="1">
      <c r="A31" s="172"/>
      <c r="B31" s="172"/>
      <c r="C31" s="43"/>
      <c r="D31" s="219" t="s">
        <v>415</v>
      </c>
      <c r="E31" s="42"/>
      <c r="F31" s="41">
        <v>1</v>
      </c>
      <c r="G31" s="41">
        <v>0</v>
      </c>
      <c r="H31" s="41">
        <v>0</v>
      </c>
      <c r="I31" s="41">
        <v>0</v>
      </c>
      <c r="J31" s="41">
        <v>0</v>
      </c>
      <c r="K31" s="41">
        <v>0</v>
      </c>
      <c r="L31" s="41">
        <v>1</v>
      </c>
      <c r="M31" s="41">
        <v>0</v>
      </c>
      <c r="N31" s="41">
        <v>0</v>
      </c>
    </row>
    <row r="32" spans="1:14" ht="12" customHeight="1">
      <c r="A32" s="172"/>
      <c r="B32" s="172"/>
      <c r="C32" s="40"/>
      <c r="D32" s="220"/>
      <c r="E32" s="39"/>
      <c r="F32" s="44"/>
      <c r="G32" s="37">
        <f t="shared" ref="G32:N32" si="14">IF(G31=0,0,G31/$F31)</f>
        <v>0</v>
      </c>
      <c r="H32" s="37">
        <f t="shared" si="14"/>
        <v>0</v>
      </c>
      <c r="I32" s="37">
        <f t="shared" si="14"/>
        <v>0</v>
      </c>
      <c r="J32" s="37">
        <f t="shared" si="14"/>
        <v>0</v>
      </c>
      <c r="K32" s="37">
        <f t="shared" si="14"/>
        <v>0</v>
      </c>
      <c r="L32" s="37">
        <f t="shared" si="14"/>
        <v>1</v>
      </c>
      <c r="M32" s="37">
        <f t="shared" si="14"/>
        <v>0</v>
      </c>
      <c r="N32" s="37">
        <f t="shared" si="14"/>
        <v>0</v>
      </c>
    </row>
    <row r="33" spans="1:14" ht="12" customHeight="1">
      <c r="A33" s="172"/>
      <c r="B33" s="172"/>
      <c r="C33" s="43"/>
      <c r="D33" s="219" t="s">
        <v>416</v>
      </c>
      <c r="E33" s="42"/>
      <c r="F33" s="41">
        <v>2</v>
      </c>
      <c r="G33" s="41">
        <v>0</v>
      </c>
      <c r="H33" s="41">
        <v>1</v>
      </c>
      <c r="I33" s="41">
        <v>0</v>
      </c>
      <c r="J33" s="41">
        <v>1</v>
      </c>
      <c r="K33" s="41">
        <v>1</v>
      </c>
      <c r="L33" s="41">
        <v>0</v>
      </c>
      <c r="M33" s="41">
        <v>0</v>
      </c>
      <c r="N33" s="41">
        <v>0</v>
      </c>
    </row>
    <row r="34" spans="1:14" ht="12" customHeight="1">
      <c r="A34" s="172"/>
      <c r="B34" s="172"/>
      <c r="C34" s="40"/>
      <c r="D34" s="220"/>
      <c r="E34" s="39"/>
      <c r="F34" s="44"/>
      <c r="G34" s="37">
        <f t="shared" ref="G34:N34" si="15">IF(G33=0,0,G33/$F33)</f>
        <v>0</v>
      </c>
      <c r="H34" s="37">
        <f t="shared" si="15"/>
        <v>0.5</v>
      </c>
      <c r="I34" s="37">
        <f t="shared" si="15"/>
        <v>0</v>
      </c>
      <c r="J34" s="37">
        <f t="shared" si="15"/>
        <v>0.5</v>
      </c>
      <c r="K34" s="37">
        <f t="shared" si="15"/>
        <v>0.5</v>
      </c>
      <c r="L34" s="37">
        <f t="shared" si="15"/>
        <v>0</v>
      </c>
      <c r="M34" s="37">
        <f t="shared" si="15"/>
        <v>0</v>
      </c>
      <c r="N34" s="37">
        <f t="shared" si="15"/>
        <v>0</v>
      </c>
    </row>
    <row r="35" spans="1:14" ht="12" customHeight="1">
      <c r="A35" s="172"/>
      <c r="B35" s="172"/>
      <c r="C35" s="43"/>
      <c r="D35" s="219" t="s">
        <v>417</v>
      </c>
      <c r="E35" s="42"/>
      <c r="F35" s="41">
        <v>5</v>
      </c>
      <c r="G35" s="41">
        <v>2</v>
      </c>
      <c r="H35" s="41">
        <v>1</v>
      </c>
      <c r="I35" s="41">
        <v>1</v>
      </c>
      <c r="J35" s="41">
        <v>1</v>
      </c>
      <c r="K35" s="41">
        <v>4</v>
      </c>
      <c r="L35" s="41">
        <v>0</v>
      </c>
      <c r="M35" s="41">
        <v>0</v>
      </c>
      <c r="N35" s="41">
        <v>0</v>
      </c>
    </row>
    <row r="36" spans="1:14" ht="12" customHeight="1">
      <c r="A36" s="172"/>
      <c r="B36" s="172"/>
      <c r="C36" s="40"/>
      <c r="D36" s="220"/>
      <c r="E36" s="39"/>
      <c r="F36" s="44"/>
      <c r="G36" s="37">
        <f t="shared" ref="G36:N36" si="16">IF(G35=0,0,G35/$F35)</f>
        <v>0.4</v>
      </c>
      <c r="H36" s="37">
        <f t="shared" si="16"/>
        <v>0.2</v>
      </c>
      <c r="I36" s="37">
        <f t="shared" si="16"/>
        <v>0.2</v>
      </c>
      <c r="J36" s="37">
        <f t="shared" si="16"/>
        <v>0.2</v>
      </c>
      <c r="K36" s="37">
        <f t="shared" si="16"/>
        <v>0.8</v>
      </c>
      <c r="L36" s="37">
        <f t="shared" si="16"/>
        <v>0</v>
      </c>
      <c r="M36" s="37">
        <f t="shared" si="16"/>
        <v>0</v>
      </c>
      <c r="N36" s="37">
        <f t="shared" si="16"/>
        <v>0</v>
      </c>
    </row>
    <row r="37" spans="1:14" ht="12" customHeight="1">
      <c r="A37" s="172"/>
      <c r="B37" s="172"/>
      <c r="C37" s="43"/>
      <c r="D37" s="219" t="s">
        <v>418</v>
      </c>
      <c r="E37" s="42"/>
      <c r="F37" s="41">
        <v>0</v>
      </c>
      <c r="G37" s="41">
        <v>0</v>
      </c>
      <c r="H37" s="41">
        <v>0</v>
      </c>
      <c r="I37" s="41">
        <v>0</v>
      </c>
      <c r="J37" s="41">
        <v>0</v>
      </c>
      <c r="K37" s="41">
        <v>0</v>
      </c>
      <c r="L37" s="41">
        <v>0</v>
      </c>
      <c r="M37" s="41">
        <v>0</v>
      </c>
      <c r="N37" s="41">
        <v>0</v>
      </c>
    </row>
    <row r="38" spans="1:14" ht="12" customHeight="1">
      <c r="A38" s="172"/>
      <c r="B38" s="172"/>
      <c r="C38" s="40"/>
      <c r="D38" s="220"/>
      <c r="E38" s="39"/>
      <c r="F38" s="44"/>
      <c r="G38" s="37">
        <f t="shared" ref="G38:N38" si="17">IF(G37=0,0,G37/$F37)</f>
        <v>0</v>
      </c>
      <c r="H38" s="37">
        <f t="shared" si="17"/>
        <v>0</v>
      </c>
      <c r="I38" s="37">
        <f t="shared" si="17"/>
        <v>0</v>
      </c>
      <c r="J38" s="37">
        <f t="shared" si="17"/>
        <v>0</v>
      </c>
      <c r="K38" s="37">
        <f t="shared" si="17"/>
        <v>0</v>
      </c>
      <c r="L38" s="37">
        <f t="shared" si="17"/>
        <v>0</v>
      </c>
      <c r="M38" s="37">
        <f t="shared" si="17"/>
        <v>0</v>
      </c>
      <c r="N38" s="37">
        <f t="shared" si="17"/>
        <v>0</v>
      </c>
    </row>
    <row r="39" spans="1:14" ht="12" customHeight="1">
      <c r="A39" s="172"/>
      <c r="B39" s="172"/>
      <c r="C39" s="43"/>
      <c r="D39" s="219" t="s">
        <v>419</v>
      </c>
      <c r="E39" s="42"/>
      <c r="F39" s="41">
        <v>5</v>
      </c>
      <c r="G39" s="41">
        <v>3</v>
      </c>
      <c r="H39" s="41">
        <v>0</v>
      </c>
      <c r="I39" s="41">
        <v>2</v>
      </c>
      <c r="J39" s="41">
        <v>0</v>
      </c>
      <c r="K39" s="41">
        <v>1</v>
      </c>
      <c r="L39" s="41">
        <v>1</v>
      </c>
      <c r="M39" s="41">
        <v>0</v>
      </c>
      <c r="N39" s="41">
        <v>0</v>
      </c>
    </row>
    <row r="40" spans="1:14" ht="12" customHeight="1">
      <c r="A40" s="172"/>
      <c r="B40" s="172"/>
      <c r="C40" s="40"/>
      <c r="D40" s="220"/>
      <c r="E40" s="39"/>
      <c r="F40" s="44"/>
      <c r="G40" s="37">
        <f t="shared" ref="G40:N40" si="18">IF(G39=0,0,G39/$F39)</f>
        <v>0.6</v>
      </c>
      <c r="H40" s="37">
        <f t="shared" si="18"/>
        <v>0</v>
      </c>
      <c r="I40" s="37">
        <f t="shared" si="18"/>
        <v>0.4</v>
      </c>
      <c r="J40" s="37">
        <f t="shared" si="18"/>
        <v>0</v>
      </c>
      <c r="K40" s="37">
        <f t="shared" si="18"/>
        <v>0.2</v>
      </c>
      <c r="L40" s="37">
        <f t="shared" si="18"/>
        <v>0.2</v>
      </c>
      <c r="M40" s="37">
        <f t="shared" si="18"/>
        <v>0</v>
      </c>
      <c r="N40" s="37">
        <f t="shared" si="18"/>
        <v>0</v>
      </c>
    </row>
    <row r="41" spans="1:14" ht="12" customHeight="1">
      <c r="A41" s="172"/>
      <c r="B41" s="172"/>
      <c r="C41" s="43"/>
      <c r="D41" s="219" t="s">
        <v>420</v>
      </c>
      <c r="E41" s="42"/>
      <c r="F41" s="41">
        <v>1</v>
      </c>
      <c r="G41" s="41">
        <v>1</v>
      </c>
      <c r="H41" s="41">
        <v>0</v>
      </c>
      <c r="I41" s="41">
        <v>0</v>
      </c>
      <c r="J41" s="41">
        <v>0</v>
      </c>
      <c r="K41" s="41">
        <v>0</v>
      </c>
      <c r="L41" s="41">
        <v>0</v>
      </c>
      <c r="M41" s="41">
        <v>0</v>
      </c>
      <c r="N41" s="41">
        <v>0</v>
      </c>
    </row>
    <row r="42" spans="1:14" ht="12" customHeight="1">
      <c r="A42" s="172"/>
      <c r="B42" s="172"/>
      <c r="C42" s="40"/>
      <c r="D42" s="220"/>
      <c r="E42" s="39"/>
      <c r="F42" s="44"/>
      <c r="G42" s="37">
        <f t="shared" ref="G42:N42" si="19">IF(G41=0,0,G41/$F41)</f>
        <v>1</v>
      </c>
      <c r="H42" s="37">
        <f t="shared" si="19"/>
        <v>0</v>
      </c>
      <c r="I42" s="37">
        <f t="shared" si="19"/>
        <v>0</v>
      </c>
      <c r="J42" s="37">
        <f t="shared" si="19"/>
        <v>0</v>
      </c>
      <c r="K42" s="37">
        <f t="shared" si="19"/>
        <v>0</v>
      </c>
      <c r="L42" s="37">
        <f t="shared" si="19"/>
        <v>0</v>
      </c>
      <c r="M42" s="37">
        <f t="shared" si="19"/>
        <v>0</v>
      </c>
      <c r="N42" s="37">
        <f t="shared" si="19"/>
        <v>0</v>
      </c>
    </row>
    <row r="43" spans="1:14" ht="12" customHeight="1">
      <c r="A43" s="172"/>
      <c r="B43" s="172"/>
      <c r="C43" s="43"/>
      <c r="D43" s="219" t="s">
        <v>421</v>
      </c>
      <c r="E43" s="42"/>
      <c r="F43" s="41">
        <v>2</v>
      </c>
      <c r="G43" s="41">
        <v>0</v>
      </c>
      <c r="H43" s="41">
        <v>1</v>
      </c>
      <c r="I43" s="41">
        <v>1</v>
      </c>
      <c r="J43" s="41">
        <v>0</v>
      </c>
      <c r="K43" s="41">
        <v>0</v>
      </c>
      <c r="L43" s="41">
        <v>0</v>
      </c>
      <c r="M43" s="41">
        <v>0</v>
      </c>
      <c r="N43" s="41">
        <v>1</v>
      </c>
    </row>
    <row r="44" spans="1:14" ht="12" customHeight="1">
      <c r="A44" s="172"/>
      <c r="B44" s="172"/>
      <c r="C44" s="40"/>
      <c r="D44" s="220"/>
      <c r="E44" s="39"/>
      <c r="F44" s="44"/>
      <c r="G44" s="37">
        <f t="shared" ref="G44:N44" si="20">IF(G43=0,0,G43/$F43)</f>
        <v>0</v>
      </c>
      <c r="H44" s="37">
        <f t="shared" si="20"/>
        <v>0.5</v>
      </c>
      <c r="I44" s="37">
        <f t="shared" si="20"/>
        <v>0.5</v>
      </c>
      <c r="J44" s="37">
        <f t="shared" si="20"/>
        <v>0</v>
      </c>
      <c r="K44" s="37">
        <f t="shared" si="20"/>
        <v>0</v>
      </c>
      <c r="L44" s="37">
        <f t="shared" si="20"/>
        <v>0</v>
      </c>
      <c r="M44" s="37">
        <f t="shared" si="20"/>
        <v>0</v>
      </c>
      <c r="N44" s="37">
        <f t="shared" si="20"/>
        <v>0.5</v>
      </c>
    </row>
    <row r="45" spans="1:14" ht="12" customHeight="1">
      <c r="A45" s="172"/>
      <c r="B45" s="172"/>
      <c r="C45" s="43"/>
      <c r="D45" s="219" t="s">
        <v>422</v>
      </c>
      <c r="E45" s="42"/>
      <c r="F45" s="41">
        <v>2</v>
      </c>
      <c r="G45" s="41">
        <v>0</v>
      </c>
      <c r="H45" s="41">
        <v>2</v>
      </c>
      <c r="I45" s="41">
        <v>0</v>
      </c>
      <c r="J45" s="41">
        <v>0</v>
      </c>
      <c r="K45" s="41">
        <v>1</v>
      </c>
      <c r="L45" s="41">
        <v>0</v>
      </c>
      <c r="M45" s="41">
        <v>0</v>
      </c>
      <c r="N45" s="41">
        <v>0</v>
      </c>
    </row>
    <row r="46" spans="1:14" ht="12" customHeight="1">
      <c r="A46" s="172"/>
      <c r="B46" s="172"/>
      <c r="C46" s="40"/>
      <c r="D46" s="220"/>
      <c r="E46" s="39"/>
      <c r="F46" s="44"/>
      <c r="G46" s="37">
        <f t="shared" ref="G46:N46" si="21">IF(G45=0,0,G45/$F45)</f>
        <v>0</v>
      </c>
      <c r="H46" s="37">
        <f t="shared" si="21"/>
        <v>1</v>
      </c>
      <c r="I46" s="37">
        <f t="shared" si="21"/>
        <v>0</v>
      </c>
      <c r="J46" s="37">
        <f t="shared" si="21"/>
        <v>0</v>
      </c>
      <c r="K46" s="37">
        <f t="shared" si="21"/>
        <v>0.5</v>
      </c>
      <c r="L46" s="37">
        <f t="shared" si="21"/>
        <v>0</v>
      </c>
      <c r="M46" s="37">
        <f t="shared" si="21"/>
        <v>0</v>
      </c>
      <c r="N46" s="37">
        <f t="shared" si="21"/>
        <v>0</v>
      </c>
    </row>
    <row r="47" spans="1:14" ht="12" customHeight="1">
      <c r="A47" s="172"/>
      <c r="B47" s="172"/>
      <c r="C47" s="43"/>
      <c r="D47" s="219" t="s">
        <v>423</v>
      </c>
      <c r="E47" s="42"/>
      <c r="F47" s="41">
        <v>1</v>
      </c>
      <c r="G47" s="41">
        <v>1</v>
      </c>
      <c r="H47" s="41">
        <v>0</v>
      </c>
      <c r="I47" s="41">
        <v>0</v>
      </c>
      <c r="J47" s="41">
        <v>0</v>
      </c>
      <c r="K47" s="41">
        <v>0</v>
      </c>
      <c r="L47" s="41">
        <v>0</v>
      </c>
      <c r="M47" s="41">
        <v>0</v>
      </c>
      <c r="N47" s="41">
        <v>0</v>
      </c>
    </row>
    <row r="48" spans="1:14" ht="12" customHeight="1">
      <c r="A48" s="172"/>
      <c r="B48" s="172"/>
      <c r="C48" s="40"/>
      <c r="D48" s="220"/>
      <c r="E48" s="39"/>
      <c r="F48" s="44"/>
      <c r="G48" s="37">
        <f t="shared" ref="G48:N48" si="22">IF(G47=0,0,G47/$F47)</f>
        <v>1</v>
      </c>
      <c r="H48" s="37">
        <f t="shared" si="22"/>
        <v>0</v>
      </c>
      <c r="I48" s="37">
        <f t="shared" si="22"/>
        <v>0</v>
      </c>
      <c r="J48" s="37">
        <f t="shared" si="22"/>
        <v>0</v>
      </c>
      <c r="K48" s="37">
        <f t="shared" si="22"/>
        <v>0</v>
      </c>
      <c r="L48" s="37">
        <f t="shared" si="22"/>
        <v>0</v>
      </c>
      <c r="M48" s="37">
        <f t="shared" si="22"/>
        <v>0</v>
      </c>
      <c r="N48" s="37">
        <f t="shared" si="22"/>
        <v>0</v>
      </c>
    </row>
    <row r="49" spans="1:14" ht="12" customHeight="1">
      <c r="A49" s="172"/>
      <c r="B49" s="172"/>
      <c r="C49" s="43"/>
      <c r="D49" s="219" t="s">
        <v>424</v>
      </c>
      <c r="E49" s="42"/>
      <c r="F49" s="41">
        <v>4</v>
      </c>
      <c r="G49" s="41">
        <v>1</v>
      </c>
      <c r="H49" s="41">
        <v>0</v>
      </c>
      <c r="I49" s="41">
        <v>2</v>
      </c>
      <c r="J49" s="41">
        <v>1</v>
      </c>
      <c r="K49" s="41">
        <v>0</v>
      </c>
      <c r="L49" s="41">
        <v>1</v>
      </c>
      <c r="M49" s="41">
        <v>0</v>
      </c>
      <c r="N49" s="41">
        <v>0</v>
      </c>
    </row>
    <row r="50" spans="1:14" ht="12" customHeight="1">
      <c r="A50" s="172"/>
      <c r="B50" s="172"/>
      <c r="C50" s="40"/>
      <c r="D50" s="220"/>
      <c r="E50" s="39"/>
      <c r="F50" s="44"/>
      <c r="G50" s="37">
        <f t="shared" ref="G50:N50" si="23">IF(G49=0,0,G49/$F49)</f>
        <v>0.25</v>
      </c>
      <c r="H50" s="37">
        <f t="shared" si="23"/>
        <v>0</v>
      </c>
      <c r="I50" s="37">
        <f t="shared" si="23"/>
        <v>0.5</v>
      </c>
      <c r="J50" s="37">
        <f t="shared" si="23"/>
        <v>0.25</v>
      </c>
      <c r="K50" s="37">
        <f t="shared" si="23"/>
        <v>0</v>
      </c>
      <c r="L50" s="37">
        <f t="shared" si="23"/>
        <v>0.25</v>
      </c>
      <c r="M50" s="37">
        <f t="shared" si="23"/>
        <v>0</v>
      </c>
      <c r="N50" s="37">
        <f t="shared" si="23"/>
        <v>0</v>
      </c>
    </row>
    <row r="51" spans="1:14" ht="12" customHeight="1">
      <c r="A51" s="172"/>
      <c r="B51" s="172"/>
      <c r="C51" s="43"/>
      <c r="D51" s="219" t="s">
        <v>425</v>
      </c>
      <c r="E51" s="42"/>
      <c r="F51" s="41">
        <v>6</v>
      </c>
      <c r="G51" s="41">
        <v>2</v>
      </c>
      <c r="H51" s="41">
        <v>3</v>
      </c>
      <c r="I51" s="41">
        <v>2</v>
      </c>
      <c r="J51" s="41">
        <v>0</v>
      </c>
      <c r="K51" s="41">
        <v>0</v>
      </c>
      <c r="L51" s="41">
        <v>3</v>
      </c>
      <c r="M51" s="41">
        <v>0</v>
      </c>
      <c r="N51" s="41">
        <v>0</v>
      </c>
    </row>
    <row r="52" spans="1:14" ht="12" customHeight="1">
      <c r="A52" s="172"/>
      <c r="B52" s="172"/>
      <c r="C52" s="40"/>
      <c r="D52" s="220"/>
      <c r="E52" s="39"/>
      <c r="F52" s="44"/>
      <c r="G52" s="37">
        <f t="shared" ref="G52:N52" si="24">IF(G51=0,0,G51/$F51)</f>
        <v>0.33333333333333331</v>
      </c>
      <c r="H52" s="37">
        <f t="shared" si="24"/>
        <v>0.5</v>
      </c>
      <c r="I52" s="37">
        <f t="shared" si="24"/>
        <v>0.33333333333333331</v>
      </c>
      <c r="J52" s="37">
        <f t="shared" si="24"/>
        <v>0</v>
      </c>
      <c r="K52" s="37">
        <f t="shared" si="24"/>
        <v>0</v>
      </c>
      <c r="L52" s="37">
        <f t="shared" si="24"/>
        <v>0.5</v>
      </c>
      <c r="M52" s="37">
        <f t="shared" si="24"/>
        <v>0</v>
      </c>
      <c r="N52" s="37">
        <f t="shared" si="24"/>
        <v>0</v>
      </c>
    </row>
    <row r="53" spans="1:14" ht="12" customHeight="1">
      <c r="A53" s="172"/>
      <c r="B53" s="172"/>
      <c r="C53" s="43"/>
      <c r="D53" s="219" t="s">
        <v>426</v>
      </c>
      <c r="E53" s="42"/>
      <c r="F53" s="41">
        <v>3</v>
      </c>
      <c r="G53" s="41">
        <v>0</v>
      </c>
      <c r="H53" s="41">
        <v>2</v>
      </c>
      <c r="I53" s="41">
        <v>3</v>
      </c>
      <c r="J53" s="41">
        <v>0</v>
      </c>
      <c r="K53" s="41">
        <v>0</v>
      </c>
      <c r="L53" s="41">
        <v>0</v>
      </c>
      <c r="M53" s="41">
        <v>0</v>
      </c>
      <c r="N53" s="41">
        <v>0</v>
      </c>
    </row>
    <row r="54" spans="1:14" ht="12" customHeight="1">
      <c r="A54" s="172"/>
      <c r="B54" s="172"/>
      <c r="C54" s="40"/>
      <c r="D54" s="220"/>
      <c r="E54" s="39"/>
      <c r="F54" s="44"/>
      <c r="G54" s="37">
        <f t="shared" ref="G54:N54" si="25">IF(G53=0,0,G53/$F53)</f>
        <v>0</v>
      </c>
      <c r="H54" s="37">
        <f t="shared" si="25"/>
        <v>0.66666666666666663</v>
      </c>
      <c r="I54" s="37">
        <f t="shared" si="25"/>
        <v>1</v>
      </c>
      <c r="J54" s="37">
        <f t="shared" si="25"/>
        <v>0</v>
      </c>
      <c r="K54" s="37">
        <f t="shared" si="25"/>
        <v>0</v>
      </c>
      <c r="L54" s="37">
        <f t="shared" si="25"/>
        <v>0</v>
      </c>
      <c r="M54" s="37">
        <f t="shared" si="25"/>
        <v>0</v>
      </c>
      <c r="N54" s="37">
        <f t="shared" si="25"/>
        <v>0</v>
      </c>
    </row>
    <row r="55" spans="1:14" ht="12" customHeight="1">
      <c r="A55" s="172"/>
      <c r="B55" s="172"/>
      <c r="C55" s="43"/>
      <c r="D55" s="219" t="s">
        <v>427</v>
      </c>
      <c r="E55" s="42"/>
      <c r="F55" s="41">
        <v>13</v>
      </c>
      <c r="G55" s="41">
        <v>2</v>
      </c>
      <c r="H55" s="41">
        <v>7</v>
      </c>
      <c r="I55" s="41">
        <v>6</v>
      </c>
      <c r="J55" s="41">
        <v>1</v>
      </c>
      <c r="K55" s="41">
        <v>0</v>
      </c>
      <c r="L55" s="41">
        <v>2</v>
      </c>
      <c r="M55" s="41">
        <v>1</v>
      </c>
      <c r="N55" s="41">
        <v>0</v>
      </c>
    </row>
    <row r="56" spans="1:14" ht="12" customHeight="1">
      <c r="A56" s="172"/>
      <c r="B56" s="172"/>
      <c r="C56" s="40"/>
      <c r="D56" s="220"/>
      <c r="E56" s="39"/>
      <c r="F56" s="44"/>
      <c r="G56" s="37">
        <f t="shared" ref="G56:N56" si="26">IF(G55=0,0,G55/$F55)</f>
        <v>0.15384615384615385</v>
      </c>
      <c r="H56" s="37">
        <f t="shared" si="26"/>
        <v>0.53846153846153844</v>
      </c>
      <c r="I56" s="37">
        <f t="shared" si="26"/>
        <v>0.46153846153846156</v>
      </c>
      <c r="J56" s="37">
        <f t="shared" si="26"/>
        <v>7.6923076923076927E-2</v>
      </c>
      <c r="K56" s="37">
        <f t="shared" si="26"/>
        <v>0</v>
      </c>
      <c r="L56" s="37">
        <f t="shared" si="26"/>
        <v>0.15384615384615385</v>
      </c>
      <c r="M56" s="37">
        <f t="shared" si="26"/>
        <v>7.6923076923076927E-2</v>
      </c>
      <c r="N56" s="37">
        <f t="shared" si="26"/>
        <v>0</v>
      </c>
    </row>
    <row r="57" spans="1:14" ht="12" customHeight="1">
      <c r="A57" s="172"/>
      <c r="B57" s="172"/>
      <c r="C57" s="43"/>
      <c r="D57" s="219" t="s">
        <v>428</v>
      </c>
      <c r="E57" s="42"/>
      <c r="F57" s="41">
        <v>6</v>
      </c>
      <c r="G57" s="41">
        <v>0</v>
      </c>
      <c r="H57" s="41">
        <v>1</v>
      </c>
      <c r="I57" s="41">
        <v>3</v>
      </c>
      <c r="J57" s="41">
        <v>2</v>
      </c>
      <c r="K57" s="41">
        <v>0</v>
      </c>
      <c r="L57" s="41">
        <v>1</v>
      </c>
      <c r="M57" s="41">
        <v>0</v>
      </c>
      <c r="N57" s="41">
        <v>0</v>
      </c>
    </row>
    <row r="58" spans="1:14" ht="12" customHeight="1">
      <c r="A58" s="172"/>
      <c r="B58" s="172"/>
      <c r="C58" s="40"/>
      <c r="D58" s="220"/>
      <c r="E58" s="39"/>
      <c r="F58" s="44"/>
      <c r="G58" s="37">
        <f t="shared" ref="G58:N58" si="27">IF(G57=0,0,G57/$F57)</f>
        <v>0</v>
      </c>
      <c r="H58" s="37">
        <f t="shared" si="27"/>
        <v>0.16666666666666666</v>
      </c>
      <c r="I58" s="37">
        <f t="shared" si="27"/>
        <v>0.5</v>
      </c>
      <c r="J58" s="37">
        <f t="shared" si="27"/>
        <v>0.33333333333333331</v>
      </c>
      <c r="K58" s="37">
        <f t="shared" si="27"/>
        <v>0</v>
      </c>
      <c r="L58" s="37">
        <f t="shared" si="27"/>
        <v>0.16666666666666666</v>
      </c>
      <c r="M58" s="37">
        <f t="shared" si="27"/>
        <v>0</v>
      </c>
      <c r="N58" s="37">
        <f t="shared" si="27"/>
        <v>0</v>
      </c>
    </row>
    <row r="59" spans="1:14" ht="12.75" customHeight="1">
      <c r="A59" s="172"/>
      <c r="B59" s="172"/>
      <c r="C59" s="43"/>
      <c r="D59" s="219" t="s">
        <v>429</v>
      </c>
      <c r="E59" s="42"/>
      <c r="F59" s="41">
        <v>17</v>
      </c>
      <c r="G59" s="41">
        <v>3</v>
      </c>
      <c r="H59" s="41">
        <v>8</v>
      </c>
      <c r="I59" s="41">
        <v>6</v>
      </c>
      <c r="J59" s="41">
        <v>2</v>
      </c>
      <c r="K59" s="41">
        <v>4</v>
      </c>
      <c r="L59" s="41">
        <v>3</v>
      </c>
      <c r="M59" s="41">
        <v>1</v>
      </c>
      <c r="N59" s="41">
        <v>0</v>
      </c>
    </row>
    <row r="60" spans="1:14" ht="12.75" customHeight="1">
      <c r="A60" s="172"/>
      <c r="B60" s="172"/>
      <c r="C60" s="40"/>
      <c r="D60" s="220"/>
      <c r="E60" s="39"/>
      <c r="F60" s="44"/>
      <c r="G60" s="37">
        <f t="shared" ref="G60:N60" si="28">IF(G59=0,0,G59/$F59)</f>
        <v>0.17647058823529413</v>
      </c>
      <c r="H60" s="37">
        <f t="shared" si="28"/>
        <v>0.47058823529411764</v>
      </c>
      <c r="I60" s="37">
        <f t="shared" si="28"/>
        <v>0.35294117647058826</v>
      </c>
      <c r="J60" s="37">
        <f t="shared" si="28"/>
        <v>0.11764705882352941</v>
      </c>
      <c r="K60" s="37">
        <f t="shared" si="28"/>
        <v>0.23529411764705882</v>
      </c>
      <c r="L60" s="37">
        <f t="shared" si="28"/>
        <v>0.17647058823529413</v>
      </c>
      <c r="M60" s="37">
        <f t="shared" si="28"/>
        <v>5.8823529411764705E-2</v>
      </c>
      <c r="N60" s="37">
        <f t="shared" si="28"/>
        <v>0</v>
      </c>
    </row>
    <row r="61" spans="1:14" ht="12" customHeight="1">
      <c r="A61" s="172"/>
      <c r="B61" s="172"/>
      <c r="C61" s="43"/>
      <c r="D61" s="219" t="s">
        <v>21</v>
      </c>
      <c r="E61" s="42"/>
      <c r="F61" s="41">
        <v>8</v>
      </c>
      <c r="G61" s="41">
        <v>3</v>
      </c>
      <c r="H61" s="41">
        <v>0</v>
      </c>
      <c r="I61" s="41">
        <v>4</v>
      </c>
      <c r="J61" s="41">
        <v>2</v>
      </c>
      <c r="K61" s="41">
        <v>0</v>
      </c>
      <c r="L61" s="41">
        <v>3</v>
      </c>
      <c r="M61" s="41">
        <v>0</v>
      </c>
      <c r="N61" s="41">
        <v>0</v>
      </c>
    </row>
    <row r="62" spans="1:14" ht="12" customHeight="1">
      <c r="A62" s="172"/>
      <c r="B62" s="172"/>
      <c r="C62" s="40"/>
      <c r="D62" s="220"/>
      <c r="E62" s="39"/>
      <c r="F62" s="44"/>
      <c r="G62" s="37">
        <f t="shared" ref="G62:N62" si="29">IF(G61=0,0,G61/$F61)</f>
        <v>0.375</v>
      </c>
      <c r="H62" s="37">
        <f t="shared" si="29"/>
        <v>0</v>
      </c>
      <c r="I62" s="37">
        <f t="shared" si="29"/>
        <v>0.5</v>
      </c>
      <c r="J62" s="37">
        <f t="shared" si="29"/>
        <v>0.25</v>
      </c>
      <c r="K62" s="37">
        <f t="shared" si="29"/>
        <v>0</v>
      </c>
      <c r="L62" s="37">
        <f t="shared" si="29"/>
        <v>0.375</v>
      </c>
      <c r="M62" s="37">
        <f t="shared" si="29"/>
        <v>0</v>
      </c>
      <c r="N62" s="37">
        <f t="shared" si="29"/>
        <v>0</v>
      </c>
    </row>
    <row r="63" spans="1:14" ht="12" customHeight="1">
      <c r="A63" s="172"/>
      <c r="B63" s="172"/>
      <c r="C63" s="43"/>
      <c r="D63" s="219" t="s">
        <v>430</v>
      </c>
      <c r="E63" s="42"/>
      <c r="F63" s="41">
        <v>6</v>
      </c>
      <c r="G63" s="41">
        <v>1</v>
      </c>
      <c r="H63" s="41">
        <v>1</v>
      </c>
      <c r="I63" s="41">
        <v>4</v>
      </c>
      <c r="J63" s="41">
        <v>1</v>
      </c>
      <c r="K63" s="41">
        <v>1</v>
      </c>
      <c r="L63" s="41">
        <v>0</v>
      </c>
      <c r="M63" s="41">
        <v>0</v>
      </c>
      <c r="N63" s="41">
        <v>0</v>
      </c>
    </row>
    <row r="64" spans="1:14" ht="12" customHeight="1">
      <c r="A64" s="172"/>
      <c r="B64" s="172"/>
      <c r="C64" s="40"/>
      <c r="D64" s="220"/>
      <c r="E64" s="39"/>
      <c r="F64" s="44"/>
      <c r="G64" s="37">
        <f t="shared" ref="G64:N64" si="30">IF(G63=0,0,G63/$F63)</f>
        <v>0.16666666666666666</v>
      </c>
      <c r="H64" s="37">
        <f t="shared" si="30"/>
        <v>0.16666666666666666</v>
      </c>
      <c r="I64" s="37">
        <f t="shared" si="30"/>
        <v>0.66666666666666663</v>
      </c>
      <c r="J64" s="37">
        <f t="shared" si="30"/>
        <v>0.16666666666666666</v>
      </c>
      <c r="K64" s="37">
        <f t="shared" si="30"/>
        <v>0.16666666666666666</v>
      </c>
      <c r="L64" s="37">
        <f t="shared" si="30"/>
        <v>0</v>
      </c>
      <c r="M64" s="37">
        <f t="shared" si="30"/>
        <v>0</v>
      </c>
      <c r="N64" s="37">
        <f t="shared" si="30"/>
        <v>0</v>
      </c>
    </row>
    <row r="65" spans="1:14" ht="12" customHeight="1">
      <c r="A65" s="172"/>
      <c r="B65" s="172"/>
      <c r="C65" s="43"/>
      <c r="D65" s="219" t="s">
        <v>431</v>
      </c>
      <c r="E65" s="42"/>
      <c r="F65" s="41">
        <v>7</v>
      </c>
      <c r="G65" s="41">
        <v>2</v>
      </c>
      <c r="H65" s="41">
        <v>3</v>
      </c>
      <c r="I65" s="41">
        <v>3</v>
      </c>
      <c r="J65" s="41">
        <v>0</v>
      </c>
      <c r="K65" s="41">
        <v>1</v>
      </c>
      <c r="L65" s="41">
        <v>2</v>
      </c>
      <c r="M65" s="41">
        <v>1</v>
      </c>
      <c r="N65" s="41">
        <v>0</v>
      </c>
    </row>
    <row r="66" spans="1:14" ht="12" customHeight="1">
      <c r="A66" s="172"/>
      <c r="B66" s="172"/>
      <c r="C66" s="40"/>
      <c r="D66" s="220"/>
      <c r="E66" s="39"/>
      <c r="F66" s="44"/>
      <c r="G66" s="37">
        <f t="shared" ref="G66:N66" si="31">IF(G65=0,0,G65/$F65)</f>
        <v>0.2857142857142857</v>
      </c>
      <c r="H66" s="37">
        <f t="shared" si="31"/>
        <v>0.42857142857142855</v>
      </c>
      <c r="I66" s="37">
        <f t="shared" si="31"/>
        <v>0.42857142857142855</v>
      </c>
      <c r="J66" s="37">
        <f t="shared" si="31"/>
        <v>0</v>
      </c>
      <c r="K66" s="37">
        <f t="shared" si="31"/>
        <v>0.14285714285714285</v>
      </c>
      <c r="L66" s="37">
        <f t="shared" si="31"/>
        <v>0.2857142857142857</v>
      </c>
      <c r="M66" s="37">
        <f t="shared" si="31"/>
        <v>0.14285714285714285</v>
      </c>
      <c r="N66" s="37">
        <f t="shared" si="31"/>
        <v>0</v>
      </c>
    </row>
    <row r="67" spans="1:14" ht="12" customHeight="1">
      <c r="A67" s="172"/>
      <c r="B67" s="172"/>
      <c r="C67" s="43"/>
      <c r="D67" s="219" t="s">
        <v>432</v>
      </c>
      <c r="E67" s="42"/>
      <c r="F67" s="41">
        <v>4</v>
      </c>
      <c r="G67" s="41">
        <v>1</v>
      </c>
      <c r="H67" s="41">
        <v>1</v>
      </c>
      <c r="I67" s="41">
        <v>2</v>
      </c>
      <c r="J67" s="41">
        <v>1</v>
      </c>
      <c r="K67" s="41">
        <v>1</v>
      </c>
      <c r="L67" s="41">
        <v>0</v>
      </c>
      <c r="M67" s="41">
        <v>0</v>
      </c>
      <c r="N67" s="41">
        <v>0</v>
      </c>
    </row>
    <row r="68" spans="1:14" ht="12" customHeight="1">
      <c r="A68" s="172"/>
      <c r="B68" s="173"/>
      <c r="C68" s="40"/>
      <c r="D68" s="220"/>
      <c r="E68" s="39"/>
      <c r="F68" s="44"/>
      <c r="G68" s="37">
        <f t="shared" ref="G68:N68" si="32">IF(G67=0,0,G67/$F67)</f>
        <v>0.25</v>
      </c>
      <c r="H68" s="37">
        <f t="shared" si="32"/>
        <v>0.25</v>
      </c>
      <c r="I68" s="37">
        <f t="shared" si="32"/>
        <v>0.5</v>
      </c>
      <c r="J68" s="37">
        <f t="shared" si="32"/>
        <v>0.25</v>
      </c>
      <c r="K68" s="37">
        <f t="shared" si="32"/>
        <v>0.25</v>
      </c>
      <c r="L68" s="37">
        <f t="shared" si="32"/>
        <v>0</v>
      </c>
      <c r="M68" s="37">
        <f t="shared" si="32"/>
        <v>0</v>
      </c>
      <c r="N68" s="37">
        <f t="shared" si="32"/>
        <v>0</v>
      </c>
    </row>
    <row r="69" spans="1:14" ht="12" customHeight="1">
      <c r="A69" s="172"/>
      <c r="B69" s="171" t="s">
        <v>17</v>
      </c>
      <c r="C69" s="43"/>
      <c r="D69" s="225" t="s">
        <v>16</v>
      </c>
      <c r="E69" s="117"/>
      <c r="F69" s="106">
        <v>330</v>
      </c>
      <c r="G69" s="106">
        <f>SUM(G71,G73,G75,G77,G79,G81,G83,G85,G87,G89,G91,G93,G95,G97,G99)</f>
        <v>129</v>
      </c>
      <c r="H69" s="106">
        <f t="shared" ref="H69:N69" si="33">SUM(H71,H73,H75,H77,H79,H81,H83,H85,H87,H89,H91,H93,H95,H97,H99)</f>
        <v>94</v>
      </c>
      <c r="I69" s="106">
        <f t="shared" si="33"/>
        <v>108</v>
      </c>
      <c r="J69" s="106">
        <f t="shared" si="33"/>
        <v>26</v>
      </c>
      <c r="K69" s="106">
        <f t="shared" si="33"/>
        <v>59</v>
      </c>
      <c r="L69" s="106">
        <f t="shared" si="33"/>
        <v>79</v>
      </c>
      <c r="M69" s="106">
        <f t="shared" si="33"/>
        <v>19</v>
      </c>
      <c r="N69" s="106">
        <f t="shared" si="33"/>
        <v>3</v>
      </c>
    </row>
    <row r="70" spans="1:14" ht="12" customHeight="1">
      <c r="A70" s="172"/>
      <c r="B70" s="172"/>
      <c r="C70" s="40"/>
      <c r="D70" s="226"/>
      <c r="E70" s="118"/>
      <c r="F70" s="119"/>
      <c r="G70" s="109">
        <f t="shared" ref="G70:N70" si="34">IF(G69=0,0,G69/$F69)</f>
        <v>0.39090909090909093</v>
      </c>
      <c r="H70" s="109">
        <f t="shared" si="34"/>
        <v>0.28484848484848485</v>
      </c>
      <c r="I70" s="109">
        <f t="shared" si="34"/>
        <v>0.32727272727272727</v>
      </c>
      <c r="J70" s="109">
        <f t="shared" si="34"/>
        <v>7.8787878787878782E-2</v>
      </c>
      <c r="K70" s="109">
        <f t="shared" si="34"/>
        <v>0.1787878787878788</v>
      </c>
      <c r="L70" s="109">
        <f t="shared" si="34"/>
        <v>0.23939393939393938</v>
      </c>
      <c r="M70" s="109">
        <f t="shared" si="34"/>
        <v>5.7575757575757579E-2</v>
      </c>
      <c r="N70" s="109">
        <f t="shared" si="34"/>
        <v>9.0909090909090905E-3</v>
      </c>
    </row>
    <row r="71" spans="1:14" ht="12" customHeight="1">
      <c r="A71" s="172"/>
      <c r="B71" s="172"/>
      <c r="C71" s="43"/>
      <c r="D71" s="219" t="s">
        <v>120</v>
      </c>
      <c r="E71" s="42"/>
      <c r="F71" s="41">
        <v>1</v>
      </c>
      <c r="G71" s="41">
        <v>1</v>
      </c>
      <c r="H71" s="41">
        <v>0</v>
      </c>
      <c r="I71" s="41">
        <v>1</v>
      </c>
      <c r="J71" s="41">
        <v>0</v>
      </c>
      <c r="K71" s="41">
        <v>0</v>
      </c>
      <c r="L71" s="41">
        <v>0</v>
      </c>
      <c r="M71" s="41">
        <v>0</v>
      </c>
      <c r="N71" s="41">
        <v>0</v>
      </c>
    </row>
    <row r="72" spans="1:14" ht="12" customHeight="1">
      <c r="A72" s="172"/>
      <c r="B72" s="172"/>
      <c r="C72" s="40"/>
      <c r="D72" s="220"/>
      <c r="E72" s="39"/>
      <c r="F72" s="44"/>
      <c r="G72" s="37">
        <f t="shared" ref="G72:N72" si="35">IF(G71=0,0,G71/$F71)</f>
        <v>1</v>
      </c>
      <c r="H72" s="37">
        <f t="shared" si="35"/>
        <v>0</v>
      </c>
      <c r="I72" s="37">
        <f t="shared" si="35"/>
        <v>1</v>
      </c>
      <c r="J72" s="37">
        <f t="shared" si="35"/>
        <v>0</v>
      </c>
      <c r="K72" s="37">
        <f t="shared" si="35"/>
        <v>0</v>
      </c>
      <c r="L72" s="37">
        <f t="shared" si="35"/>
        <v>0</v>
      </c>
      <c r="M72" s="37">
        <f t="shared" si="35"/>
        <v>0</v>
      </c>
      <c r="N72" s="37">
        <f t="shared" si="35"/>
        <v>0</v>
      </c>
    </row>
    <row r="73" spans="1:14" ht="12" customHeight="1">
      <c r="A73" s="172"/>
      <c r="B73" s="172"/>
      <c r="C73" s="43"/>
      <c r="D73" s="219" t="s">
        <v>14</v>
      </c>
      <c r="E73" s="42"/>
      <c r="F73" s="41">
        <v>27</v>
      </c>
      <c r="G73" s="41">
        <v>7</v>
      </c>
      <c r="H73" s="41">
        <v>15</v>
      </c>
      <c r="I73" s="41">
        <v>11</v>
      </c>
      <c r="J73" s="41">
        <v>1</v>
      </c>
      <c r="K73" s="41">
        <v>4</v>
      </c>
      <c r="L73" s="41">
        <v>4</v>
      </c>
      <c r="M73" s="41">
        <v>0</v>
      </c>
      <c r="N73" s="41">
        <v>0</v>
      </c>
    </row>
    <row r="74" spans="1:14" ht="12" customHeight="1">
      <c r="A74" s="172"/>
      <c r="B74" s="172"/>
      <c r="C74" s="40"/>
      <c r="D74" s="220"/>
      <c r="E74" s="39"/>
      <c r="F74" s="44"/>
      <c r="G74" s="37">
        <f t="shared" ref="G74:N74" si="36">IF(G73=0,0,G73/$F73)</f>
        <v>0.25925925925925924</v>
      </c>
      <c r="H74" s="37">
        <f t="shared" si="36"/>
        <v>0.55555555555555558</v>
      </c>
      <c r="I74" s="37">
        <f t="shared" si="36"/>
        <v>0.40740740740740738</v>
      </c>
      <c r="J74" s="37">
        <f t="shared" si="36"/>
        <v>3.7037037037037035E-2</v>
      </c>
      <c r="K74" s="37">
        <f t="shared" si="36"/>
        <v>0.14814814814814814</v>
      </c>
      <c r="L74" s="37">
        <f t="shared" si="36"/>
        <v>0.14814814814814814</v>
      </c>
      <c r="M74" s="37">
        <f t="shared" si="36"/>
        <v>0</v>
      </c>
      <c r="N74" s="37">
        <f t="shared" si="36"/>
        <v>0</v>
      </c>
    </row>
    <row r="75" spans="1:14" ht="12" customHeight="1">
      <c r="A75" s="172"/>
      <c r="B75" s="172"/>
      <c r="C75" s="43"/>
      <c r="D75" s="219" t="s">
        <v>13</v>
      </c>
      <c r="E75" s="42"/>
      <c r="F75" s="41">
        <v>10</v>
      </c>
      <c r="G75" s="41">
        <v>1</v>
      </c>
      <c r="H75" s="41">
        <v>1</v>
      </c>
      <c r="I75" s="41">
        <v>8</v>
      </c>
      <c r="J75" s="41">
        <v>0</v>
      </c>
      <c r="K75" s="41">
        <v>7</v>
      </c>
      <c r="L75" s="41">
        <v>1</v>
      </c>
      <c r="M75" s="41">
        <v>0</v>
      </c>
      <c r="N75" s="41">
        <v>0</v>
      </c>
    </row>
    <row r="76" spans="1:14" ht="12" customHeight="1">
      <c r="A76" s="172"/>
      <c r="B76" s="172"/>
      <c r="C76" s="40"/>
      <c r="D76" s="220"/>
      <c r="E76" s="39"/>
      <c r="F76" s="44"/>
      <c r="G76" s="37">
        <f t="shared" ref="G76:N76" si="37">IF(G75=0,0,G75/$F75)</f>
        <v>0.1</v>
      </c>
      <c r="H76" s="37">
        <f t="shared" si="37"/>
        <v>0.1</v>
      </c>
      <c r="I76" s="37">
        <f t="shared" si="37"/>
        <v>0.8</v>
      </c>
      <c r="J76" s="37">
        <f t="shared" si="37"/>
        <v>0</v>
      </c>
      <c r="K76" s="37">
        <f t="shared" si="37"/>
        <v>0.7</v>
      </c>
      <c r="L76" s="37">
        <f t="shared" si="37"/>
        <v>0.1</v>
      </c>
      <c r="M76" s="37">
        <f t="shared" si="37"/>
        <v>0</v>
      </c>
      <c r="N76" s="37">
        <f t="shared" si="37"/>
        <v>0</v>
      </c>
    </row>
    <row r="77" spans="1:14" ht="12" customHeight="1">
      <c r="A77" s="172"/>
      <c r="B77" s="172"/>
      <c r="C77" s="43"/>
      <c r="D77" s="219" t="s">
        <v>12</v>
      </c>
      <c r="E77" s="42"/>
      <c r="F77" s="41">
        <v>4</v>
      </c>
      <c r="G77" s="41">
        <v>1</v>
      </c>
      <c r="H77" s="41">
        <v>0</v>
      </c>
      <c r="I77" s="41">
        <v>2</v>
      </c>
      <c r="J77" s="41">
        <v>1</v>
      </c>
      <c r="K77" s="41">
        <v>1</v>
      </c>
      <c r="L77" s="41">
        <v>1</v>
      </c>
      <c r="M77" s="41">
        <v>0</v>
      </c>
      <c r="N77" s="41">
        <v>0</v>
      </c>
    </row>
    <row r="78" spans="1:14" ht="12" customHeight="1">
      <c r="A78" s="172"/>
      <c r="B78" s="172"/>
      <c r="C78" s="40"/>
      <c r="D78" s="220"/>
      <c r="E78" s="39"/>
      <c r="F78" s="44"/>
      <c r="G78" s="37">
        <f t="shared" ref="G78:N78" si="38">IF(G77=0,0,G77/$F77)</f>
        <v>0.25</v>
      </c>
      <c r="H78" s="37">
        <f t="shared" si="38"/>
        <v>0</v>
      </c>
      <c r="I78" s="37">
        <f t="shared" si="38"/>
        <v>0.5</v>
      </c>
      <c r="J78" s="37">
        <f t="shared" si="38"/>
        <v>0.25</v>
      </c>
      <c r="K78" s="37">
        <f t="shared" si="38"/>
        <v>0.25</v>
      </c>
      <c r="L78" s="37">
        <f t="shared" si="38"/>
        <v>0.25</v>
      </c>
      <c r="M78" s="37">
        <f t="shared" si="38"/>
        <v>0</v>
      </c>
      <c r="N78" s="37">
        <f t="shared" si="38"/>
        <v>0</v>
      </c>
    </row>
    <row r="79" spans="1:14" ht="12" customHeight="1">
      <c r="A79" s="172"/>
      <c r="B79" s="172"/>
      <c r="C79" s="43"/>
      <c r="D79" s="219" t="s">
        <v>11</v>
      </c>
      <c r="E79" s="42"/>
      <c r="F79" s="41">
        <v>20</v>
      </c>
      <c r="G79" s="41">
        <v>7</v>
      </c>
      <c r="H79" s="41">
        <v>10</v>
      </c>
      <c r="I79" s="41">
        <v>10</v>
      </c>
      <c r="J79" s="41">
        <v>2</v>
      </c>
      <c r="K79" s="41">
        <v>2</v>
      </c>
      <c r="L79" s="41">
        <v>3</v>
      </c>
      <c r="M79" s="41">
        <v>0</v>
      </c>
      <c r="N79" s="41">
        <v>0</v>
      </c>
    </row>
    <row r="80" spans="1:14" ht="12" customHeight="1">
      <c r="A80" s="172"/>
      <c r="B80" s="172"/>
      <c r="C80" s="40"/>
      <c r="D80" s="220"/>
      <c r="E80" s="39"/>
      <c r="F80" s="44"/>
      <c r="G80" s="37">
        <f t="shared" ref="G80:N80" si="39">IF(G79=0,0,G79/$F79)</f>
        <v>0.35</v>
      </c>
      <c r="H80" s="37">
        <f t="shared" si="39"/>
        <v>0.5</v>
      </c>
      <c r="I80" s="37">
        <f t="shared" si="39"/>
        <v>0.5</v>
      </c>
      <c r="J80" s="37">
        <f t="shared" si="39"/>
        <v>0.1</v>
      </c>
      <c r="K80" s="37">
        <f t="shared" si="39"/>
        <v>0.1</v>
      </c>
      <c r="L80" s="37">
        <f t="shared" si="39"/>
        <v>0.15</v>
      </c>
      <c r="M80" s="37">
        <f t="shared" si="39"/>
        <v>0</v>
      </c>
      <c r="N80" s="37">
        <f t="shared" si="39"/>
        <v>0</v>
      </c>
    </row>
    <row r="81" spans="1:14" ht="12" customHeight="1">
      <c r="A81" s="172"/>
      <c r="B81" s="172"/>
      <c r="C81" s="43"/>
      <c r="D81" s="219" t="s">
        <v>10</v>
      </c>
      <c r="E81" s="42"/>
      <c r="F81" s="41">
        <v>101</v>
      </c>
      <c r="G81" s="41">
        <v>47</v>
      </c>
      <c r="H81" s="41">
        <v>29</v>
      </c>
      <c r="I81" s="41">
        <v>36</v>
      </c>
      <c r="J81" s="41">
        <v>9</v>
      </c>
      <c r="K81" s="41">
        <v>10</v>
      </c>
      <c r="L81" s="41">
        <v>24</v>
      </c>
      <c r="M81" s="41">
        <v>3</v>
      </c>
      <c r="N81" s="41">
        <v>3</v>
      </c>
    </row>
    <row r="82" spans="1:14" ht="12" customHeight="1">
      <c r="A82" s="172"/>
      <c r="B82" s="172"/>
      <c r="C82" s="40"/>
      <c r="D82" s="220"/>
      <c r="E82" s="39"/>
      <c r="F82" s="44"/>
      <c r="G82" s="37">
        <f t="shared" ref="G82:N82" si="40">IF(G81=0,0,G81/$F81)</f>
        <v>0.46534653465346537</v>
      </c>
      <c r="H82" s="37">
        <f t="shared" si="40"/>
        <v>0.28712871287128711</v>
      </c>
      <c r="I82" s="37">
        <f t="shared" si="40"/>
        <v>0.35643564356435642</v>
      </c>
      <c r="J82" s="37">
        <f t="shared" si="40"/>
        <v>8.9108910891089105E-2</v>
      </c>
      <c r="K82" s="37">
        <f t="shared" si="40"/>
        <v>9.9009900990099015E-2</v>
      </c>
      <c r="L82" s="37">
        <f t="shared" si="40"/>
        <v>0.23762376237623761</v>
      </c>
      <c r="M82" s="37">
        <f t="shared" si="40"/>
        <v>2.9702970297029702E-2</v>
      </c>
      <c r="N82" s="37">
        <f t="shared" si="40"/>
        <v>2.9702970297029702E-2</v>
      </c>
    </row>
    <row r="83" spans="1:14" ht="12" customHeight="1">
      <c r="A83" s="172"/>
      <c r="B83" s="172"/>
      <c r="C83" s="43"/>
      <c r="D83" s="219" t="s">
        <v>9</v>
      </c>
      <c r="E83" s="42"/>
      <c r="F83" s="41">
        <v>14</v>
      </c>
      <c r="G83" s="41">
        <v>6</v>
      </c>
      <c r="H83" s="41">
        <v>5</v>
      </c>
      <c r="I83" s="41">
        <v>4</v>
      </c>
      <c r="J83" s="41">
        <v>4</v>
      </c>
      <c r="K83" s="41">
        <v>4</v>
      </c>
      <c r="L83" s="41">
        <v>1</v>
      </c>
      <c r="M83" s="41">
        <v>0</v>
      </c>
      <c r="N83" s="41">
        <v>0</v>
      </c>
    </row>
    <row r="84" spans="1:14" ht="12" customHeight="1">
      <c r="A84" s="172"/>
      <c r="B84" s="172"/>
      <c r="C84" s="40"/>
      <c r="D84" s="220"/>
      <c r="E84" s="39"/>
      <c r="F84" s="44"/>
      <c r="G84" s="37">
        <f t="shared" ref="G84:N84" si="41">IF(G83=0,0,G83/$F83)</f>
        <v>0.42857142857142855</v>
      </c>
      <c r="H84" s="37">
        <f t="shared" si="41"/>
        <v>0.35714285714285715</v>
      </c>
      <c r="I84" s="37">
        <f t="shared" si="41"/>
        <v>0.2857142857142857</v>
      </c>
      <c r="J84" s="37">
        <f t="shared" si="41"/>
        <v>0.2857142857142857</v>
      </c>
      <c r="K84" s="37">
        <f t="shared" si="41"/>
        <v>0.2857142857142857</v>
      </c>
      <c r="L84" s="37">
        <f t="shared" si="41"/>
        <v>7.1428571428571425E-2</v>
      </c>
      <c r="M84" s="37">
        <f t="shared" si="41"/>
        <v>0</v>
      </c>
      <c r="N84" s="37">
        <f t="shared" si="41"/>
        <v>0</v>
      </c>
    </row>
    <row r="85" spans="1:14" ht="12" customHeight="1">
      <c r="A85" s="172"/>
      <c r="B85" s="172"/>
      <c r="C85" s="43"/>
      <c r="D85" s="219" t="s">
        <v>8</v>
      </c>
      <c r="E85" s="42"/>
      <c r="F85" s="41">
        <v>5</v>
      </c>
      <c r="G85" s="41">
        <v>2</v>
      </c>
      <c r="H85" s="41">
        <v>1</v>
      </c>
      <c r="I85" s="41">
        <v>2</v>
      </c>
      <c r="J85" s="41">
        <v>1</v>
      </c>
      <c r="K85" s="41">
        <v>1</v>
      </c>
      <c r="L85" s="41">
        <v>2</v>
      </c>
      <c r="M85" s="41">
        <v>0</v>
      </c>
      <c r="N85" s="41">
        <v>0</v>
      </c>
    </row>
    <row r="86" spans="1:14" ht="12" customHeight="1">
      <c r="A86" s="172"/>
      <c r="B86" s="172"/>
      <c r="C86" s="40"/>
      <c r="D86" s="220"/>
      <c r="E86" s="39"/>
      <c r="F86" s="44"/>
      <c r="G86" s="37">
        <f t="shared" ref="G86:N86" si="42">IF(G85=0,0,G85/$F85)</f>
        <v>0.4</v>
      </c>
      <c r="H86" s="37">
        <f t="shared" si="42"/>
        <v>0.2</v>
      </c>
      <c r="I86" s="37">
        <f t="shared" si="42"/>
        <v>0.4</v>
      </c>
      <c r="J86" s="37">
        <f t="shared" si="42"/>
        <v>0.2</v>
      </c>
      <c r="K86" s="37">
        <f t="shared" si="42"/>
        <v>0.2</v>
      </c>
      <c r="L86" s="37">
        <f t="shared" si="42"/>
        <v>0.4</v>
      </c>
      <c r="M86" s="37">
        <f t="shared" si="42"/>
        <v>0</v>
      </c>
      <c r="N86" s="37">
        <f t="shared" si="42"/>
        <v>0</v>
      </c>
    </row>
    <row r="87" spans="1:14" ht="13.5" customHeight="1">
      <c r="A87" s="172"/>
      <c r="B87" s="172"/>
      <c r="C87" s="43"/>
      <c r="D87" s="224" t="s">
        <v>119</v>
      </c>
      <c r="E87" s="42"/>
      <c r="F87" s="41">
        <v>10</v>
      </c>
      <c r="G87" s="41">
        <v>0</v>
      </c>
      <c r="H87" s="41">
        <v>2</v>
      </c>
      <c r="I87" s="41">
        <v>4</v>
      </c>
      <c r="J87" s="41">
        <v>2</v>
      </c>
      <c r="K87" s="41">
        <v>3</v>
      </c>
      <c r="L87" s="41">
        <v>3</v>
      </c>
      <c r="M87" s="41">
        <v>1</v>
      </c>
      <c r="N87" s="41">
        <v>0</v>
      </c>
    </row>
    <row r="88" spans="1:14" ht="13.5" customHeight="1">
      <c r="A88" s="172"/>
      <c r="B88" s="172"/>
      <c r="C88" s="40"/>
      <c r="D88" s="220"/>
      <c r="E88" s="39"/>
      <c r="F88" s="44"/>
      <c r="G88" s="37">
        <f t="shared" ref="G88:N88" si="43">IF(G87=0,0,G87/$F87)</f>
        <v>0</v>
      </c>
      <c r="H88" s="37">
        <f t="shared" si="43"/>
        <v>0.2</v>
      </c>
      <c r="I88" s="37">
        <f t="shared" si="43"/>
        <v>0.4</v>
      </c>
      <c r="J88" s="37">
        <f t="shared" si="43"/>
        <v>0.2</v>
      </c>
      <c r="K88" s="37">
        <f t="shared" si="43"/>
        <v>0.3</v>
      </c>
      <c r="L88" s="37">
        <f t="shared" si="43"/>
        <v>0.3</v>
      </c>
      <c r="M88" s="37">
        <f t="shared" si="43"/>
        <v>0.1</v>
      </c>
      <c r="N88" s="37">
        <f t="shared" si="43"/>
        <v>0</v>
      </c>
    </row>
    <row r="89" spans="1:14" ht="12" customHeight="1">
      <c r="A89" s="172"/>
      <c r="B89" s="172"/>
      <c r="C89" s="43"/>
      <c r="D89" s="219" t="s">
        <v>6</v>
      </c>
      <c r="E89" s="42"/>
      <c r="F89" s="41">
        <v>22</v>
      </c>
      <c r="G89" s="41">
        <v>12</v>
      </c>
      <c r="H89" s="41">
        <v>5</v>
      </c>
      <c r="I89" s="41">
        <v>4</v>
      </c>
      <c r="J89" s="41">
        <v>1</v>
      </c>
      <c r="K89" s="41">
        <v>3</v>
      </c>
      <c r="L89" s="41">
        <v>5</v>
      </c>
      <c r="M89" s="41">
        <v>4</v>
      </c>
      <c r="N89" s="41">
        <v>0</v>
      </c>
    </row>
    <row r="90" spans="1:14" ht="12" customHeight="1">
      <c r="A90" s="172"/>
      <c r="B90" s="172"/>
      <c r="C90" s="40"/>
      <c r="D90" s="220"/>
      <c r="E90" s="39"/>
      <c r="F90" s="44"/>
      <c r="G90" s="37">
        <f t="shared" ref="G90:N90" si="44">IF(G89=0,0,G89/$F89)</f>
        <v>0.54545454545454541</v>
      </c>
      <c r="H90" s="37">
        <f t="shared" si="44"/>
        <v>0.22727272727272727</v>
      </c>
      <c r="I90" s="37">
        <f t="shared" si="44"/>
        <v>0.18181818181818182</v>
      </c>
      <c r="J90" s="37">
        <f t="shared" si="44"/>
        <v>4.5454545454545456E-2</v>
      </c>
      <c r="K90" s="37">
        <f t="shared" si="44"/>
        <v>0.13636363636363635</v>
      </c>
      <c r="L90" s="37">
        <f t="shared" si="44"/>
        <v>0.22727272727272727</v>
      </c>
      <c r="M90" s="37">
        <f t="shared" si="44"/>
        <v>0.18181818181818182</v>
      </c>
      <c r="N90" s="37">
        <f t="shared" si="44"/>
        <v>0</v>
      </c>
    </row>
    <row r="91" spans="1:14" ht="12" customHeight="1">
      <c r="A91" s="172"/>
      <c r="B91" s="172"/>
      <c r="C91" s="43"/>
      <c r="D91" s="219" t="s">
        <v>5</v>
      </c>
      <c r="E91" s="42"/>
      <c r="F91" s="41">
        <v>8</v>
      </c>
      <c r="G91" s="41">
        <v>1</v>
      </c>
      <c r="H91" s="41">
        <v>2</v>
      </c>
      <c r="I91" s="41">
        <v>4</v>
      </c>
      <c r="J91" s="41">
        <v>2</v>
      </c>
      <c r="K91" s="41">
        <v>1</v>
      </c>
      <c r="L91" s="41">
        <v>3</v>
      </c>
      <c r="M91" s="41">
        <v>1</v>
      </c>
      <c r="N91" s="41">
        <v>0</v>
      </c>
    </row>
    <row r="92" spans="1:14" ht="12" customHeight="1">
      <c r="A92" s="172"/>
      <c r="B92" s="172"/>
      <c r="C92" s="40"/>
      <c r="D92" s="220"/>
      <c r="E92" s="39"/>
      <c r="F92" s="44"/>
      <c r="G92" s="37">
        <f t="shared" ref="G92:N92" si="45">IF(G91=0,0,G91/$F91)</f>
        <v>0.125</v>
      </c>
      <c r="H92" s="37">
        <f t="shared" si="45"/>
        <v>0.25</v>
      </c>
      <c r="I92" s="37">
        <f t="shared" si="45"/>
        <v>0.5</v>
      </c>
      <c r="J92" s="37">
        <f t="shared" si="45"/>
        <v>0.25</v>
      </c>
      <c r="K92" s="37">
        <f t="shared" si="45"/>
        <v>0.125</v>
      </c>
      <c r="L92" s="37">
        <f t="shared" si="45"/>
        <v>0.375</v>
      </c>
      <c r="M92" s="37">
        <f t="shared" si="45"/>
        <v>0.125</v>
      </c>
      <c r="N92" s="37">
        <f t="shared" si="45"/>
        <v>0</v>
      </c>
    </row>
    <row r="93" spans="1:14" ht="12" customHeight="1">
      <c r="A93" s="172"/>
      <c r="B93" s="172"/>
      <c r="C93" s="43"/>
      <c r="D93" s="219" t="s">
        <v>4</v>
      </c>
      <c r="E93" s="42"/>
      <c r="F93" s="41">
        <v>10</v>
      </c>
      <c r="G93" s="41">
        <v>3</v>
      </c>
      <c r="H93" s="41">
        <v>4</v>
      </c>
      <c r="I93" s="41">
        <v>0</v>
      </c>
      <c r="J93" s="41">
        <v>0</v>
      </c>
      <c r="K93" s="41">
        <v>2</v>
      </c>
      <c r="L93" s="41">
        <v>5</v>
      </c>
      <c r="M93" s="41">
        <v>0</v>
      </c>
      <c r="N93" s="41">
        <v>0</v>
      </c>
    </row>
    <row r="94" spans="1:14" ht="12" customHeight="1">
      <c r="A94" s="172"/>
      <c r="B94" s="172"/>
      <c r="C94" s="40"/>
      <c r="D94" s="220"/>
      <c r="E94" s="39"/>
      <c r="F94" s="44"/>
      <c r="G94" s="37">
        <f t="shared" ref="G94:N94" si="46">IF(G93=0,0,G93/$F93)</f>
        <v>0.3</v>
      </c>
      <c r="H94" s="37">
        <f t="shared" si="46"/>
        <v>0.4</v>
      </c>
      <c r="I94" s="37">
        <f t="shared" si="46"/>
        <v>0</v>
      </c>
      <c r="J94" s="37">
        <f t="shared" si="46"/>
        <v>0</v>
      </c>
      <c r="K94" s="37">
        <f t="shared" si="46"/>
        <v>0.2</v>
      </c>
      <c r="L94" s="37">
        <f t="shared" si="46"/>
        <v>0.5</v>
      </c>
      <c r="M94" s="37">
        <f t="shared" si="46"/>
        <v>0</v>
      </c>
      <c r="N94" s="37">
        <f t="shared" si="46"/>
        <v>0</v>
      </c>
    </row>
    <row r="95" spans="1:14" ht="12" customHeight="1">
      <c r="A95" s="172"/>
      <c r="B95" s="172"/>
      <c r="C95" s="43"/>
      <c r="D95" s="219" t="s">
        <v>3</v>
      </c>
      <c r="E95" s="42"/>
      <c r="F95" s="41">
        <v>60</v>
      </c>
      <c r="G95" s="41">
        <v>22</v>
      </c>
      <c r="H95" s="41">
        <v>5</v>
      </c>
      <c r="I95" s="41">
        <v>10</v>
      </c>
      <c r="J95" s="41">
        <v>2</v>
      </c>
      <c r="K95" s="41">
        <v>19</v>
      </c>
      <c r="L95" s="41">
        <v>18</v>
      </c>
      <c r="M95" s="41">
        <v>8</v>
      </c>
      <c r="N95" s="41">
        <v>0</v>
      </c>
    </row>
    <row r="96" spans="1:14" ht="12" customHeight="1">
      <c r="A96" s="172"/>
      <c r="B96" s="172"/>
      <c r="C96" s="40"/>
      <c r="D96" s="220"/>
      <c r="E96" s="39"/>
      <c r="F96" s="44"/>
      <c r="G96" s="37">
        <f t="shared" ref="G96:N96" si="47">IF(G95=0,0,G95/$F95)</f>
        <v>0.36666666666666664</v>
      </c>
      <c r="H96" s="37">
        <f t="shared" si="47"/>
        <v>8.3333333333333329E-2</v>
      </c>
      <c r="I96" s="37">
        <f t="shared" si="47"/>
        <v>0.16666666666666666</v>
      </c>
      <c r="J96" s="37">
        <f t="shared" si="47"/>
        <v>3.3333333333333333E-2</v>
      </c>
      <c r="K96" s="37">
        <f t="shared" si="47"/>
        <v>0.31666666666666665</v>
      </c>
      <c r="L96" s="37">
        <f t="shared" si="47"/>
        <v>0.3</v>
      </c>
      <c r="M96" s="37">
        <f t="shared" si="47"/>
        <v>0.13333333333333333</v>
      </c>
      <c r="N96" s="37">
        <f t="shared" si="47"/>
        <v>0</v>
      </c>
    </row>
    <row r="97" spans="1:14" ht="12" customHeight="1">
      <c r="A97" s="172"/>
      <c r="B97" s="172"/>
      <c r="C97" s="43"/>
      <c r="D97" s="219" t="s">
        <v>2</v>
      </c>
      <c r="E97" s="42"/>
      <c r="F97" s="41">
        <v>16</v>
      </c>
      <c r="G97" s="41">
        <v>8</v>
      </c>
      <c r="H97" s="41">
        <v>7</v>
      </c>
      <c r="I97" s="41">
        <v>4</v>
      </c>
      <c r="J97" s="41">
        <v>1</v>
      </c>
      <c r="K97" s="41">
        <v>2</v>
      </c>
      <c r="L97" s="41">
        <v>6</v>
      </c>
      <c r="M97" s="41">
        <v>0</v>
      </c>
      <c r="N97" s="41">
        <v>0</v>
      </c>
    </row>
    <row r="98" spans="1:14" ht="12" customHeight="1">
      <c r="A98" s="172"/>
      <c r="B98" s="172"/>
      <c r="C98" s="40"/>
      <c r="D98" s="220"/>
      <c r="E98" s="39"/>
      <c r="F98" s="44"/>
      <c r="G98" s="37">
        <f t="shared" ref="G98:N98" si="48">IF(G97=0,0,G97/$F97)</f>
        <v>0.5</v>
      </c>
      <c r="H98" s="37">
        <f t="shared" si="48"/>
        <v>0.4375</v>
      </c>
      <c r="I98" s="37">
        <f t="shared" si="48"/>
        <v>0.25</v>
      </c>
      <c r="J98" s="37">
        <f t="shared" si="48"/>
        <v>6.25E-2</v>
      </c>
      <c r="K98" s="37">
        <f t="shared" si="48"/>
        <v>0.125</v>
      </c>
      <c r="L98" s="37">
        <f t="shared" si="48"/>
        <v>0.375</v>
      </c>
      <c r="M98" s="37">
        <f t="shared" si="48"/>
        <v>0</v>
      </c>
      <c r="N98" s="37">
        <f t="shared" si="48"/>
        <v>0</v>
      </c>
    </row>
    <row r="99" spans="1:14" ht="12.75" customHeight="1">
      <c r="A99" s="172"/>
      <c r="B99" s="172"/>
      <c r="C99" s="43"/>
      <c r="D99" s="219" t="s">
        <v>1</v>
      </c>
      <c r="E99" s="42"/>
      <c r="F99" s="41">
        <v>22</v>
      </c>
      <c r="G99" s="41">
        <v>11</v>
      </c>
      <c r="H99" s="41">
        <v>8</v>
      </c>
      <c r="I99" s="41">
        <v>8</v>
      </c>
      <c r="J99" s="41">
        <v>0</v>
      </c>
      <c r="K99" s="41">
        <v>0</v>
      </c>
      <c r="L99" s="41">
        <v>3</v>
      </c>
      <c r="M99" s="41">
        <v>2</v>
      </c>
      <c r="N99" s="41">
        <v>0</v>
      </c>
    </row>
    <row r="100" spans="1:14" ht="12.75" customHeight="1">
      <c r="A100" s="173"/>
      <c r="B100" s="173"/>
      <c r="C100" s="40"/>
      <c r="D100" s="220"/>
      <c r="E100" s="39"/>
      <c r="F100" s="38"/>
      <c r="G100" s="37">
        <f t="shared" ref="G100:N100" si="49">IF(G99=0,0,G99/$F99)</f>
        <v>0.5</v>
      </c>
      <c r="H100" s="37">
        <f t="shared" si="49"/>
        <v>0.36363636363636365</v>
      </c>
      <c r="I100" s="37">
        <f t="shared" si="49"/>
        <v>0.36363636363636365</v>
      </c>
      <c r="J100" s="37">
        <f t="shared" si="49"/>
        <v>0</v>
      </c>
      <c r="K100" s="37">
        <f t="shared" si="49"/>
        <v>0</v>
      </c>
      <c r="L100" s="37">
        <f t="shared" si="49"/>
        <v>0.13636363636363635</v>
      </c>
      <c r="M100" s="37">
        <f t="shared" si="49"/>
        <v>9.0909090909090912E-2</v>
      </c>
      <c r="N100" s="37">
        <f t="shared" si="49"/>
        <v>0</v>
      </c>
    </row>
  </sheetData>
  <mergeCells count="61">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D75:D76"/>
    <mergeCell ref="D77:D78"/>
    <mergeCell ref="D79:D80"/>
    <mergeCell ref="D81:D82"/>
    <mergeCell ref="D93:D94"/>
    <mergeCell ref="D95:D96"/>
    <mergeCell ref="D97:D98"/>
    <mergeCell ref="D99:D100"/>
    <mergeCell ref="D85:D86"/>
    <mergeCell ref="D87:D88"/>
    <mergeCell ref="D89:D90"/>
    <mergeCell ref="D91:D92"/>
    <mergeCell ref="M3:M6"/>
    <mergeCell ref="N3:N6"/>
    <mergeCell ref="G3:G6"/>
    <mergeCell ref="H3:H6"/>
    <mergeCell ref="I3:I6"/>
    <mergeCell ref="J3:J6"/>
    <mergeCell ref="K3:K6"/>
    <mergeCell ref="L3:L6"/>
    <mergeCell ref="D67:D68"/>
    <mergeCell ref="D65:D66"/>
    <mergeCell ref="D51:D52"/>
    <mergeCell ref="D53:D54"/>
    <mergeCell ref="D55:D56"/>
    <mergeCell ref="D57:D58"/>
    <mergeCell ref="D59:D60"/>
    <mergeCell ref="D61:D62"/>
    <mergeCell ref="D63:D6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100" 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5" width="10.75" style="3" customWidth="1"/>
    <col min="16" max="16384" width="9" style="3"/>
  </cols>
  <sheetData>
    <row r="1" spans="1:15" ht="14.25">
      <c r="A1" s="18" t="s">
        <v>665</v>
      </c>
    </row>
    <row r="2" spans="1:15">
      <c r="O2" s="46" t="s">
        <v>153</v>
      </c>
    </row>
    <row r="3" spans="1:15" ht="21.75" customHeight="1">
      <c r="A3" s="238" t="s">
        <v>64</v>
      </c>
      <c r="B3" s="239"/>
      <c r="C3" s="239"/>
      <c r="D3" s="239"/>
      <c r="E3" s="240"/>
      <c r="F3" s="167" t="s">
        <v>130</v>
      </c>
      <c r="G3" s="334" t="s">
        <v>386</v>
      </c>
      <c r="H3" s="254" t="s">
        <v>385</v>
      </c>
      <c r="I3" s="254" t="s">
        <v>384</v>
      </c>
      <c r="J3" s="254" t="s">
        <v>383</v>
      </c>
      <c r="K3" s="254" t="s">
        <v>382</v>
      </c>
      <c r="L3" s="254" t="s">
        <v>381</v>
      </c>
      <c r="M3" s="254" t="s">
        <v>380</v>
      </c>
      <c r="N3" s="254" t="s">
        <v>379</v>
      </c>
      <c r="O3" s="254" t="s">
        <v>154</v>
      </c>
    </row>
    <row r="4" spans="1:15" ht="21.75" customHeight="1">
      <c r="A4" s="241"/>
      <c r="B4" s="242"/>
      <c r="C4" s="242"/>
      <c r="D4" s="242"/>
      <c r="E4" s="243"/>
      <c r="F4" s="150"/>
      <c r="G4" s="335"/>
      <c r="H4" s="255"/>
      <c r="I4" s="255"/>
      <c r="J4" s="255"/>
      <c r="K4" s="255"/>
      <c r="L4" s="255"/>
      <c r="M4" s="255"/>
      <c r="N4" s="255"/>
      <c r="O4" s="255"/>
    </row>
    <row r="5" spans="1:15" ht="21.75" customHeight="1">
      <c r="A5" s="241"/>
      <c r="B5" s="242"/>
      <c r="C5" s="242"/>
      <c r="D5" s="242"/>
      <c r="E5" s="243"/>
      <c r="F5" s="150"/>
      <c r="G5" s="335"/>
      <c r="H5" s="255"/>
      <c r="I5" s="255"/>
      <c r="J5" s="255"/>
      <c r="K5" s="255"/>
      <c r="L5" s="255"/>
      <c r="M5" s="255"/>
      <c r="N5" s="255"/>
      <c r="O5" s="255"/>
    </row>
    <row r="6" spans="1:15" ht="21.75" customHeight="1">
      <c r="A6" s="244"/>
      <c r="B6" s="245"/>
      <c r="C6" s="245"/>
      <c r="D6" s="245"/>
      <c r="E6" s="246"/>
      <c r="F6" s="150"/>
      <c r="G6" s="336"/>
      <c r="H6" s="256"/>
      <c r="I6" s="256"/>
      <c r="J6" s="256"/>
      <c r="K6" s="256"/>
      <c r="L6" s="256"/>
      <c r="M6" s="256"/>
      <c r="N6" s="256"/>
      <c r="O6" s="256"/>
    </row>
    <row r="7" spans="1:15" ht="12" customHeight="1">
      <c r="A7" s="158" t="s">
        <v>50</v>
      </c>
      <c r="B7" s="159"/>
      <c r="C7" s="159"/>
      <c r="D7" s="159"/>
      <c r="E7" s="160"/>
      <c r="F7" s="69">
        <v>188</v>
      </c>
      <c r="G7" s="68">
        <f t="shared" ref="G7:O7" si="0">SUM(G9,G11,G13,G15,G17)</f>
        <v>12</v>
      </c>
      <c r="H7" s="41">
        <f t="shared" si="0"/>
        <v>13</v>
      </c>
      <c r="I7" s="41">
        <f t="shared" si="0"/>
        <v>121</v>
      </c>
      <c r="J7" s="41">
        <f t="shared" si="0"/>
        <v>0</v>
      </c>
      <c r="K7" s="41">
        <f t="shared" si="0"/>
        <v>0</v>
      </c>
      <c r="L7" s="41">
        <f t="shared" si="0"/>
        <v>0</v>
      </c>
      <c r="M7" s="41">
        <f t="shared" si="0"/>
        <v>1</v>
      </c>
      <c r="N7" s="41">
        <f t="shared" si="0"/>
        <v>37</v>
      </c>
      <c r="O7" s="41">
        <f t="shared" si="0"/>
        <v>4</v>
      </c>
    </row>
    <row r="8" spans="1:15" ht="12" customHeight="1">
      <c r="A8" s="161"/>
      <c r="B8" s="162"/>
      <c r="C8" s="162"/>
      <c r="D8" s="162"/>
      <c r="E8" s="163"/>
      <c r="F8" s="70"/>
      <c r="G8" s="66">
        <f t="shared" ref="G8:O8" si="1">IF(G7=0,0,G7/$F7)</f>
        <v>6.3829787234042548E-2</v>
      </c>
      <c r="H8" s="37">
        <f t="shared" si="1"/>
        <v>6.9148936170212769E-2</v>
      </c>
      <c r="I8" s="37">
        <f t="shared" si="1"/>
        <v>0.6436170212765957</v>
      </c>
      <c r="J8" s="37">
        <f t="shared" si="1"/>
        <v>0</v>
      </c>
      <c r="K8" s="37">
        <f t="shared" si="1"/>
        <v>0</v>
      </c>
      <c r="L8" s="37">
        <f t="shared" si="1"/>
        <v>0</v>
      </c>
      <c r="M8" s="37">
        <f t="shared" si="1"/>
        <v>5.3191489361702126E-3</v>
      </c>
      <c r="N8" s="37">
        <f t="shared" si="1"/>
        <v>0.19680851063829788</v>
      </c>
      <c r="O8" s="37">
        <f t="shared" si="1"/>
        <v>2.1276595744680851E-2</v>
      </c>
    </row>
    <row r="9" spans="1:15" ht="12" customHeight="1">
      <c r="A9" s="174" t="s">
        <v>49</v>
      </c>
      <c r="B9" s="232" t="s">
        <v>48</v>
      </c>
      <c r="C9" s="233"/>
      <c r="D9" s="233"/>
      <c r="E9" s="234"/>
      <c r="F9" s="69">
        <v>81</v>
      </c>
      <c r="G9" s="68">
        <v>2</v>
      </c>
      <c r="H9" s="41">
        <v>10</v>
      </c>
      <c r="I9" s="41">
        <v>44</v>
      </c>
      <c r="J9" s="41">
        <v>0</v>
      </c>
      <c r="K9" s="41">
        <v>0</v>
      </c>
      <c r="L9" s="41">
        <v>0</v>
      </c>
      <c r="M9" s="41">
        <v>0</v>
      </c>
      <c r="N9" s="41">
        <v>23</v>
      </c>
      <c r="O9" s="41">
        <v>2</v>
      </c>
    </row>
    <row r="10" spans="1:15" ht="12" customHeight="1">
      <c r="A10" s="175"/>
      <c r="B10" s="235"/>
      <c r="C10" s="236"/>
      <c r="D10" s="236"/>
      <c r="E10" s="237"/>
      <c r="F10" s="70"/>
      <c r="G10" s="66">
        <f t="shared" ref="G10:O10" si="2">IF(G9=0,0,G9/$F9)</f>
        <v>2.4691358024691357E-2</v>
      </c>
      <c r="H10" s="37">
        <f t="shared" si="2"/>
        <v>0.12345679012345678</v>
      </c>
      <c r="I10" s="37">
        <f t="shared" si="2"/>
        <v>0.54320987654320985</v>
      </c>
      <c r="J10" s="37">
        <f t="shared" si="2"/>
        <v>0</v>
      </c>
      <c r="K10" s="37">
        <f t="shared" si="2"/>
        <v>0</v>
      </c>
      <c r="L10" s="37">
        <f t="shared" si="2"/>
        <v>0</v>
      </c>
      <c r="M10" s="37">
        <f t="shared" si="2"/>
        <v>0</v>
      </c>
      <c r="N10" s="37">
        <f t="shared" si="2"/>
        <v>0.2839506172839506</v>
      </c>
      <c r="O10" s="37">
        <f t="shared" si="2"/>
        <v>2.4691358024691357E-2</v>
      </c>
    </row>
    <row r="11" spans="1:15" ht="12" customHeight="1">
      <c r="A11" s="175"/>
      <c r="B11" s="232" t="s">
        <v>47</v>
      </c>
      <c r="C11" s="233"/>
      <c r="D11" s="233"/>
      <c r="E11" s="234"/>
      <c r="F11" s="69">
        <v>29</v>
      </c>
      <c r="G11" s="68">
        <v>2</v>
      </c>
      <c r="H11" s="41">
        <v>1</v>
      </c>
      <c r="I11" s="41">
        <v>19</v>
      </c>
      <c r="J11" s="41">
        <v>0</v>
      </c>
      <c r="K11" s="41">
        <v>0</v>
      </c>
      <c r="L11" s="41">
        <v>0</v>
      </c>
      <c r="M11" s="41">
        <v>0</v>
      </c>
      <c r="N11" s="41">
        <v>6</v>
      </c>
      <c r="O11" s="41">
        <v>1</v>
      </c>
    </row>
    <row r="12" spans="1:15" ht="12" customHeight="1">
      <c r="A12" s="175"/>
      <c r="B12" s="235"/>
      <c r="C12" s="236"/>
      <c r="D12" s="236"/>
      <c r="E12" s="237"/>
      <c r="F12" s="70"/>
      <c r="G12" s="66">
        <f t="shared" ref="G12:O12" si="3">IF(G11=0,0,G11/$F11)</f>
        <v>6.8965517241379309E-2</v>
      </c>
      <c r="H12" s="37">
        <f t="shared" si="3"/>
        <v>3.4482758620689655E-2</v>
      </c>
      <c r="I12" s="37">
        <f t="shared" si="3"/>
        <v>0.65517241379310343</v>
      </c>
      <c r="J12" s="37">
        <f t="shared" si="3"/>
        <v>0</v>
      </c>
      <c r="K12" s="37">
        <f t="shared" si="3"/>
        <v>0</v>
      </c>
      <c r="L12" s="37">
        <f t="shared" si="3"/>
        <v>0</v>
      </c>
      <c r="M12" s="37">
        <f t="shared" si="3"/>
        <v>0</v>
      </c>
      <c r="N12" s="37">
        <f t="shared" si="3"/>
        <v>0.20689655172413793</v>
      </c>
      <c r="O12" s="37">
        <f t="shared" si="3"/>
        <v>3.4482758620689655E-2</v>
      </c>
    </row>
    <row r="13" spans="1:15" ht="12" customHeight="1">
      <c r="A13" s="175"/>
      <c r="B13" s="232" t="s">
        <v>46</v>
      </c>
      <c r="C13" s="233"/>
      <c r="D13" s="233"/>
      <c r="E13" s="234"/>
      <c r="F13" s="69">
        <v>46</v>
      </c>
      <c r="G13" s="68">
        <v>6</v>
      </c>
      <c r="H13" s="41">
        <v>1</v>
      </c>
      <c r="I13" s="41">
        <v>33</v>
      </c>
      <c r="J13" s="41">
        <v>0</v>
      </c>
      <c r="K13" s="41">
        <v>0</v>
      </c>
      <c r="L13" s="41">
        <v>0</v>
      </c>
      <c r="M13" s="41">
        <v>1</v>
      </c>
      <c r="N13" s="41">
        <v>5</v>
      </c>
      <c r="O13" s="41">
        <v>0</v>
      </c>
    </row>
    <row r="14" spans="1:15" ht="12" customHeight="1">
      <c r="A14" s="175"/>
      <c r="B14" s="235"/>
      <c r="C14" s="236"/>
      <c r="D14" s="236"/>
      <c r="E14" s="237"/>
      <c r="F14" s="70"/>
      <c r="G14" s="66">
        <f t="shared" ref="G14:O14" si="4">IF(G13=0,0,G13/$F13)</f>
        <v>0.13043478260869565</v>
      </c>
      <c r="H14" s="37">
        <f t="shared" si="4"/>
        <v>2.1739130434782608E-2</v>
      </c>
      <c r="I14" s="37">
        <f t="shared" si="4"/>
        <v>0.71739130434782605</v>
      </c>
      <c r="J14" s="37">
        <f t="shared" si="4"/>
        <v>0</v>
      </c>
      <c r="K14" s="37">
        <f t="shared" si="4"/>
        <v>0</v>
      </c>
      <c r="L14" s="37">
        <f t="shared" si="4"/>
        <v>0</v>
      </c>
      <c r="M14" s="37">
        <f t="shared" si="4"/>
        <v>2.1739130434782608E-2</v>
      </c>
      <c r="N14" s="37">
        <f t="shared" si="4"/>
        <v>0.10869565217391304</v>
      </c>
      <c r="O14" s="37">
        <f t="shared" si="4"/>
        <v>0</v>
      </c>
    </row>
    <row r="15" spans="1:15" ht="12" customHeight="1">
      <c r="A15" s="175"/>
      <c r="B15" s="232" t="s">
        <v>45</v>
      </c>
      <c r="C15" s="233"/>
      <c r="D15" s="233"/>
      <c r="E15" s="234"/>
      <c r="F15" s="69">
        <v>15</v>
      </c>
      <c r="G15" s="68">
        <v>2</v>
      </c>
      <c r="H15" s="41">
        <v>0</v>
      </c>
      <c r="I15" s="41">
        <v>12</v>
      </c>
      <c r="J15" s="41">
        <v>0</v>
      </c>
      <c r="K15" s="41">
        <v>0</v>
      </c>
      <c r="L15" s="41">
        <v>0</v>
      </c>
      <c r="M15" s="41">
        <v>0</v>
      </c>
      <c r="N15" s="41">
        <v>0</v>
      </c>
      <c r="O15" s="41">
        <v>1</v>
      </c>
    </row>
    <row r="16" spans="1:15" ht="12" customHeight="1">
      <c r="A16" s="175"/>
      <c r="B16" s="235"/>
      <c r="C16" s="236"/>
      <c r="D16" s="236"/>
      <c r="E16" s="237"/>
      <c r="F16" s="70"/>
      <c r="G16" s="66">
        <f t="shared" ref="G16:O16" si="5">IF(G15=0,0,G15/$F15)</f>
        <v>0.13333333333333333</v>
      </c>
      <c r="H16" s="37">
        <f t="shared" si="5"/>
        <v>0</v>
      </c>
      <c r="I16" s="37">
        <f t="shared" si="5"/>
        <v>0.8</v>
      </c>
      <c r="J16" s="37">
        <f t="shared" si="5"/>
        <v>0</v>
      </c>
      <c r="K16" s="37">
        <f t="shared" si="5"/>
        <v>0</v>
      </c>
      <c r="L16" s="37">
        <f t="shared" si="5"/>
        <v>0</v>
      </c>
      <c r="M16" s="37">
        <f t="shared" si="5"/>
        <v>0</v>
      </c>
      <c r="N16" s="37">
        <f t="shared" si="5"/>
        <v>0</v>
      </c>
      <c r="O16" s="37">
        <f t="shared" si="5"/>
        <v>6.6666666666666666E-2</v>
      </c>
    </row>
    <row r="17" spans="1:15" ht="12" customHeight="1">
      <c r="A17" s="175"/>
      <c r="B17" s="232" t="s">
        <v>44</v>
      </c>
      <c r="C17" s="233"/>
      <c r="D17" s="233"/>
      <c r="E17" s="234"/>
      <c r="F17" s="69">
        <v>17</v>
      </c>
      <c r="G17" s="68">
        <v>0</v>
      </c>
      <c r="H17" s="41">
        <v>1</v>
      </c>
      <c r="I17" s="41">
        <v>13</v>
      </c>
      <c r="J17" s="41">
        <v>0</v>
      </c>
      <c r="K17" s="41">
        <v>0</v>
      </c>
      <c r="L17" s="41">
        <v>0</v>
      </c>
      <c r="M17" s="41">
        <v>0</v>
      </c>
      <c r="N17" s="41">
        <v>3</v>
      </c>
      <c r="O17" s="41">
        <v>0</v>
      </c>
    </row>
    <row r="18" spans="1:15" ht="12" customHeight="1">
      <c r="A18" s="176"/>
      <c r="B18" s="235"/>
      <c r="C18" s="236"/>
      <c r="D18" s="236"/>
      <c r="E18" s="237"/>
      <c r="F18" s="70"/>
      <c r="G18" s="66">
        <f t="shared" ref="G18:O18" si="6">IF(G17=0,0,G17/$F17)</f>
        <v>0</v>
      </c>
      <c r="H18" s="37">
        <f t="shared" si="6"/>
        <v>5.8823529411764705E-2</v>
      </c>
      <c r="I18" s="37">
        <f t="shared" si="6"/>
        <v>0.76470588235294112</v>
      </c>
      <c r="J18" s="37">
        <f t="shared" si="6"/>
        <v>0</v>
      </c>
      <c r="K18" s="37">
        <f t="shared" si="6"/>
        <v>0</v>
      </c>
      <c r="L18" s="37">
        <f t="shared" si="6"/>
        <v>0</v>
      </c>
      <c r="M18" s="37">
        <f t="shared" si="6"/>
        <v>0</v>
      </c>
      <c r="N18" s="37">
        <f t="shared" si="6"/>
        <v>0.17647058823529413</v>
      </c>
      <c r="O18" s="37">
        <f t="shared" si="6"/>
        <v>0</v>
      </c>
    </row>
    <row r="19" spans="1:15" ht="12" customHeight="1">
      <c r="A19" s="171" t="s">
        <v>43</v>
      </c>
      <c r="B19" s="171" t="s">
        <v>42</v>
      </c>
      <c r="C19" s="43"/>
      <c r="D19" s="219" t="s">
        <v>16</v>
      </c>
      <c r="E19" s="42"/>
      <c r="F19" s="69">
        <v>43</v>
      </c>
      <c r="G19" s="68">
        <f t="shared" ref="G19:O19" si="7">SUM(G21,G23,G25,G27,G29,G31,G33,G35,G37,G39,G41,G43,G45,G47,G49,G51,G53,G55,G57,G59,G61,G63,G65,G67)</f>
        <v>6</v>
      </c>
      <c r="H19" s="41">
        <f t="shared" si="7"/>
        <v>4</v>
      </c>
      <c r="I19" s="41">
        <f t="shared" si="7"/>
        <v>24</v>
      </c>
      <c r="J19" s="41">
        <f t="shared" si="7"/>
        <v>0</v>
      </c>
      <c r="K19" s="41">
        <f t="shared" si="7"/>
        <v>0</v>
      </c>
      <c r="L19" s="41">
        <f t="shared" si="7"/>
        <v>0</v>
      </c>
      <c r="M19" s="41">
        <f t="shared" si="7"/>
        <v>1</v>
      </c>
      <c r="N19" s="41">
        <f t="shared" si="7"/>
        <v>6</v>
      </c>
      <c r="O19" s="41">
        <f t="shared" si="7"/>
        <v>2</v>
      </c>
    </row>
    <row r="20" spans="1:15" ht="12" customHeight="1">
      <c r="A20" s="172"/>
      <c r="B20" s="172"/>
      <c r="C20" s="40"/>
      <c r="D20" s="220"/>
      <c r="E20" s="39"/>
      <c r="F20" s="70"/>
      <c r="G20" s="66">
        <f t="shared" ref="G20:O20" si="8">IF(G19=0,0,G19/$F19)</f>
        <v>0.13953488372093023</v>
      </c>
      <c r="H20" s="37">
        <f t="shared" si="8"/>
        <v>9.3023255813953487E-2</v>
      </c>
      <c r="I20" s="37">
        <f t="shared" si="8"/>
        <v>0.55813953488372092</v>
      </c>
      <c r="J20" s="37">
        <f t="shared" si="8"/>
        <v>0</v>
      </c>
      <c r="K20" s="37">
        <f t="shared" si="8"/>
        <v>0</v>
      </c>
      <c r="L20" s="37">
        <f t="shared" si="8"/>
        <v>0</v>
      </c>
      <c r="M20" s="37">
        <f t="shared" si="8"/>
        <v>2.3255813953488372E-2</v>
      </c>
      <c r="N20" s="37">
        <f t="shared" si="8"/>
        <v>0.13953488372093023</v>
      </c>
      <c r="O20" s="37">
        <f t="shared" si="8"/>
        <v>4.6511627906976744E-2</v>
      </c>
    </row>
    <row r="21" spans="1:15" ht="12" customHeight="1">
      <c r="A21" s="172"/>
      <c r="B21" s="172"/>
      <c r="C21" s="43"/>
      <c r="D21" s="219" t="s">
        <v>410</v>
      </c>
      <c r="E21" s="42"/>
      <c r="F21" s="69">
        <v>3</v>
      </c>
      <c r="G21" s="68">
        <v>0</v>
      </c>
      <c r="H21" s="41">
        <v>1</v>
      </c>
      <c r="I21" s="41">
        <v>2</v>
      </c>
      <c r="J21" s="41">
        <v>0</v>
      </c>
      <c r="K21" s="41">
        <v>0</v>
      </c>
      <c r="L21" s="41">
        <v>0</v>
      </c>
      <c r="M21" s="41">
        <v>0</v>
      </c>
      <c r="N21" s="41">
        <v>0</v>
      </c>
      <c r="O21" s="41">
        <v>0</v>
      </c>
    </row>
    <row r="22" spans="1:15" ht="12" customHeight="1">
      <c r="A22" s="172"/>
      <c r="B22" s="172"/>
      <c r="C22" s="40"/>
      <c r="D22" s="220"/>
      <c r="E22" s="39"/>
      <c r="F22" s="70"/>
      <c r="G22" s="66">
        <f t="shared" ref="G22:O22" si="9">IF(G21=0,0,G21/$F21)</f>
        <v>0</v>
      </c>
      <c r="H22" s="37">
        <f t="shared" si="9"/>
        <v>0.33333333333333331</v>
      </c>
      <c r="I22" s="37">
        <f t="shared" si="9"/>
        <v>0.66666666666666663</v>
      </c>
      <c r="J22" s="37">
        <f t="shared" si="9"/>
        <v>0</v>
      </c>
      <c r="K22" s="37">
        <f t="shared" si="9"/>
        <v>0</v>
      </c>
      <c r="L22" s="37">
        <f t="shared" si="9"/>
        <v>0</v>
      </c>
      <c r="M22" s="37">
        <f t="shared" si="9"/>
        <v>0</v>
      </c>
      <c r="N22" s="37">
        <f t="shared" si="9"/>
        <v>0</v>
      </c>
      <c r="O22" s="37">
        <f t="shared" si="9"/>
        <v>0</v>
      </c>
    </row>
    <row r="23" spans="1:15" ht="12" customHeight="1">
      <c r="A23" s="172"/>
      <c r="B23" s="172"/>
      <c r="C23" s="43"/>
      <c r="D23" s="219" t="s">
        <v>411</v>
      </c>
      <c r="E23" s="42"/>
      <c r="F23" s="69">
        <v>0</v>
      </c>
      <c r="G23" s="68">
        <v>0</v>
      </c>
      <c r="H23" s="41">
        <v>0</v>
      </c>
      <c r="I23" s="41">
        <v>0</v>
      </c>
      <c r="J23" s="41">
        <v>0</v>
      </c>
      <c r="K23" s="41">
        <v>0</v>
      </c>
      <c r="L23" s="41">
        <v>0</v>
      </c>
      <c r="M23" s="41">
        <v>0</v>
      </c>
      <c r="N23" s="41">
        <v>0</v>
      </c>
      <c r="O23" s="41">
        <v>0</v>
      </c>
    </row>
    <row r="24" spans="1:15" ht="12" customHeight="1">
      <c r="A24" s="172"/>
      <c r="B24" s="172"/>
      <c r="C24" s="40"/>
      <c r="D24" s="220"/>
      <c r="E24" s="39"/>
      <c r="F24" s="70"/>
      <c r="G24" s="66">
        <f t="shared" ref="G24:O24" si="10">IF(G23=0,0,G23/$F23)</f>
        <v>0</v>
      </c>
      <c r="H24" s="37">
        <f t="shared" si="10"/>
        <v>0</v>
      </c>
      <c r="I24" s="37">
        <f t="shared" si="10"/>
        <v>0</v>
      </c>
      <c r="J24" s="37">
        <f t="shared" si="10"/>
        <v>0</v>
      </c>
      <c r="K24" s="37">
        <f t="shared" si="10"/>
        <v>0</v>
      </c>
      <c r="L24" s="37">
        <f t="shared" si="10"/>
        <v>0</v>
      </c>
      <c r="M24" s="37">
        <f t="shared" si="10"/>
        <v>0</v>
      </c>
      <c r="N24" s="37">
        <f t="shared" si="10"/>
        <v>0</v>
      </c>
      <c r="O24" s="37">
        <f t="shared" si="10"/>
        <v>0</v>
      </c>
    </row>
    <row r="25" spans="1:15" ht="12" customHeight="1">
      <c r="A25" s="172"/>
      <c r="B25" s="172"/>
      <c r="C25" s="43"/>
      <c r="D25" s="225" t="s">
        <v>412</v>
      </c>
      <c r="E25" s="117"/>
      <c r="F25" s="98">
        <v>4</v>
      </c>
      <c r="G25" s="105">
        <v>0</v>
      </c>
      <c r="H25" s="106">
        <v>0</v>
      </c>
      <c r="I25" s="106">
        <v>2</v>
      </c>
      <c r="J25" s="41">
        <v>0</v>
      </c>
      <c r="K25" s="41">
        <v>0</v>
      </c>
      <c r="L25" s="41">
        <v>0</v>
      </c>
      <c r="M25" s="41">
        <v>1</v>
      </c>
      <c r="N25" s="41">
        <v>1</v>
      </c>
      <c r="O25" s="41">
        <v>0</v>
      </c>
    </row>
    <row r="26" spans="1:15" ht="12" customHeight="1">
      <c r="A26" s="172"/>
      <c r="B26" s="172"/>
      <c r="C26" s="40"/>
      <c r="D26" s="226"/>
      <c r="E26" s="118"/>
      <c r="F26" s="99"/>
      <c r="G26" s="108">
        <f t="shared" ref="G26:O26" si="11">IF(G25=0,0,G25/$F25)</f>
        <v>0</v>
      </c>
      <c r="H26" s="109">
        <f t="shared" ref="G26:O28" si="12">IF(H25=0,0,H25/$F25)</f>
        <v>0</v>
      </c>
      <c r="I26" s="109">
        <f t="shared" si="11"/>
        <v>0.5</v>
      </c>
      <c r="J26" s="37">
        <f t="shared" si="11"/>
        <v>0</v>
      </c>
      <c r="K26" s="37">
        <f t="shared" si="11"/>
        <v>0</v>
      </c>
      <c r="L26" s="37">
        <f t="shared" si="11"/>
        <v>0</v>
      </c>
      <c r="M26" s="37">
        <f t="shared" si="11"/>
        <v>0.25</v>
      </c>
      <c r="N26" s="37">
        <f t="shared" si="11"/>
        <v>0.25</v>
      </c>
      <c r="O26" s="37">
        <f t="shared" si="11"/>
        <v>0</v>
      </c>
    </row>
    <row r="27" spans="1:15" ht="12" customHeight="1">
      <c r="A27" s="172"/>
      <c r="B27" s="172"/>
      <c r="C27" s="43"/>
      <c r="D27" s="219" t="s">
        <v>413</v>
      </c>
      <c r="E27" s="42"/>
      <c r="F27" s="69">
        <v>0</v>
      </c>
      <c r="G27" s="68">
        <v>0</v>
      </c>
      <c r="H27" s="41">
        <v>0</v>
      </c>
      <c r="I27" s="41">
        <v>0</v>
      </c>
      <c r="J27" s="41">
        <v>0</v>
      </c>
      <c r="K27" s="41">
        <v>0</v>
      </c>
      <c r="L27" s="41">
        <v>0</v>
      </c>
      <c r="M27" s="41">
        <v>0</v>
      </c>
      <c r="N27" s="41">
        <v>0</v>
      </c>
      <c r="O27" s="41">
        <v>0</v>
      </c>
    </row>
    <row r="28" spans="1:15" ht="12" customHeight="1">
      <c r="A28" s="172"/>
      <c r="B28" s="172"/>
      <c r="C28" s="40"/>
      <c r="D28" s="220"/>
      <c r="E28" s="39"/>
      <c r="F28" s="70"/>
      <c r="G28" s="66">
        <f t="shared" si="12"/>
        <v>0</v>
      </c>
      <c r="H28" s="37">
        <f t="shared" si="12"/>
        <v>0</v>
      </c>
      <c r="I28" s="37">
        <f t="shared" si="12"/>
        <v>0</v>
      </c>
      <c r="J28" s="37">
        <f t="shared" si="12"/>
        <v>0</v>
      </c>
      <c r="K28" s="37">
        <f t="shared" si="12"/>
        <v>0</v>
      </c>
      <c r="L28" s="37">
        <f t="shared" si="12"/>
        <v>0</v>
      </c>
      <c r="M28" s="37">
        <f t="shared" si="12"/>
        <v>0</v>
      </c>
      <c r="N28" s="37">
        <f t="shared" si="12"/>
        <v>0</v>
      </c>
      <c r="O28" s="37">
        <f t="shared" si="12"/>
        <v>0</v>
      </c>
    </row>
    <row r="29" spans="1:15" ht="12" customHeight="1">
      <c r="A29" s="172"/>
      <c r="B29" s="172"/>
      <c r="C29" s="43"/>
      <c r="D29" s="219" t="s">
        <v>414</v>
      </c>
      <c r="E29" s="42"/>
      <c r="F29" s="69">
        <v>0</v>
      </c>
      <c r="G29" s="68">
        <v>0</v>
      </c>
      <c r="H29" s="41">
        <v>0</v>
      </c>
      <c r="I29" s="41">
        <v>0</v>
      </c>
      <c r="J29" s="41">
        <v>0</v>
      </c>
      <c r="K29" s="41">
        <v>0</v>
      </c>
      <c r="L29" s="41">
        <v>0</v>
      </c>
      <c r="M29" s="41">
        <v>0</v>
      </c>
      <c r="N29" s="41">
        <v>0</v>
      </c>
      <c r="O29" s="41">
        <v>0</v>
      </c>
    </row>
    <row r="30" spans="1:15" ht="12" customHeight="1">
      <c r="A30" s="172"/>
      <c r="B30" s="172"/>
      <c r="C30" s="40"/>
      <c r="D30" s="220"/>
      <c r="E30" s="39"/>
      <c r="F30" s="70"/>
      <c r="G30" s="66">
        <f t="shared" ref="G30:O30" si="13">IF(G29=0,0,G29/$F29)</f>
        <v>0</v>
      </c>
      <c r="H30" s="37">
        <f t="shared" si="13"/>
        <v>0</v>
      </c>
      <c r="I30" s="37">
        <f t="shared" si="13"/>
        <v>0</v>
      </c>
      <c r="J30" s="37">
        <f t="shared" si="13"/>
        <v>0</v>
      </c>
      <c r="K30" s="37">
        <f t="shared" si="13"/>
        <v>0</v>
      </c>
      <c r="L30" s="37">
        <f t="shared" si="13"/>
        <v>0</v>
      </c>
      <c r="M30" s="37">
        <f t="shared" si="13"/>
        <v>0</v>
      </c>
      <c r="N30" s="37">
        <f t="shared" si="13"/>
        <v>0</v>
      </c>
      <c r="O30" s="37">
        <f t="shared" si="13"/>
        <v>0</v>
      </c>
    </row>
    <row r="31" spans="1:15" ht="12" customHeight="1">
      <c r="A31" s="172"/>
      <c r="B31" s="172"/>
      <c r="C31" s="43"/>
      <c r="D31" s="219" t="s">
        <v>415</v>
      </c>
      <c r="E31" s="42"/>
      <c r="F31" s="69">
        <v>0</v>
      </c>
      <c r="G31" s="68">
        <v>0</v>
      </c>
      <c r="H31" s="41">
        <v>0</v>
      </c>
      <c r="I31" s="41">
        <v>0</v>
      </c>
      <c r="J31" s="41">
        <v>0</v>
      </c>
      <c r="K31" s="41">
        <v>0</v>
      </c>
      <c r="L31" s="41">
        <v>0</v>
      </c>
      <c r="M31" s="41">
        <v>0</v>
      </c>
      <c r="N31" s="41">
        <v>0</v>
      </c>
      <c r="O31" s="41">
        <v>0</v>
      </c>
    </row>
    <row r="32" spans="1:15" ht="12" customHeight="1">
      <c r="A32" s="172"/>
      <c r="B32" s="172"/>
      <c r="C32" s="40"/>
      <c r="D32" s="220"/>
      <c r="E32" s="39"/>
      <c r="F32" s="70"/>
      <c r="G32" s="66">
        <f t="shared" ref="G32:O32" si="14">IF(G31=0,0,G31/$F31)</f>
        <v>0</v>
      </c>
      <c r="H32" s="37">
        <f t="shared" si="14"/>
        <v>0</v>
      </c>
      <c r="I32" s="37">
        <f t="shared" si="14"/>
        <v>0</v>
      </c>
      <c r="J32" s="37">
        <f t="shared" si="14"/>
        <v>0</v>
      </c>
      <c r="K32" s="37">
        <f t="shared" si="14"/>
        <v>0</v>
      </c>
      <c r="L32" s="37">
        <f t="shared" si="14"/>
        <v>0</v>
      </c>
      <c r="M32" s="37">
        <f t="shared" si="14"/>
        <v>0</v>
      </c>
      <c r="N32" s="37">
        <f t="shared" si="14"/>
        <v>0</v>
      </c>
      <c r="O32" s="37">
        <f t="shared" si="14"/>
        <v>0</v>
      </c>
    </row>
    <row r="33" spans="1:15" ht="12" customHeight="1">
      <c r="A33" s="172"/>
      <c r="B33" s="172"/>
      <c r="C33" s="43"/>
      <c r="D33" s="219" t="s">
        <v>416</v>
      </c>
      <c r="E33" s="42"/>
      <c r="F33" s="69">
        <v>1</v>
      </c>
      <c r="G33" s="68">
        <v>0</v>
      </c>
      <c r="H33" s="41">
        <v>0</v>
      </c>
      <c r="I33" s="41">
        <v>0</v>
      </c>
      <c r="J33" s="41">
        <v>0</v>
      </c>
      <c r="K33" s="41">
        <v>0</v>
      </c>
      <c r="L33" s="41">
        <v>0</v>
      </c>
      <c r="M33" s="41">
        <v>0</v>
      </c>
      <c r="N33" s="41">
        <v>0</v>
      </c>
      <c r="O33" s="41">
        <v>1</v>
      </c>
    </row>
    <row r="34" spans="1:15" ht="12" customHeight="1">
      <c r="A34" s="172"/>
      <c r="B34" s="172"/>
      <c r="C34" s="40"/>
      <c r="D34" s="220"/>
      <c r="E34" s="39"/>
      <c r="F34" s="70"/>
      <c r="G34" s="66">
        <f t="shared" ref="G34:O34" si="15">IF(G33=0,0,G33/$F33)</f>
        <v>0</v>
      </c>
      <c r="H34" s="37">
        <f t="shared" si="15"/>
        <v>0</v>
      </c>
      <c r="I34" s="37">
        <f t="shared" si="15"/>
        <v>0</v>
      </c>
      <c r="J34" s="37">
        <f t="shared" si="15"/>
        <v>0</v>
      </c>
      <c r="K34" s="37">
        <f t="shared" si="15"/>
        <v>0</v>
      </c>
      <c r="L34" s="37">
        <f t="shared" si="15"/>
        <v>0</v>
      </c>
      <c r="M34" s="37">
        <f t="shared" si="15"/>
        <v>0</v>
      </c>
      <c r="N34" s="37">
        <f t="shared" si="15"/>
        <v>0</v>
      </c>
      <c r="O34" s="37">
        <f t="shared" si="15"/>
        <v>1</v>
      </c>
    </row>
    <row r="35" spans="1:15" ht="12" customHeight="1">
      <c r="A35" s="172"/>
      <c r="B35" s="172"/>
      <c r="C35" s="43"/>
      <c r="D35" s="219" t="s">
        <v>417</v>
      </c>
      <c r="E35" s="42"/>
      <c r="F35" s="69">
        <v>5</v>
      </c>
      <c r="G35" s="68">
        <v>0</v>
      </c>
      <c r="H35" s="41">
        <v>0</v>
      </c>
      <c r="I35" s="41">
        <v>5</v>
      </c>
      <c r="J35" s="41">
        <v>0</v>
      </c>
      <c r="K35" s="41">
        <v>0</v>
      </c>
      <c r="L35" s="41">
        <v>0</v>
      </c>
      <c r="M35" s="41">
        <v>0</v>
      </c>
      <c r="N35" s="41">
        <v>0</v>
      </c>
      <c r="O35" s="41">
        <v>0</v>
      </c>
    </row>
    <row r="36" spans="1:15" ht="12" customHeight="1">
      <c r="A36" s="172"/>
      <c r="B36" s="172"/>
      <c r="C36" s="40"/>
      <c r="D36" s="220"/>
      <c r="E36" s="39"/>
      <c r="F36" s="70"/>
      <c r="G36" s="66">
        <f t="shared" ref="G36:O36" si="16">IF(G35=0,0,G35/$F35)</f>
        <v>0</v>
      </c>
      <c r="H36" s="37">
        <f t="shared" si="16"/>
        <v>0</v>
      </c>
      <c r="I36" s="37">
        <f t="shared" si="16"/>
        <v>1</v>
      </c>
      <c r="J36" s="37">
        <f t="shared" si="16"/>
        <v>0</v>
      </c>
      <c r="K36" s="37">
        <f t="shared" si="16"/>
        <v>0</v>
      </c>
      <c r="L36" s="37">
        <f t="shared" si="16"/>
        <v>0</v>
      </c>
      <c r="M36" s="37">
        <f t="shared" si="16"/>
        <v>0</v>
      </c>
      <c r="N36" s="37">
        <f t="shared" si="16"/>
        <v>0</v>
      </c>
      <c r="O36" s="37">
        <f t="shared" si="16"/>
        <v>0</v>
      </c>
    </row>
    <row r="37" spans="1:15" ht="12" customHeight="1">
      <c r="A37" s="172"/>
      <c r="B37" s="172"/>
      <c r="C37" s="43"/>
      <c r="D37" s="219" t="s">
        <v>418</v>
      </c>
      <c r="E37" s="42"/>
      <c r="F37" s="69">
        <v>1</v>
      </c>
      <c r="G37" s="68">
        <v>0</v>
      </c>
      <c r="H37" s="41">
        <v>0</v>
      </c>
      <c r="I37" s="41">
        <v>1</v>
      </c>
      <c r="J37" s="41">
        <v>0</v>
      </c>
      <c r="K37" s="41">
        <v>0</v>
      </c>
      <c r="L37" s="41">
        <v>0</v>
      </c>
      <c r="M37" s="41">
        <v>0</v>
      </c>
      <c r="N37" s="41">
        <v>0</v>
      </c>
      <c r="O37" s="41">
        <v>0</v>
      </c>
    </row>
    <row r="38" spans="1:15" ht="12" customHeight="1">
      <c r="A38" s="172"/>
      <c r="B38" s="172"/>
      <c r="C38" s="40"/>
      <c r="D38" s="220"/>
      <c r="E38" s="39"/>
      <c r="F38" s="70"/>
      <c r="G38" s="66">
        <f t="shared" ref="G38:O38" si="17">IF(G37=0,0,G37/$F37)</f>
        <v>0</v>
      </c>
      <c r="H38" s="37">
        <f t="shared" si="17"/>
        <v>0</v>
      </c>
      <c r="I38" s="37">
        <f t="shared" si="17"/>
        <v>1</v>
      </c>
      <c r="J38" s="37">
        <f t="shared" si="17"/>
        <v>0</v>
      </c>
      <c r="K38" s="37">
        <f t="shared" si="17"/>
        <v>0</v>
      </c>
      <c r="L38" s="37">
        <f t="shared" si="17"/>
        <v>0</v>
      </c>
      <c r="M38" s="37">
        <f t="shared" si="17"/>
        <v>0</v>
      </c>
      <c r="N38" s="37">
        <f t="shared" si="17"/>
        <v>0</v>
      </c>
      <c r="O38" s="37">
        <f t="shared" si="17"/>
        <v>0</v>
      </c>
    </row>
    <row r="39" spans="1:15" ht="12" customHeight="1">
      <c r="A39" s="172"/>
      <c r="B39" s="172"/>
      <c r="C39" s="43"/>
      <c r="D39" s="219" t="s">
        <v>419</v>
      </c>
      <c r="E39" s="42"/>
      <c r="F39" s="69">
        <v>2</v>
      </c>
      <c r="G39" s="68">
        <v>0</v>
      </c>
      <c r="H39" s="41">
        <v>0</v>
      </c>
      <c r="I39" s="41">
        <v>1</v>
      </c>
      <c r="J39" s="41">
        <v>0</v>
      </c>
      <c r="K39" s="41">
        <v>0</v>
      </c>
      <c r="L39" s="41">
        <v>0</v>
      </c>
      <c r="M39" s="41">
        <v>0</v>
      </c>
      <c r="N39" s="41">
        <v>0</v>
      </c>
      <c r="O39" s="41">
        <v>1</v>
      </c>
    </row>
    <row r="40" spans="1:15" ht="12" customHeight="1">
      <c r="A40" s="172"/>
      <c r="B40" s="172"/>
      <c r="C40" s="40"/>
      <c r="D40" s="220"/>
      <c r="E40" s="39"/>
      <c r="F40" s="70"/>
      <c r="G40" s="66">
        <f t="shared" ref="G40:O40" si="18">IF(G39=0,0,G39/$F39)</f>
        <v>0</v>
      </c>
      <c r="H40" s="37">
        <f t="shared" si="18"/>
        <v>0</v>
      </c>
      <c r="I40" s="37">
        <f t="shared" si="18"/>
        <v>0.5</v>
      </c>
      <c r="J40" s="37">
        <f t="shared" si="18"/>
        <v>0</v>
      </c>
      <c r="K40" s="37">
        <f t="shared" si="18"/>
        <v>0</v>
      </c>
      <c r="L40" s="37">
        <f t="shared" si="18"/>
        <v>0</v>
      </c>
      <c r="M40" s="37">
        <f t="shared" si="18"/>
        <v>0</v>
      </c>
      <c r="N40" s="37">
        <f t="shared" si="18"/>
        <v>0</v>
      </c>
      <c r="O40" s="37">
        <f t="shared" si="18"/>
        <v>0.5</v>
      </c>
    </row>
    <row r="41" spans="1:15" ht="12" customHeight="1">
      <c r="A41" s="172"/>
      <c r="B41" s="172"/>
      <c r="C41" s="43"/>
      <c r="D41" s="219" t="s">
        <v>420</v>
      </c>
      <c r="E41" s="42"/>
      <c r="F41" s="69">
        <v>0</v>
      </c>
      <c r="G41" s="68">
        <v>0</v>
      </c>
      <c r="H41" s="41">
        <v>0</v>
      </c>
      <c r="I41" s="41">
        <v>0</v>
      </c>
      <c r="J41" s="41">
        <v>0</v>
      </c>
      <c r="K41" s="41">
        <v>0</v>
      </c>
      <c r="L41" s="41">
        <v>0</v>
      </c>
      <c r="M41" s="41">
        <v>0</v>
      </c>
      <c r="N41" s="41">
        <v>0</v>
      </c>
      <c r="O41" s="41">
        <v>0</v>
      </c>
    </row>
    <row r="42" spans="1:15" ht="12" customHeight="1">
      <c r="A42" s="172"/>
      <c r="B42" s="172"/>
      <c r="C42" s="40"/>
      <c r="D42" s="220"/>
      <c r="E42" s="39"/>
      <c r="F42" s="70"/>
      <c r="G42" s="66">
        <f t="shared" ref="G42:O42" si="19">IF(G41=0,0,G41/$F41)</f>
        <v>0</v>
      </c>
      <c r="H42" s="37">
        <f t="shared" si="19"/>
        <v>0</v>
      </c>
      <c r="I42" s="37">
        <f t="shared" si="19"/>
        <v>0</v>
      </c>
      <c r="J42" s="37">
        <f t="shared" si="19"/>
        <v>0</v>
      </c>
      <c r="K42" s="37">
        <f t="shared" si="19"/>
        <v>0</v>
      </c>
      <c r="L42" s="37">
        <f t="shared" si="19"/>
        <v>0</v>
      </c>
      <c r="M42" s="37">
        <f t="shared" si="19"/>
        <v>0</v>
      </c>
      <c r="N42" s="37">
        <f t="shared" si="19"/>
        <v>0</v>
      </c>
      <c r="O42" s="37">
        <f t="shared" si="19"/>
        <v>0</v>
      </c>
    </row>
    <row r="43" spans="1:15" ht="12" customHeight="1">
      <c r="A43" s="172"/>
      <c r="B43" s="172"/>
      <c r="C43" s="43"/>
      <c r="D43" s="219" t="s">
        <v>421</v>
      </c>
      <c r="E43" s="42"/>
      <c r="F43" s="69">
        <v>0</v>
      </c>
      <c r="G43" s="68">
        <v>0</v>
      </c>
      <c r="H43" s="41">
        <v>0</v>
      </c>
      <c r="I43" s="41">
        <v>0</v>
      </c>
      <c r="J43" s="41">
        <v>0</v>
      </c>
      <c r="K43" s="41">
        <v>0</v>
      </c>
      <c r="L43" s="41">
        <v>0</v>
      </c>
      <c r="M43" s="41">
        <v>0</v>
      </c>
      <c r="N43" s="41">
        <v>0</v>
      </c>
      <c r="O43" s="41">
        <v>0</v>
      </c>
    </row>
    <row r="44" spans="1:15" ht="12" customHeight="1">
      <c r="A44" s="172"/>
      <c r="B44" s="172"/>
      <c r="C44" s="40"/>
      <c r="D44" s="220"/>
      <c r="E44" s="39"/>
      <c r="F44" s="70"/>
      <c r="G44" s="66">
        <f t="shared" ref="G44:O44" si="20">IF(OR(G43=0,$F43=0),0,G43/$F43)</f>
        <v>0</v>
      </c>
      <c r="H44" s="37">
        <f t="shared" si="20"/>
        <v>0</v>
      </c>
      <c r="I44" s="37">
        <f t="shared" si="20"/>
        <v>0</v>
      </c>
      <c r="J44" s="37">
        <f t="shared" si="20"/>
        <v>0</v>
      </c>
      <c r="K44" s="37">
        <f t="shared" si="20"/>
        <v>0</v>
      </c>
      <c r="L44" s="37">
        <f t="shared" si="20"/>
        <v>0</v>
      </c>
      <c r="M44" s="37">
        <f t="shared" si="20"/>
        <v>0</v>
      </c>
      <c r="N44" s="37">
        <f t="shared" si="20"/>
        <v>0</v>
      </c>
      <c r="O44" s="37">
        <f t="shared" si="20"/>
        <v>0</v>
      </c>
    </row>
    <row r="45" spans="1:15" ht="12" customHeight="1">
      <c r="A45" s="172"/>
      <c r="B45" s="172"/>
      <c r="C45" s="43"/>
      <c r="D45" s="219" t="s">
        <v>422</v>
      </c>
      <c r="E45" s="42"/>
      <c r="F45" s="69">
        <v>2</v>
      </c>
      <c r="G45" s="68">
        <v>0</v>
      </c>
      <c r="H45" s="41">
        <v>0</v>
      </c>
      <c r="I45" s="41">
        <v>2</v>
      </c>
      <c r="J45" s="41">
        <v>0</v>
      </c>
      <c r="K45" s="41">
        <v>0</v>
      </c>
      <c r="L45" s="41">
        <v>0</v>
      </c>
      <c r="M45" s="41">
        <v>0</v>
      </c>
      <c r="N45" s="41">
        <v>0</v>
      </c>
      <c r="O45" s="41">
        <v>0</v>
      </c>
    </row>
    <row r="46" spans="1:15" ht="12" customHeight="1">
      <c r="A46" s="172"/>
      <c r="B46" s="172"/>
      <c r="C46" s="40"/>
      <c r="D46" s="220"/>
      <c r="E46" s="39"/>
      <c r="F46" s="70"/>
      <c r="G46" s="66">
        <f t="shared" ref="G46:O46" si="21">IF(G45=0,0,G45/$F45)</f>
        <v>0</v>
      </c>
      <c r="H46" s="37">
        <f t="shared" si="21"/>
        <v>0</v>
      </c>
      <c r="I46" s="37">
        <f t="shared" si="21"/>
        <v>1</v>
      </c>
      <c r="J46" s="37">
        <f t="shared" si="21"/>
        <v>0</v>
      </c>
      <c r="K46" s="37">
        <f t="shared" si="21"/>
        <v>0</v>
      </c>
      <c r="L46" s="37">
        <f t="shared" si="21"/>
        <v>0</v>
      </c>
      <c r="M46" s="37">
        <f t="shared" si="21"/>
        <v>0</v>
      </c>
      <c r="N46" s="37">
        <f t="shared" si="21"/>
        <v>0</v>
      </c>
      <c r="O46" s="37">
        <f t="shared" si="21"/>
        <v>0</v>
      </c>
    </row>
    <row r="47" spans="1:15" ht="12" customHeight="1">
      <c r="A47" s="172"/>
      <c r="B47" s="172"/>
      <c r="C47" s="43"/>
      <c r="D47" s="219" t="s">
        <v>423</v>
      </c>
      <c r="E47" s="42"/>
      <c r="F47" s="69">
        <v>2</v>
      </c>
      <c r="G47" s="68">
        <v>1</v>
      </c>
      <c r="H47" s="41">
        <v>0</v>
      </c>
      <c r="I47" s="41">
        <v>1</v>
      </c>
      <c r="J47" s="41">
        <v>0</v>
      </c>
      <c r="K47" s="41">
        <v>0</v>
      </c>
      <c r="L47" s="41">
        <v>0</v>
      </c>
      <c r="M47" s="41">
        <v>0</v>
      </c>
      <c r="N47" s="41">
        <v>0</v>
      </c>
      <c r="O47" s="41">
        <v>0</v>
      </c>
    </row>
    <row r="48" spans="1:15" ht="12" customHeight="1">
      <c r="A48" s="172"/>
      <c r="B48" s="172"/>
      <c r="C48" s="40"/>
      <c r="D48" s="220"/>
      <c r="E48" s="39"/>
      <c r="F48" s="70"/>
      <c r="G48" s="66">
        <f t="shared" ref="G48:O48" si="22">IF(G47=0,0,G47/$F47)</f>
        <v>0.5</v>
      </c>
      <c r="H48" s="37">
        <f t="shared" si="22"/>
        <v>0</v>
      </c>
      <c r="I48" s="37">
        <f t="shared" si="22"/>
        <v>0.5</v>
      </c>
      <c r="J48" s="37">
        <f t="shared" si="22"/>
        <v>0</v>
      </c>
      <c r="K48" s="37">
        <f t="shared" si="22"/>
        <v>0</v>
      </c>
      <c r="L48" s="37">
        <f t="shared" si="22"/>
        <v>0</v>
      </c>
      <c r="M48" s="37">
        <f t="shared" si="22"/>
        <v>0</v>
      </c>
      <c r="N48" s="37">
        <f t="shared" si="22"/>
        <v>0</v>
      </c>
      <c r="O48" s="37">
        <f t="shared" si="22"/>
        <v>0</v>
      </c>
    </row>
    <row r="49" spans="1:15" ht="12" customHeight="1">
      <c r="A49" s="172"/>
      <c r="B49" s="172"/>
      <c r="C49" s="43"/>
      <c r="D49" s="219" t="s">
        <v>424</v>
      </c>
      <c r="E49" s="42"/>
      <c r="F49" s="69">
        <v>0</v>
      </c>
      <c r="G49" s="68">
        <v>0</v>
      </c>
      <c r="H49" s="41">
        <v>0</v>
      </c>
      <c r="I49" s="41">
        <v>0</v>
      </c>
      <c r="J49" s="41">
        <v>0</v>
      </c>
      <c r="K49" s="41">
        <v>0</v>
      </c>
      <c r="L49" s="41">
        <v>0</v>
      </c>
      <c r="M49" s="41">
        <v>0</v>
      </c>
      <c r="N49" s="41">
        <v>0</v>
      </c>
      <c r="O49" s="41">
        <v>0</v>
      </c>
    </row>
    <row r="50" spans="1:15" ht="12" customHeight="1">
      <c r="A50" s="172"/>
      <c r="B50" s="172"/>
      <c r="C50" s="40"/>
      <c r="D50" s="220"/>
      <c r="E50" s="39"/>
      <c r="F50" s="70"/>
      <c r="G50" s="66">
        <f t="shared" ref="G50:O50" si="23">IF(G49=0,0,G49/$F49)</f>
        <v>0</v>
      </c>
      <c r="H50" s="37">
        <f t="shared" si="23"/>
        <v>0</v>
      </c>
      <c r="I50" s="37">
        <f t="shared" si="23"/>
        <v>0</v>
      </c>
      <c r="J50" s="37">
        <f t="shared" si="23"/>
        <v>0</v>
      </c>
      <c r="K50" s="37">
        <f t="shared" si="23"/>
        <v>0</v>
      </c>
      <c r="L50" s="37">
        <f t="shared" si="23"/>
        <v>0</v>
      </c>
      <c r="M50" s="37">
        <f t="shared" si="23"/>
        <v>0</v>
      </c>
      <c r="N50" s="37">
        <f t="shared" si="23"/>
        <v>0</v>
      </c>
      <c r="O50" s="37">
        <f t="shared" si="23"/>
        <v>0</v>
      </c>
    </row>
    <row r="51" spans="1:15" ht="12" customHeight="1">
      <c r="A51" s="172"/>
      <c r="B51" s="172"/>
      <c r="C51" s="43"/>
      <c r="D51" s="219" t="s">
        <v>425</v>
      </c>
      <c r="E51" s="42"/>
      <c r="F51" s="69">
        <v>5</v>
      </c>
      <c r="G51" s="68">
        <v>4</v>
      </c>
      <c r="H51" s="41">
        <v>0</v>
      </c>
      <c r="I51" s="41">
        <v>1</v>
      </c>
      <c r="J51" s="41">
        <v>0</v>
      </c>
      <c r="K51" s="41">
        <v>0</v>
      </c>
      <c r="L51" s="41">
        <v>0</v>
      </c>
      <c r="M51" s="41">
        <v>0</v>
      </c>
      <c r="N51" s="41">
        <v>0</v>
      </c>
      <c r="O51" s="41">
        <v>0</v>
      </c>
    </row>
    <row r="52" spans="1:15" ht="12" customHeight="1">
      <c r="A52" s="172"/>
      <c r="B52" s="172"/>
      <c r="C52" s="40"/>
      <c r="D52" s="220"/>
      <c r="E52" s="39"/>
      <c r="F52" s="70"/>
      <c r="G52" s="66">
        <f t="shared" ref="G52:O52" si="24">IF(G51=0,0,G51/$F51)</f>
        <v>0.8</v>
      </c>
      <c r="H52" s="37">
        <f t="shared" si="24"/>
        <v>0</v>
      </c>
      <c r="I52" s="37">
        <f t="shared" si="24"/>
        <v>0.2</v>
      </c>
      <c r="J52" s="37">
        <f t="shared" si="24"/>
        <v>0</v>
      </c>
      <c r="K52" s="37">
        <f t="shared" si="24"/>
        <v>0</v>
      </c>
      <c r="L52" s="37">
        <f t="shared" si="24"/>
        <v>0</v>
      </c>
      <c r="M52" s="37">
        <f t="shared" si="24"/>
        <v>0</v>
      </c>
      <c r="N52" s="37">
        <f t="shared" si="24"/>
        <v>0</v>
      </c>
      <c r="O52" s="37">
        <f t="shared" si="24"/>
        <v>0</v>
      </c>
    </row>
    <row r="53" spans="1:15" ht="12" customHeight="1">
      <c r="A53" s="172"/>
      <c r="B53" s="172"/>
      <c r="C53" s="43"/>
      <c r="D53" s="219" t="s">
        <v>426</v>
      </c>
      <c r="E53" s="42"/>
      <c r="F53" s="69">
        <v>1</v>
      </c>
      <c r="G53" s="68">
        <v>0</v>
      </c>
      <c r="H53" s="41">
        <v>1</v>
      </c>
      <c r="I53" s="41">
        <v>0</v>
      </c>
      <c r="J53" s="41">
        <v>0</v>
      </c>
      <c r="K53" s="41">
        <v>0</v>
      </c>
      <c r="L53" s="41">
        <v>0</v>
      </c>
      <c r="M53" s="41">
        <v>0</v>
      </c>
      <c r="N53" s="41">
        <v>0</v>
      </c>
      <c r="O53" s="41">
        <v>0</v>
      </c>
    </row>
    <row r="54" spans="1:15" ht="12" customHeight="1">
      <c r="A54" s="172"/>
      <c r="B54" s="172"/>
      <c r="C54" s="40"/>
      <c r="D54" s="220"/>
      <c r="E54" s="39"/>
      <c r="F54" s="70"/>
      <c r="G54" s="66">
        <f t="shared" ref="G54:O54" si="25">IF(G53=0,0,G53/$F53)</f>
        <v>0</v>
      </c>
      <c r="H54" s="37">
        <f t="shared" si="25"/>
        <v>1</v>
      </c>
      <c r="I54" s="37">
        <f t="shared" si="25"/>
        <v>0</v>
      </c>
      <c r="J54" s="37">
        <f t="shared" si="25"/>
        <v>0</v>
      </c>
      <c r="K54" s="37">
        <f t="shared" si="25"/>
        <v>0</v>
      </c>
      <c r="L54" s="37">
        <f t="shared" si="25"/>
        <v>0</v>
      </c>
      <c r="M54" s="37">
        <f t="shared" si="25"/>
        <v>0</v>
      </c>
      <c r="N54" s="37">
        <f t="shared" si="25"/>
        <v>0</v>
      </c>
      <c r="O54" s="37">
        <f t="shared" si="25"/>
        <v>0</v>
      </c>
    </row>
    <row r="55" spans="1:15" ht="12" customHeight="1">
      <c r="A55" s="172"/>
      <c r="B55" s="172"/>
      <c r="C55" s="43"/>
      <c r="D55" s="219" t="s">
        <v>427</v>
      </c>
      <c r="E55" s="42"/>
      <c r="F55" s="69">
        <v>8</v>
      </c>
      <c r="G55" s="68">
        <v>1</v>
      </c>
      <c r="H55" s="41">
        <v>2</v>
      </c>
      <c r="I55" s="41">
        <v>5</v>
      </c>
      <c r="J55" s="41">
        <v>0</v>
      </c>
      <c r="K55" s="41">
        <v>0</v>
      </c>
      <c r="L55" s="41">
        <v>0</v>
      </c>
      <c r="M55" s="41">
        <v>0</v>
      </c>
      <c r="N55" s="41">
        <v>0</v>
      </c>
      <c r="O55" s="41">
        <v>0</v>
      </c>
    </row>
    <row r="56" spans="1:15" ht="12" customHeight="1">
      <c r="A56" s="172"/>
      <c r="B56" s="172"/>
      <c r="C56" s="40"/>
      <c r="D56" s="220"/>
      <c r="E56" s="39"/>
      <c r="F56" s="70"/>
      <c r="G56" s="66">
        <f t="shared" ref="G56:O56" si="26">IF(G55=0,0,G55/$F55)</f>
        <v>0.125</v>
      </c>
      <c r="H56" s="37">
        <f t="shared" si="26"/>
        <v>0.25</v>
      </c>
      <c r="I56" s="37">
        <f t="shared" si="26"/>
        <v>0.625</v>
      </c>
      <c r="J56" s="37">
        <f t="shared" si="26"/>
        <v>0</v>
      </c>
      <c r="K56" s="37">
        <f t="shared" si="26"/>
        <v>0</v>
      </c>
      <c r="L56" s="37">
        <f t="shared" si="26"/>
        <v>0</v>
      </c>
      <c r="M56" s="37">
        <f t="shared" si="26"/>
        <v>0</v>
      </c>
      <c r="N56" s="37">
        <f t="shared" si="26"/>
        <v>0</v>
      </c>
      <c r="O56" s="37">
        <f t="shared" si="26"/>
        <v>0</v>
      </c>
    </row>
    <row r="57" spans="1:15" ht="12" customHeight="1">
      <c r="A57" s="172"/>
      <c r="B57" s="172"/>
      <c r="C57" s="43"/>
      <c r="D57" s="219" t="s">
        <v>428</v>
      </c>
      <c r="E57" s="42"/>
      <c r="F57" s="69">
        <v>2</v>
      </c>
      <c r="G57" s="68">
        <v>0</v>
      </c>
      <c r="H57" s="41">
        <v>0</v>
      </c>
      <c r="I57" s="41">
        <v>0</v>
      </c>
      <c r="J57" s="41">
        <v>0</v>
      </c>
      <c r="K57" s="41">
        <v>0</v>
      </c>
      <c r="L57" s="41">
        <v>0</v>
      </c>
      <c r="M57" s="41">
        <v>0</v>
      </c>
      <c r="N57" s="41">
        <v>2</v>
      </c>
      <c r="O57" s="41">
        <v>0</v>
      </c>
    </row>
    <row r="58" spans="1:15" ht="12" customHeight="1">
      <c r="A58" s="172"/>
      <c r="B58" s="172"/>
      <c r="C58" s="40"/>
      <c r="D58" s="220"/>
      <c r="E58" s="39"/>
      <c r="F58" s="70"/>
      <c r="G58" s="66">
        <f t="shared" ref="G58:O58" si="27">IF(G57=0,0,G57/$F57)</f>
        <v>0</v>
      </c>
      <c r="H58" s="37">
        <f t="shared" si="27"/>
        <v>0</v>
      </c>
      <c r="I58" s="37">
        <f t="shared" si="27"/>
        <v>0</v>
      </c>
      <c r="J58" s="37">
        <f t="shared" si="27"/>
        <v>0</v>
      </c>
      <c r="K58" s="37">
        <f t="shared" si="27"/>
        <v>0</v>
      </c>
      <c r="L58" s="37">
        <f t="shared" si="27"/>
        <v>0</v>
      </c>
      <c r="M58" s="37">
        <f t="shared" si="27"/>
        <v>0</v>
      </c>
      <c r="N58" s="37">
        <f t="shared" si="27"/>
        <v>1</v>
      </c>
      <c r="O58" s="37">
        <f t="shared" si="27"/>
        <v>0</v>
      </c>
    </row>
    <row r="59" spans="1:15" ht="12.75" customHeight="1">
      <c r="A59" s="172"/>
      <c r="B59" s="172"/>
      <c r="C59" s="43"/>
      <c r="D59" s="219" t="s">
        <v>429</v>
      </c>
      <c r="E59" s="42"/>
      <c r="F59" s="69">
        <v>2</v>
      </c>
      <c r="G59" s="68">
        <v>0</v>
      </c>
      <c r="H59" s="41">
        <v>0</v>
      </c>
      <c r="I59" s="41">
        <v>1</v>
      </c>
      <c r="J59" s="41">
        <v>0</v>
      </c>
      <c r="K59" s="41">
        <v>0</v>
      </c>
      <c r="L59" s="41">
        <v>0</v>
      </c>
      <c r="M59" s="41">
        <v>0</v>
      </c>
      <c r="N59" s="41">
        <v>1</v>
      </c>
      <c r="O59" s="41">
        <v>0</v>
      </c>
    </row>
    <row r="60" spans="1:15" ht="12.75" customHeight="1">
      <c r="A60" s="172"/>
      <c r="B60" s="172"/>
      <c r="C60" s="40"/>
      <c r="D60" s="220"/>
      <c r="E60" s="39"/>
      <c r="F60" s="70"/>
      <c r="G60" s="66">
        <f t="shared" ref="G60:O60" si="28">IF(G59=0,0,G59/$F59)</f>
        <v>0</v>
      </c>
      <c r="H60" s="37">
        <f t="shared" si="28"/>
        <v>0</v>
      </c>
      <c r="I60" s="37">
        <f t="shared" si="28"/>
        <v>0.5</v>
      </c>
      <c r="J60" s="37">
        <f t="shared" si="28"/>
        <v>0</v>
      </c>
      <c r="K60" s="37">
        <f t="shared" si="28"/>
        <v>0</v>
      </c>
      <c r="L60" s="37">
        <f t="shared" si="28"/>
        <v>0</v>
      </c>
      <c r="M60" s="37">
        <f t="shared" si="28"/>
        <v>0</v>
      </c>
      <c r="N60" s="37">
        <f t="shared" si="28"/>
        <v>0.5</v>
      </c>
      <c r="O60" s="37">
        <f t="shared" si="28"/>
        <v>0</v>
      </c>
    </row>
    <row r="61" spans="1:15" ht="12" customHeight="1">
      <c r="A61" s="172"/>
      <c r="B61" s="172"/>
      <c r="C61" s="43"/>
      <c r="D61" s="219" t="s">
        <v>21</v>
      </c>
      <c r="E61" s="42"/>
      <c r="F61" s="69">
        <v>1</v>
      </c>
      <c r="G61" s="68">
        <v>0</v>
      </c>
      <c r="H61" s="41">
        <v>0</v>
      </c>
      <c r="I61" s="41">
        <v>0</v>
      </c>
      <c r="J61" s="41">
        <v>0</v>
      </c>
      <c r="K61" s="41">
        <v>0</v>
      </c>
      <c r="L61" s="41">
        <v>0</v>
      </c>
      <c r="M61" s="41">
        <v>0</v>
      </c>
      <c r="N61" s="41">
        <v>1</v>
      </c>
      <c r="O61" s="41">
        <v>0</v>
      </c>
    </row>
    <row r="62" spans="1:15" ht="12" customHeight="1">
      <c r="A62" s="172"/>
      <c r="B62" s="172"/>
      <c r="C62" s="40"/>
      <c r="D62" s="220"/>
      <c r="E62" s="39"/>
      <c r="F62" s="70"/>
      <c r="G62" s="66">
        <f t="shared" ref="G62:O62" si="29">IF(G61=0,0,G61/$F61)</f>
        <v>0</v>
      </c>
      <c r="H62" s="37">
        <f t="shared" si="29"/>
        <v>0</v>
      </c>
      <c r="I62" s="37">
        <f t="shared" si="29"/>
        <v>0</v>
      </c>
      <c r="J62" s="37">
        <f t="shared" si="29"/>
        <v>0</v>
      </c>
      <c r="K62" s="37">
        <f t="shared" si="29"/>
        <v>0</v>
      </c>
      <c r="L62" s="37">
        <f t="shared" si="29"/>
        <v>0</v>
      </c>
      <c r="M62" s="37">
        <f t="shared" si="29"/>
        <v>0</v>
      </c>
      <c r="N62" s="37">
        <f t="shared" si="29"/>
        <v>1</v>
      </c>
      <c r="O62" s="37">
        <f t="shared" si="29"/>
        <v>0</v>
      </c>
    </row>
    <row r="63" spans="1:15" ht="12" customHeight="1">
      <c r="A63" s="172"/>
      <c r="B63" s="172"/>
      <c r="C63" s="43"/>
      <c r="D63" s="219" t="s">
        <v>430</v>
      </c>
      <c r="E63" s="42"/>
      <c r="F63" s="69">
        <v>1</v>
      </c>
      <c r="G63" s="68">
        <v>0</v>
      </c>
      <c r="H63" s="41">
        <v>0</v>
      </c>
      <c r="I63" s="41">
        <v>1</v>
      </c>
      <c r="J63" s="41">
        <v>0</v>
      </c>
      <c r="K63" s="41">
        <v>0</v>
      </c>
      <c r="L63" s="41">
        <v>0</v>
      </c>
      <c r="M63" s="41">
        <v>0</v>
      </c>
      <c r="N63" s="41">
        <v>0</v>
      </c>
      <c r="O63" s="41">
        <v>0</v>
      </c>
    </row>
    <row r="64" spans="1:15" ht="12" customHeight="1">
      <c r="A64" s="172"/>
      <c r="B64" s="172"/>
      <c r="C64" s="40"/>
      <c r="D64" s="220"/>
      <c r="E64" s="39"/>
      <c r="F64" s="70"/>
      <c r="G64" s="66">
        <f t="shared" ref="G64:O64" si="30">IF(G63=0,0,G63/$F63)</f>
        <v>0</v>
      </c>
      <c r="H64" s="37">
        <f t="shared" si="30"/>
        <v>0</v>
      </c>
      <c r="I64" s="37">
        <f t="shared" si="30"/>
        <v>1</v>
      </c>
      <c r="J64" s="37">
        <f t="shared" si="30"/>
        <v>0</v>
      </c>
      <c r="K64" s="37">
        <f t="shared" si="30"/>
        <v>0</v>
      </c>
      <c r="L64" s="37">
        <f t="shared" si="30"/>
        <v>0</v>
      </c>
      <c r="M64" s="37">
        <f t="shared" si="30"/>
        <v>0</v>
      </c>
      <c r="N64" s="37">
        <f t="shared" si="30"/>
        <v>0</v>
      </c>
      <c r="O64" s="37">
        <f t="shared" si="30"/>
        <v>0</v>
      </c>
    </row>
    <row r="65" spans="1:15" ht="12" customHeight="1">
      <c r="A65" s="172"/>
      <c r="B65" s="172"/>
      <c r="C65" s="43"/>
      <c r="D65" s="219" t="s">
        <v>431</v>
      </c>
      <c r="E65" s="42"/>
      <c r="F65" s="69">
        <v>3</v>
      </c>
      <c r="G65" s="68">
        <v>0</v>
      </c>
      <c r="H65" s="41">
        <v>0</v>
      </c>
      <c r="I65" s="41">
        <v>2</v>
      </c>
      <c r="J65" s="41">
        <v>0</v>
      </c>
      <c r="K65" s="41">
        <v>0</v>
      </c>
      <c r="L65" s="41">
        <v>0</v>
      </c>
      <c r="M65" s="41">
        <v>0</v>
      </c>
      <c r="N65" s="41">
        <v>1</v>
      </c>
      <c r="O65" s="41">
        <v>0</v>
      </c>
    </row>
    <row r="66" spans="1:15" ht="12" customHeight="1">
      <c r="A66" s="172"/>
      <c r="B66" s="172"/>
      <c r="C66" s="40"/>
      <c r="D66" s="220"/>
      <c r="E66" s="39"/>
      <c r="F66" s="70"/>
      <c r="G66" s="66">
        <f t="shared" ref="G66:O66" si="31">IF(G65=0,0,G65/$F65)</f>
        <v>0</v>
      </c>
      <c r="H66" s="37">
        <f t="shared" si="31"/>
        <v>0</v>
      </c>
      <c r="I66" s="37">
        <f t="shared" si="31"/>
        <v>0.66666666666666663</v>
      </c>
      <c r="J66" s="37">
        <f t="shared" si="31"/>
        <v>0</v>
      </c>
      <c r="K66" s="37">
        <f t="shared" si="31"/>
        <v>0</v>
      </c>
      <c r="L66" s="37">
        <f t="shared" si="31"/>
        <v>0</v>
      </c>
      <c r="M66" s="37">
        <f t="shared" si="31"/>
        <v>0</v>
      </c>
      <c r="N66" s="37">
        <f t="shared" si="31"/>
        <v>0.33333333333333331</v>
      </c>
      <c r="O66" s="37">
        <f t="shared" si="31"/>
        <v>0</v>
      </c>
    </row>
    <row r="67" spans="1:15" ht="12" customHeight="1">
      <c r="A67" s="172"/>
      <c r="B67" s="172"/>
      <c r="C67" s="43"/>
      <c r="D67" s="219" t="s">
        <v>432</v>
      </c>
      <c r="E67" s="42"/>
      <c r="F67" s="69">
        <v>0</v>
      </c>
      <c r="G67" s="68">
        <v>0</v>
      </c>
      <c r="H67" s="41">
        <v>0</v>
      </c>
      <c r="I67" s="41">
        <v>0</v>
      </c>
      <c r="J67" s="41">
        <v>0</v>
      </c>
      <c r="K67" s="41">
        <v>0</v>
      </c>
      <c r="L67" s="41">
        <v>0</v>
      </c>
      <c r="M67" s="41">
        <v>0</v>
      </c>
      <c r="N67" s="41">
        <v>0</v>
      </c>
      <c r="O67" s="41">
        <v>0</v>
      </c>
    </row>
    <row r="68" spans="1:15" ht="12" customHeight="1">
      <c r="A68" s="172"/>
      <c r="B68" s="173"/>
      <c r="C68" s="40"/>
      <c r="D68" s="220"/>
      <c r="E68" s="39"/>
      <c r="F68" s="70"/>
      <c r="G68" s="66">
        <f t="shared" ref="G68:O68" si="32">IF(G67=0,0,G67/$F67)</f>
        <v>0</v>
      </c>
      <c r="H68" s="37">
        <f t="shared" si="32"/>
        <v>0</v>
      </c>
      <c r="I68" s="37">
        <f t="shared" si="32"/>
        <v>0</v>
      </c>
      <c r="J68" s="37">
        <f t="shared" si="32"/>
        <v>0</v>
      </c>
      <c r="K68" s="37">
        <f t="shared" si="32"/>
        <v>0</v>
      </c>
      <c r="L68" s="37">
        <f t="shared" si="32"/>
        <v>0</v>
      </c>
      <c r="M68" s="37">
        <f t="shared" si="32"/>
        <v>0</v>
      </c>
      <c r="N68" s="37">
        <f t="shared" si="32"/>
        <v>0</v>
      </c>
      <c r="O68" s="37">
        <f t="shared" si="32"/>
        <v>0</v>
      </c>
    </row>
    <row r="69" spans="1:15" ht="12" customHeight="1">
      <c r="A69" s="172"/>
      <c r="B69" s="171" t="s">
        <v>17</v>
      </c>
      <c r="C69" s="43"/>
      <c r="D69" s="219" t="s">
        <v>16</v>
      </c>
      <c r="E69" s="42"/>
      <c r="F69" s="69">
        <v>145</v>
      </c>
      <c r="G69" s="68">
        <f t="shared" ref="G69:O69" si="33">SUM(G71,G73,G75,G77,G79,G81,G83,G85,G87,G89,G91,G93,G95,G97,G99)</f>
        <v>6</v>
      </c>
      <c r="H69" s="41">
        <f t="shared" si="33"/>
        <v>9</v>
      </c>
      <c r="I69" s="41">
        <f t="shared" si="33"/>
        <v>97</v>
      </c>
      <c r="J69" s="41">
        <f t="shared" si="33"/>
        <v>0</v>
      </c>
      <c r="K69" s="41">
        <f t="shared" si="33"/>
        <v>0</v>
      </c>
      <c r="L69" s="41">
        <f t="shared" si="33"/>
        <v>0</v>
      </c>
      <c r="M69" s="41">
        <f t="shared" si="33"/>
        <v>0</v>
      </c>
      <c r="N69" s="41">
        <f t="shared" si="33"/>
        <v>31</v>
      </c>
      <c r="O69" s="41">
        <f t="shared" si="33"/>
        <v>2</v>
      </c>
    </row>
    <row r="70" spans="1:15" ht="12" customHeight="1">
      <c r="A70" s="172"/>
      <c r="B70" s="172"/>
      <c r="C70" s="40"/>
      <c r="D70" s="220"/>
      <c r="E70" s="39"/>
      <c r="F70" s="70"/>
      <c r="G70" s="66">
        <f t="shared" ref="G70:O70" si="34">IF(G69=0,0,G69/$F69)</f>
        <v>4.1379310344827586E-2</v>
      </c>
      <c r="H70" s="37">
        <f t="shared" si="34"/>
        <v>6.2068965517241378E-2</v>
      </c>
      <c r="I70" s="37">
        <f t="shared" si="34"/>
        <v>0.66896551724137931</v>
      </c>
      <c r="J70" s="37">
        <f t="shared" si="34"/>
        <v>0</v>
      </c>
      <c r="K70" s="37">
        <f t="shared" si="34"/>
        <v>0</v>
      </c>
      <c r="L70" s="37">
        <f t="shared" si="34"/>
        <v>0</v>
      </c>
      <c r="M70" s="37">
        <f t="shared" si="34"/>
        <v>0</v>
      </c>
      <c r="N70" s="37">
        <f t="shared" si="34"/>
        <v>0.21379310344827587</v>
      </c>
      <c r="O70" s="37">
        <f t="shared" si="34"/>
        <v>1.3793103448275862E-2</v>
      </c>
    </row>
    <row r="71" spans="1:15" ht="12" customHeight="1">
      <c r="A71" s="172"/>
      <c r="B71" s="172"/>
      <c r="C71" s="43"/>
      <c r="D71" s="219" t="s">
        <v>120</v>
      </c>
      <c r="E71" s="42"/>
      <c r="F71" s="69">
        <v>2</v>
      </c>
      <c r="G71" s="68">
        <v>0</v>
      </c>
      <c r="H71" s="41">
        <v>1</v>
      </c>
      <c r="I71" s="41">
        <v>0</v>
      </c>
      <c r="J71" s="41">
        <v>0</v>
      </c>
      <c r="K71" s="41">
        <v>0</v>
      </c>
      <c r="L71" s="41">
        <v>0</v>
      </c>
      <c r="M71" s="41">
        <v>0</v>
      </c>
      <c r="N71" s="41">
        <v>1</v>
      </c>
      <c r="O71" s="41">
        <v>0</v>
      </c>
    </row>
    <row r="72" spans="1:15" ht="12" customHeight="1">
      <c r="A72" s="172"/>
      <c r="B72" s="172"/>
      <c r="C72" s="40"/>
      <c r="D72" s="220"/>
      <c r="E72" s="39"/>
      <c r="F72" s="70"/>
      <c r="G72" s="66">
        <f t="shared" ref="G72:O72" si="35">IF(G71=0,0,G71/$F71)</f>
        <v>0</v>
      </c>
      <c r="H72" s="37">
        <f t="shared" si="35"/>
        <v>0.5</v>
      </c>
      <c r="I72" s="37">
        <f t="shared" si="35"/>
        <v>0</v>
      </c>
      <c r="J72" s="37">
        <f t="shared" si="35"/>
        <v>0</v>
      </c>
      <c r="K72" s="37">
        <f t="shared" si="35"/>
        <v>0</v>
      </c>
      <c r="L72" s="37">
        <f t="shared" si="35"/>
        <v>0</v>
      </c>
      <c r="M72" s="37">
        <f t="shared" si="35"/>
        <v>0</v>
      </c>
      <c r="N72" s="37">
        <f t="shared" si="35"/>
        <v>0.5</v>
      </c>
      <c r="O72" s="37">
        <f t="shared" si="35"/>
        <v>0</v>
      </c>
    </row>
    <row r="73" spans="1:15" ht="12" customHeight="1">
      <c r="A73" s="172"/>
      <c r="B73" s="172"/>
      <c r="C73" s="43"/>
      <c r="D73" s="219" t="s">
        <v>14</v>
      </c>
      <c r="E73" s="42"/>
      <c r="F73" s="69">
        <v>24</v>
      </c>
      <c r="G73" s="68">
        <v>2</v>
      </c>
      <c r="H73" s="41">
        <v>2</v>
      </c>
      <c r="I73" s="41">
        <v>13</v>
      </c>
      <c r="J73" s="41">
        <v>0</v>
      </c>
      <c r="K73" s="41">
        <v>0</v>
      </c>
      <c r="L73" s="41">
        <v>0</v>
      </c>
      <c r="M73" s="41">
        <v>0</v>
      </c>
      <c r="N73" s="41">
        <v>6</v>
      </c>
      <c r="O73" s="41">
        <v>1</v>
      </c>
    </row>
    <row r="74" spans="1:15" ht="12" customHeight="1">
      <c r="A74" s="172"/>
      <c r="B74" s="172"/>
      <c r="C74" s="40"/>
      <c r="D74" s="220"/>
      <c r="E74" s="39"/>
      <c r="F74" s="70"/>
      <c r="G74" s="66">
        <f t="shared" ref="G74:O74" si="36">IF(G73=0,0,G73/$F73)</f>
        <v>8.3333333333333329E-2</v>
      </c>
      <c r="H74" s="37">
        <f t="shared" si="36"/>
        <v>8.3333333333333329E-2</v>
      </c>
      <c r="I74" s="37">
        <f t="shared" si="36"/>
        <v>0.54166666666666663</v>
      </c>
      <c r="J74" s="37">
        <f t="shared" si="36"/>
        <v>0</v>
      </c>
      <c r="K74" s="37">
        <f t="shared" si="36"/>
        <v>0</v>
      </c>
      <c r="L74" s="37">
        <f t="shared" si="36"/>
        <v>0</v>
      </c>
      <c r="M74" s="37">
        <f t="shared" si="36"/>
        <v>0</v>
      </c>
      <c r="N74" s="37">
        <f t="shared" si="36"/>
        <v>0.25</v>
      </c>
      <c r="O74" s="37">
        <f t="shared" si="36"/>
        <v>4.1666666666666664E-2</v>
      </c>
    </row>
    <row r="75" spans="1:15" ht="12" customHeight="1">
      <c r="A75" s="172"/>
      <c r="B75" s="172"/>
      <c r="C75" s="43"/>
      <c r="D75" s="219" t="s">
        <v>13</v>
      </c>
      <c r="E75" s="42"/>
      <c r="F75" s="69">
        <v>3</v>
      </c>
      <c r="G75" s="68">
        <v>0</v>
      </c>
      <c r="H75" s="41">
        <v>0</v>
      </c>
      <c r="I75" s="41">
        <v>1</v>
      </c>
      <c r="J75" s="41">
        <v>0</v>
      </c>
      <c r="K75" s="41">
        <v>0</v>
      </c>
      <c r="L75" s="41">
        <v>0</v>
      </c>
      <c r="M75" s="41">
        <v>0</v>
      </c>
      <c r="N75" s="41">
        <v>2</v>
      </c>
      <c r="O75" s="41">
        <v>0</v>
      </c>
    </row>
    <row r="76" spans="1:15" ht="12" customHeight="1">
      <c r="A76" s="172"/>
      <c r="B76" s="172"/>
      <c r="C76" s="40"/>
      <c r="D76" s="220"/>
      <c r="E76" s="39"/>
      <c r="F76" s="70"/>
      <c r="G76" s="66">
        <f t="shared" ref="G76:O76" si="37">IF(G75=0,0,G75/$F75)</f>
        <v>0</v>
      </c>
      <c r="H76" s="37">
        <f t="shared" si="37"/>
        <v>0</v>
      </c>
      <c r="I76" s="37">
        <f t="shared" si="37"/>
        <v>0.33333333333333331</v>
      </c>
      <c r="J76" s="37">
        <f t="shared" si="37"/>
        <v>0</v>
      </c>
      <c r="K76" s="37">
        <f t="shared" si="37"/>
        <v>0</v>
      </c>
      <c r="L76" s="37">
        <f t="shared" si="37"/>
        <v>0</v>
      </c>
      <c r="M76" s="37">
        <f t="shared" si="37"/>
        <v>0</v>
      </c>
      <c r="N76" s="37">
        <f t="shared" si="37"/>
        <v>0.66666666666666663</v>
      </c>
      <c r="O76" s="37">
        <f t="shared" si="37"/>
        <v>0</v>
      </c>
    </row>
    <row r="77" spans="1:15" ht="12" customHeight="1">
      <c r="A77" s="172"/>
      <c r="B77" s="172"/>
      <c r="C77" s="43"/>
      <c r="D77" s="219" t="s">
        <v>12</v>
      </c>
      <c r="E77" s="42"/>
      <c r="F77" s="69">
        <v>1</v>
      </c>
      <c r="G77" s="68">
        <v>0</v>
      </c>
      <c r="H77" s="41">
        <v>0</v>
      </c>
      <c r="I77" s="41">
        <v>0</v>
      </c>
      <c r="J77" s="41">
        <v>0</v>
      </c>
      <c r="K77" s="41">
        <v>0</v>
      </c>
      <c r="L77" s="41">
        <v>0</v>
      </c>
      <c r="M77" s="41">
        <v>0</v>
      </c>
      <c r="N77" s="41">
        <v>1</v>
      </c>
      <c r="O77" s="41">
        <v>0</v>
      </c>
    </row>
    <row r="78" spans="1:15" ht="12" customHeight="1">
      <c r="A78" s="172"/>
      <c r="B78" s="172"/>
      <c r="C78" s="40"/>
      <c r="D78" s="220"/>
      <c r="E78" s="39"/>
      <c r="F78" s="70"/>
      <c r="G78" s="66">
        <f t="shared" ref="G78:O78" si="38">IF(G77=0,0,G77/$F77)</f>
        <v>0</v>
      </c>
      <c r="H78" s="37">
        <f t="shared" si="38"/>
        <v>0</v>
      </c>
      <c r="I78" s="37">
        <f t="shared" si="38"/>
        <v>0</v>
      </c>
      <c r="J78" s="37">
        <f t="shared" si="38"/>
        <v>0</v>
      </c>
      <c r="K78" s="37">
        <f t="shared" si="38"/>
        <v>0</v>
      </c>
      <c r="L78" s="37">
        <f t="shared" si="38"/>
        <v>0</v>
      </c>
      <c r="M78" s="37">
        <f t="shared" si="38"/>
        <v>0</v>
      </c>
      <c r="N78" s="37">
        <f t="shared" si="38"/>
        <v>1</v>
      </c>
      <c r="O78" s="37">
        <f t="shared" si="38"/>
        <v>0</v>
      </c>
    </row>
    <row r="79" spans="1:15" ht="12" customHeight="1">
      <c r="A79" s="172"/>
      <c r="B79" s="172"/>
      <c r="C79" s="43"/>
      <c r="D79" s="219" t="s">
        <v>11</v>
      </c>
      <c r="E79" s="42"/>
      <c r="F79" s="69">
        <v>5</v>
      </c>
      <c r="G79" s="68">
        <v>2</v>
      </c>
      <c r="H79" s="41">
        <v>0</v>
      </c>
      <c r="I79" s="41">
        <v>2</v>
      </c>
      <c r="J79" s="41">
        <v>0</v>
      </c>
      <c r="K79" s="41">
        <v>0</v>
      </c>
      <c r="L79" s="41">
        <v>0</v>
      </c>
      <c r="M79" s="41">
        <v>0</v>
      </c>
      <c r="N79" s="41">
        <v>1</v>
      </c>
      <c r="O79" s="41">
        <v>0</v>
      </c>
    </row>
    <row r="80" spans="1:15" ht="12" customHeight="1">
      <c r="A80" s="172"/>
      <c r="B80" s="172"/>
      <c r="C80" s="40"/>
      <c r="D80" s="220"/>
      <c r="E80" s="39"/>
      <c r="F80" s="70"/>
      <c r="G80" s="66">
        <f t="shared" ref="G80:O80" si="39">IF(G79=0,0,G79/$F79)</f>
        <v>0.4</v>
      </c>
      <c r="H80" s="37">
        <f t="shared" si="39"/>
        <v>0</v>
      </c>
      <c r="I80" s="37">
        <f t="shared" si="39"/>
        <v>0.4</v>
      </c>
      <c r="J80" s="37">
        <f t="shared" si="39"/>
        <v>0</v>
      </c>
      <c r="K80" s="37">
        <f t="shared" si="39"/>
        <v>0</v>
      </c>
      <c r="L80" s="37">
        <f t="shared" si="39"/>
        <v>0</v>
      </c>
      <c r="M80" s="37">
        <f t="shared" si="39"/>
        <v>0</v>
      </c>
      <c r="N80" s="37">
        <f t="shared" si="39"/>
        <v>0.2</v>
      </c>
      <c r="O80" s="37">
        <f t="shared" si="39"/>
        <v>0</v>
      </c>
    </row>
    <row r="81" spans="1:15" ht="12" customHeight="1">
      <c r="A81" s="172"/>
      <c r="B81" s="172"/>
      <c r="C81" s="43"/>
      <c r="D81" s="219" t="s">
        <v>10</v>
      </c>
      <c r="E81" s="42"/>
      <c r="F81" s="69">
        <v>29</v>
      </c>
      <c r="G81" s="68">
        <v>1</v>
      </c>
      <c r="H81" s="41">
        <v>3</v>
      </c>
      <c r="I81" s="41">
        <v>19</v>
      </c>
      <c r="J81" s="41">
        <v>0</v>
      </c>
      <c r="K81" s="41">
        <v>0</v>
      </c>
      <c r="L81" s="41">
        <v>0</v>
      </c>
      <c r="M81" s="41">
        <v>0</v>
      </c>
      <c r="N81" s="41">
        <v>6</v>
      </c>
      <c r="O81" s="41">
        <v>0</v>
      </c>
    </row>
    <row r="82" spans="1:15" ht="12" customHeight="1">
      <c r="A82" s="172"/>
      <c r="B82" s="172"/>
      <c r="C82" s="40"/>
      <c r="D82" s="220"/>
      <c r="E82" s="39"/>
      <c r="F82" s="70"/>
      <c r="G82" s="66">
        <f t="shared" ref="G82:O82" si="40">IF(G81=0,0,G81/$F81)</f>
        <v>3.4482758620689655E-2</v>
      </c>
      <c r="H82" s="37">
        <f t="shared" si="40"/>
        <v>0.10344827586206896</v>
      </c>
      <c r="I82" s="37">
        <f t="shared" si="40"/>
        <v>0.65517241379310343</v>
      </c>
      <c r="J82" s="37">
        <f t="shared" si="40"/>
        <v>0</v>
      </c>
      <c r="K82" s="37">
        <f t="shared" si="40"/>
        <v>0</v>
      </c>
      <c r="L82" s="37">
        <f t="shared" si="40"/>
        <v>0</v>
      </c>
      <c r="M82" s="37">
        <f t="shared" si="40"/>
        <v>0</v>
      </c>
      <c r="N82" s="37">
        <f t="shared" si="40"/>
        <v>0.20689655172413793</v>
      </c>
      <c r="O82" s="37">
        <f t="shared" si="40"/>
        <v>0</v>
      </c>
    </row>
    <row r="83" spans="1:15" ht="12" customHeight="1">
      <c r="A83" s="172"/>
      <c r="B83" s="172"/>
      <c r="C83" s="43"/>
      <c r="D83" s="219" t="s">
        <v>9</v>
      </c>
      <c r="E83" s="42"/>
      <c r="F83" s="69">
        <v>4</v>
      </c>
      <c r="G83" s="68">
        <v>0</v>
      </c>
      <c r="H83" s="41">
        <v>0</v>
      </c>
      <c r="I83" s="41">
        <v>4</v>
      </c>
      <c r="J83" s="41">
        <v>0</v>
      </c>
      <c r="K83" s="41">
        <v>0</v>
      </c>
      <c r="L83" s="41">
        <v>0</v>
      </c>
      <c r="M83" s="41">
        <v>0</v>
      </c>
      <c r="N83" s="41">
        <v>0</v>
      </c>
      <c r="O83" s="41">
        <v>0</v>
      </c>
    </row>
    <row r="84" spans="1:15" ht="12" customHeight="1">
      <c r="A84" s="172"/>
      <c r="B84" s="172"/>
      <c r="C84" s="40"/>
      <c r="D84" s="220"/>
      <c r="E84" s="39"/>
      <c r="F84" s="70"/>
      <c r="G84" s="66">
        <f t="shared" ref="G84:O84" si="41">IF(G83=0,0,G83/$F83)</f>
        <v>0</v>
      </c>
      <c r="H84" s="37">
        <f t="shared" si="41"/>
        <v>0</v>
      </c>
      <c r="I84" s="37">
        <f t="shared" si="41"/>
        <v>1</v>
      </c>
      <c r="J84" s="37">
        <f t="shared" si="41"/>
        <v>0</v>
      </c>
      <c r="K84" s="37">
        <f t="shared" si="41"/>
        <v>0</v>
      </c>
      <c r="L84" s="37">
        <f t="shared" si="41"/>
        <v>0</v>
      </c>
      <c r="M84" s="37">
        <f t="shared" si="41"/>
        <v>0</v>
      </c>
      <c r="N84" s="37">
        <f t="shared" si="41"/>
        <v>0</v>
      </c>
      <c r="O84" s="37">
        <f t="shared" si="41"/>
        <v>0</v>
      </c>
    </row>
    <row r="85" spans="1:15" ht="12" customHeight="1">
      <c r="A85" s="172"/>
      <c r="B85" s="172"/>
      <c r="C85" s="43"/>
      <c r="D85" s="219" t="s">
        <v>8</v>
      </c>
      <c r="E85" s="42"/>
      <c r="F85" s="69">
        <v>0</v>
      </c>
      <c r="G85" s="68">
        <v>0</v>
      </c>
      <c r="H85" s="41">
        <v>0</v>
      </c>
      <c r="I85" s="41">
        <v>0</v>
      </c>
      <c r="J85" s="41">
        <v>0</v>
      </c>
      <c r="K85" s="41">
        <v>0</v>
      </c>
      <c r="L85" s="41">
        <v>0</v>
      </c>
      <c r="M85" s="41">
        <v>0</v>
      </c>
      <c r="N85" s="41">
        <v>0</v>
      </c>
      <c r="O85" s="41">
        <v>0</v>
      </c>
    </row>
    <row r="86" spans="1:15" ht="12" customHeight="1">
      <c r="A86" s="172"/>
      <c r="B86" s="172"/>
      <c r="C86" s="40"/>
      <c r="D86" s="220"/>
      <c r="E86" s="39"/>
      <c r="F86" s="70"/>
      <c r="G86" s="66">
        <f t="shared" ref="G86:O86" si="42">IF(G85=0,0,G85/$F85)</f>
        <v>0</v>
      </c>
      <c r="H86" s="37">
        <f t="shared" si="42"/>
        <v>0</v>
      </c>
      <c r="I86" s="37">
        <f t="shared" si="42"/>
        <v>0</v>
      </c>
      <c r="J86" s="37">
        <f t="shared" si="42"/>
        <v>0</v>
      </c>
      <c r="K86" s="37">
        <f t="shared" si="42"/>
        <v>0</v>
      </c>
      <c r="L86" s="37">
        <f t="shared" si="42"/>
        <v>0</v>
      </c>
      <c r="M86" s="37">
        <f t="shared" si="42"/>
        <v>0</v>
      </c>
      <c r="N86" s="37">
        <f t="shared" si="42"/>
        <v>0</v>
      </c>
      <c r="O86" s="37">
        <f t="shared" si="42"/>
        <v>0</v>
      </c>
    </row>
    <row r="87" spans="1:15" ht="13.5" customHeight="1">
      <c r="A87" s="172"/>
      <c r="B87" s="172"/>
      <c r="C87" s="43"/>
      <c r="D87" s="224" t="s">
        <v>119</v>
      </c>
      <c r="E87" s="42"/>
      <c r="F87" s="69">
        <v>5</v>
      </c>
      <c r="G87" s="68">
        <v>0</v>
      </c>
      <c r="H87" s="41">
        <v>1</v>
      </c>
      <c r="I87" s="41">
        <v>3</v>
      </c>
      <c r="J87" s="41">
        <v>0</v>
      </c>
      <c r="K87" s="41">
        <v>0</v>
      </c>
      <c r="L87" s="41">
        <v>0</v>
      </c>
      <c r="M87" s="41">
        <v>0</v>
      </c>
      <c r="N87" s="41">
        <v>1</v>
      </c>
      <c r="O87" s="41">
        <v>0</v>
      </c>
    </row>
    <row r="88" spans="1:15" ht="13.5" customHeight="1">
      <c r="A88" s="172"/>
      <c r="B88" s="172"/>
      <c r="C88" s="40"/>
      <c r="D88" s="220"/>
      <c r="E88" s="39"/>
      <c r="F88" s="70"/>
      <c r="G88" s="66">
        <f t="shared" ref="G88:O88" si="43">IF(G87=0,0,G87/$F87)</f>
        <v>0</v>
      </c>
      <c r="H88" s="37">
        <f t="shared" si="43"/>
        <v>0.2</v>
      </c>
      <c r="I88" s="37">
        <f t="shared" si="43"/>
        <v>0.6</v>
      </c>
      <c r="J88" s="37">
        <f t="shared" si="43"/>
        <v>0</v>
      </c>
      <c r="K88" s="37">
        <f t="shared" si="43"/>
        <v>0</v>
      </c>
      <c r="L88" s="37">
        <f t="shared" si="43"/>
        <v>0</v>
      </c>
      <c r="M88" s="37">
        <f t="shared" si="43"/>
        <v>0</v>
      </c>
      <c r="N88" s="37">
        <f t="shared" si="43"/>
        <v>0.2</v>
      </c>
      <c r="O88" s="37">
        <f t="shared" si="43"/>
        <v>0</v>
      </c>
    </row>
    <row r="89" spans="1:15" ht="12" customHeight="1">
      <c r="A89" s="172"/>
      <c r="B89" s="172"/>
      <c r="C89" s="43"/>
      <c r="D89" s="219" t="s">
        <v>6</v>
      </c>
      <c r="E89" s="42"/>
      <c r="F89" s="69">
        <v>7</v>
      </c>
      <c r="G89" s="68">
        <v>0</v>
      </c>
      <c r="H89" s="41">
        <v>0</v>
      </c>
      <c r="I89" s="41">
        <v>6</v>
      </c>
      <c r="J89" s="41">
        <v>0</v>
      </c>
      <c r="K89" s="41">
        <v>0</v>
      </c>
      <c r="L89" s="41">
        <v>0</v>
      </c>
      <c r="M89" s="41">
        <v>0</v>
      </c>
      <c r="N89" s="41">
        <v>1</v>
      </c>
      <c r="O89" s="41">
        <v>0</v>
      </c>
    </row>
    <row r="90" spans="1:15" ht="12" customHeight="1">
      <c r="A90" s="172"/>
      <c r="B90" s="172"/>
      <c r="C90" s="40"/>
      <c r="D90" s="220"/>
      <c r="E90" s="39"/>
      <c r="F90" s="70"/>
      <c r="G90" s="66">
        <f t="shared" ref="G90:O90" si="44">IF(G89=0,0,G89/$F89)</f>
        <v>0</v>
      </c>
      <c r="H90" s="37">
        <f t="shared" si="44"/>
        <v>0</v>
      </c>
      <c r="I90" s="37">
        <f t="shared" si="44"/>
        <v>0.8571428571428571</v>
      </c>
      <c r="J90" s="37">
        <f t="shared" si="44"/>
        <v>0</v>
      </c>
      <c r="K90" s="37">
        <f t="shared" si="44"/>
        <v>0</v>
      </c>
      <c r="L90" s="37">
        <f t="shared" si="44"/>
        <v>0</v>
      </c>
      <c r="M90" s="37">
        <f t="shared" si="44"/>
        <v>0</v>
      </c>
      <c r="N90" s="37">
        <f t="shared" si="44"/>
        <v>0.14285714285714285</v>
      </c>
      <c r="O90" s="37">
        <f t="shared" si="44"/>
        <v>0</v>
      </c>
    </row>
    <row r="91" spans="1:15" ht="12" customHeight="1">
      <c r="A91" s="172"/>
      <c r="B91" s="172"/>
      <c r="C91" s="43"/>
      <c r="D91" s="219" t="s">
        <v>5</v>
      </c>
      <c r="E91" s="42"/>
      <c r="F91" s="69">
        <v>3</v>
      </c>
      <c r="G91" s="68">
        <v>0</v>
      </c>
      <c r="H91" s="41">
        <v>0</v>
      </c>
      <c r="I91" s="41">
        <v>3</v>
      </c>
      <c r="J91" s="41">
        <v>0</v>
      </c>
      <c r="K91" s="41">
        <v>0</v>
      </c>
      <c r="L91" s="41">
        <v>0</v>
      </c>
      <c r="M91" s="41">
        <v>0</v>
      </c>
      <c r="N91" s="41">
        <v>0</v>
      </c>
      <c r="O91" s="41">
        <v>0</v>
      </c>
    </row>
    <row r="92" spans="1:15" ht="12" customHeight="1">
      <c r="A92" s="172"/>
      <c r="B92" s="172"/>
      <c r="C92" s="40"/>
      <c r="D92" s="220"/>
      <c r="E92" s="39"/>
      <c r="F92" s="70"/>
      <c r="G92" s="66">
        <f t="shared" ref="G92:O92" si="45">IF(G91=0,0,G91/$F91)</f>
        <v>0</v>
      </c>
      <c r="H92" s="37">
        <f t="shared" si="45"/>
        <v>0</v>
      </c>
      <c r="I92" s="37">
        <f t="shared" si="45"/>
        <v>1</v>
      </c>
      <c r="J92" s="37">
        <f t="shared" si="45"/>
        <v>0</v>
      </c>
      <c r="K92" s="37">
        <f t="shared" si="45"/>
        <v>0</v>
      </c>
      <c r="L92" s="37">
        <f t="shared" si="45"/>
        <v>0</v>
      </c>
      <c r="M92" s="37">
        <f t="shared" si="45"/>
        <v>0</v>
      </c>
      <c r="N92" s="37">
        <f t="shared" si="45"/>
        <v>0</v>
      </c>
      <c r="O92" s="37">
        <f t="shared" si="45"/>
        <v>0</v>
      </c>
    </row>
    <row r="93" spans="1:15" ht="12" customHeight="1">
      <c r="A93" s="172"/>
      <c r="B93" s="172"/>
      <c r="C93" s="43"/>
      <c r="D93" s="219" t="s">
        <v>4</v>
      </c>
      <c r="E93" s="42"/>
      <c r="F93" s="69">
        <v>1</v>
      </c>
      <c r="G93" s="68">
        <v>0</v>
      </c>
      <c r="H93" s="41">
        <v>0</v>
      </c>
      <c r="I93" s="41">
        <v>1</v>
      </c>
      <c r="J93" s="41">
        <v>0</v>
      </c>
      <c r="K93" s="41">
        <v>0</v>
      </c>
      <c r="L93" s="41">
        <v>0</v>
      </c>
      <c r="M93" s="41">
        <v>0</v>
      </c>
      <c r="N93" s="41">
        <v>0</v>
      </c>
      <c r="O93" s="41">
        <v>0</v>
      </c>
    </row>
    <row r="94" spans="1:15" ht="12" customHeight="1">
      <c r="A94" s="172"/>
      <c r="B94" s="172"/>
      <c r="C94" s="40"/>
      <c r="D94" s="220"/>
      <c r="E94" s="39"/>
      <c r="F94" s="70"/>
      <c r="G94" s="66">
        <f t="shared" ref="G94:O94" si="46">IF(G93=0,0,G93/$F93)</f>
        <v>0</v>
      </c>
      <c r="H94" s="37">
        <f t="shared" si="46"/>
        <v>0</v>
      </c>
      <c r="I94" s="37">
        <f t="shared" si="46"/>
        <v>1</v>
      </c>
      <c r="J94" s="37">
        <f t="shared" si="46"/>
        <v>0</v>
      </c>
      <c r="K94" s="37">
        <f t="shared" si="46"/>
        <v>0</v>
      </c>
      <c r="L94" s="37">
        <f t="shared" si="46"/>
        <v>0</v>
      </c>
      <c r="M94" s="37">
        <f t="shared" si="46"/>
        <v>0</v>
      </c>
      <c r="N94" s="37">
        <f t="shared" si="46"/>
        <v>0</v>
      </c>
      <c r="O94" s="37">
        <f t="shared" si="46"/>
        <v>0</v>
      </c>
    </row>
    <row r="95" spans="1:15" ht="12" customHeight="1">
      <c r="A95" s="172"/>
      <c r="B95" s="172"/>
      <c r="C95" s="43"/>
      <c r="D95" s="219" t="s">
        <v>3</v>
      </c>
      <c r="E95" s="42"/>
      <c r="F95" s="69">
        <v>50</v>
      </c>
      <c r="G95" s="68">
        <v>0</v>
      </c>
      <c r="H95" s="41">
        <v>1</v>
      </c>
      <c r="I95" s="41">
        <v>38</v>
      </c>
      <c r="J95" s="41">
        <v>0</v>
      </c>
      <c r="K95" s="41">
        <v>0</v>
      </c>
      <c r="L95" s="41">
        <v>0</v>
      </c>
      <c r="M95" s="41">
        <v>0</v>
      </c>
      <c r="N95" s="41">
        <v>11</v>
      </c>
      <c r="O95" s="41">
        <v>0</v>
      </c>
    </row>
    <row r="96" spans="1:15" ht="12" customHeight="1">
      <c r="A96" s="172"/>
      <c r="B96" s="172"/>
      <c r="C96" s="40"/>
      <c r="D96" s="220"/>
      <c r="E96" s="39"/>
      <c r="F96" s="70"/>
      <c r="G96" s="66">
        <f t="shared" ref="G96:O96" si="47">IF(G95=0,0,G95/$F95)</f>
        <v>0</v>
      </c>
      <c r="H96" s="37">
        <f t="shared" si="47"/>
        <v>0.02</v>
      </c>
      <c r="I96" s="37">
        <f t="shared" si="47"/>
        <v>0.76</v>
      </c>
      <c r="J96" s="37">
        <f t="shared" si="47"/>
        <v>0</v>
      </c>
      <c r="K96" s="37">
        <f t="shared" si="47"/>
        <v>0</v>
      </c>
      <c r="L96" s="37">
        <f t="shared" si="47"/>
        <v>0</v>
      </c>
      <c r="M96" s="37">
        <f t="shared" si="47"/>
        <v>0</v>
      </c>
      <c r="N96" s="37">
        <f t="shared" si="47"/>
        <v>0.22</v>
      </c>
      <c r="O96" s="37">
        <f t="shared" si="47"/>
        <v>0</v>
      </c>
    </row>
    <row r="97" spans="1:15" ht="12" customHeight="1">
      <c r="A97" s="172"/>
      <c r="B97" s="172"/>
      <c r="C97" s="43"/>
      <c r="D97" s="219" t="s">
        <v>2</v>
      </c>
      <c r="E97" s="42"/>
      <c r="F97" s="69">
        <v>2</v>
      </c>
      <c r="G97" s="68">
        <v>0</v>
      </c>
      <c r="H97" s="41">
        <v>0</v>
      </c>
      <c r="I97" s="41">
        <v>2</v>
      </c>
      <c r="J97" s="41">
        <v>0</v>
      </c>
      <c r="K97" s="41">
        <v>0</v>
      </c>
      <c r="L97" s="41">
        <v>0</v>
      </c>
      <c r="M97" s="41">
        <v>0</v>
      </c>
      <c r="N97" s="41">
        <v>0</v>
      </c>
      <c r="O97" s="41">
        <v>0</v>
      </c>
    </row>
    <row r="98" spans="1:15" ht="12" customHeight="1">
      <c r="A98" s="172"/>
      <c r="B98" s="172"/>
      <c r="C98" s="40"/>
      <c r="D98" s="220"/>
      <c r="E98" s="39"/>
      <c r="F98" s="70"/>
      <c r="G98" s="66">
        <f t="shared" ref="G98:O98" si="48">IF(G97=0,0,G97/$F97)</f>
        <v>0</v>
      </c>
      <c r="H98" s="37">
        <f t="shared" si="48"/>
        <v>0</v>
      </c>
      <c r="I98" s="37">
        <f t="shared" si="48"/>
        <v>1</v>
      </c>
      <c r="J98" s="37">
        <f t="shared" si="48"/>
        <v>0</v>
      </c>
      <c r="K98" s="37">
        <f t="shared" si="48"/>
        <v>0</v>
      </c>
      <c r="L98" s="37">
        <f t="shared" si="48"/>
        <v>0</v>
      </c>
      <c r="M98" s="37">
        <f t="shared" si="48"/>
        <v>0</v>
      </c>
      <c r="N98" s="37">
        <f t="shared" si="48"/>
        <v>0</v>
      </c>
      <c r="O98" s="37">
        <f t="shared" si="48"/>
        <v>0</v>
      </c>
    </row>
    <row r="99" spans="1:15" ht="12.75" customHeight="1">
      <c r="A99" s="172"/>
      <c r="B99" s="172"/>
      <c r="C99" s="43"/>
      <c r="D99" s="219" t="s">
        <v>1</v>
      </c>
      <c r="E99" s="42"/>
      <c r="F99" s="69">
        <v>9</v>
      </c>
      <c r="G99" s="68">
        <v>1</v>
      </c>
      <c r="H99" s="41">
        <v>1</v>
      </c>
      <c r="I99" s="41">
        <v>5</v>
      </c>
      <c r="J99" s="41">
        <v>0</v>
      </c>
      <c r="K99" s="41">
        <v>0</v>
      </c>
      <c r="L99" s="41">
        <v>0</v>
      </c>
      <c r="M99" s="41">
        <v>0</v>
      </c>
      <c r="N99" s="41">
        <v>1</v>
      </c>
      <c r="O99" s="41">
        <v>1</v>
      </c>
    </row>
    <row r="100" spans="1:15" ht="12.75" customHeight="1">
      <c r="A100" s="173"/>
      <c r="B100" s="173"/>
      <c r="C100" s="40"/>
      <c r="D100" s="220"/>
      <c r="E100" s="39"/>
      <c r="F100" s="67"/>
      <c r="G100" s="66">
        <f t="shared" ref="G100:O100" si="49">IF(G99=0,0,G99/$F99)</f>
        <v>0.1111111111111111</v>
      </c>
      <c r="H100" s="37">
        <f t="shared" si="49"/>
        <v>0.1111111111111111</v>
      </c>
      <c r="I100" s="37">
        <f t="shared" si="49"/>
        <v>0.55555555555555558</v>
      </c>
      <c r="J100" s="37">
        <f t="shared" si="49"/>
        <v>0</v>
      </c>
      <c r="K100" s="37">
        <f t="shared" si="49"/>
        <v>0</v>
      </c>
      <c r="L100" s="37">
        <f t="shared" si="49"/>
        <v>0</v>
      </c>
      <c r="M100" s="37">
        <f t="shared" si="49"/>
        <v>0</v>
      </c>
      <c r="N100" s="37">
        <f t="shared" si="49"/>
        <v>0.1111111111111111</v>
      </c>
      <c r="O100" s="37">
        <f t="shared" si="49"/>
        <v>0.1111111111111111</v>
      </c>
    </row>
  </sheetData>
  <mergeCells count="62">
    <mergeCell ref="B69:B100"/>
    <mergeCell ref="D69:D70"/>
    <mergeCell ref="D71:D72"/>
    <mergeCell ref="D73:D74"/>
    <mergeCell ref="D19:D20"/>
    <mergeCell ref="D21:D22"/>
    <mergeCell ref="D23:D24"/>
    <mergeCell ref="D25:D26"/>
    <mergeCell ref="D67:D68"/>
    <mergeCell ref="D59:D60"/>
    <mergeCell ref="D61:D62"/>
    <mergeCell ref="D63:D64"/>
    <mergeCell ref="D65:D66"/>
    <mergeCell ref="D75:D76"/>
    <mergeCell ref="D83:D84"/>
    <mergeCell ref="D77:D78"/>
    <mergeCell ref="D99:D100"/>
    <mergeCell ref="D85:D86"/>
    <mergeCell ref="D79:D80"/>
    <mergeCell ref="D87:D88"/>
    <mergeCell ref="D89:D90"/>
    <mergeCell ref="D91:D92"/>
    <mergeCell ref="D97:D98"/>
    <mergeCell ref="D93:D94"/>
    <mergeCell ref="D95:D96"/>
    <mergeCell ref="D81:D82"/>
    <mergeCell ref="D57:D58"/>
    <mergeCell ref="D39:D40"/>
    <mergeCell ref="D41:D42"/>
    <mergeCell ref="D51:D52"/>
    <mergeCell ref="D53:D54"/>
    <mergeCell ref="D55:D56"/>
    <mergeCell ref="D49:D50"/>
    <mergeCell ref="D43:D44"/>
    <mergeCell ref="D45:D46"/>
    <mergeCell ref="D47:D48"/>
    <mergeCell ref="G3:G6"/>
    <mergeCell ref="H3:H6"/>
    <mergeCell ref="I3:I6"/>
    <mergeCell ref="J3:J6"/>
    <mergeCell ref="D35:D36"/>
    <mergeCell ref="B11:E12"/>
    <mergeCell ref="B13:E14"/>
    <mergeCell ref="B15:E16"/>
    <mergeCell ref="B17:E18"/>
    <mergeCell ref="A3:E6"/>
    <mergeCell ref="F3:F6"/>
    <mergeCell ref="A7:E8"/>
    <mergeCell ref="A9:A18"/>
    <mergeCell ref="B9:E10"/>
    <mergeCell ref="A19:A100"/>
    <mergeCell ref="B19:B68"/>
    <mergeCell ref="D37:D38"/>
    <mergeCell ref="D33:D34"/>
    <mergeCell ref="D27:D28"/>
    <mergeCell ref="D29:D30"/>
    <mergeCell ref="D31:D32"/>
    <mergeCell ref="O3:O6"/>
    <mergeCell ref="L3:L6"/>
    <mergeCell ref="M3:M6"/>
    <mergeCell ref="N3:N6"/>
    <mergeCell ref="K3:K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100" formula="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3" width="12.75" style="3" customWidth="1"/>
    <col min="14" max="16384" width="9" style="3"/>
  </cols>
  <sheetData>
    <row r="1" spans="1:13" ht="14.25">
      <c r="A1" s="18" t="s">
        <v>666</v>
      </c>
    </row>
    <row r="2" spans="1:13">
      <c r="M2" s="46" t="s">
        <v>153</v>
      </c>
    </row>
    <row r="3" spans="1:13" ht="14.25" customHeight="1">
      <c r="A3" s="238" t="s">
        <v>64</v>
      </c>
      <c r="B3" s="239"/>
      <c r="C3" s="239"/>
      <c r="D3" s="239"/>
      <c r="E3" s="240"/>
      <c r="F3" s="167" t="s">
        <v>130</v>
      </c>
      <c r="G3" s="339" t="s">
        <v>392</v>
      </c>
      <c r="H3" s="254" t="s">
        <v>391</v>
      </c>
      <c r="I3" s="254" t="s">
        <v>390</v>
      </c>
      <c r="J3" s="254" t="s">
        <v>389</v>
      </c>
      <c r="K3" s="254" t="s">
        <v>379</v>
      </c>
      <c r="L3" s="254" t="s">
        <v>388</v>
      </c>
      <c r="M3" s="254" t="s">
        <v>387</v>
      </c>
    </row>
    <row r="4" spans="1:13" ht="42" customHeight="1">
      <c r="A4" s="241"/>
      <c r="B4" s="242"/>
      <c r="C4" s="242"/>
      <c r="D4" s="242"/>
      <c r="E4" s="243"/>
      <c r="F4" s="168"/>
      <c r="G4" s="340"/>
      <c r="H4" s="255"/>
      <c r="I4" s="255"/>
      <c r="J4" s="255"/>
      <c r="K4" s="255"/>
      <c r="L4" s="255"/>
      <c r="M4" s="337"/>
    </row>
    <row r="5" spans="1:13" ht="14.25" customHeight="1">
      <c r="A5" s="241"/>
      <c r="B5" s="242"/>
      <c r="C5" s="242"/>
      <c r="D5" s="242"/>
      <c r="E5" s="243"/>
      <c r="F5" s="168"/>
      <c r="G5" s="340"/>
      <c r="H5" s="255"/>
      <c r="I5" s="255"/>
      <c r="J5" s="255"/>
      <c r="K5" s="255"/>
      <c r="L5" s="255"/>
      <c r="M5" s="337"/>
    </row>
    <row r="6" spans="1:13" ht="16.5" customHeight="1">
      <c r="A6" s="244"/>
      <c r="B6" s="245"/>
      <c r="C6" s="245"/>
      <c r="D6" s="245"/>
      <c r="E6" s="246"/>
      <c r="F6" s="168"/>
      <c r="G6" s="341"/>
      <c r="H6" s="256"/>
      <c r="I6" s="256"/>
      <c r="J6" s="256"/>
      <c r="K6" s="256"/>
      <c r="L6" s="256"/>
      <c r="M6" s="338"/>
    </row>
    <row r="7" spans="1:13" ht="12" customHeight="1">
      <c r="A7" s="158" t="s">
        <v>50</v>
      </c>
      <c r="B7" s="159"/>
      <c r="C7" s="159"/>
      <c r="D7" s="159"/>
      <c r="E7" s="160"/>
      <c r="F7" s="69">
        <v>912</v>
      </c>
      <c r="G7" s="68">
        <f t="shared" ref="G7:M7" si="0">SUM(G9,G11,G13,G15,G17)</f>
        <v>239</v>
      </c>
      <c r="H7" s="41">
        <f t="shared" si="0"/>
        <v>412</v>
      </c>
      <c r="I7" s="41">
        <f t="shared" si="0"/>
        <v>333</v>
      </c>
      <c r="J7" s="41">
        <f t="shared" si="0"/>
        <v>121</v>
      </c>
      <c r="K7" s="41">
        <f t="shared" si="0"/>
        <v>21</v>
      </c>
      <c r="L7" s="41">
        <f t="shared" si="0"/>
        <v>263</v>
      </c>
      <c r="M7" s="41">
        <f t="shared" si="0"/>
        <v>66</v>
      </c>
    </row>
    <row r="8" spans="1:13" ht="12" customHeight="1">
      <c r="A8" s="161"/>
      <c r="B8" s="162"/>
      <c r="C8" s="162"/>
      <c r="D8" s="162"/>
      <c r="E8" s="163"/>
      <c r="F8" s="70"/>
      <c r="G8" s="66">
        <f t="shared" ref="G8:M8" si="1">IF(G7=0,0,G7/$F7)</f>
        <v>0.26206140350877194</v>
      </c>
      <c r="H8" s="37">
        <f t="shared" si="1"/>
        <v>0.4517543859649123</v>
      </c>
      <c r="I8" s="37">
        <f t="shared" si="1"/>
        <v>0.36513157894736842</v>
      </c>
      <c r="J8" s="37">
        <f t="shared" si="1"/>
        <v>0.13267543859649122</v>
      </c>
      <c r="K8" s="37">
        <f t="shared" si="1"/>
        <v>2.3026315789473683E-2</v>
      </c>
      <c r="L8" s="37">
        <f t="shared" si="1"/>
        <v>0.28837719298245612</v>
      </c>
      <c r="M8" s="37">
        <f t="shared" si="1"/>
        <v>7.2368421052631582E-2</v>
      </c>
    </row>
    <row r="9" spans="1:13" ht="12" customHeight="1">
      <c r="A9" s="174" t="s">
        <v>49</v>
      </c>
      <c r="B9" s="232" t="s">
        <v>48</v>
      </c>
      <c r="C9" s="233"/>
      <c r="D9" s="233"/>
      <c r="E9" s="234"/>
      <c r="F9" s="69">
        <v>277</v>
      </c>
      <c r="G9" s="68">
        <v>31</v>
      </c>
      <c r="H9" s="41">
        <v>29</v>
      </c>
      <c r="I9" s="41">
        <v>48</v>
      </c>
      <c r="J9" s="41">
        <v>7</v>
      </c>
      <c r="K9" s="41">
        <v>5</v>
      </c>
      <c r="L9" s="41">
        <v>153</v>
      </c>
      <c r="M9" s="41">
        <v>32</v>
      </c>
    </row>
    <row r="10" spans="1:13" ht="12" customHeight="1">
      <c r="A10" s="175"/>
      <c r="B10" s="235"/>
      <c r="C10" s="236"/>
      <c r="D10" s="236"/>
      <c r="E10" s="237"/>
      <c r="F10" s="70"/>
      <c r="G10" s="66">
        <f t="shared" ref="G10:M10" si="2">IF(G9=0,0,G9/$F9)</f>
        <v>0.11191335740072202</v>
      </c>
      <c r="H10" s="37">
        <f t="shared" si="2"/>
        <v>0.10469314079422383</v>
      </c>
      <c r="I10" s="37">
        <f t="shared" si="2"/>
        <v>0.17328519855595667</v>
      </c>
      <c r="J10" s="37">
        <f t="shared" si="2"/>
        <v>2.5270758122743681E-2</v>
      </c>
      <c r="K10" s="37">
        <f t="shared" si="2"/>
        <v>1.8050541516245487E-2</v>
      </c>
      <c r="L10" s="37">
        <f t="shared" si="2"/>
        <v>0.55234657039711188</v>
      </c>
      <c r="M10" s="37">
        <f t="shared" si="2"/>
        <v>0.11552346570397112</v>
      </c>
    </row>
    <row r="11" spans="1:13" ht="12" customHeight="1">
      <c r="A11" s="175"/>
      <c r="B11" s="232" t="s">
        <v>47</v>
      </c>
      <c r="C11" s="233"/>
      <c r="D11" s="233"/>
      <c r="E11" s="234"/>
      <c r="F11" s="69">
        <v>147</v>
      </c>
      <c r="G11" s="68">
        <v>39</v>
      </c>
      <c r="H11" s="41">
        <v>56</v>
      </c>
      <c r="I11" s="41">
        <v>57</v>
      </c>
      <c r="J11" s="41">
        <v>10</v>
      </c>
      <c r="K11" s="41">
        <v>4</v>
      </c>
      <c r="L11" s="41">
        <v>42</v>
      </c>
      <c r="M11" s="41">
        <v>10</v>
      </c>
    </row>
    <row r="12" spans="1:13" ht="12" customHeight="1">
      <c r="A12" s="175"/>
      <c r="B12" s="235"/>
      <c r="C12" s="236"/>
      <c r="D12" s="236"/>
      <c r="E12" s="237"/>
      <c r="F12" s="70"/>
      <c r="G12" s="66">
        <f t="shared" ref="G12:M12" si="3">IF(G11=0,0,G11/$F11)</f>
        <v>0.26530612244897961</v>
      </c>
      <c r="H12" s="37">
        <f t="shared" si="3"/>
        <v>0.38095238095238093</v>
      </c>
      <c r="I12" s="37">
        <f t="shared" si="3"/>
        <v>0.38775510204081631</v>
      </c>
      <c r="J12" s="37">
        <f t="shared" si="3"/>
        <v>6.8027210884353748E-2</v>
      </c>
      <c r="K12" s="37">
        <f t="shared" si="3"/>
        <v>2.7210884353741496E-2</v>
      </c>
      <c r="L12" s="37">
        <f t="shared" si="3"/>
        <v>0.2857142857142857</v>
      </c>
      <c r="M12" s="37">
        <f t="shared" si="3"/>
        <v>6.8027210884353748E-2</v>
      </c>
    </row>
    <row r="13" spans="1:13" ht="12" customHeight="1">
      <c r="A13" s="175"/>
      <c r="B13" s="232" t="s">
        <v>46</v>
      </c>
      <c r="C13" s="233"/>
      <c r="D13" s="233"/>
      <c r="E13" s="234"/>
      <c r="F13" s="69">
        <v>222</v>
      </c>
      <c r="G13" s="68">
        <v>79</v>
      </c>
      <c r="H13" s="41">
        <v>137</v>
      </c>
      <c r="I13" s="41">
        <v>95</v>
      </c>
      <c r="J13" s="41">
        <v>29</v>
      </c>
      <c r="K13" s="41">
        <v>8</v>
      </c>
      <c r="L13" s="41">
        <v>37</v>
      </c>
      <c r="M13" s="41">
        <v>11</v>
      </c>
    </row>
    <row r="14" spans="1:13" ht="12" customHeight="1">
      <c r="A14" s="175"/>
      <c r="B14" s="235"/>
      <c r="C14" s="236"/>
      <c r="D14" s="236"/>
      <c r="E14" s="237"/>
      <c r="F14" s="70"/>
      <c r="G14" s="66">
        <f t="shared" ref="G14:M14" si="4">IF(G13=0,0,G13/$F13)</f>
        <v>0.35585585585585583</v>
      </c>
      <c r="H14" s="37">
        <f t="shared" si="4"/>
        <v>0.61711711711711714</v>
      </c>
      <c r="I14" s="37">
        <f t="shared" si="4"/>
        <v>0.42792792792792794</v>
      </c>
      <c r="J14" s="37">
        <f t="shared" si="4"/>
        <v>0.13063063063063063</v>
      </c>
      <c r="K14" s="37">
        <f t="shared" si="4"/>
        <v>3.6036036036036036E-2</v>
      </c>
      <c r="L14" s="37">
        <f t="shared" si="4"/>
        <v>0.16666666666666666</v>
      </c>
      <c r="M14" s="37">
        <f t="shared" si="4"/>
        <v>4.954954954954955E-2</v>
      </c>
    </row>
    <row r="15" spans="1:13" ht="12" customHeight="1">
      <c r="A15" s="175"/>
      <c r="B15" s="232" t="s">
        <v>45</v>
      </c>
      <c r="C15" s="233"/>
      <c r="D15" s="233"/>
      <c r="E15" s="234"/>
      <c r="F15" s="69">
        <v>75</v>
      </c>
      <c r="G15" s="68">
        <v>15</v>
      </c>
      <c r="H15" s="41">
        <v>47</v>
      </c>
      <c r="I15" s="41">
        <v>36</v>
      </c>
      <c r="J15" s="41">
        <v>15</v>
      </c>
      <c r="K15" s="41">
        <v>2</v>
      </c>
      <c r="L15" s="41">
        <v>15</v>
      </c>
      <c r="M15" s="41">
        <v>1</v>
      </c>
    </row>
    <row r="16" spans="1:13" ht="12" customHeight="1">
      <c r="A16" s="175"/>
      <c r="B16" s="235"/>
      <c r="C16" s="236"/>
      <c r="D16" s="236"/>
      <c r="E16" s="237"/>
      <c r="F16" s="70"/>
      <c r="G16" s="66">
        <f t="shared" ref="G16:M16" si="5">IF(G15=0,0,G15/$F15)</f>
        <v>0.2</v>
      </c>
      <c r="H16" s="37">
        <f t="shared" si="5"/>
        <v>0.62666666666666671</v>
      </c>
      <c r="I16" s="37">
        <f t="shared" si="5"/>
        <v>0.48</v>
      </c>
      <c r="J16" s="37">
        <f t="shared" si="5"/>
        <v>0.2</v>
      </c>
      <c r="K16" s="37">
        <f t="shared" si="5"/>
        <v>2.6666666666666668E-2</v>
      </c>
      <c r="L16" s="37">
        <f t="shared" si="5"/>
        <v>0.2</v>
      </c>
      <c r="M16" s="37">
        <f t="shared" si="5"/>
        <v>1.3333333333333334E-2</v>
      </c>
    </row>
    <row r="17" spans="1:13" ht="12" customHeight="1">
      <c r="A17" s="175"/>
      <c r="B17" s="232" t="s">
        <v>44</v>
      </c>
      <c r="C17" s="233"/>
      <c r="D17" s="233"/>
      <c r="E17" s="234"/>
      <c r="F17" s="69">
        <v>191</v>
      </c>
      <c r="G17" s="68">
        <v>75</v>
      </c>
      <c r="H17" s="41">
        <v>143</v>
      </c>
      <c r="I17" s="41">
        <v>97</v>
      </c>
      <c r="J17" s="41">
        <v>60</v>
      </c>
      <c r="K17" s="41">
        <v>2</v>
      </c>
      <c r="L17" s="41">
        <v>16</v>
      </c>
      <c r="M17" s="41">
        <v>12</v>
      </c>
    </row>
    <row r="18" spans="1:13" ht="12" customHeight="1">
      <c r="A18" s="176"/>
      <c r="B18" s="235"/>
      <c r="C18" s="236"/>
      <c r="D18" s="236"/>
      <c r="E18" s="237"/>
      <c r="F18" s="70"/>
      <c r="G18" s="66">
        <f t="shared" ref="G18:M18" si="6">IF(G17=0,0,G17/$F17)</f>
        <v>0.39267015706806285</v>
      </c>
      <c r="H18" s="37">
        <f t="shared" si="6"/>
        <v>0.74869109947643975</v>
      </c>
      <c r="I18" s="37">
        <f t="shared" si="6"/>
        <v>0.50785340314136129</v>
      </c>
      <c r="J18" s="37">
        <f t="shared" si="6"/>
        <v>0.31413612565445026</v>
      </c>
      <c r="K18" s="37">
        <f t="shared" si="6"/>
        <v>1.0471204188481676E-2</v>
      </c>
      <c r="L18" s="37">
        <f t="shared" si="6"/>
        <v>8.3769633507853408E-2</v>
      </c>
      <c r="M18" s="37">
        <f t="shared" si="6"/>
        <v>6.2827225130890049E-2</v>
      </c>
    </row>
    <row r="19" spans="1:13" ht="12" customHeight="1">
      <c r="A19" s="171" t="s">
        <v>43</v>
      </c>
      <c r="B19" s="171" t="s">
        <v>42</v>
      </c>
      <c r="C19" s="43"/>
      <c r="D19" s="219" t="s">
        <v>16</v>
      </c>
      <c r="E19" s="42"/>
      <c r="F19" s="69">
        <v>231</v>
      </c>
      <c r="G19" s="68">
        <f t="shared" ref="G19:M19" si="7">SUM(G21,G23,G25,G27,G29,G31,G33,G35,G37,G39,G41,G43,G45,G47,G49,G51,G53,G55,G57,G59,G61,G63,G65,G67)</f>
        <v>70</v>
      </c>
      <c r="H19" s="41">
        <f t="shared" si="7"/>
        <v>115</v>
      </c>
      <c r="I19" s="41">
        <f t="shared" si="7"/>
        <v>96</v>
      </c>
      <c r="J19" s="41">
        <f t="shared" si="7"/>
        <v>29</v>
      </c>
      <c r="K19" s="41">
        <f t="shared" si="7"/>
        <v>10</v>
      </c>
      <c r="L19" s="41">
        <f t="shared" si="7"/>
        <v>57</v>
      </c>
      <c r="M19" s="41">
        <f t="shared" si="7"/>
        <v>16</v>
      </c>
    </row>
    <row r="20" spans="1:13" ht="12" customHeight="1">
      <c r="A20" s="172"/>
      <c r="B20" s="172"/>
      <c r="C20" s="40"/>
      <c r="D20" s="220"/>
      <c r="E20" s="39"/>
      <c r="F20" s="70"/>
      <c r="G20" s="66">
        <f t="shared" ref="G20:M20" si="8">IF(G19=0,0,G19/$F19)</f>
        <v>0.30303030303030304</v>
      </c>
      <c r="H20" s="37">
        <f t="shared" si="8"/>
        <v>0.49783549783549785</v>
      </c>
      <c r="I20" s="37">
        <f t="shared" si="8"/>
        <v>0.41558441558441561</v>
      </c>
      <c r="J20" s="37">
        <f t="shared" si="8"/>
        <v>0.12554112554112554</v>
      </c>
      <c r="K20" s="37">
        <f t="shared" si="8"/>
        <v>4.3290043290043288E-2</v>
      </c>
      <c r="L20" s="37">
        <f t="shared" si="8"/>
        <v>0.24675324675324675</v>
      </c>
      <c r="M20" s="37">
        <f t="shared" si="8"/>
        <v>6.9264069264069264E-2</v>
      </c>
    </row>
    <row r="21" spans="1:13" ht="12" customHeight="1">
      <c r="A21" s="172"/>
      <c r="B21" s="172"/>
      <c r="C21" s="43"/>
      <c r="D21" s="219" t="s">
        <v>410</v>
      </c>
      <c r="E21" s="42"/>
      <c r="F21" s="69">
        <v>27</v>
      </c>
      <c r="G21" s="68">
        <v>10</v>
      </c>
      <c r="H21" s="41">
        <v>14</v>
      </c>
      <c r="I21" s="41">
        <v>13</v>
      </c>
      <c r="J21" s="41">
        <v>5</v>
      </c>
      <c r="K21" s="41">
        <v>0</v>
      </c>
      <c r="L21" s="41">
        <v>6</v>
      </c>
      <c r="M21" s="41">
        <v>1</v>
      </c>
    </row>
    <row r="22" spans="1:13" ht="12" customHeight="1">
      <c r="A22" s="172"/>
      <c r="B22" s="172"/>
      <c r="C22" s="40"/>
      <c r="D22" s="220"/>
      <c r="E22" s="39"/>
      <c r="F22" s="70"/>
      <c r="G22" s="66">
        <f t="shared" ref="G22:M22" si="9">IF(G21=0,0,G21/$F21)</f>
        <v>0.37037037037037035</v>
      </c>
      <c r="H22" s="37">
        <f t="shared" si="9"/>
        <v>0.51851851851851849</v>
      </c>
      <c r="I22" s="37">
        <f t="shared" si="9"/>
        <v>0.48148148148148145</v>
      </c>
      <c r="J22" s="37">
        <f t="shared" si="9"/>
        <v>0.18518518518518517</v>
      </c>
      <c r="K22" s="37">
        <f t="shared" si="9"/>
        <v>0</v>
      </c>
      <c r="L22" s="37">
        <f t="shared" si="9"/>
        <v>0.22222222222222221</v>
      </c>
      <c r="M22" s="37">
        <f t="shared" si="9"/>
        <v>3.7037037037037035E-2</v>
      </c>
    </row>
    <row r="23" spans="1:13" ht="12" customHeight="1">
      <c r="A23" s="172"/>
      <c r="B23" s="172"/>
      <c r="C23" s="43"/>
      <c r="D23" s="219" t="s">
        <v>411</v>
      </c>
      <c r="E23" s="42"/>
      <c r="F23" s="69">
        <v>4</v>
      </c>
      <c r="G23" s="68">
        <v>0</v>
      </c>
      <c r="H23" s="41">
        <v>1</v>
      </c>
      <c r="I23" s="41">
        <v>0</v>
      </c>
      <c r="J23" s="41">
        <v>0</v>
      </c>
      <c r="K23" s="41">
        <v>0</v>
      </c>
      <c r="L23" s="41">
        <v>2</v>
      </c>
      <c r="M23" s="41">
        <v>1</v>
      </c>
    </row>
    <row r="24" spans="1:13" ht="12" customHeight="1">
      <c r="A24" s="172"/>
      <c r="B24" s="172"/>
      <c r="C24" s="40"/>
      <c r="D24" s="220"/>
      <c r="E24" s="39"/>
      <c r="F24" s="70"/>
      <c r="G24" s="66">
        <f t="shared" ref="G24:M24" si="10">IF(G23=0,0,G23/$F23)</f>
        <v>0</v>
      </c>
      <c r="H24" s="37">
        <f t="shared" si="10"/>
        <v>0.25</v>
      </c>
      <c r="I24" s="37">
        <f t="shared" si="10"/>
        <v>0</v>
      </c>
      <c r="J24" s="37">
        <f t="shared" si="10"/>
        <v>0</v>
      </c>
      <c r="K24" s="37">
        <f t="shared" si="10"/>
        <v>0</v>
      </c>
      <c r="L24" s="37">
        <f t="shared" si="10"/>
        <v>0.5</v>
      </c>
      <c r="M24" s="37">
        <f t="shared" si="10"/>
        <v>0.25</v>
      </c>
    </row>
    <row r="25" spans="1:13" ht="12" customHeight="1">
      <c r="A25" s="172"/>
      <c r="B25" s="172"/>
      <c r="C25" s="43"/>
      <c r="D25" s="225" t="s">
        <v>412</v>
      </c>
      <c r="E25" s="117"/>
      <c r="F25" s="98">
        <v>20</v>
      </c>
      <c r="G25" s="105">
        <v>6</v>
      </c>
      <c r="H25" s="106">
        <v>5</v>
      </c>
      <c r="I25" s="41">
        <v>6</v>
      </c>
      <c r="J25" s="41">
        <v>0</v>
      </c>
      <c r="K25" s="41">
        <v>3</v>
      </c>
      <c r="L25" s="41">
        <v>6</v>
      </c>
      <c r="M25" s="41">
        <v>2</v>
      </c>
    </row>
    <row r="26" spans="1:13" ht="12" customHeight="1">
      <c r="A26" s="172"/>
      <c r="B26" s="172"/>
      <c r="C26" s="40"/>
      <c r="D26" s="226"/>
      <c r="E26" s="118"/>
      <c r="F26" s="99"/>
      <c r="G26" s="108">
        <f t="shared" ref="G26:M26" si="11">IF(G25=0,0,G25/$F25)</f>
        <v>0.3</v>
      </c>
      <c r="H26" s="109">
        <f t="shared" ref="G26:M28" si="12">IF(H25=0,0,H25/$F25)</f>
        <v>0.25</v>
      </c>
      <c r="I26" s="37">
        <f t="shared" si="11"/>
        <v>0.3</v>
      </c>
      <c r="J26" s="37">
        <f t="shared" si="11"/>
        <v>0</v>
      </c>
      <c r="K26" s="37">
        <f t="shared" si="11"/>
        <v>0.15</v>
      </c>
      <c r="L26" s="37">
        <f t="shared" si="11"/>
        <v>0.3</v>
      </c>
      <c r="M26" s="37">
        <f t="shared" si="11"/>
        <v>0.1</v>
      </c>
    </row>
    <row r="27" spans="1:13" ht="12" customHeight="1">
      <c r="A27" s="172"/>
      <c r="B27" s="172"/>
      <c r="C27" s="43"/>
      <c r="D27" s="219" t="s">
        <v>413</v>
      </c>
      <c r="E27" s="42"/>
      <c r="F27" s="69">
        <v>2</v>
      </c>
      <c r="G27" s="68">
        <v>0</v>
      </c>
      <c r="H27" s="41">
        <v>0</v>
      </c>
      <c r="I27" s="41">
        <v>0</v>
      </c>
      <c r="J27" s="41">
        <v>1</v>
      </c>
      <c r="K27" s="41">
        <v>0</v>
      </c>
      <c r="L27" s="41">
        <v>1</v>
      </c>
      <c r="M27" s="41">
        <v>0</v>
      </c>
    </row>
    <row r="28" spans="1:13" ht="12" customHeight="1">
      <c r="A28" s="172"/>
      <c r="B28" s="172"/>
      <c r="C28" s="40"/>
      <c r="D28" s="220"/>
      <c r="E28" s="39"/>
      <c r="F28" s="70"/>
      <c r="G28" s="66">
        <f t="shared" si="12"/>
        <v>0</v>
      </c>
      <c r="H28" s="37">
        <f t="shared" si="12"/>
        <v>0</v>
      </c>
      <c r="I28" s="37">
        <f t="shared" si="12"/>
        <v>0</v>
      </c>
      <c r="J28" s="37">
        <f t="shared" si="12"/>
        <v>0.5</v>
      </c>
      <c r="K28" s="37">
        <f t="shared" si="12"/>
        <v>0</v>
      </c>
      <c r="L28" s="37">
        <f t="shared" si="12"/>
        <v>0.5</v>
      </c>
      <c r="M28" s="37">
        <f t="shared" si="12"/>
        <v>0</v>
      </c>
    </row>
    <row r="29" spans="1:13" ht="12" customHeight="1">
      <c r="A29" s="172"/>
      <c r="B29" s="172"/>
      <c r="C29" s="43"/>
      <c r="D29" s="219" t="s">
        <v>414</v>
      </c>
      <c r="E29" s="42"/>
      <c r="F29" s="69">
        <v>5</v>
      </c>
      <c r="G29" s="68">
        <v>0</v>
      </c>
      <c r="H29" s="41">
        <v>4</v>
      </c>
      <c r="I29" s="41">
        <v>2</v>
      </c>
      <c r="J29" s="41">
        <v>1</v>
      </c>
      <c r="K29" s="41">
        <v>0</v>
      </c>
      <c r="L29" s="41">
        <v>1</v>
      </c>
      <c r="M29" s="41">
        <v>0</v>
      </c>
    </row>
    <row r="30" spans="1:13" ht="12" customHeight="1">
      <c r="A30" s="172"/>
      <c r="B30" s="172"/>
      <c r="C30" s="40"/>
      <c r="D30" s="220"/>
      <c r="E30" s="39"/>
      <c r="F30" s="70"/>
      <c r="G30" s="66">
        <f t="shared" ref="G30:M30" si="13">IF(G29=0,0,G29/$F29)</f>
        <v>0</v>
      </c>
      <c r="H30" s="37">
        <f t="shared" si="13"/>
        <v>0.8</v>
      </c>
      <c r="I30" s="37">
        <f t="shared" si="13"/>
        <v>0.4</v>
      </c>
      <c r="J30" s="37">
        <f t="shared" si="13"/>
        <v>0.2</v>
      </c>
      <c r="K30" s="37">
        <f t="shared" si="13"/>
        <v>0</v>
      </c>
      <c r="L30" s="37">
        <f t="shared" si="13"/>
        <v>0.2</v>
      </c>
      <c r="M30" s="37">
        <f t="shared" si="13"/>
        <v>0</v>
      </c>
    </row>
    <row r="31" spans="1:13" ht="12" customHeight="1">
      <c r="A31" s="172"/>
      <c r="B31" s="172"/>
      <c r="C31" s="43"/>
      <c r="D31" s="219" t="s">
        <v>415</v>
      </c>
      <c r="E31" s="42"/>
      <c r="F31" s="69">
        <v>1</v>
      </c>
      <c r="G31" s="68">
        <v>0</v>
      </c>
      <c r="H31" s="41">
        <v>0</v>
      </c>
      <c r="I31" s="41">
        <v>0</v>
      </c>
      <c r="J31" s="41">
        <v>0</v>
      </c>
      <c r="K31" s="41">
        <v>0</v>
      </c>
      <c r="L31" s="41">
        <v>1</v>
      </c>
      <c r="M31" s="41">
        <v>0</v>
      </c>
    </row>
    <row r="32" spans="1:13" ht="12" customHeight="1">
      <c r="A32" s="172"/>
      <c r="B32" s="172"/>
      <c r="C32" s="40"/>
      <c r="D32" s="220"/>
      <c r="E32" s="39"/>
      <c r="F32" s="70"/>
      <c r="G32" s="66">
        <f t="shared" ref="G32:M32" si="14">IF(G31=0,0,G31/$F31)</f>
        <v>0</v>
      </c>
      <c r="H32" s="37">
        <f t="shared" si="14"/>
        <v>0</v>
      </c>
      <c r="I32" s="37">
        <f t="shared" si="14"/>
        <v>0</v>
      </c>
      <c r="J32" s="37">
        <f t="shared" si="14"/>
        <v>0</v>
      </c>
      <c r="K32" s="37">
        <f t="shared" si="14"/>
        <v>0</v>
      </c>
      <c r="L32" s="37">
        <f t="shared" si="14"/>
        <v>1</v>
      </c>
      <c r="M32" s="37">
        <f t="shared" si="14"/>
        <v>0</v>
      </c>
    </row>
    <row r="33" spans="1:13" ht="12" customHeight="1">
      <c r="A33" s="172"/>
      <c r="B33" s="172"/>
      <c r="C33" s="43"/>
      <c r="D33" s="219" t="s">
        <v>416</v>
      </c>
      <c r="E33" s="42"/>
      <c r="F33" s="69">
        <v>5</v>
      </c>
      <c r="G33" s="68">
        <v>1</v>
      </c>
      <c r="H33" s="41">
        <v>3</v>
      </c>
      <c r="I33" s="41">
        <v>4</v>
      </c>
      <c r="J33" s="41">
        <v>0</v>
      </c>
      <c r="K33" s="41">
        <v>0</v>
      </c>
      <c r="L33" s="41">
        <v>0</v>
      </c>
      <c r="M33" s="41">
        <v>1</v>
      </c>
    </row>
    <row r="34" spans="1:13" ht="12" customHeight="1">
      <c r="A34" s="172"/>
      <c r="B34" s="172"/>
      <c r="C34" s="40"/>
      <c r="D34" s="220"/>
      <c r="E34" s="39"/>
      <c r="F34" s="70"/>
      <c r="G34" s="66">
        <f t="shared" ref="G34:M34" si="15">IF(G33=0,0,G33/$F33)</f>
        <v>0.2</v>
      </c>
      <c r="H34" s="37">
        <f t="shared" si="15"/>
        <v>0.6</v>
      </c>
      <c r="I34" s="37">
        <f t="shared" si="15"/>
        <v>0.8</v>
      </c>
      <c r="J34" s="37">
        <f t="shared" si="15"/>
        <v>0</v>
      </c>
      <c r="K34" s="37">
        <f t="shared" si="15"/>
        <v>0</v>
      </c>
      <c r="L34" s="37">
        <f t="shared" si="15"/>
        <v>0</v>
      </c>
      <c r="M34" s="37">
        <f t="shared" si="15"/>
        <v>0.2</v>
      </c>
    </row>
    <row r="35" spans="1:13" ht="12" customHeight="1">
      <c r="A35" s="172"/>
      <c r="B35" s="172"/>
      <c r="C35" s="43"/>
      <c r="D35" s="219" t="s">
        <v>417</v>
      </c>
      <c r="E35" s="42"/>
      <c r="F35" s="69">
        <v>11</v>
      </c>
      <c r="G35" s="68">
        <v>3</v>
      </c>
      <c r="H35" s="41">
        <v>7</v>
      </c>
      <c r="I35" s="41">
        <v>2</v>
      </c>
      <c r="J35" s="41">
        <v>1</v>
      </c>
      <c r="K35" s="41">
        <v>0</v>
      </c>
      <c r="L35" s="41">
        <v>1</v>
      </c>
      <c r="M35" s="41">
        <v>3</v>
      </c>
    </row>
    <row r="36" spans="1:13" ht="12" customHeight="1">
      <c r="A36" s="172"/>
      <c r="B36" s="172"/>
      <c r="C36" s="40"/>
      <c r="D36" s="220"/>
      <c r="E36" s="39"/>
      <c r="F36" s="70"/>
      <c r="G36" s="66">
        <f t="shared" ref="G36:M36" si="16">IF(G35=0,0,G35/$F35)</f>
        <v>0.27272727272727271</v>
      </c>
      <c r="H36" s="37">
        <f t="shared" si="16"/>
        <v>0.63636363636363635</v>
      </c>
      <c r="I36" s="37">
        <f t="shared" si="16"/>
        <v>0.18181818181818182</v>
      </c>
      <c r="J36" s="37">
        <f t="shared" si="16"/>
        <v>9.0909090909090912E-2</v>
      </c>
      <c r="K36" s="37">
        <f t="shared" si="16"/>
        <v>0</v>
      </c>
      <c r="L36" s="37">
        <f t="shared" si="16"/>
        <v>9.0909090909090912E-2</v>
      </c>
      <c r="M36" s="37">
        <f t="shared" si="16"/>
        <v>0.27272727272727271</v>
      </c>
    </row>
    <row r="37" spans="1:13" ht="12" customHeight="1">
      <c r="A37" s="172"/>
      <c r="B37" s="172"/>
      <c r="C37" s="43"/>
      <c r="D37" s="219" t="s">
        <v>418</v>
      </c>
      <c r="E37" s="42"/>
      <c r="F37" s="69">
        <v>1</v>
      </c>
      <c r="G37" s="68">
        <v>0</v>
      </c>
      <c r="H37" s="41">
        <v>0</v>
      </c>
      <c r="I37" s="41">
        <v>0</v>
      </c>
      <c r="J37" s="41">
        <v>0</v>
      </c>
      <c r="K37" s="41">
        <v>0</v>
      </c>
      <c r="L37" s="41">
        <v>0</v>
      </c>
      <c r="M37" s="41">
        <v>1</v>
      </c>
    </row>
    <row r="38" spans="1:13" ht="12" customHeight="1">
      <c r="A38" s="172"/>
      <c r="B38" s="172"/>
      <c r="C38" s="40"/>
      <c r="D38" s="220"/>
      <c r="E38" s="39"/>
      <c r="F38" s="70"/>
      <c r="G38" s="66">
        <f t="shared" ref="G38:M38" si="17">IF(G37=0,0,G37/$F37)</f>
        <v>0</v>
      </c>
      <c r="H38" s="37">
        <f t="shared" si="17"/>
        <v>0</v>
      </c>
      <c r="I38" s="37">
        <f t="shared" si="17"/>
        <v>0</v>
      </c>
      <c r="J38" s="37">
        <f t="shared" si="17"/>
        <v>0</v>
      </c>
      <c r="K38" s="37">
        <f t="shared" si="17"/>
        <v>0</v>
      </c>
      <c r="L38" s="37">
        <f t="shared" si="17"/>
        <v>0</v>
      </c>
      <c r="M38" s="37">
        <f t="shared" si="17"/>
        <v>1</v>
      </c>
    </row>
    <row r="39" spans="1:13" ht="12" customHeight="1">
      <c r="A39" s="172"/>
      <c r="B39" s="172"/>
      <c r="C39" s="43"/>
      <c r="D39" s="219" t="s">
        <v>419</v>
      </c>
      <c r="E39" s="42"/>
      <c r="F39" s="69">
        <v>8</v>
      </c>
      <c r="G39" s="68">
        <v>2</v>
      </c>
      <c r="H39" s="41">
        <v>4</v>
      </c>
      <c r="I39" s="41">
        <v>3</v>
      </c>
      <c r="J39" s="41">
        <v>0</v>
      </c>
      <c r="K39" s="41">
        <v>0</v>
      </c>
      <c r="L39" s="41">
        <v>1</v>
      </c>
      <c r="M39" s="41">
        <v>0</v>
      </c>
    </row>
    <row r="40" spans="1:13" ht="12" customHeight="1">
      <c r="A40" s="172"/>
      <c r="B40" s="172"/>
      <c r="C40" s="40"/>
      <c r="D40" s="220"/>
      <c r="E40" s="39"/>
      <c r="F40" s="70"/>
      <c r="G40" s="66">
        <f t="shared" ref="G40:M40" si="18">IF(G39=0,0,G39/$F39)</f>
        <v>0.25</v>
      </c>
      <c r="H40" s="37">
        <f t="shared" si="18"/>
        <v>0.5</v>
      </c>
      <c r="I40" s="37">
        <f t="shared" si="18"/>
        <v>0.375</v>
      </c>
      <c r="J40" s="37">
        <f t="shared" si="18"/>
        <v>0</v>
      </c>
      <c r="K40" s="37">
        <f t="shared" si="18"/>
        <v>0</v>
      </c>
      <c r="L40" s="37">
        <f t="shared" si="18"/>
        <v>0.125</v>
      </c>
      <c r="M40" s="37">
        <f t="shared" si="18"/>
        <v>0</v>
      </c>
    </row>
    <row r="41" spans="1:13" ht="12" customHeight="1">
      <c r="A41" s="172"/>
      <c r="B41" s="172"/>
      <c r="C41" s="43"/>
      <c r="D41" s="219" t="s">
        <v>420</v>
      </c>
      <c r="E41" s="42"/>
      <c r="F41" s="69">
        <v>1</v>
      </c>
      <c r="G41" s="68">
        <v>0</v>
      </c>
      <c r="H41" s="41">
        <v>0</v>
      </c>
      <c r="I41" s="41">
        <v>0</v>
      </c>
      <c r="J41" s="41">
        <v>0</v>
      </c>
      <c r="K41" s="41">
        <v>0</v>
      </c>
      <c r="L41" s="41">
        <v>1</v>
      </c>
      <c r="M41" s="41">
        <v>0</v>
      </c>
    </row>
    <row r="42" spans="1:13" ht="12" customHeight="1">
      <c r="A42" s="172"/>
      <c r="B42" s="172"/>
      <c r="C42" s="40"/>
      <c r="D42" s="220"/>
      <c r="E42" s="39"/>
      <c r="F42" s="70"/>
      <c r="G42" s="66">
        <f t="shared" ref="G42:M42" si="19">IF(G41=0,0,G41/$F41)</f>
        <v>0</v>
      </c>
      <c r="H42" s="37">
        <f t="shared" si="19"/>
        <v>0</v>
      </c>
      <c r="I42" s="37">
        <f t="shared" si="19"/>
        <v>0</v>
      </c>
      <c r="J42" s="37">
        <f t="shared" si="19"/>
        <v>0</v>
      </c>
      <c r="K42" s="37">
        <f t="shared" si="19"/>
        <v>0</v>
      </c>
      <c r="L42" s="37">
        <f t="shared" si="19"/>
        <v>1</v>
      </c>
      <c r="M42" s="37">
        <f t="shared" si="19"/>
        <v>0</v>
      </c>
    </row>
    <row r="43" spans="1:13" ht="12" customHeight="1">
      <c r="A43" s="172"/>
      <c r="B43" s="172"/>
      <c r="C43" s="43"/>
      <c r="D43" s="219" t="s">
        <v>421</v>
      </c>
      <c r="E43" s="42"/>
      <c r="F43" s="69">
        <v>2</v>
      </c>
      <c r="G43" s="68">
        <v>2</v>
      </c>
      <c r="H43" s="41">
        <v>1</v>
      </c>
      <c r="I43" s="41">
        <v>2</v>
      </c>
      <c r="J43" s="41">
        <v>1</v>
      </c>
      <c r="K43" s="41">
        <v>0</v>
      </c>
      <c r="L43" s="41">
        <v>0</v>
      </c>
      <c r="M43" s="41">
        <v>0</v>
      </c>
    </row>
    <row r="44" spans="1:13" ht="12" customHeight="1">
      <c r="A44" s="172"/>
      <c r="B44" s="172"/>
      <c r="C44" s="40"/>
      <c r="D44" s="220"/>
      <c r="E44" s="39"/>
      <c r="F44" s="70"/>
      <c r="G44" s="66">
        <f t="shared" ref="G44:M44" si="20">IF(G43=0,0,G43/$F43)</f>
        <v>1</v>
      </c>
      <c r="H44" s="37">
        <f t="shared" si="20"/>
        <v>0.5</v>
      </c>
      <c r="I44" s="37">
        <f t="shared" si="20"/>
        <v>1</v>
      </c>
      <c r="J44" s="37">
        <f t="shared" si="20"/>
        <v>0.5</v>
      </c>
      <c r="K44" s="37">
        <f t="shared" si="20"/>
        <v>0</v>
      </c>
      <c r="L44" s="37">
        <f t="shared" si="20"/>
        <v>0</v>
      </c>
      <c r="M44" s="37">
        <f t="shared" si="20"/>
        <v>0</v>
      </c>
    </row>
    <row r="45" spans="1:13" ht="12" customHeight="1">
      <c r="A45" s="172"/>
      <c r="B45" s="172"/>
      <c r="C45" s="43"/>
      <c r="D45" s="219" t="s">
        <v>422</v>
      </c>
      <c r="E45" s="42"/>
      <c r="F45" s="69">
        <v>6</v>
      </c>
      <c r="G45" s="68">
        <v>2</v>
      </c>
      <c r="H45" s="41">
        <v>3</v>
      </c>
      <c r="I45" s="41">
        <v>2</v>
      </c>
      <c r="J45" s="41">
        <v>1</v>
      </c>
      <c r="K45" s="41">
        <v>0</v>
      </c>
      <c r="L45" s="41">
        <v>2</v>
      </c>
      <c r="M45" s="41">
        <v>1</v>
      </c>
    </row>
    <row r="46" spans="1:13" ht="12" customHeight="1">
      <c r="A46" s="172"/>
      <c r="B46" s="172"/>
      <c r="C46" s="40"/>
      <c r="D46" s="220"/>
      <c r="E46" s="39"/>
      <c r="F46" s="70"/>
      <c r="G46" s="66">
        <f t="shared" ref="G46:M46" si="21">IF(G45=0,0,G45/$F45)</f>
        <v>0.33333333333333331</v>
      </c>
      <c r="H46" s="37">
        <f t="shared" si="21"/>
        <v>0.5</v>
      </c>
      <c r="I46" s="37">
        <f t="shared" si="21"/>
        <v>0.33333333333333331</v>
      </c>
      <c r="J46" s="37">
        <f t="shared" si="21"/>
        <v>0.16666666666666666</v>
      </c>
      <c r="K46" s="37">
        <f t="shared" si="21"/>
        <v>0</v>
      </c>
      <c r="L46" s="37">
        <f t="shared" si="21"/>
        <v>0.33333333333333331</v>
      </c>
      <c r="M46" s="37">
        <f t="shared" si="21"/>
        <v>0.16666666666666666</v>
      </c>
    </row>
    <row r="47" spans="1:13" ht="12" customHeight="1">
      <c r="A47" s="172"/>
      <c r="B47" s="172"/>
      <c r="C47" s="43"/>
      <c r="D47" s="219" t="s">
        <v>423</v>
      </c>
      <c r="E47" s="42"/>
      <c r="F47" s="69">
        <v>3</v>
      </c>
      <c r="G47" s="68">
        <v>0</v>
      </c>
      <c r="H47" s="41">
        <v>1</v>
      </c>
      <c r="I47" s="41">
        <v>1</v>
      </c>
      <c r="J47" s="41">
        <v>0</v>
      </c>
      <c r="K47" s="41">
        <v>0</v>
      </c>
      <c r="L47" s="41">
        <v>2</v>
      </c>
      <c r="M47" s="41">
        <v>0</v>
      </c>
    </row>
    <row r="48" spans="1:13" ht="12" customHeight="1">
      <c r="A48" s="172"/>
      <c r="B48" s="172"/>
      <c r="C48" s="40"/>
      <c r="D48" s="220"/>
      <c r="E48" s="39"/>
      <c r="F48" s="70"/>
      <c r="G48" s="66">
        <f t="shared" ref="G48:M48" si="22">IF(G47=0,0,G47/$F47)</f>
        <v>0</v>
      </c>
      <c r="H48" s="37">
        <f t="shared" si="22"/>
        <v>0.33333333333333331</v>
      </c>
      <c r="I48" s="37">
        <f t="shared" si="22"/>
        <v>0.33333333333333331</v>
      </c>
      <c r="J48" s="37">
        <f t="shared" si="22"/>
        <v>0</v>
      </c>
      <c r="K48" s="37">
        <f t="shared" si="22"/>
        <v>0</v>
      </c>
      <c r="L48" s="37">
        <f t="shared" si="22"/>
        <v>0.66666666666666663</v>
      </c>
      <c r="M48" s="37">
        <f t="shared" si="22"/>
        <v>0</v>
      </c>
    </row>
    <row r="49" spans="1:13" ht="12" customHeight="1">
      <c r="A49" s="172"/>
      <c r="B49" s="172"/>
      <c r="C49" s="43"/>
      <c r="D49" s="219" t="s">
        <v>424</v>
      </c>
      <c r="E49" s="42"/>
      <c r="F49" s="69">
        <v>5</v>
      </c>
      <c r="G49" s="68">
        <v>1</v>
      </c>
      <c r="H49" s="41">
        <v>1</v>
      </c>
      <c r="I49" s="41">
        <v>2</v>
      </c>
      <c r="J49" s="41">
        <v>1</v>
      </c>
      <c r="K49" s="41">
        <v>1</v>
      </c>
      <c r="L49" s="41">
        <v>2</v>
      </c>
      <c r="M49" s="41">
        <v>0</v>
      </c>
    </row>
    <row r="50" spans="1:13" ht="12" customHeight="1">
      <c r="A50" s="172"/>
      <c r="B50" s="172"/>
      <c r="C50" s="40"/>
      <c r="D50" s="220"/>
      <c r="E50" s="39"/>
      <c r="F50" s="70"/>
      <c r="G50" s="66">
        <f t="shared" ref="G50:M50" si="23">IF(G49=0,0,G49/$F49)</f>
        <v>0.2</v>
      </c>
      <c r="H50" s="37">
        <f t="shared" si="23"/>
        <v>0.2</v>
      </c>
      <c r="I50" s="37">
        <f t="shared" si="23"/>
        <v>0.4</v>
      </c>
      <c r="J50" s="37">
        <f t="shared" si="23"/>
        <v>0.2</v>
      </c>
      <c r="K50" s="37">
        <f t="shared" si="23"/>
        <v>0.2</v>
      </c>
      <c r="L50" s="37">
        <f t="shared" si="23"/>
        <v>0.4</v>
      </c>
      <c r="M50" s="37">
        <f t="shared" si="23"/>
        <v>0</v>
      </c>
    </row>
    <row r="51" spans="1:13" ht="12" customHeight="1">
      <c r="A51" s="172"/>
      <c r="B51" s="172"/>
      <c r="C51" s="43"/>
      <c r="D51" s="219" t="s">
        <v>425</v>
      </c>
      <c r="E51" s="42"/>
      <c r="F51" s="69">
        <v>15</v>
      </c>
      <c r="G51" s="68">
        <v>3</v>
      </c>
      <c r="H51" s="41">
        <v>7</v>
      </c>
      <c r="I51" s="41">
        <v>6</v>
      </c>
      <c r="J51" s="41">
        <v>1</v>
      </c>
      <c r="K51" s="41">
        <v>1</v>
      </c>
      <c r="L51" s="41">
        <v>4</v>
      </c>
      <c r="M51" s="41">
        <v>1</v>
      </c>
    </row>
    <row r="52" spans="1:13" ht="12" customHeight="1">
      <c r="A52" s="172"/>
      <c r="B52" s="172"/>
      <c r="C52" s="40"/>
      <c r="D52" s="220"/>
      <c r="E52" s="39"/>
      <c r="F52" s="70"/>
      <c r="G52" s="66">
        <f t="shared" ref="G52:M52" si="24">IF(G51=0,0,G51/$F51)</f>
        <v>0.2</v>
      </c>
      <c r="H52" s="37">
        <f t="shared" si="24"/>
        <v>0.46666666666666667</v>
      </c>
      <c r="I52" s="37">
        <f t="shared" si="24"/>
        <v>0.4</v>
      </c>
      <c r="J52" s="37">
        <f t="shared" si="24"/>
        <v>6.6666666666666666E-2</v>
      </c>
      <c r="K52" s="37">
        <f t="shared" si="24"/>
        <v>6.6666666666666666E-2</v>
      </c>
      <c r="L52" s="37">
        <f t="shared" si="24"/>
        <v>0.26666666666666666</v>
      </c>
      <c r="M52" s="37">
        <f t="shared" si="24"/>
        <v>6.6666666666666666E-2</v>
      </c>
    </row>
    <row r="53" spans="1:13" ht="12" customHeight="1">
      <c r="A53" s="172"/>
      <c r="B53" s="172"/>
      <c r="C53" s="43"/>
      <c r="D53" s="219" t="s">
        <v>426</v>
      </c>
      <c r="E53" s="42"/>
      <c r="F53" s="69">
        <v>5</v>
      </c>
      <c r="G53" s="68">
        <v>0</v>
      </c>
      <c r="H53" s="41">
        <v>1</v>
      </c>
      <c r="I53" s="41">
        <v>1</v>
      </c>
      <c r="J53" s="41">
        <v>0</v>
      </c>
      <c r="K53" s="41">
        <v>0</v>
      </c>
      <c r="L53" s="41">
        <v>2</v>
      </c>
      <c r="M53" s="41">
        <v>1</v>
      </c>
    </row>
    <row r="54" spans="1:13" ht="12" customHeight="1">
      <c r="A54" s="172"/>
      <c r="B54" s="172"/>
      <c r="C54" s="40"/>
      <c r="D54" s="220"/>
      <c r="E54" s="39"/>
      <c r="F54" s="70"/>
      <c r="G54" s="66">
        <f t="shared" ref="G54:M54" si="25">IF(G53=0,0,G53/$F53)</f>
        <v>0</v>
      </c>
      <c r="H54" s="37">
        <f t="shared" si="25"/>
        <v>0.2</v>
      </c>
      <c r="I54" s="37">
        <f t="shared" si="25"/>
        <v>0.2</v>
      </c>
      <c r="J54" s="37">
        <f t="shared" si="25"/>
        <v>0</v>
      </c>
      <c r="K54" s="37">
        <f t="shared" si="25"/>
        <v>0</v>
      </c>
      <c r="L54" s="37">
        <f t="shared" si="25"/>
        <v>0.4</v>
      </c>
      <c r="M54" s="37">
        <f t="shared" si="25"/>
        <v>0.2</v>
      </c>
    </row>
    <row r="55" spans="1:13" ht="12" customHeight="1">
      <c r="A55" s="172"/>
      <c r="B55" s="172"/>
      <c r="C55" s="43"/>
      <c r="D55" s="219" t="s">
        <v>427</v>
      </c>
      <c r="E55" s="42"/>
      <c r="F55" s="69">
        <v>31</v>
      </c>
      <c r="G55" s="68">
        <v>9</v>
      </c>
      <c r="H55" s="41">
        <v>11</v>
      </c>
      <c r="I55" s="41">
        <v>9</v>
      </c>
      <c r="J55" s="41">
        <v>1</v>
      </c>
      <c r="K55" s="41">
        <v>2</v>
      </c>
      <c r="L55" s="41">
        <v>12</v>
      </c>
      <c r="M55" s="41">
        <v>2</v>
      </c>
    </row>
    <row r="56" spans="1:13" ht="12" customHeight="1">
      <c r="A56" s="172"/>
      <c r="B56" s="172"/>
      <c r="C56" s="40"/>
      <c r="D56" s="220"/>
      <c r="E56" s="39"/>
      <c r="F56" s="70"/>
      <c r="G56" s="66">
        <f t="shared" ref="G56:M56" si="26">IF(G55=0,0,G55/$F55)</f>
        <v>0.29032258064516131</v>
      </c>
      <c r="H56" s="37">
        <f t="shared" si="26"/>
        <v>0.35483870967741937</v>
      </c>
      <c r="I56" s="37">
        <f t="shared" si="26"/>
        <v>0.29032258064516131</v>
      </c>
      <c r="J56" s="37">
        <f t="shared" si="26"/>
        <v>3.2258064516129031E-2</v>
      </c>
      <c r="K56" s="37">
        <f t="shared" si="26"/>
        <v>6.4516129032258063E-2</v>
      </c>
      <c r="L56" s="37">
        <f t="shared" si="26"/>
        <v>0.38709677419354838</v>
      </c>
      <c r="M56" s="37">
        <f t="shared" si="26"/>
        <v>6.4516129032258063E-2</v>
      </c>
    </row>
    <row r="57" spans="1:13" ht="12" customHeight="1">
      <c r="A57" s="172"/>
      <c r="B57" s="172"/>
      <c r="C57" s="43"/>
      <c r="D57" s="219" t="s">
        <v>428</v>
      </c>
      <c r="E57" s="42"/>
      <c r="F57" s="69">
        <v>10</v>
      </c>
      <c r="G57" s="68">
        <v>1</v>
      </c>
      <c r="H57" s="41">
        <v>5</v>
      </c>
      <c r="I57" s="41">
        <v>2</v>
      </c>
      <c r="J57" s="41">
        <v>1</v>
      </c>
      <c r="K57" s="41">
        <v>1</v>
      </c>
      <c r="L57" s="41">
        <v>5</v>
      </c>
      <c r="M57" s="41">
        <v>0</v>
      </c>
    </row>
    <row r="58" spans="1:13" ht="12" customHeight="1">
      <c r="A58" s="172"/>
      <c r="B58" s="172"/>
      <c r="C58" s="40"/>
      <c r="D58" s="220"/>
      <c r="E58" s="39"/>
      <c r="F58" s="70"/>
      <c r="G58" s="66">
        <f t="shared" ref="G58:M58" si="27">IF(G57=0,0,G57/$F57)</f>
        <v>0.1</v>
      </c>
      <c r="H58" s="37">
        <f t="shared" si="27"/>
        <v>0.5</v>
      </c>
      <c r="I58" s="37">
        <f t="shared" si="27"/>
        <v>0.2</v>
      </c>
      <c r="J58" s="37">
        <f t="shared" si="27"/>
        <v>0.1</v>
      </c>
      <c r="K58" s="37">
        <f t="shared" si="27"/>
        <v>0.1</v>
      </c>
      <c r="L58" s="37">
        <f t="shared" si="27"/>
        <v>0.5</v>
      </c>
      <c r="M58" s="37">
        <f t="shared" si="27"/>
        <v>0</v>
      </c>
    </row>
    <row r="59" spans="1:13" ht="12.75" customHeight="1">
      <c r="A59" s="172"/>
      <c r="B59" s="172"/>
      <c r="C59" s="43"/>
      <c r="D59" s="219" t="s">
        <v>429</v>
      </c>
      <c r="E59" s="42"/>
      <c r="F59" s="69">
        <v>28</v>
      </c>
      <c r="G59" s="68">
        <v>14</v>
      </c>
      <c r="H59" s="41">
        <v>24</v>
      </c>
      <c r="I59" s="41">
        <v>20</v>
      </c>
      <c r="J59" s="41">
        <v>7</v>
      </c>
      <c r="K59" s="41">
        <v>1</v>
      </c>
      <c r="L59" s="41">
        <v>2</v>
      </c>
      <c r="M59" s="41">
        <v>0</v>
      </c>
    </row>
    <row r="60" spans="1:13" ht="12.75" customHeight="1">
      <c r="A60" s="172"/>
      <c r="B60" s="172"/>
      <c r="C60" s="40"/>
      <c r="D60" s="220"/>
      <c r="E60" s="39"/>
      <c r="F60" s="70"/>
      <c r="G60" s="66">
        <f t="shared" ref="G60:M60" si="28">IF(G59=0,0,G59/$F59)</f>
        <v>0.5</v>
      </c>
      <c r="H60" s="37">
        <f t="shared" si="28"/>
        <v>0.8571428571428571</v>
      </c>
      <c r="I60" s="37">
        <f t="shared" si="28"/>
        <v>0.7142857142857143</v>
      </c>
      <c r="J60" s="37">
        <f t="shared" si="28"/>
        <v>0.25</v>
      </c>
      <c r="K60" s="37">
        <f t="shared" si="28"/>
        <v>3.5714285714285712E-2</v>
      </c>
      <c r="L60" s="37">
        <f t="shared" si="28"/>
        <v>7.1428571428571425E-2</v>
      </c>
      <c r="M60" s="37">
        <f t="shared" si="28"/>
        <v>0</v>
      </c>
    </row>
    <row r="61" spans="1:13" ht="12" customHeight="1">
      <c r="A61" s="172"/>
      <c r="B61" s="172"/>
      <c r="C61" s="43"/>
      <c r="D61" s="219" t="s">
        <v>21</v>
      </c>
      <c r="E61" s="42"/>
      <c r="F61" s="69">
        <v>13</v>
      </c>
      <c r="G61" s="68">
        <v>3</v>
      </c>
      <c r="H61" s="41">
        <v>6</v>
      </c>
      <c r="I61" s="41">
        <v>7</v>
      </c>
      <c r="J61" s="41">
        <v>2</v>
      </c>
      <c r="K61" s="41">
        <v>1</v>
      </c>
      <c r="L61" s="41">
        <v>3</v>
      </c>
      <c r="M61" s="41">
        <v>0</v>
      </c>
    </row>
    <row r="62" spans="1:13" ht="12" customHeight="1">
      <c r="A62" s="172"/>
      <c r="B62" s="172"/>
      <c r="C62" s="40"/>
      <c r="D62" s="220"/>
      <c r="E62" s="39"/>
      <c r="F62" s="70"/>
      <c r="G62" s="66">
        <f t="shared" ref="G62:M62" si="29">IF(G61=0,0,G61/$F61)</f>
        <v>0.23076923076923078</v>
      </c>
      <c r="H62" s="37">
        <f t="shared" si="29"/>
        <v>0.46153846153846156</v>
      </c>
      <c r="I62" s="37">
        <f t="shared" si="29"/>
        <v>0.53846153846153844</v>
      </c>
      <c r="J62" s="37">
        <f t="shared" si="29"/>
        <v>0.15384615384615385</v>
      </c>
      <c r="K62" s="37">
        <f t="shared" si="29"/>
        <v>7.6923076923076927E-2</v>
      </c>
      <c r="L62" s="37">
        <f t="shared" si="29"/>
        <v>0.23076923076923078</v>
      </c>
      <c r="M62" s="37">
        <f t="shared" si="29"/>
        <v>0</v>
      </c>
    </row>
    <row r="63" spans="1:13" ht="12" customHeight="1">
      <c r="A63" s="172"/>
      <c r="B63" s="172"/>
      <c r="C63" s="43"/>
      <c r="D63" s="219" t="s">
        <v>430</v>
      </c>
      <c r="E63" s="42"/>
      <c r="F63" s="69">
        <v>8</v>
      </c>
      <c r="G63" s="68">
        <v>5</v>
      </c>
      <c r="H63" s="41">
        <v>7</v>
      </c>
      <c r="I63" s="41">
        <v>5</v>
      </c>
      <c r="J63" s="41">
        <v>3</v>
      </c>
      <c r="K63" s="41">
        <v>0</v>
      </c>
      <c r="L63" s="41">
        <v>0</v>
      </c>
      <c r="M63" s="41">
        <v>0</v>
      </c>
    </row>
    <row r="64" spans="1:13" ht="12" customHeight="1">
      <c r="A64" s="172"/>
      <c r="B64" s="172"/>
      <c r="C64" s="40"/>
      <c r="D64" s="220"/>
      <c r="E64" s="39"/>
      <c r="F64" s="70"/>
      <c r="G64" s="66">
        <f t="shared" ref="G64:M64" si="30">IF(G63=0,0,G63/$F63)</f>
        <v>0.625</v>
      </c>
      <c r="H64" s="37">
        <f t="shared" si="30"/>
        <v>0.875</v>
      </c>
      <c r="I64" s="37">
        <f t="shared" si="30"/>
        <v>0.625</v>
      </c>
      <c r="J64" s="37">
        <f t="shared" si="30"/>
        <v>0.375</v>
      </c>
      <c r="K64" s="37">
        <f t="shared" si="30"/>
        <v>0</v>
      </c>
      <c r="L64" s="37">
        <f t="shared" si="30"/>
        <v>0</v>
      </c>
      <c r="M64" s="37">
        <f t="shared" si="30"/>
        <v>0</v>
      </c>
    </row>
    <row r="65" spans="1:13" ht="12" customHeight="1">
      <c r="A65" s="172"/>
      <c r="B65" s="172"/>
      <c r="C65" s="43"/>
      <c r="D65" s="219" t="s">
        <v>431</v>
      </c>
      <c r="E65" s="42"/>
      <c r="F65" s="69">
        <v>15</v>
      </c>
      <c r="G65" s="68">
        <v>6</v>
      </c>
      <c r="H65" s="41">
        <v>7</v>
      </c>
      <c r="I65" s="41">
        <v>7</v>
      </c>
      <c r="J65" s="41">
        <v>2</v>
      </c>
      <c r="K65" s="41">
        <v>0</v>
      </c>
      <c r="L65" s="41">
        <v>2</v>
      </c>
      <c r="M65" s="41">
        <v>2</v>
      </c>
    </row>
    <row r="66" spans="1:13" ht="12" customHeight="1">
      <c r="A66" s="172"/>
      <c r="B66" s="172"/>
      <c r="C66" s="40"/>
      <c r="D66" s="220"/>
      <c r="E66" s="39"/>
      <c r="F66" s="70"/>
      <c r="G66" s="66">
        <f t="shared" ref="G66:M66" si="31">IF(G65=0,0,G65/$F65)</f>
        <v>0.4</v>
      </c>
      <c r="H66" s="37">
        <f t="shared" si="31"/>
        <v>0.46666666666666667</v>
      </c>
      <c r="I66" s="37">
        <f t="shared" si="31"/>
        <v>0.46666666666666667</v>
      </c>
      <c r="J66" s="37">
        <f t="shared" si="31"/>
        <v>0.13333333333333333</v>
      </c>
      <c r="K66" s="37">
        <f t="shared" si="31"/>
        <v>0</v>
      </c>
      <c r="L66" s="37">
        <f t="shared" si="31"/>
        <v>0.13333333333333333</v>
      </c>
      <c r="M66" s="37">
        <f t="shared" si="31"/>
        <v>0.13333333333333333</v>
      </c>
    </row>
    <row r="67" spans="1:13" ht="12" customHeight="1">
      <c r="A67" s="172"/>
      <c r="B67" s="172"/>
      <c r="C67" s="43"/>
      <c r="D67" s="219" t="s">
        <v>432</v>
      </c>
      <c r="E67" s="42"/>
      <c r="F67" s="69">
        <v>5</v>
      </c>
      <c r="G67" s="68">
        <v>2</v>
      </c>
      <c r="H67" s="41">
        <v>3</v>
      </c>
      <c r="I67" s="41">
        <v>2</v>
      </c>
      <c r="J67" s="41">
        <v>1</v>
      </c>
      <c r="K67" s="41">
        <v>0</v>
      </c>
      <c r="L67" s="41">
        <v>1</v>
      </c>
      <c r="M67" s="41">
        <v>0</v>
      </c>
    </row>
    <row r="68" spans="1:13" ht="12" customHeight="1">
      <c r="A68" s="172"/>
      <c r="B68" s="173"/>
      <c r="C68" s="40"/>
      <c r="D68" s="220"/>
      <c r="E68" s="39"/>
      <c r="F68" s="70"/>
      <c r="G68" s="66">
        <f t="shared" ref="G68:M68" si="32">IF(G67=0,0,G67/$F67)</f>
        <v>0.4</v>
      </c>
      <c r="H68" s="37">
        <f t="shared" si="32"/>
        <v>0.6</v>
      </c>
      <c r="I68" s="37">
        <f t="shared" si="32"/>
        <v>0.4</v>
      </c>
      <c r="J68" s="37">
        <f t="shared" si="32"/>
        <v>0.2</v>
      </c>
      <c r="K68" s="37">
        <f t="shared" si="32"/>
        <v>0</v>
      </c>
      <c r="L68" s="37">
        <f t="shared" si="32"/>
        <v>0.2</v>
      </c>
      <c r="M68" s="37">
        <f t="shared" si="32"/>
        <v>0</v>
      </c>
    </row>
    <row r="69" spans="1:13" ht="12" customHeight="1">
      <c r="A69" s="172"/>
      <c r="B69" s="171" t="s">
        <v>17</v>
      </c>
      <c r="C69" s="43"/>
      <c r="D69" s="219" t="s">
        <v>16</v>
      </c>
      <c r="E69" s="42"/>
      <c r="F69" s="69">
        <v>681</v>
      </c>
      <c r="G69" s="68">
        <f t="shared" ref="G69:M69" si="33">SUM(G71,G73,G75,G77,G79,G81,G83,G85,G87,G89,G91,G93,G95,G97,G99)</f>
        <v>169</v>
      </c>
      <c r="H69" s="41">
        <f t="shared" si="33"/>
        <v>297</v>
      </c>
      <c r="I69" s="41">
        <f t="shared" si="33"/>
        <v>237</v>
      </c>
      <c r="J69" s="41">
        <f t="shared" si="33"/>
        <v>92</v>
      </c>
      <c r="K69" s="41">
        <f t="shared" si="33"/>
        <v>11</v>
      </c>
      <c r="L69" s="41">
        <f t="shared" si="33"/>
        <v>206</v>
      </c>
      <c r="M69" s="41">
        <f t="shared" si="33"/>
        <v>50</v>
      </c>
    </row>
    <row r="70" spans="1:13" ht="12" customHeight="1">
      <c r="A70" s="172"/>
      <c r="B70" s="172"/>
      <c r="C70" s="40"/>
      <c r="D70" s="220"/>
      <c r="E70" s="39"/>
      <c r="F70" s="70"/>
      <c r="G70" s="66">
        <f t="shared" ref="G70:M70" si="34">IF(G69=0,0,G69/$F69)</f>
        <v>0.24816446402349487</v>
      </c>
      <c r="H70" s="37">
        <f t="shared" si="34"/>
        <v>0.43612334801762115</v>
      </c>
      <c r="I70" s="37">
        <f t="shared" si="34"/>
        <v>0.34801762114537443</v>
      </c>
      <c r="J70" s="37">
        <f t="shared" si="34"/>
        <v>0.13509544787077826</v>
      </c>
      <c r="K70" s="37">
        <f t="shared" si="34"/>
        <v>1.6152716593245228E-2</v>
      </c>
      <c r="L70" s="37">
        <f t="shared" si="34"/>
        <v>0.30249632892804701</v>
      </c>
      <c r="M70" s="37">
        <f t="shared" si="34"/>
        <v>7.3421439060205582E-2</v>
      </c>
    </row>
    <row r="71" spans="1:13" ht="12" customHeight="1">
      <c r="A71" s="172"/>
      <c r="B71" s="172"/>
      <c r="C71" s="43"/>
      <c r="D71" s="219" t="s">
        <v>120</v>
      </c>
      <c r="E71" s="42"/>
      <c r="F71" s="69">
        <v>6</v>
      </c>
      <c r="G71" s="68">
        <v>2</v>
      </c>
      <c r="H71" s="41">
        <v>1</v>
      </c>
      <c r="I71" s="41">
        <v>1</v>
      </c>
      <c r="J71" s="41">
        <v>1</v>
      </c>
      <c r="K71" s="41">
        <v>0</v>
      </c>
      <c r="L71" s="41">
        <v>4</v>
      </c>
      <c r="M71" s="41">
        <v>0</v>
      </c>
    </row>
    <row r="72" spans="1:13" ht="12" customHeight="1">
      <c r="A72" s="172"/>
      <c r="B72" s="172"/>
      <c r="C72" s="40"/>
      <c r="D72" s="220"/>
      <c r="E72" s="39"/>
      <c r="F72" s="70"/>
      <c r="G72" s="66">
        <f t="shared" ref="G72:M72" si="35">IF(G71=0,0,G71/$F71)</f>
        <v>0.33333333333333331</v>
      </c>
      <c r="H72" s="37">
        <f t="shared" si="35"/>
        <v>0.16666666666666666</v>
      </c>
      <c r="I72" s="37">
        <f t="shared" si="35"/>
        <v>0.16666666666666666</v>
      </c>
      <c r="J72" s="37">
        <f t="shared" si="35"/>
        <v>0.16666666666666666</v>
      </c>
      <c r="K72" s="37">
        <f t="shared" si="35"/>
        <v>0</v>
      </c>
      <c r="L72" s="37">
        <f t="shared" si="35"/>
        <v>0.66666666666666663</v>
      </c>
      <c r="M72" s="37">
        <f t="shared" si="35"/>
        <v>0</v>
      </c>
    </row>
    <row r="73" spans="1:13" ht="12" customHeight="1">
      <c r="A73" s="172"/>
      <c r="B73" s="172"/>
      <c r="C73" s="43"/>
      <c r="D73" s="219" t="s">
        <v>14</v>
      </c>
      <c r="E73" s="42"/>
      <c r="F73" s="69">
        <v>84</v>
      </c>
      <c r="G73" s="68">
        <v>12</v>
      </c>
      <c r="H73" s="41">
        <v>19</v>
      </c>
      <c r="I73" s="41">
        <v>15</v>
      </c>
      <c r="J73" s="41">
        <v>9</v>
      </c>
      <c r="K73" s="41">
        <v>1</v>
      </c>
      <c r="L73" s="41">
        <v>43</v>
      </c>
      <c r="M73" s="41">
        <v>6</v>
      </c>
    </row>
    <row r="74" spans="1:13" ht="12" customHeight="1">
      <c r="A74" s="172"/>
      <c r="B74" s="172"/>
      <c r="C74" s="40"/>
      <c r="D74" s="220"/>
      <c r="E74" s="39"/>
      <c r="F74" s="70"/>
      <c r="G74" s="66">
        <f t="shared" ref="G74:M74" si="36">IF(G73=0,0,G73/$F73)</f>
        <v>0.14285714285714285</v>
      </c>
      <c r="H74" s="37">
        <f t="shared" si="36"/>
        <v>0.22619047619047619</v>
      </c>
      <c r="I74" s="37">
        <f t="shared" si="36"/>
        <v>0.17857142857142858</v>
      </c>
      <c r="J74" s="37">
        <f t="shared" si="36"/>
        <v>0.10714285714285714</v>
      </c>
      <c r="K74" s="37">
        <f t="shared" si="36"/>
        <v>1.1904761904761904E-2</v>
      </c>
      <c r="L74" s="37">
        <f t="shared" si="36"/>
        <v>0.51190476190476186</v>
      </c>
      <c r="M74" s="37">
        <f t="shared" si="36"/>
        <v>7.1428571428571425E-2</v>
      </c>
    </row>
    <row r="75" spans="1:13" ht="12" customHeight="1">
      <c r="A75" s="172"/>
      <c r="B75" s="172"/>
      <c r="C75" s="43"/>
      <c r="D75" s="219" t="s">
        <v>13</v>
      </c>
      <c r="E75" s="42"/>
      <c r="F75" s="69">
        <v>24</v>
      </c>
      <c r="G75" s="68">
        <v>13</v>
      </c>
      <c r="H75" s="41">
        <v>12</v>
      </c>
      <c r="I75" s="41">
        <v>15</v>
      </c>
      <c r="J75" s="41">
        <v>7</v>
      </c>
      <c r="K75" s="41">
        <v>1</v>
      </c>
      <c r="L75" s="41">
        <v>5</v>
      </c>
      <c r="M75" s="41">
        <v>1</v>
      </c>
    </row>
    <row r="76" spans="1:13" ht="12" customHeight="1">
      <c r="A76" s="172"/>
      <c r="B76" s="172"/>
      <c r="C76" s="40"/>
      <c r="D76" s="220"/>
      <c r="E76" s="39"/>
      <c r="F76" s="70"/>
      <c r="G76" s="66">
        <f t="shared" ref="G76:M76" si="37">IF(G75=0,0,G75/$F75)</f>
        <v>0.54166666666666663</v>
      </c>
      <c r="H76" s="37">
        <f t="shared" si="37"/>
        <v>0.5</v>
      </c>
      <c r="I76" s="37">
        <f t="shared" si="37"/>
        <v>0.625</v>
      </c>
      <c r="J76" s="37">
        <f t="shared" si="37"/>
        <v>0.29166666666666669</v>
      </c>
      <c r="K76" s="37">
        <f t="shared" si="37"/>
        <v>4.1666666666666664E-2</v>
      </c>
      <c r="L76" s="37">
        <f t="shared" si="37"/>
        <v>0.20833333333333334</v>
      </c>
      <c r="M76" s="37">
        <f t="shared" si="37"/>
        <v>4.1666666666666664E-2</v>
      </c>
    </row>
    <row r="77" spans="1:13" ht="12" customHeight="1">
      <c r="A77" s="172"/>
      <c r="B77" s="172"/>
      <c r="C77" s="43"/>
      <c r="D77" s="219" t="s">
        <v>12</v>
      </c>
      <c r="E77" s="42"/>
      <c r="F77" s="69">
        <v>8</v>
      </c>
      <c r="G77" s="68">
        <v>2</v>
      </c>
      <c r="H77" s="41">
        <v>6</v>
      </c>
      <c r="I77" s="41">
        <v>4</v>
      </c>
      <c r="J77" s="41">
        <v>2</v>
      </c>
      <c r="K77" s="41">
        <v>1</v>
      </c>
      <c r="L77" s="41">
        <v>1</v>
      </c>
      <c r="M77" s="41">
        <v>0</v>
      </c>
    </row>
    <row r="78" spans="1:13" ht="12" customHeight="1">
      <c r="A78" s="172"/>
      <c r="B78" s="172"/>
      <c r="C78" s="40"/>
      <c r="D78" s="220"/>
      <c r="E78" s="39"/>
      <c r="F78" s="70"/>
      <c r="G78" s="66">
        <f t="shared" ref="G78:M78" si="38">IF(G77=0,0,G77/$F77)</f>
        <v>0.25</v>
      </c>
      <c r="H78" s="37">
        <f t="shared" si="38"/>
        <v>0.75</v>
      </c>
      <c r="I78" s="37">
        <f t="shared" si="38"/>
        <v>0.5</v>
      </c>
      <c r="J78" s="37">
        <f t="shared" si="38"/>
        <v>0.25</v>
      </c>
      <c r="K78" s="37">
        <f t="shared" si="38"/>
        <v>0.125</v>
      </c>
      <c r="L78" s="37">
        <f t="shared" si="38"/>
        <v>0.125</v>
      </c>
      <c r="M78" s="37">
        <f t="shared" si="38"/>
        <v>0</v>
      </c>
    </row>
    <row r="79" spans="1:13" ht="12" customHeight="1">
      <c r="A79" s="172"/>
      <c r="B79" s="172"/>
      <c r="C79" s="43"/>
      <c r="D79" s="219" t="s">
        <v>11</v>
      </c>
      <c r="E79" s="42"/>
      <c r="F79" s="69">
        <v>33</v>
      </c>
      <c r="G79" s="68">
        <v>13</v>
      </c>
      <c r="H79" s="41">
        <v>18</v>
      </c>
      <c r="I79" s="41">
        <v>14</v>
      </c>
      <c r="J79" s="41">
        <v>9</v>
      </c>
      <c r="K79" s="41">
        <v>0</v>
      </c>
      <c r="L79" s="41">
        <v>10</v>
      </c>
      <c r="M79" s="41">
        <v>1</v>
      </c>
    </row>
    <row r="80" spans="1:13" ht="12" customHeight="1">
      <c r="A80" s="172"/>
      <c r="B80" s="172"/>
      <c r="C80" s="40"/>
      <c r="D80" s="220"/>
      <c r="E80" s="39"/>
      <c r="F80" s="70"/>
      <c r="G80" s="66">
        <f t="shared" ref="G80:M80" si="39">IF(G79=0,0,G79/$F79)</f>
        <v>0.39393939393939392</v>
      </c>
      <c r="H80" s="37">
        <f t="shared" si="39"/>
        <v>0.54545454545454541</v>
      </c>
      <c r="I80" s="37">
        <f t="shared" si="39"/>
        <v>0.42424242424242425</v>
      </c>
      <c r="J80" s="37">
        <f t="shared" si="39"/>
        <v>0.27272727272727271</v>
      </c>
      <c r="K80" s="37">
        <f t="shared" si="39"/>
        <v>0</v>
      </c>
      <c r="L80" s="37">
        <f t="shared" si="39"/>
        <v>0.30303030303030304</v>
      </c>
      <c r="M80" s="37">
        <f t="shared" si="39"/>
        <v>3.0303030303030304E-2</v>
      </c>
    </row>
    <row r="81" spans="1:13" ht="12" customHeight="1">
      <c r="A81" s="172"/>
      <c r="B81" s="172"/>
      <c r="C81" s="43"/>
      <c r="D81" s="219" t="s">
        <v>10</v>
      </c>
      <c r="E81" s="42"/>
      <c r="F81" s="69">
        <v>184</v>
      </c>
      <c r="G81" s="68">
        <v>42</v>
      </c>
      <c r="H81" s="41">
        <v>82</v>
      </c>
      <c r="I81" s="41">
        <v>65</v>
      </c>
      <c r="J81" s="41">
        <v>25</v>
      </c>
      <c r="K81" s="41">
        <v>4</v>
      </c>
      <c r="L81" s="41">
        <v>45</v>
      </c>
      <c r="M81" s="41">
        <v>21</v>
      </c>
    </row>
    <row r="82" spans="1:13" ht="12" customHeight="1">
      <c r="A82" s="172"/>
      <c r="B82" s="172"/>
      <c r="C82" s="40"/>
      <c r="D82" s="220"/>
      <c r="E82" s="39"/>
      <c r="F82" s="70"/>
      <c r="G82" s="66">
        <f t="shared" ref="G82:M82" si="40">IF(G81=0,0,G81/$F81)</f>
        <v>0.22826086956521738</v>
      </c>
      <c r="H82" s="37">
        <f t="shared" si="40"/>
        <v>0.44565217391304346</v>
      </c>
      <c r="I82" s="37">
        <f t="shared" si="40"/>
        <v>0.35326086956521741</v>
      </c>
      <c r="J82" s="37">
        <f t="shared" si="40"/>
        <v>0.1358695652173913</v>
      </c>
      <c r="K82" s="37">
        <f t="shared" si="40"/>
        <v>2.1739130434782608E-2</v>
      </c>
      <c r="L82" s="37">
        <f t="shared" si="40"/>
        <v>0.24456521739130435</v>
      </c>
      <c r="M82" s="37">
        <f t="shared" si="40"/>
        <v>0.11413043478260869</v>
      </c>
    </row>
    <row r="83" spans="1:13" ht="12" customHeight="1">
      <c r="A83" s="172"/>
      <c r="B83" s="172"/>
      <c r="C83" s="43"/>
      <c r="D83" s="219" t="s">
        <v>9</v>
      </c>
      <c r="E83" s="42"/>
      <c r="F83" s="69">
        <v>21</v>
      </c>
      <c r="G83" s="68">
        <v>10</v>
      </c>
      <c r="H83" s="41">
        <v>16</v>
      </c>
      <c r="I83" s="41">
        <v>7</v>
      </c>
      <c r="J83" s="41">
        <v>10</v>
      </c>
      <c r="K83" s="41">
        <v>0</v>
      </c>
      <c r="L83" s="41">
        <v>1</v>
      </c>
      <c r="M83" s="41">
        <v>1</v>
      </c>
    </row>
    <row r="84" spans="1:13" ht="12" customHeight="1">
      <c r="A84" s="172"/>
      <c r="B84" s="172"/>
      <c r="C84" s="40"/>
      <c r="D84" s="220"/>
      <c r="E84" s="39"/>
      <c r="F84" s="70"/>
      <c r="G84" s="66">
        <f t="shared" ref="G84:M84" si="41">IF(G83=0,0,G83/$F83)</f>
        <v>0.47619047619047616</v>
      </c>
      <c r="H84" s="37">
        <f t="shared" si="41"/>
        <v>0.76190476190476186</v>
      </c>
      <c r="I84" s="37">
        <f t="shared" si="41"/>
        <v>0.33333333333333331</v>
      </c>
      <c r="J84" s="37">
        <f t="shared" si="41"/>
        <v>0.47619047619047616</v>
      </c>
      <c r="K84" s="37">
        <f t="shared" si="41"/>
        <v>0</v>
      </c>
      <c r="L84" s="37">
        <f t="shared" si="41"/>
        <v>4.7619047619047616E-2</v>
      </c>
      <c r="M84" s="37">
        <f t="shared" si="41"/>
        <v>4.7619047619047616E-2</v>
      </c>
    </row>
    <row r="85" spans="1:13" ht="12" customHeight="1">
      <c r="A85" s="172"/>
      <c r="B85" s="172"/>
      <c r="C85" s="43"/>
      <c r="D85" s="219" t="s">
        <v>8</v>
      </c>
      <c r="E85" s="42"/>
      <c r="F85" s="69">
        <v>8</v>
      </c>
      <c r="G85" s="68">
        <v>1</v>
      </c>
      <c r="H85" s="41">
        <v>4</v>
      </c>
      <c r="I85" s="41">
        <v>5</v>
      </c>
      <c r="J85" s="41">
        <v>1</v>
      </c>
      <c r="K85" s="41">
        <v>0</v>
      </c>
      <c r="L85" s="41">
        <v>1</v>
      </c>
      <c r="M85" s="41">
        <v>1</v>
      </c>
    </row>
    <row r="86" spans="1:13" ht="12" customHeight="1">
      <c r="A86" s="172"/>
      <c r="B86" s="172"/>
      <c r="C86" s="40"/>
      <c r="D86" s="220"/>
      <c r="E86" s="39"/>
      <c r="F86" s="70"/>
      <c r="G86" s="66">
        <f t="shared" ref="G86:M86" si="42">IF(G85=0,0,G85/$F85)</f>
        <v>0.125</v>
      </c>
      <c r="H86" s="37">
        <f t="shared" si="42"/>
        <v>0.5</v>
      </c>
      <c r="I86" s="37">
        <f t="shared" si="42"/>
        <v>0.625</v>
      </c>
      <c r="J86" s="37">
        <f t="shared" si="42"/>
        <v>0.125</v>
      </c>
      <c r="K86" s="37">
        <f t="shared" si="42"/>
        <v>0</v>
      </c>
      <c r="L86" s="37">
        <f t="shared" si="42"/>
        <v>0.125</v>
      </c>
      <c r="M86" s="37">
        <f t="shared" si="42"/>
        <v>0.125</v>
      </c>
    </row>
    <row r="87" spans="1:13" ht="13.5" customHeight="1">
      <c r="A87" s="172"/>
      <c r="B87" s="172"/>
      <c r="C87" s="43"/>
      <c r="D87" s="224" t="s">
        <v>119</v>
      </c>
      <c r="E87" s="42"/>
      <c r="F87" s="69">
        <v>19</v>
      </c>
      <c r="G87" s="68">
        <v>5</v>
      </c>
      <c r="H87" s="41">
        <v>8</v>
      </c>
      <c r="I87" s="41">
        <v>6</v>
      </c>
      <c r="J87" s="41">
        <v>1</v>
      </c>
      <c r="K87" s="41">
        <v>1</v>
      </c>
      <c r="L87" s="41">
        <v>5</v>
      </c>
      <c r="M87" s="41">
        <v>0</v>
      </c>
    </row>
    <row r="88" spans="1:13" ht="13.5" customHeight="1">
      <c r="A88" s="172"/>
      <c r="B88" s="172"/>
      <c r="C88" s="40"/>
      <c r="D88" s="220"/>
      <c r="E88" s="39"/>
      <c r="F88" s="70"/>
      <c r="G88" s="66">
        <f t="shared" ref="G88:M88" si="43">IF(G87=0,0,G87/$F87)</f>
        <v>0.26315789473684209</v>
      </c>
      <c r="H88" s="37">
        <f t="shared" si="43"/>
        <v>0.42105263157894735</v>
      </c>
      <c r="I88" s="37">
        <f t="shared" si="43"/>
        <v>0.31578947368421051</v>
      </c>
      <c r="J88" s="37">
        <f t="shared" si="43"/>
        <v>5.2631578947368418E-2</v>
      </c>
      <c r="K88" s="37">
        <f t="shared" si="43"/>
        <v>5.2631578947368418E-2</v>
      </c>
      <c r="L88" s="37">
        <f t="shared" si="43"/>
        <v>0.26315789473684209</v>
      </c>
      <c r="M88" s="37">
        <f t="shared" si="43"/>
        <v>0</v>
      </c>
    </row>
    <row r="89" spans="1:13" ht="12" customHeight="1">
      <c r="A89" s="172"/>
      <c r="B89" s="172"/>
      <c r="C89" s="43"/>
      <c r="D89" s="219" t="s">
        <v>6</v>
      </c>
      <c r="E89" s="42"/>
      <c r="F89" s="69">
        <v>45</v>
      </c>
      <c r="G89" s="68">
        <v>9</v>
      </c>
      <c r="H89" s="41">
        <v>15</v>
      </c>
      <c r="I89" s="41">
        <v>13</v>
      </c>
      <c r="J89" s="41">
        <v>7</v>
      </c>
      <c r="K89" s="41">
        <v>0</v>
      </c>
      <c r="L89" s="41">
        <v>15</v>
      </c>
      <c r="M89" s="41">
        <v>4</v>
      </c>
    </row>
    <row r="90" spans="1:13" ht="12" customHeight="1">
      <c r="A90" s="172"/>
      <c r="B90" s="172"/>
      <c r="C90" s="40"/>
      <c r="D90" s="220"/>
      <c r="E90" s="39"/>
      <c r="F90" s="70"/>
      <c r="G90" s="66">
        <f t="shared" ref="G90:M90" si="44">IF(G89=0,0,G89/$F89)</f>
        <v>0.2</v>
      </c>
      <c r="H90" s="37">
        <f t="shared" si="44"/>
        <v>0.33333333333333331</v>
      </c>
      <c r="I90" s="37">
        <f t="shared" si="44"/>
        <v>0.28888888888888886</v>
      </c>
      <c r="J90" s="37">
        <f t="shared" si="44"/>
        <v>0.15555555555555556</v>
      </c>
      <c r="K90" s="37">
        <f t="shared" si="44"/>
        <v>0</v>
      </c>
      <c r="L90" s="37">
        <f t="shared" si="44"/>
        <v>0.33333333333333331</v>
      </c>
      <c r="M90" s="37">
        <f t="shared" si="44"/>
        <v>8.8888888888888892E-2</v>
      </c>
    </row>
    <row r="91" spans="1:13" ht="12" customHeight="1">
      <c r="A91" s="172"/>
      <c r="B91" s="172"/>
      <c r="C91" s="43"/>
      <c r="D91" s="219" t="s">
        <v>5</v>
      </c>
      <c r="E91" s="42"/>
      <c r="F91" s="69">
        <v>16</v>
      </c>
      <c r="G91" s="68">
        <v>2</v>
      </c>
      <c r="H91" s="41">
        <v>5</v>
      </c>
      <c r="I91" s="41">
        <v>4</v>
      </c>
      <c r="J91" s="41">
        <v>0</v>
      </c>
      <c r="K91" s="41">
        <v>0</v>
      </c>
      <c r="L91" s="41">
        <v>8</v>
      </c>
      <c r="M91" s="41">
        <v>1</v>
      </c>
    </row>
    <row r="92" spans="1:13" ht="12" customHeight="1">
      <c r="A92" s="172"/>
      <c r="B92" s="172"/>
      <c r="C92" s="40"/>
      <c r="D92" s="220"/>
      <c r="E92" s="39"/>
      <c r="F92" s="70"/>
      <c r="G92" s="66">
        <f t="shared" ref="G92:M92" si="45">IF(G91=0,0,G91/$F91)</f>
        <v>0.125</v>
      </c>
      <c r="H92" s="37">
        <f t="shared" si="45"/>
        <v>0.3125</v>
      </c>
      <c r="I92" s="37">
        <f t="shared" si="45"/>
        <v>0.25</v>
      </c>
      <c r="J92" s="37">
        <f t="shared" si="45"/>
        <v>0</v>
      </c>
      <c r="K92" s="37">
        <f t="shared" si="45"/>
        <v>0</v>
      </c>
      <c r="L92" s="37">
        <f t="shared" si="45"/>
        <v>0.5</v>
      </c>
      <c r="M92" s="37">
        <f t="shared" si="45"/>
        <v>6.25E-2</v>
      </c>
    </row>
    <row r="93" spans="1:13" ht="12" customHeight="1">
      <c r="A93" s="172"/>
      <c r="B93" s="172"/>
      <c r="C93" s="43"/>
      <c r="D93" s="219" t="s">
        <v>4</v>
      </c>
      <c r="E93" s="42"/>
      <c r="F93" s="69">
        <v>19</v>
      </c>
      <c r="G93" s="68">
        <v>5</v>
      </c>
      <c r="H93" s="41">
        <v>10</v>
      </c>
      <c r="I93" s="41">
        <v>7</v>
      </c>
      <c r="J93" s="41">
        <v>0</v>
      </c>
      <c r="K93" s="41">
        <v>0</v>
      </c>
      <c r="L93" s="41">
        <v>6</v>
      </c>
      <c r="M93" s="41">
        <v>0</v>
      </c>
    </row>
    <row r="94" spans="1:13" ht="12" customHeight="1">
      <c r="A94" s="172"/>
      <c r="B94" s="172"/>
      <c r="C94" s="40"/>
      <c r="D94" s="220"/>
      <c r="E94" s="39"/>
      <c r="F94" s="70"/>
      <c r="G94" s="66">
        <f t="shared" ref="G94:M94" si="46">IF(G93=0,0,G93/$F93)</f>
        <v>0.26315789473684209</v>
      </c>
      <c r="H94" s="37">
        <f t="shared" si="46"/>
        <v>0.52631578947368418</v>
      </c>
      <c r="I94" s="37">
        <f t="shared" si="46"/>
        <v>0.36842105263157893</v>
      </c>
      <c r="J94" s="37">
        <f t="shared" si="46"/>
        <v>0</v>
      </c>
      <c r="K94" s="37">
        <f t="shared" si="46"/>
        <v>0</v>
      </c>
      <c r="L94" s="37">
        <f t="shared" si="46"/>
        <v>0.31578947368421051</v>
      </c>
      <c r="M94" s="37">
        <f t="shared" si="46"/>
        <v>0</v>
      </c>
    </row>
    <row r="95" spans="1:13" ht="12" customHeight="1">
      <c r="A95" s="172"/>
      <c r="B95" s="172"/>
      <c r="C95" s="43"/>
      <c r="D95" s="219" t="s">
        <v>3</v>
      </c>
      <c r="E95" s="42"/>
      <c r="F95" s="69">
        <v>146</v>
      </c>
      <c r="G95" s="68">
        <v>34</v>
      </c>
      <c r="H95" s="41">
        <v>63</v>
      </c>
      <c r="I95" s="41">
        <v>58</v>
      </c>
      <c r="J95" s="41">
        <v>9</v>
      </c>
      <c r="K95" s="41">
        <v>3</v>
      </c>
      <c r="L95" s="41">
        <v>45</v>
      </c>
      <c r="M95" s="41">
        <v>8</v>
      </c>
    </row>
    <row r="96" spans="1:13" ht="12" customHeight="1">
      <c r="A96" s="172"/>
      <c r="B96" s="172"/>
      <c r="C96" s="40"/>
      <c r="D96" s="220"/>
      <c r="E96" s="39"/>
      <c r="F96" s="70"/>
      <c r="G96" s="66">
        <f t="shared" ref="G96:M96" si="47">IF(G95=0,0,G95/$F95)</f>
        <v>0.23287671232876711</v>
      </c>
      <c r="H96" s="37">
        <f t="shared" si="47"/>
        <v>0.4315068493150685</v>
      </c>
      <c r="I96" s="37">
        <f t="shared" si="47"/>
        <v>0.39726027397260272</v>
      </c>
      <c r="J96" s="37">
        <f t="shared" si="47"/>
        <v>6.1643835616438353E-2</v>
      </c>
      <c r="K96" s="37">
        <f t="shared" si="47"/>
        <v>2.0547945205479451E-2</v>
      </c>
      <c r="L96" s="37">
        <f t="shared" si="47"/>
        <v>0.30821917808219179</v>
      </c>
      <c r="M96" s="37">
        <f t="shared" si="47"/>
        <v>5.4794520547945202E-2</v>
      </c>
    </row>
    <row r="97" spans="1:13" ht="12" customHeight="1">
      <c r="A97" s="172"/>
      <c r="B97" s="172"/>
      <c r="C97" s="43"/>
      <c r="D97" s="219" t="s">
        <v>2</v>
      </c>
      <c r="E97" s="42"/>
      <c r="F97" s="69">
        <v>22</v>
      </c>
      <c r="G97" s="68">
        <v>8</v>
      </c>
      <c r="H97" s="41">
        <v>19</v>
      </c>
      <c r="I97" s="41">
        <v>8</v>
      </c>
      <c r="J97" s="41">
        <v>9</v>
      </c>
      <c r="K97" s="41">
        <v>0</v>
      </c>
      <c r="L97" s="41">
        <v>2</v>
      </c>
      <c r="M97" s="41">
        <v>0</v>
      </c>
    </row>
    <row r="98" spans="1:13" ht="12" customHeight="1">
      <c r="A98" s="172"/>
      <c r="B98" s="172"/>
      <c r="C98" s="40"/>
      <c r="D98" s="220"/>
      <c r="E98" s="39"/>
      <c r="F98" s="70"/>
      <c r="G98" s="66">
        <f t="shared" ref="G98:M98" si="48">IF(G97=0,0,G97/$F97)</f>
        <v>0.36363636363636365</v>
      </c>
      <c r="H98" s="37">
        <f t="shared" si="48"/>
        <v>0.86363636363636365</v>
      </c>
      <c r="I98" s="37">
        <f t="shared" si="48"/>
        <v>0.36363636363636365</v>
      </c>
      <c r="J98" s="37">
        <f t="shared" si="48"/>
        <v>0.40909090909090912</v>
      </c>
      <c r="K98" s="37">
        <f t="shared" si="48"/>
        <v>0</v>
      </c>
      <c r="L98" s="37">
        <f t="shared" si="48"/>
        <v>9.0909090909090912E-2</v>
      </c>
      <c r="M98" s="37">
        <f t="shared" si="48"/>
        <v>0</v>
      </c>
    </row>
    <row r="99" spans="1:13" ht="12.75" customHeight="1">
      <c r="A99" s="172"/>
      <c r="B99" s="172"/>
      <c r="C99" s="43"/>
      <c r="D99" s="219" t="s">
        <v>1</v>
      </c>
      <c r="E99" s="42"/>
      <c r="F99" s="69">
        <v>46</v>
      </c>
      <c r="G99" s="68">
        <v>11</v>
      </c>
      <c r="H99" s="41">
        <v>19</v>
      </c>
      <c r="I99" s="41">
        <v>15</v>
      </c>
      <c r="J99" s="41">
        <v>2</v>
      </c>
      <c r="K99" s="41">
        <v>0</v>
      </c>
      <c r="L99" s="41">
        <v>15</v>
      </c>
      <c r="M99" s="41">
        <v>6</v>
      </c>
    </row>
    <row r="100" spans="1:13" ht="12.75" customHeight="1">
      <c r="A100" s="173"/>
      <c r="B100" s="173"/>
      <c r="C100" s="40"/>
      <c r="D100" s="220"/>
      <c r="E100" s="39"/>
      <c r="F100" s="67"/>
      <c r="G100" s="66">
        <f t="shared" ref="G100:M100" si="49">IF(G99=0,0,G99/$F99)</f>
        <v>0.2391304347826087</v>
      </c>
      <c r="H100" s="37">
        <f t="shared" si="49"/>
        <v>0.41304347826086957</v>
      </c>
      <c r="I100" s="37">
        <f t="shared" si="49"/>
        <v>0.32608695652173914</v>
      </c>
      <c r="J100" s="37">
        <f t="shared" si="49"/>
        <v>4.3478260869565216E-2</v>
      </c>
      <c r="K100" s="37">
        <f t="shared" si="49"/>
        <v>0</v>
      </c>
      <c r="L100" s="37">
        <f t="shared" si="49"/>
        <v>0.32608695652173914</v>
      </c>
      <c r="M100" s="37">
        <f t="shared" si="49"/>
        <v>0.13043478260869565</v>
      </c>
    </row>
  </sheetData>
  <mergeCells count="60">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D75:D76"/>
    <mergeCell ref="D77:D78"/>
    <mergeCell ref="D79:D80"/>
    <mergeCell ref="D81:D82"/>
    <mergeCell ref="D93:D94"/>
    <mergeCell ref="D95:D96"/>
    <mergeCell ref="D97:D98"/>
    <mergeCell ref="D99:D100"/>
    <mergeCell ref="D85:D86"/>
    <mergeCell ref="D87:D88"/>
    <mergeCell ref="D89:D90"/>
    <mergeCell ref="D91:D92"/>
    <mergeCell ref="M3:M6"/>
    <mergeCell ref="G3:G6"/>
    <mergeCell ref="H3:H6"/>
    <mergeCell ref="I3:I6"/>
    <mergeCell ref="J3:J6"/>
    <mergeCell ref="K3:K6"/>
    <mergeCell ref="L3:L6"/>
    <mergeCell ref="D67:D68"/>
    <mergeCell ref="D65:D66"/>
    <mergeCell ref="D51:D52"/>
    <mergeCell ref="D53:D54"/>
    <mergeCell ref="D55:D56"/>
    <mergeCell ref="D57:D58"/>
    <mergeCell ref="D59:D60"/>
    <mergeCell ref="D61:D62"/>
    <mergeCell ref="D63:D6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0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9"/>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6" width="8.625" style="3" customWidth="1"/>
    <col min="17" max="16384" width="9" style="3"/>
  </cols>
  <sheetData>
    <row r="1" spans="1:16" ht="14.25">
      <c r="A1" s="18" t="s">
        <v>72</v>
      </c>
    </row>
    <row r="3" spans="1:16" ht="18" customHeight="1">
      <c r="A3" s="158" t="s">
        <v>64</v>
      </c>
      <c r="B3" s="159"/>
      <c r="C3" s="159"/>
      <c r="D3" s="159"/>
      <c r="E3" s="160"/>
      <c r="F3" s="167" t="s">
        <v>63</v>
      </c>
      <c r="G3" s="180" t="s">
        <v>71</v>
      </c>
      <c r="H3" s="180"/>
      <c r="I3" s="180"/>
      <c r="J3" s="180"/>
      <c r="K3" s="180"/>
      <c r="L3" s="180"/>
      <c r="M3" s="180"/>
      <c r="N3" s="180"/>
      <c r="O3" s="180"/>
      <c r="P3" s="180"/>
    </row>
    <row r="4" spans="1:16" ht="31.5" customHeight="1">
      <c r="A4" s="161"/>
      <c r="B4" s="162"/>
      <c r="C4" s="162"/>
      <c r="D4" s="162"/>
      <c r="E4" s="163"/>
      <c r="F4" s="150"/>
      <c r="G4" s="180" t="s">
        <v>68</v>
      </c>
      <c r="H4" s="180"/>
      <c r="I4" s="180" t="s">
        <v>59</v>
      </c>
      <c r="J4" s="180"/>
      <c r="K4" s="180" t="s">
        <v>58</v>
      </c>
      <c r="L4" s="180"/>
      <c r="M4" s="180" t="s">
        <v>57</v>
      </c>
      <c r="N4" s="180"/>
      <c r="O4" s="180" t="s">
        <v>56</v>
      </c>
      <c r="P4" s="180"/>
    </row>
    <row r="5" spans="1:16" ht="15" customHeight="1">
      <c r="A5" s="161"/>
      <c r="B5" s="162"/>
      <c r="C5" s="162"/>
      <c r="D5" s="162"/>
      <c r="E5" s="163"/>
      <c r="F5" s="150"/>
      <c r="G5" s="151" t="s">
        <v>52</v>
      </c>
      <c r="H5" s="153" t="s">
        <v>51</v>
      </c>
      <c r="I5" s="151" t="s">
        <v>52</v>
      </c>
      <c r="J5" s="153" t="s">
        <v>51</v>
      </c>
      <c r="K5" s="151" t="s">
        <v>52</v>
      </c>
      <c r="L5" s="153" t="s">
        <v>51</v>
      </c>
      <c r="M5" s="151" t="s">
        <v>52</v>
      </c>
      <c r="N5" s="153" t="s">
        <v>51</v>
      </c>
      <c r="O5" s="151" t="s">
        <v>52</v>
      </c>
      <c r="P5" s="153" t="s">
        <v>51</v>
      </c>
    </row>
    <row r="6" spans="1:16" ht="15" customHeight="1">
      <c r="A6" s="164"/>
      <c r="B6" s="165"/>
      <c r="C6" s="165"/>
      <c r="D6" s="165"/>
      <c r="E6" s="166"/>
      <c r="F6" s="150"/>
      <c r="G6" s="152"/>
      <c r="H6" s="154"/>
      <c r="I6" s="152"/>
      <c r="J6" s="154"/>
      <c r="K6" s="152"/>
      <c r="L6" s="154"/>
      <c r="M6" s="152"/>
      <c r="N6" s="154"/>
      <c r="O6" s="152"/>
      <c r="P6" s="154"/>
    </row>
    <row r="7" spans="1:16" ht="23.1" customHeight="1">
      <c r="A7" s="155" t="s">
        <v>50</v>
      </c>
      <c r="B7" s="156"/>
      <c r="C7" s="156"/>
      <c r="D7" s="156"/>
      <c r="E7" s="157"/>
      <c r="F7" s="10">
        <f>SUM(F8:F12)</f>
        <v>912</v>
      </c>
      <c r="G7" s="9">
        <f>SUM(G8:G12)</f>
        <v>640</v>
      </c>
      <c r="H7" s="8">
        <f t="shared" ref="H7:H53" si="0">IF(G7=0,0,G7/$F7*100)</f>
        <v>70.175438596491219</v>
      </c>
      <c r="I7" s="15">
        <f>SUM(I8:I12)</f>
        <v>177</v>
      </c>
      <c r="J7" s="8">
        <f t="shared" ref="J7:J53" si="1">IF(I7=0,0,I7/$F7*100)</f>
        <v>19.407894736842106</v>
      </c>
      <c r="K7" s="15">
        <f>SUM(K8:K12)</f>
        <v>86</v>
      </c>
      <c r="L7" s="8">
        <f t="shared" ref="L7:L53" si="2">IF(K7=0,0,K7/$F7*100)</f>
        <v>9.4298245614035086</v>
      </c>
      <c r="M7" s="15">
        <f>SUM(M8:M12)</f>
        <v>6</v>
      </c>
      <c r="N7" s="8">
        <f t="shared" ref="N7:N53" si="3">IF(M7=0,0,M7/$F7*100)</f>
        <v>0.6578947368421052</v>
      </c>
      <c r="O7" s="15">
        <f>SUM(O8:O12)</f>
        <v>3</v>
      </c>
      <c r="P7" s="8">
        <f t="shared" ref="P7:P53" si="4">IF(O7=0,0,O7/$F7*100)</f>
        <v>0.3289473684210526</v>
      </c>
    </row>
    <row r="8" spans="1:16" ht="23.1" customHeight="1">
      <c r="A8" s="174" t="s">
        <v>49</v>
      </c>
      <c r="B8" s="177" t="s">
        <v>48</v>
      </c>
      <c r="C8" s="178"/>
      <c r="D8" s="178"/>
      <c r="E8" s="179"/>
      <c r="F8" s="10">
        <f t="shared" ref="F8:F53" si="5">SUM(G8,I8,K8,M8,O8)</f>
        <v>277</v>
      </c>
      <c r="G8" s="9">
        <v>277</v>
      </c>
      <c r="H8" s="8">
        <f t="shared" si="0"/>
        <v>100</v>
      </c>
      <c r="I8" s="15">
        <v>0</v>
      </c>
      <c r="J8" s="8">
        <f t="shared" si="1"/>
        <v>0</v>
      </c>
      <c r="K8" s="15">
        <v>0</v>
      </c>
      <c r="L8" s="8">
        <f t="shared" si="2"/>
        <v>0</v>
      </c>
      <c r="M8" s="15">
        <v>0</v>
      </c>
      <c r="N8" s="8">
        <f t="shared" si="3"/>
        <v>0</v>
      </c>
      <c r="O8" s="15">
        <v>0</v>
      </c>
      <c r="P8" s="8">
        <f t="shared" si="4"/>
        <v>0</v>
      </c>
    </row>
    <row r="9" spans="1:16" ht="23.1" customHeight="1">
      <c r="A9" s="175"/>
      <c r="B9" s="177" t="s">
        <v>47</v>
      </c>
      <c r="C9" s="178"/>
      <c r="D9" s="178"/>
      <c r="E9" s="179"/>
      <c r="F9" s="10">
        <f t="shared" si="5"/>
        <v>147</v>
      </c>
      <c r="G9" s="9">
        <v>125</v>
      </c>
      <c r="H9" s="8">
        <f t="shared" si="0"/>
        <v>85.034013605442169</v>
      </c>
      <c r="I9" s="15">
        <v>22</v>
      </c>
      <c r="J9" s="8">
        <f t="shared" si="1"/>
        <v>14.965986394557824</v>
      </c>
      <c r="K9" s="15">
        <v>0</v>
      </c>
      <c r="L9" s="8">
        <f t="shared" si="2"/>
        <v>0</v>
      </c>
      <c r="M9" s="15">
        <v>0</v>
      </c>
      <c r="N9" s="8">
        <f t="shared" si="3"/>
        <v>0</v>
      </c>
      <c r="O9" s="15">
        <v>0</v>
      </c>
      <c r="P9" s="8">
        <f t="shared" si="4"/>
        <v>0</v>
      </c>
    </row>
    <row r="10" spans="1:16" ht="23.1" customHeight="1">
      <c r="A10" s="175"/>
      <c r="B10" s="177" t="s">
        <v>46</v>
      </c>
      <c r="C10" s="178"/>
      <c r="D10" s="178"/>
      <c r="E10" s="179"/>
      <c r="F10" s="10">
        <f t="shared" si="5"/>
        <v>222</v>
      </c>
      <c r="G10" s="9">
        <v>119</v>
      </c>
      <c r="H10" s="8">
        <f t="shared" si="0"/>
        <v>53.603603603603602</v>
      </c>
      <c r="I10" s="15">
        <v>72</v>
      </c>
      <c r="J10" s="8">
        <f t="shared" si="1"/>
        <v>32.432432432432435</v>
      </c>
      <c r="K10" s="15">
        <v>31</v>
      </c>
      <c r="L10" s="8">
        <f t="shared" si="2"/>
        <v>13.963963963963963</v>
      </c>
      <c r="M10" s="15">
        <v>0</v>
      </c>
      <c r="N10" s="8">
        <f t="shared" si="3"/>
        <v>0</v>
      </c>
      <c r="O10" s="15">
        <v>0</v>
      </c>
      <c r="P10" s="8">
        <f t="shared" si="4"/>
        <v>0</v>
      </c>
    </row>
    <row r="11" spans="1:16" ht="23.1" customHeight="1">
      <c r="A11" s="175"/>
      <c r="B11" s="177" t="s">
        <v>45</v>
      </c>
      <c r="C11" s="178"/>
      <c r="D11" s="178"/>
      <c r="E11" s="179"/>
      <c r="F11" s="10">
        <f t="shared" si="5"/>
        <v>75</v>
      </c>
      <c r="G11" s="9">
        <v>32</v>
      </c>
      <c r="H11" s="8">
        <f t="shared" si="0"/>
        <v>42.666666666666671</v>
      </c>
      <c r="I11" s="15">
        <v>28</v>
      </c>
      <c r="J11" s="8">
        <f t="shared" si="1"/>
        <v>37.333333333333336</v>
      </c>
      <c r="K11" s="15">
        <v>13</v>
      </c>
      <c r="L11" s="8">
        <f t="shared" si="2"/>
        <v>17.333333333333336</v>
      </c>
      <c r="M11" s="15">
        <v>2</v>
      </c>
      <c r="N11" s="8">
        <f t="shared" si="3"/>
        <v>2.666666666666667</v>
      </c>
      <c r="O11" s="15">
        <v>0</v>
      </c>
      <c r="P11" s="8">
        <f t="shared" si="4"/>
        <v>0</v>
      </c>
    </row>
    <row r="12" spans="1:16" ht="23.1" customHeight="1">
      <c r="A12" s="176"/>
      <c r="B12" s="177" t="s">
        <v>44</v>
      </c>
      <c r="C12" s="178"/>
      <c r="D12" s="178"/>
      <c r="E12" s="179"/>
      <c r="F12" s="10">
        <f t="shared" si="5"/>
        <v>191</v>
      </c>
      <c r="G12" s="9">
        <v>87</v>
      </c>
      <c r="H12" s="8">
        <f t="shared" si="0"/>
        <v>45.549738219895289</v>
      </c>
      <c r="I12" s="15">
        <v>55</v>
      </c>
      <c r="J12" s="8">
        <f t="shared" si="1"/>
        <v>28.795811518324609</v>
      </c>
      <c r="K12" s="15">
        <v>42</v>
      </c>
      <c r="L12" s="8">
        <f t="shared" si="2"/>
        <v>21.98952879581152</v>
      </c>
      <c r="M12" s="15">
        <v>4</v>
      </c>
      <c r="N12" s="8">
        <f t="shared" si="3"/>
        <v>2.0942408376963351</v>
      </c>
      <c r="O12" s="15">
        <v>3</v>
      </c>
      <c r="P12" s="8">
        <f t="shared" si="4"/>
        <v>1.5706806282722512</v>
      </c>
    </row>
    <row r="13" spans="1:16" ht="23.1" customHeight="1">
      <c r="A13" s="171" t="s">
        <v>43</v>
      </c>
      <c r="B13" s="171" t="s">
        <v>42</v>
      </c>
      <c r="C13" s="13"/>
      <c r="D13" s="14" t="s">
        <v>16</v>
      </c>
      <c r="E13" s="11"/>
      <c r="F13" s="10">
        <f t="shared" si="5"/>
        <v>231</v>
      </c>
      <c r="G13" s="9">
        <f>SUM(G14:G37)</f>
        <v>110</v>
      </c>
      <c r="H13" s="8">
        <f t="shared" si="0"/>
        <v>47.619047619047613</v>
      </c>
      <c r="I13" s="15">
        <f>SUM(I14:I37)</f>
        <v>84</v>
      </c>
      <c r="J13" s="8">
        <f t="shared" si="1"/>
        <v>36.363636363636367</v>
      </c>
      <c r="K13" s="15">
        <f>SUM(K14:K37)</f>
        <v>36</v>
      </c>
      <c r="L13" s="8">
        <f t="shared" si="2"/>
        <v>15.584415584415584</v>
      </c>
      <c r="M13" s="15">
        <f>SUM(M14:M37)</f>
        <v>1</v>
      </c>
      <c r="N13" s="8">
        <f t="shared" si="3"/>
        <v>0.4329004329004329</v>
      </c>
      <c r="O13" s="15">
        <f>SUM(O14:O37)</f>
        <v>0</v>
      </c>
      <c r="P13" s="8">
        <f t="shared" si="4"/>
        <v>0</v>
      </c>
    </row>
    <row r="14" spans="1:16" ht="23.1" customHeight="1">
      <c r="A14" s="172"/>
      <c r="B14" s="172"/>
      <c r="C14" s="13"/>
      <c r="D14" s="14" t="s">
        <v>41</v>
      </c>
      <c r="E14" s="11"/>
      <c r="F14" s="10">
        <f t="shared" si="5"/>
        <v>27</v>
      </c>
      <c r="G14" s="9">
        <v>8</v>
      </c>
      <c r="H14" s="8">
        <f t="shared" si="0"/>
        <v>29.629629629629626</v>
      </c>
      <c r="I14" s="15">
        <v>8</v>
      </c>
      <c r="J14" s="8">
        <f t="shared" si="1"/>
        <v>29.629629629629626</v>
      </c>
      <c r="K14" s="15">
        <v>11</v>
      </c>
      <c r="L14" s="8">
        <f t="shared" si="2"/>
        <v>40.74074074074074</v>
      </c>
      <c r="M14" s="15">
        <v>0</v>
      </c>
      <c r="N14" s="8">
        <f t="shared" si="3"/>
        <v>0</v>
      </c>
      <c r="O14" s="15">
        <v>0</v>
      </c>
      <c r="P14" s="8">
        <f t="shared" si="4"/>
        <v>0</v>
      </c>
    </row>
    <row r="15" spans="1:16" ht="23.1" customHeight="1">
      <c r="A15" s="172"/>
      <c r="B15" s="172"/>
      <c r="C15" s="13"/>
      <c r="D15" s="14" t="s">
        <v>40</v>
      </c>
      <c r="E15" s="11"/>
      <c r="F15" s="10">
        <f t="shared" si="5"/>
        <v>4</v>
      </c>
      <c r="G15" s="9">
        <v>4</v>
      </c>
      <c r="H15" s="8">
        <f t="shared" si="0"/>
        <v>100</v>
      </c>
      <c r="I15" s="15">
        <v>0</v>
      </c>
      <c r="J15" s="8">
        <f t="shared" si="1"/>
        <v>0</v>
      </c>
      <c r="K15" s="15">
        <v>0</v>
      </c>
      <c r="L15" s="8">
        <f t="shared" si="2"/>
        <v>0</v>
      </c>
      <c r="M15" s="15">
        <v>0</v>
      </c>
      <c r="N15" s="8">
        <f t="shared" si="3"/>
        <v>0</v>
      </c>
      <c r="O15" s="15">
        <v>0</v>
      </c>
      <c r="P15" s="8">
        <f t="shared" si="4"/>
        <v>0</v>
      </c>
    </row>
    <row r="16" spans="1:16" ht="23.1" customHeight="1">
      <c r="A16" s="172"/>
      <c r="B16" s="172"/>
      <c r="C16" s="13"/>
      <c r="D16" s="14" t="s">
        <v>39</v>
      </c>
      <c r="E16" s="11"/>
      <c r="F16" s="10">
        <f t="shared" si="5"/>
        <v>20</v>
      </c>
      <c r="G16" s="9">
        <v>9</v>
      </c>
      <c r="H16" s="8">
        <f t="shared" si="0"/>
        <v>45</v>
      </c>
      <c r="I16" s="15">
        <v>5</v>
      </c>
      <c r="J16" s="8">
        <f t="shared" si="1"/>
        <v>25</v>
      </c>
      <c r="K16" s="15">
        <v>6</v>
      </c>
      <c r="L16" s="8">
        <f t="shared" si="2"/>
        <v>30</v>
      </c>
      <c r="M16" s="15">
        <v>0</v>
      </c>
      <c r="N16" s="8">
        <f t="shared" si="3"/>
        <v>0</v>
      </c>
      <c r="O16" s="15">
        <v>0</v>
      </c>
      <c r="P16" s="8">
        <f t="shared" si="4"/>
        <v>0</v>
      </c>
    </row>
    <row r="17" spans="1:16" ht="23.1" customHeight="1">
      <c r="A17" s="172"/>
      <c r="B17" s="172"/>
      <c r="C17" s="13"/>
      <c r="D17" s="14" t="s">
        <v>38</v>
      </c>
      <c r="E17" s="11"/>
      <c r="F17" s="10">
        <f t="shared" si="5"/>
        <v>2</v>
      </c>
      <c r="G17" s="9">
        <v>2</v>
      </c>
      <c r="H17" s="8">
        <f t="shared" si="0"/>
        <v>100</v>
      </c>
      <c r="I17" s="15">
        <v>0</v>
      </c>
      <c r="J17" s="8">
        <f t="shared" si="1"/>
        <v>0</v>
      </c>
      <c r="K17" s="15">
        <v>0</v>
      </c>
      <c r="L17" s="8">
        <f t="shared" si="2"/>
        <v>0</v>
      </c>
      <c r="M17" s="15">
        <v>0</v>
      </c>
      <c r="N17" s="8">
        <f t="shared" si="3"/>
        <v>0</v>
      </c>
      <c r="O17" s="15">
        <v>0</v>
      </c>
      <c r="P17" s="8">
        <f t="shared" si="4"/>
        <v>0</v>
      </c>
    </row>
    <row r="18" spans="1:16" ht="23.1" customHeight="1">
      <c r="A18" s="172"/>
      <c r="B18" s="172"/>
      <c r="C18" s="13"/>
      <c r="D18" s="14" t="s">
        <v>37</v>
      </c>
      <c r="E18" s="11"/>
      <c r="F18" s="10">
        <f t="shared" si="5"/>
        <v>5</v>
      </c>
      <c r="G18" s="9">
        <v>2</v>
      </c>
      <c r="H18" s="8">
        <f t="shared" si="0"/>
        <v>40</v>
      </c>
      <c r="I18" s="15">
        <v>3</v>
      </c>
      <c r="J18" s="8">
        <f t="shared" si="1"/>
        <v>60</v>
      </c>
      <c r="K18" s="15">
        <v>0</v>
      </c>
      <c r="L18" s="8">
        <f t="shared" si="2"/>
        <v>0</v>
      </c>
      <c r="M18" s="15">
        <v>0</v>
      </c>
      <c r="N18" s="8">
        <f t="shared" si="3"/>
        <v>0</v>
      </c>
      <c r="O18" s="15">
        <v>0</v>
      </c>
      <c r="P18" s="8">
        <f t="shared" si="4"/>
        <v>0</v>
      </c>
    </row>
    <row r="19" spans="1:16" ht="23.1" customHeight="1">
      <c r="A19" s="172"/>
      <c r="B19" s="172"/>
      <c r="C19" s="13"/>
      <c r="D19" s="14" t="s">
        <v>36</v>
      </c>
      <c r="E19" s="11"/>
      <c r="F19" s="10">
        <f t="shared" si="5"/>
        <v>1</v>
      </c>
      <c r="G19" s="9">
        <v>0</v>
      </c>
      <c r="H19" s="8">
        <f t="shared" si="0"/>
        <v>0</v>
      </c>
      <c r="I19" s="15">
        <v>1</v>
      </c>
      <c r="J19" s="8">
        <f t="shared" si="1"/>
        <v>100</v>
      </c>
      <c r="K19" s="15">
        <v>0</v>
      </c>
      <c r="L19" s="8">
        <f t="shared" si="2"/>
        <v>0</v>
      </c>
      <c r="M19" s="15">
        <v>0</v>
      </c>
      <c r="N19" s="8">
        <f t="shared" si="3"/>
        <v>0</v>
      </c>
      <c r="O19" s="15">
        <v>0</v>
      </c>
      <c r="P19" s="8">
        <f t="shared" si="4"/>
        <v>0</v>
      </c>
    </row>
    <row r="20" spans="1:16" ht="23.1" customHeight="1">
      <c r="A20" s="172"/>
      <c r="B20" s="172"/>
      <c r="C20" s="13"/>
      <c r="D20" s="14" t="s">
        <v>35</v>
      </c>
      <c r="E20" s="11"/>
      <c r="F20" s="10">
        <f t="shared" si="5"/>
        <v>5</v>
      </c>
      <c r="G20" s="9">
        <v>2</v>
      </c>
      <c r="H20" s="8">
        <f t="shared" si="0"/>
        <v>40</v>
      </c>
      <c r="I20" s="15">
        <v>3</v>
      </c>
      <c r="J20" s="8">
        <f t="shared" si="1"/>
        <v>60</v>
      </c>
      <c r="K20" s="15">
        <v>0</v>
      </c>
      <c r="L20" s="8">
        <f t="shared" si="2"/>
        <v>0</v>
      </c>
      <c r="M20" s="15">
        <v>0</v>
      </c>
      <c r="N20" s="8">
        <f t="shared" si="3"/>
        <v>0</v>
      </c>
      <c r="O20" s="15">
        <v>0</v>
      </c>
      <c r="P20" s="8">
        <f t="shared" si="4"/>
        <v>0</v>
      </c>
    </row>
    <row r="21" spans="1:16" ht="23.1" customHeight="1">
      <c r="A21" s="172"/>
      <c r="B21" s="172"/>
      <c r="C21" s="13"/>
      <c r="D21" s="14" t="s">
        <v>34</v>
      </c>
      <c r="E21" s="11"/>
      <c r="F21" s="10">
        <f t="shared" si="5"/>
        <v>11</v>
      </c>
      <c r="G21" s="9">
        <v>4</v>
      </c>
      <c r="H21" s="8">
        <f t="shared" si="0"/>
        <v>36.363636363636367</v>
      </c>
      <c r="I21" s="15">
        <v>4</v>
      </c>
      <c r="J21" s="8">
        <f t="shared" si="1"/>
        <v>36.363636363636367</v>
      </c>
      <c r="K21" s="15">
        <v>3</v>
      </c>
      <c r="L21" s="8">
        <f t="shared" si="2"/>
        <v>27.27272727272727</v>
      </c>
      <c r="M21" s="15">
        <v>0</v>
      </c>
      <c r="N21" s="8">
        <f t="shared" si="3"/>
        <v>0</v>
      </c>
      <c r="O21" s="15">
        <v>0</v>
      </c>
      <c r="P21" s="8">
        <f t="shared" si="4"/>
        <v>0</v>
      </c>
    </row>
    <row r="22" spans="1:16" ht="23.1" customHeight="1">
      <c r="A22" s="172"/>
      <c r="B22" s="172"/>
      <c r="C22" s="13"/>
      <c r="D22" s="14" t="s">
        <v>33</v>
      </c>
      <c r="E22" s="11"/>
      <c r="F22" s="10">
        <f t="shared" si="5"/>
        <v>1</v>
      </c>
      <c r="G22" s="9">
        <v>1</v>
      </c>
      <c r="H22" s="8">
        <f t="shared" si="0"/>
        <v>100</v>
      </c>
      <c r="I22" s="15">
        <v>0</v>
      </c>
      <c r="J22" s="8">
        <f t="shared" si="1"/>
        <v>0</v>
      </c>
      <c r="K22" s="15">
        <v>0</v>
      </c>
      <c r="L22" s="8">
        <f t="shared" si="2"/>
        <v>0</v>
      </c>
      <c r="M22" s="15">
        <v>0</v>
      </c>
      <c r="N22" s="8">
        <f t="shared" si="3"/>
        <v>0</v>
      </c>
      <c r="O22" s="15">
        <v>0</v>
      </c>
      <c r="P22" s="8">
        <f t="shared" si="4"/>
        <v>0</v>
      </c>
    </row>
    <row r="23" spans="1:16" ht="23.1" customHeight="1">
      <c r="A23" s="172"/>
      <c r="B23" s="172"/>
      <c r="C23" s="13"/>
      <c r="D23" s="14" t="s">
        <v>32</v>
      </c>
      <c r="E23" s="11"/>
      <c r="F23" s="10">
        <f t="shared" si="5"/>
        <v>8</v>
      </c>
      <c r="G23" s="9">
        <v>3</v>
      </c>
      <c r="H23" s="8">
        <f t="shared" si="0"/>
        <v>37.5</v>
      </c>
      <c r="I23" s="15">
        <v>4</v>
      </c>
      <c r="J23" s="8">
        <f t="shared" si="1"/>
        <v>50</v>
      </c>
      <c r="K23" s="15">
        <v>1</v>
      </c>
      <c r="L23" s="8">
        <f t="shared" si="2"/>
        <v>12.5</v>
      </c>
      <c r="M23" s="15">
        <v>0</v>
      </c>
      <c r="N23" s="8">
        <f t="shared" si="3"/>
        <v>0</v>
      </c>
      <c r="O23" s="15">
        <v>0</v>
      </c>
      <c r="P23" s="8">
        <f t="shared" si="4"/>
        <v>0</v>
      </c>
    </row>
    <row r="24" spans="1:16" ht="23.1" customHeight="1">
      <c r="A24" s="172"/>
      <c r="B24" s="172"/>
      <c r="C24" s="13"/>
      <c r="D24" s="14" t="s">
        <v>31</v>
      </c>
      <c r="E24" s="11"/>
      <c r="F24" s="10">
        <f t="shared" si="5"/>
        <v>1</v>
      </c>
      <c r="G24" s="33">
        <v>1</v>
      </c>
      <c r="H24" s="8">
        <f t="shared" si="0"/>
        <v>100</v>
      </c>
      <c r="I24" s="34">
        <v>0</v>
      </c>
      <c r="J24" s="8">
        <f t="shared" si="1"/>
        <v>0</v>
      </c>
      <c r="K24" s="34">
        <v>0</v>
      </c>
      <c r="L24" s="8">
        <f t="shared" si="2"/>
        <v>0</v>
      </c>
      <c r="M24" s="34">
        <v>0</v>
      </c>
      <c r="N24" s="8">
        <f t="shared" si="3"/>
        <v>0</v>
      </c>
      <c r="O24" s="34">
        <v>0</v>
      </c>
      <c r="P24" s="8">
        <f t="shared" si="4"/>
        <v>0</v>
      </c>
    </row>
    <row r="25" spans="1:16" ht="23.1" customHeight="1">
      <c r="A25" s="172"/>
      <c r="B25" s="172"/>
      <c r="C25" s="13"/>
      <c r="D25" s="12" t="s">
        <v>30</v>
      </c>
      <c r="E25" s="11"/>
      <c r="F25" s="10">
        <f t="shared" si="5"/>
        <v>2</v>
      </c>
      <c r="G25" s="9">
        <v>1</v>
      </c>
      <c r="H25" s="8">
        <f t="shared" si="0"/>
        <v>50</v>
      </c>
      <c r="I25" s="15">
        <v>1</v>
      </c>
      <c r="J25" s="8">
        <f t="shared" si="1"/>
        <v>50</v>
      </c>
      <c r="K25" s="15">
        <v>0</v>
      </c>
      <c r="L25" s="8">
        <f t="shared" si="2"/>
        <v>0</v>
      </c>
      <c r="M25" s="15">
        <v>0</v>
      </c>
      <c r="N25" s="8">
        <f t="shared" si="3"/>
        <v>0</v>
      </c>
      <c r="O25" s="15">
        <v>0</v>
      </c>
      <c r="P25" s="8">
        <f t="shared" si="4"/>
        <v>0</v>
      </c>
    </row>
    <row r="26" spans="1:16" ht="23.1" customHeight="1">
      <c r="A26" s="172"/>
      <c r="B26" s="172"/>
      <c r="C26" s="13"/>
      <c r="D26" s="111" t="s">
        <v>29</v>
      </c>
      <c r="E26" s="112"/>
      <c r="F26" s="31">
        <f t="shared" si="5"/>
        <v>6</v>
      </c>
      <c r="G26" s="30">
        <v>3</v>
      </c>
      <c r="H26" s="113">
        <f t="shared" si="0"/>
        <v>50</v>
      </c>
      <c r="I26" s="29">
        <v>1</v>
      </c>
      <c r="J26" s="8">
        <f t="shared" si="1"/>
        <v>16.666666666666664</v>
      </c>
      <c r="K26" s="15">
        <v>2</v>
      </c>
      <c r="L26" s="8">
        <f t="shared" si="2"/>
        <v>33.333333333333329</v>
      </c>
      <c r="M26" s="15">
        <v>0</v>
      </c>
      <c r="N26" s="8">
        <f t="shared" si="3"/>
        <v>0</v>
      </c>
      <c r="O26" s="15">
        <v>0</v>
      </c>
      <c r="P26" s="8">
        <f t="shared" si="4"/>
        <v>0</v>
      </c>
    </row>
    <row r="27" spans="1:16" ht="23.1" customHeight="1">
      <c r="A27" s="172"/>
      <c r="B27" s="172"/>
      <c r="C27" s="13"/>
      <c r="D27" s="14" t="s">
        <v>28</v>
      </c>
      <c r="E27" s="11"/>
      <c r="F27" s="10">
        <f t="shared" si="5"/>
        <v>3</v>
      </c>
      <c r="G27" s="9">
        <v>2</v>
      </c>
      <c r="H27" s="8">
        <f t="shared" si="0"/>
        <v>66.666666666666657</v>
      </c>
      <c r="I27" s="15">
        <v>1</v>
      </c>
      <c r="J27" s="8">
        <f t="shared" si="1"/>
        <v>33.333333333333329</v>
      </c>
      <c r="K27" s="15">
        <v>0</v>
      </c>
      <c r="L27" s="8">
        <f t="shared" si="2"/>
        <v>0</v>
      </c>
      <c r="M27" s="15">
        <v>0</v>
      </c>
      <c r="N27" s="8">
        <f t="shared" si="3"/>
        <v>0</v>
      </c>
      <c r="O27" s="15">
        <v>0</v>
      </c>
      <c r="P27" s="8">
        <f t="shared" si="4"/>
        <v>0</v>
      </c>
    </row>
    <row r="28" spans="1:16" ht="23.1" customHeight="1">
      <c r="A28" s="172"/>
      <c r="B28" s="172"/>
      <c r="C28" s="13"/>
      <c r="D28" s="14" t="s">
        <v>27</v>
      </c>
      <c r="E28" s="11"/>
      <c r="F28" s="10">
        <f t="shared" si="5"/>
        <v>5</v>
      </c>
      <c r="G28" s="9">
        <v>4</v>
      </c>
      <c r="H28" s="8">
        <f t="shared" si="0"/>
        <v>80</v>
      </c>
      <c r="I28" s="15">
        <v>1</v>
      </c>
      <c r="J28" s="8">
        <f t="shared" si="1"/>
        <v>20</v>
      </c>
      <c r="K28" s="15">
        <v>0</v>
      </c>
      <c r="L28" s="8">
        <f t="shared" si="2"/>
        <v>0</v>
      </c>
      <c r="M28" s="15">
        <v>0</v>
      </c>
      <c r="N28" s="8">
        <f t="shared" si="3"/>
        <v>0</v>
      </c>
      <c r="O28" s="15">
        <v>0</v>
      </c>
      <c r="P28" s="8">
        <f t="shared" si="4"/>
        <v>0</v>
      </c>
    </row>
    <row r="29" spans="1:16" ht="23.1" customHeight="1">
      <c r="A29" s="172"/>
      <c r="B29" s="172"/>
      <c r="C29" s="13"/>
      <c r="D29" s="14" t="s">
        <v>26</v>
      </c>
      <c r="E29" s="11"/>
      <c r="F29" s="10">
        <f t="shared" si="5"/>
        <v>15</v>
      </c>
      <c r="G29" s="9">
        <v>12</v>
      </c>
      <c r="H29" s="8">
        <f t="shared" si="0"/>
        <v>80</v>
      </c>
      <c r="I29" s="15">
        <v>3</v>
      </c>
      <c r="J29" s="8">
        <f t="shared" si="1"/>
        <v>20</v>
      </c>
      <c r="K29" s="15">
        <v>0</v>
      </c>
      <c r="L29" s="8">
        <f t="shared" si="2"/>
        <v>0</v>
      </c>
      <c r="M29" s="15">
        <v>0</v>
      </c>
      <c r="N29" s="8">
        <f t="shared" si="3"/>
        <v>0</v>
      </c>
      <c r="O29" s="15">
        <v>0</v>
      </c>
      <c r="P29" s="8">
        <f t="shared" si="4"/>
        <v>0</v>
      </c>
    </row>
    <row r="30" spans="1:16" ht="23.1" customHeight="1">
      <c r="A30" s="172"/>
      <c r="B30" s="172"/>
      <c r="C30" s="13"/>
      <c r="D30" s="14" t="s">
        <v>25</v>
      </c>
      <c r="E30" s="11"/>
      <c r="F30" s="10">
        <f t="shared" si="5"/>
        <v>5</v>
      </c>
      <c r="G30" s="9">
        <v>4</v>
      </c>
      <c r="H30" s="8">
        <f t="shared" si="0"/>
        <v>80</v>
      </c>
      <c r="I30" s="15">
        <v>0</v>
      </c>
      <c r="J30" s="8">
        <f t="shared" si="1"/>
        <v>0</v>
      </c>
      <c r="K30" s="15">
        <v>1</v>
      </c>
      <c r="L30" s="8">
        <f t="shared" si="2"/>
        <v>20</v>
      </c>
      <c r="M30" s="15">
        <v>0</v>
      </c>
      <c r="N30" s="8">
        <f t="shared" si="3"/>
        <v>0</v>
      </c>
      <c r="O30" s="15">
        <v>0</v>
      </c>
      <c r="P30" s="8">
        <f t="shared" si="4"/>
        <v>0</v>
      </c>
    </row>
    <row r="31" spans="1:16" ht="23.1" customHeight="1">
      <c r="A31" s="172"/>
      <c r="B31" s="172"/>
      <c r="C31" s="13"/>
      <c r="D31" s="14" t="s">
        <v>24</v>
      </c>
      <c r="E31" s="11"/>
      <c r="F31" s="10">
        <f t="shared" si="5"/>
        <v>31</v>
      </c>
      <c r="G31" s="9">
        <v>22</v>
      </c>
      <c r="H31" s="8">
        <f t="shared" si="0"/>
        <v>70.967741935483872</v>
      </c>
      <c r="I31" s="15">
        <v>9</v>
      </c>
      <c r="J31" s="8">
        <f t="shared" si="1"/>
        <v>29.032258064516132</v>
      </c>
      <c r="K31" s="15">
        <v>0</v>
      </c>
      <c r="L31" s="8">
        <f t="shared" si="2"/>
        <v>0</v>
      </c>
      <c r="M31" s="15">
        <v>0</v>
      </c>
      <c r="N31" s="8">
        <f t="shared" si="3"/>
        <v>0</v>
      </c>
      <c r="O31" s="15">
        <v>0</v>
      </c>
      <c r="P31" s="8">
        <f t="shared" si="4"/>
        <v>0</v>
      </c>
    </row>
    <row r="32" spans="1:16" ht="23.1" customHeight="1">
      <c r="A32" s="172"/>
      <c r="B32" s="172"/>
      <c r="C32" s="13"/>
      <c r="D32" s="14" t="s">
        <v>23</v>
      </c>
      <c r="E32" s="11"/>
      <c r="F32" s="10">
        <f t="shared" si="5"/>
        <v>10</v>
      </c>
      <c r="G32" s="9">
        <v>3</v>
      </c>
      <c r="H32" s="8">
        <f t="shared" si="0"/>
        <v>30</v>
      </c>
      <c r="I32" s="15">
        <v>6</v>
      </c>
      <c r="J32" s="8">
        <f t="shared" si="1"/>
        <v>60</v>
      </c>
      <c r="K32" s="15">
        <v>1</v>
      </c>
      <c r="L32" s="8">
        <f t="shared" si="2"/>
        <v>10</v>
      </c>
      <c r="M32" s="15">
        <v>0</v>
      </c>
      <c r="N32" s="8">
        <f t="shared" si="3"/>
        <v>0</v>
      </c>
      <c r="O32" s="15">
        <v>0</v>
      </c>
      <c r="P32" s="8">
        <f t="shared" si="4"/>
        <v>0</v>
      </c>
    </row>
    <row r="33" spans="1:16" ht="24" customHeight="1">
      <c r="A33" s="172"/>
      <c r="B33" s="172"/>
      <c r="C33" s="13"/>
      <c r="D33" s="14" t="s">
        <v>22</v>
      </c>
      <c r="E33" s="11"/>
      <c r="F33" s="10">
        <f t="shared" si="5"/>
        <v>28</v>
      </c>
      <c r="G33" s="9">
        <v>5</v>
      </c>
      <c r="H33" s="8">
        <f t="shared" si="0"/>
        <v>17.857142857142858</v>
      </c>
      <c r="I33" s="15">
        <v>18</v>
      </c>
      <c r="J33" s="8">
        <f t="shared" si="1"/>
        <v>64.285714285714292</v>
      </c>
      <c r="K33" s="15">
        <v>4</v>
      </c>
      <c r="L33" s="8">
        <f t="shared" si="2"/>
        <v>14.285714285714285</v>
      </c>
      <c r="M33" s="15">
        <v>1</v>
      </c>
      <c r="N33" s="8">
        <f t="shared" si="3"/>
        <v>3.5714285714285712</v>
      </c>
      <c r="O33" s="15">
        <v>0</v>
      </c>
      <c r="P33" s="8">
        <f t="shared" si="4"/>
        <v>0</v>
      </c>
    </row>
    <row r="34" spans="1:16" ht="23.1" customHeight="1">
      <c r="A34" s="172"/>
      <c r="B34" s="172"/>
      <c r="C34" s="13"/>
      <c r="D34" s="14" t="s">
        <v>21</v>
      </c>
      <c r="E34" s="11"/>
      <c r="F34" s="10">
        <f t="shared" si="5"/>
        <v>13</v>
      </c>
      <c r="G34" s="9">
        <v>6</v>
      </c>
      <c r="H34" s="8">
        <f t="shared" si="0"/>
        <v>46.153846153846153</v>
      </c>
      <c r="I34" s="15">
        <v>3</v>
      </c>
      <c r="J34" s="8">
        <f t="shared" si="1"/>
        <v>23.076923076923077</v>
      </c>
      <c r="K34" s="15">
        <v>4</v>
      </c>
      <c r="L34" s="8">
        <f t="shared" si="2"/>
        <v>30.76923076923077</v>
      </c>
      <c r="M34" s="15">
        <v>0</v>
      </c>
      <c r="N34" s="8">
        <f t="shared" si="3"/>
        <v>0</v>
      </c>
      <c r="O34" s="15">
        <v>0</v>
      </c>
      <c r="P34" s="8">
        <f t="shared" si="4"/>
        <v>0</v>
      </c>
    </row>
    <row r="35" spans="1:16" ht="23.1" customHeight="1">
      <c r="A35" s="172"/>
      <c r="B35" s="172"/>
      <c r="C35" s="13"/>
      <c r="D35" s="14" t="s">
        <v>20</v>
      </c>
      <c r="E35" s="11"/>
      <c r="F35" s="10">
        <f t="shared" si="5"/>
        <v>8</v>
      </c>
      <c r="G35" s="9">
        <v>2</v>
      </c>
      <c r="H35" s="8">
        <f t="shared" si="0"/>
        <v>25</v>
      </c>
      <c r="I35" s="15">
        <v>5</v>
      </c>
      <c r="J35" s="8">
        <f t="shared" si="1"/>
        <v>62.5</v>
      </c>
      <c r="K35" s="15">
        <v>1</v>
      </c>
      <c r="L35" s="8">
        <f t="shared" si="2"/>
        <v>12.5</v>
      </c>
      <c r="M35" s="15">
        <v>0</v>
      </c>
      <c r="N35" s="8">
        <f t="shared" si="3"/>
        <v>0</v>
      </c>
      <c r="O35" s="15">
        <v>0</v>
      </c>
      <c r="P35" s="8">
        <f t="shared" si="4"/>
        <v>0</v>
      </c>
    </row>
    <row r="36" spans="1:16" ht="23.1" customHeight="1">
      <c r="A36" s="172"/>
      <c r="B36" s="172"/>
      <c r="C36" s="13"/>
      <c r="D36" s="14" t="s">
        <v>19</v>
      </c>
      <c r="E36" s="11"/>
      <c r="F36" s="10">
        <f t="shared" si="5"/>
        <v>15</v>
      </c>
      <c r="G36" s="9">
        <v>8</v>
      </c>
      <c r="H36" s="8">
        <f t="shared" si="0"/>
        <v>53.333333333333336</v>
      </c>
      <c r="I36" s="15">
        <v>6</v>
      </c>
      <c r="J36" s="8">
        <f t="shared" si="1"/>
        <v>40</v>
      </c>
      <c r="K36" s="15">
        <v>1</v>
      </c>
      <c r="L36" s="8">
        <f t="shared" si="2"/>
        <v>6.666666666666667</v>
      </c>
      <c r="M36" s="15">
        <v>0</v>
      </c>
      <c r="N36" s="8">
        <f t="shared" si="3"/>
        <v>0</v>
      </c>
      <c r="O36" s="15">
        <v>0</v>
      </c>
      <c r="P36" s="8">
        <f t="shared" si="4"/>
        <v>0</v>
      </c>
    </row>
    <row r="37" spans="1:16" ht="23.1" customHeight="1">
      <c r="A37" s="172"/>
      <c r="B37" s="173"/>
      <c r="C37" s="13"/>
      <c r="D37" s="14" t="s">
        <v>18</v>
      </c>
      <c r="E37" s="11"/>
      <c r="F37" s="10">
        <f t="shared" si="5"/>
        <v>5</v>
      </c>
      <c r="G37" s="9">
        <v>2</v>
      </c>
      <c r="H37" s="8">
        <f t="shared" si="0"/>
        <v>40</v>
      </c>
      <c r="I37" s="15">
        <v>2</v>
      </c>
      <c r="J37" s="8">
        <f t="shared" si="1"/>
        <v>40</v>
      </c>
      <c r="K37" s="15">
        <v>1</v>
      </c>
      <c r="L37" s="8">
        <f t="shared" si="2"/>
        <v>20</v>
      </c>
      <c r="M37" s="15">
        <v>0</v>
      </c>
      <c r="N37" s="8">
        <f t="shared" si="3"/>
        <v>0</v>
      </c>
      <c r="O37" s="15">
        <v>0</v>
      </c>
      <c r="P37" s="8">
        <f t="shared" si="4"/>
        <v>0</v>
      </c>
    </row>
    <row r="38" spans="1:16" ht="23.1" customHeight="1">
      <c r="A38" s="172"/>
      <c r="B38" s="171" t="s">
        <v>17</v>
      </c>
      <c r="C38" s="13"/>
      <c r="D38" s="14" t="s">
        <v>16</v>
      </c>
      <c r="E38" s="11"/>
      <c r="F38" s="10">
        <f t="shared" si="5"/>
        <v>681</v>
      </c>
      <c r="G38" s="9">
        <f>SUM(G39:G53)</f>
        <v>530</v>
      </c>
      <c r="H38" s="8">
        <f t="shared" si="0"/>
        <v>77.826725403817917</v>
      </c>
      <c r="I38" s="15">
        <f>SUM(I39:I53)</f>
        <v>93</v>
      </c>
      <c r="J38" s="8">
        <f t="shared" si="1"/>
        <v>13.656387665198238</v>
      </c>
      <c r="K38" s="15">
        <f>SUM(K39:K53)</f>
        <v>50</v>
      </c>
      <c r="L38" s="8">
        <f t="shared" si="2"/>
        <v>7.3421439060205582</v>
      </c>
      <c r="M38" s="15">
        <f>SUM(M39:M53)</f>
        <v>5</v>
      </c>
      <c r="N38" s="8">
        <f t="shared" si="3"/>
        <v>0.73421439060205573</v>
      </c>
      <c r="O38" s="15">
        <f>SUM(O39:O53)</f>
        <v>3</v>
      </c>
      <c r="P38" s="8">
        <f t="shared" si="4"/>
        <v>0.44052863436123352</v>
      </c>
    </row>
    <row r="39" spans="1:16" ht="23.1" customHeight="1">
      <c r="A39" s="172"/>
      <c r="B39" s="172"/>
      <c r="C39" s="13"/>
      <c r="D39" s="14" t="s">
        <v>15</v>
      </c>
      <c r="E39" s="11"/>
      <c r="F39" s="10">
        <f t="shared" si="5"/>
        <v>6</v>
      </c>
      <c r="G39" s="9">
        <v>6</v>
      </c>
      <c r="H39" s="8">
        <f t="shared" si="0"/>
        <v>100</v>
      </c>
      <c r="I39" s="15">
        <v>0</v>
      </c>
      <c r="J39" s="8">
        <f t="shared" si="1"/>
        <v>0</v>
      </c>
      <c r="K39" s="15">
        <v>0</v>
      </c>
      <c r="L39" s="8">
        <f t="shared" si="2"/>
        <v>0</v>
      </c>
      <c r="M39" s="15">
        <v>0</v>
      </c>
      <c r="N39" s="8">
        <f t="shared" si="3"/>
        <v>0</v>
      </c>
      <c r="O39" s="15">
        <v>0</v>
      </c>
      <c r="P39" s="8">
        <f t="shared" si="4"/>
        <v>0</v>
      </c>
    </row>
    <row r="40" spans="1:16" ht="23.1" customHeight="1">
      <c r="A40" s="172"/>
      <c r="B40" s="172"/>
      <c r="C40" s="13"/>
      <c r="D40" s="14" t="s">
        <v>14</v>
      </c>
      <c r="E40" s="11"/>
      <c r="F40" s="10">
        <f t="shared" si="5"/>
        <v>84</v>
      </c>
      <c r="G40" s="9">
        <v>82</v>
      </c>
      <c r="H40" s="8">
        <f t="shared" si="0"/>
        <v>97.61904761904762</v>
      </c>
      <c r="I40" s="15">
        <v>2</v>
      </c>
      <c r="J40" s="8">
        <f t="shared" si="1"/>
        <v>2.3809523809523809</v>
      </c>
      <c r="K40" s="15">
        <v>0</v>
      </c>
      <c r="L40" s="8">
        <f t="shared" si="2"/>
        <v>0</v>
      </c>
      <c r="M40" s="15">
        <v>0</v>
      </c>
      <c r="N40" s="8">
        <f t="shared" si="3"/>
        <v>0</v>
      </c>
      <c r="O40" s="15">
        <v>0</v>
      </c>
      <c r="P40" s="8">
        <f t="shared" si="4"/>
        <v>0</v>
      </c>
    </row>
    <row r="41" spans="1:16" ht="23.1" customHeight="1">
      <c r="A41" s="172"/>
      <c r="B41" s="172"/>
      <c r="C41" s="13"/>
      <c r="D41" s="14" t="s">
        <v>13</v>
      </c>
      <c r="E41" s="11"/>
      <c r="F41" s="10">
        <f t="shared" si="5"/>
        <v>24</v>
      </c>
      <c r="G41" s="9">
        <v>24</v>
      </c>
      <c r="H41" s="8">
        <f t="shared" si="0"/>
        <v>100</v>
      </c>
      <c r="I41" s="15">
        <v>0</v>
      </c>
      <c r="J41" s="8">
        <f t="shared" si="1"/>
        <v>0</v>
      </c>
      <c r="K41" s="15">
        <v>0</v>
      </c>
      <c r="L41" s="8">
        <f t="shared" si="2"/>
        <v>0</v>
      </c>
      <c r="M41" s="15">
        <v>0</v>
      </c>
      <c r="N41" s="8">
        <f t="shared" si="3"/>
        <v>0</v>
      </c>
      <c r="O41" s="15">
        <v>0</v>
      </c>
      <c r="P41" s="8">
        <f t="shared" si="4"/>
        <v>0</v>
      </c>
    </row>
    <row r="42" spans="1:16" ht="23.1" customHeight="1">
      <c r="A42" s="172"/>
      <c r="B42" s="172"/>
      <c r="C42" s="13"/>
      <c r="D42" s="14" t="s">
        <v>12</v>
      </c>
      <c r="E42" s="11"/>
      <c r="F42" s="10">
        <f t="shared" si="5"/>
        <v>8</v>
      </c>
      <c r="G42" s="9">
        <v>7</v>
      </c>
      <c r="H42" s="8">
        <f t="shared" si="0"/>
        <v>87.5</v>
      </c>
      <c r="I42" s="15">
        <v>0</v>
      </c>
      <c r="J42" s="8">
        <f t="shared" si="1"/>
        <v>0</v>
      </c>
      <c r="K42" s="15">
        <v>1</v>
      </c>
      <c r="L42" s="8">
        <f t="shared" si="2"/>
        <v>12.5</v>
      </c>
      <c r="M42" s="15">
        <v>0</v>
      </c>
      <c r="N42" s="8">
        <f t="shared" si="3"/>
        <v>0</v>
      </c>
      <c r="O42" s="15">
        <v>0</v>
      </c>
      <c r="P42" s="8">
        <f t="shared" si="4"/>
        <v>0</v>
      </c>
    </row>
    <row r="43" spans="1:16" ht="23.1" customHeight="1">
      <c r="A43" s="172"/>
      <c r="B43" s="172"/>
      <c r="C43" s="13"/>
      <c r="D43" s="14" t="s">
        <v>11</v>
      </c>
      <c r="E43" s="11"/>
      <c r="F43" s="10">
        <f t="shared" si="5"/>
        <v>33</v>
      </c>
      <c r="G43" s="9">
        <v>29</v>
      </c>
      <c r="H43" s="8">
        <f t="shared" si="0"/>
        <v>87.878787878787875</v>
      </c>
      <c r="I43" s="15">
        <v>4</v>
      </c>
      <c r="J43" s="8">
        <f t="shared" si="1"/>
        <v>12.121212121212121</v>
      </c>
      <c r="K43" s="15">
        <v>0</v>
      </c>
      <c r="L43" s="8">
        <f t="shared" si="2"/>
        <v>0</v>
      </c>
      <c r="M43" s="15">
        <v>0</v>
      </c>
      <c r="N43" s="8">
        <f t="shared" si="3"/>
        <v>0</v>
      </c>
      <c r="O43" s="15">
        <v>0</v>
      </c>
      <c r="P43" s="8">
        <f t="shared" si="4"/>
        <v>0</v>
      </c>
    </row>
    <row r="44" spans="1:16" ht="23.1" customHeight="1">
      <c r="A44" s="172"/>
      <c r="B44" s="172"/>
      <c r="C44" s="13"/>
      <c r="D44" s="14" t="s">
        <v>10</v>
      </c>
      <c r="E44" s="11"/>
      <c r="F44" s="10">
        <f t="shared" si="5"/>
        <v>184</v>
      </c>
      <c r="G44" s="9">
        <v>157</v>
      </c>
      <c r="H44" s="8">
        <f t="shared" si="0"/>
        <v>85.326086956521735</v>
      </c>
      <c r="I44" s="15">
        <v>19</v>
      </c>
      <c r="J44" s="8">
        <f t="shared" si="1"/>
        <v>10.326086956521738</v>
      </c>
      <c r="K44" s="15">
        <v>8</v>
      </c>
      <c r="L44" s="8">
        <f t="shared" si="2"/>
        <v>4.3478260869565215</v>
      </c>
      <c r="M44" s="15">
        <v>0</v>
      </c>
      <c r="N44" s="8">
        <f t="shared" si="3"/>
        <v>0</v>
      </c>
      <c r="O44" s="15">
        <v>0</v>
      </c>
      <c r="P44" s="8">
        <f t="shared" si="4"/>
        <v>0</v>
      </c>
    </row>
    <row r="45" spans="1:16" ht="23.1" customHeight="1">
      <c r="A45" s="172"/>
      <c r="B45" s="172"/>
      <c r="C45" s="13"/>
      <c r="D45" s="14" t="s">
        <v>9</v>
      </c>
      <c r="E45" s="11"/>
      <c r="F45" s="10">
        <f t="shared" si="5"/>
        <v>21</v>
      </c>
      <c r="G45" s="9">
        <v>18</v>
      </c>
      <c r="H45" s="8">
        <f t="shared" si="0"/>
        <v>85.714285714285708</v>
      </c>
      <c r="I45" s="15">
        <v>2</v>
      </c>
      <c r="J45" s="8">
        <f t="shared" si="1"/>
        <v>9.5238095238095237</v>
      </c>
      <c r="K45" s="15">
        <v>1</v>
      </c>
      <c r="L45" s="8">
        <f t="shared" si="2"/>
        <v>4.7619047619047619</v>
      </c>
      <c r="M45" s="15">
        <v>0</v>
      </c>
      <c r="N45" s="8">
        <f t="shared" si="3"/>
        <v>0</v>
      </c>
      <c r="O45" s="15">
        <v>0</v>
      </c>
      <c r="P45" s="8">
        <f t="shared" si="4"/>
        <v>0</v>
      </c>
    </row>
    <row r="46" spans="1:16" ht="23.1" customHeight="1">
      <c r="A46" s="172"/>
      <c r="B46" s="172"/>
      <c r="C46" s="13"/>
      <c r="D46" s="14" t="s">
        <v>8</v>
      </c>
      <c r="E46" s="11"/>
      <c r="F46" s="10">
        <f t="shared" si="5"/>
        <v>8</v>
      </c>
      <c r="G46" s="9">
        <v>8</v>
      </c>
      <c r="H46" s="8">
        <f t="shared" si="0"/>
        <v>100</v>
      </c>
      <c r="I46" s="15">
        <v>0</v>
      </c>
      <c r="J46" s="8">
        <f t="shared" si="1"/>
        <v>0</v>
      </c>
      <c r="K46" s="15">
        <v>0</v>
      </c>
      <c r="L46" s="8">
        <f t="shared" si="2"/>
        <v>0</v>
      </c>
      <c r="M46" s="15">
        <v>0</v>
      </c>
      <c r="N46" s="8">
        <f t="shared" si="3"/>
        <v>0</v>
      </c>
      <c r="O46" s="15">
        <v>0</v>
      </c>
      <c r="P46" s="8">
        <f t="shared" si="4"/>
        <v>0</v>
      </c>
    </row>
    <row r="47" spans="1:16" ht="24" customHeight="1">
      <c r="A47" s="172"/>
      <c r="B47" s="172"/>
      <c r="C47" s="13"/>
      <c r="D47" s="12" t="s">
        <v>7</v>
      </c>
      <c r="E47" s="11"/>
      <c r="F47" s="10">
        <f t="shared" si="5"/>
        <v>19</v>
      </c>
      <c r="G47" s="9">
        <v>17</v>
      </c>
      <c r="H47" s="8">
        <f t="shared" si="0"/>
        <v>89.473684210526315</v>
      </c>
      <c r="I47" s="15">
        <v>2</v>
      </c>
      <c r="J47" s="8">
        <f t="shared" si="1"/>
        <v>10.526315789473683</v>
      </c>
      <c r="K47" s="15">
        <v>0</v>
      </c>
      <c r="L47" s="8">
        <f t="shared" si="2"/>
        <v>0</v>
      </c>
      <c r="M47" s="15">
        <v>0</v>
      </c>
      <c r="N47" s="8">
        <f t="shared" si="3"/>
        <v>0</v>
      </c>
      <c r="O47" s="15">
        <v>0</v>
      </c>
      <c r="P47" s="8">
        <f t="shared" si="4"/>
        <v>0</v>
      </c>
    </row>
    <row r="48" spans="1:16" ht="23.1" customHeight="1">
      <c r="A48" s="172"/>
      <c r="B48" s="172"/>
      <c r="C48" s="13"/>
      <c r="D48" s="14" t="s">
        <v>6</v>
      </c>
      <c r="E48" s="11"/>
      <c r="F48" s="10">
        <f t="shared" si="5"/>
        <v>45</v>
      </c>
      <c r="G48" s="9">
        <v>37</v>
      </c>
      <c r="H48" s="8">
        <f t="shared" si="0"/>
        <v>82.222222222222214</v>
      </c>
      <c r="I48" s="15">
        <v>8</v>
      </c>
      <c r="J48" s="8">
        <f t="shared" si="1"/>
        <v>17.777777777777779</v>
      </c>
      <c r="K48" s="15">
        <v>0</v>
      </c>
      <c r="L48" s="8">
        <f t="shared" si="2"/>
        <v>0</v>
      </c>
      <c r="M48" s="15">
        <v>0</v>
      </c>
      <c r="N48" s="8">
        <f t="shared" si="3"/>
        <v>0</v>
      </c>
      <c r="O48" s="15">
        <v>0</v>
      </c>
      <c r="P48" s="8">
        <f t="shared" si="4"/>
        <v>0</v>
      </c>
    </row>
    <row r="49" spans="1:16" ht="23.1" customHeight="1">
      <c r="A49" s="172"/>
      <c r="B49" s="172"/>
      <c r="C49" s="13"/>
      <c r="D49" s="14" t="s">
        <v>5</v>
      </c>
      <c r="E49" s="11"/>
      <c r="F49" s="10">
        <f t="shared" si="5"/>
        <v>16</v>
      </c>
      <c r="G49" s="9">
        <v>15</v>
      </c>
      <c r="H49" s="8">
        <f t="shared" si="0"/>
        <v>93.75</v>
      </c>
      <c r="I49" s="15">
        <v>1</v>
      </c>
      <c r="J49" s="8">
        <f t="shared" si="1"/>
        <v>6.25</v>
      </c>
      <c r="K49" s="15">
        <v>0</v>
      </c>
      <c r="L49" s="8">
        <f t="shared" si="2"/>
        <v>0</v>
      </c>
      <c r="M49" s="15">
        <v>0</v>
      </c>
      <c r="N49" s="8">
        <f t="shared" si="3"/>
        <v>0</v>
      </c>
      <c r="O49" s="15">
        <v>0</v>
      </c>
      <c r="P49" s="8">
        <f t="shared" si="4"/>
        <v>0</v>
      </c>
    </row>
    <row r="50" spans="1:16" ht="23.1" customHeight="1">
      <c r="A50" s="172"/>
      <c r="B50" s="172"/>
      <c r="C50" s="13"/>
      <c r="D50" s="14" t="s">
        <v>4</v>
      </c>
      <c r="E50" s="11"/>
      <c r="F50" s="10">
        <f t="shared" si="5"/>
        <v>19</v>
      </c>
      <c r="G50" s="9">
        <v>12</v>
      </c>
      <c r="H50" s="8">
        <f t="shared" si="0"/>
        <v>63.157894736842103</v>
      </c>
      <c r="I50" s="15">
        <v>5</v>
      </c>
      <c r="J50" s="8">
        <f t="shared" si="1"/>
        <v>26.315789473684209</v>
      </c>
      <c r="K50" s="15">
        <v>1</v>
      </c>
      <c r="L50" s="8">
        <f t="shared" si="2"/>
        <v>5.2631578947368416</v>
      </c>
      <c r="M50" s="15">
        <v>0</v>
      </c>
      <c r="N50" s="8">
        <f t="shared" si="3"/>
        <v>0</v>
      </c>
      <c r="O50" s="15">
        <v>1</v>
      </c>
      <c r="P50" s="8">
        <f t="shared" si="4"/>
        <v>5.2631578947368416</v>
      </c>
    </row>
    <row r="51" spans="1:16" ht="23.1" customHeight="1">
      <c r="A51" s="172"/>
      <c r="B51" s="172"/>
      <c r="C51" s="13"/>
      <c r="D51" s="14" t="s">
        <v>3</v>
      </c>
      <c r="E51" s="11"/>
      <c r="F51" s="10">
        <f t="shared" si="5"/>
        <v>146</v>
      </c>
      <c r="G51" s="9">
        <v>73</v>
      </c>
      <c r="H51" s="8">
        <f t="shared" si="0"/>
        <v>50</v>
      </c>
      <c r="I51" s="15">
        <v>36</v>
      </c>
      <c r="J51" s="8">
        <f t="shared" si="1"/>
        <v>24.657534246575342</v>
      </c>
      <c r="K51" s="15">
        <v>32</v>
      </c>
      <c r="L51" s="8">
        <f t="shared" si="2"/>
        <v>21.917808219178081</v>
      </c>
      <c r="M51" s="15">
        <v>3</v>
      </c>
      <c r="N51" s="8">
        <f t="shared" si="3"/>
        <v>2.054794520547945</v>
      </c>
      <c r="O51" s="15">
        <v>2</v>
      </c>
      <c r="P51" s="8">
        <f t="shared" si="4"/>
        <v>1.3698630136986301</v>
      </c>
    </row>
    <row r="52" spans="1:16" ht="23.1" customHeight="1">
      <c r="A52" s="172"/>
      <c r="B52" s="172"/>
      <c r="C52" s="13"/>
      <c r="D52" s="14" t="s">
        <v>2</v>
      </c>
      <c r="E52" s="11"/>
      <c r="F52" s="10">
        <f t="shared" si="5"/>
        <v>22</v>
      </c>
      <c r="G52" s="9">
        <v>12</v>
      </c>
      <c r="H52" s="8">
        <f t="shared" si="0"/>
        <v>54.54545454545454</v>
      </c>
      <c r="I52" s="15">
        <v>9</v>
      </c>
      <c r="J52" s="8">
        <f t="shared" si="1"/>
        <v>40.909090909090914</v>
      </c>
      <c r="K52" s="15">
        <v>1</v>
      </c>
      <c r="L52" s="8">
        <f t="shared" si="2"/>
        <v>4.5454545454545459</v>
      </c>
      <c r="M52" s="15">
        <v>0</v>
      </c>
      <c r="N52" s="8">
        <f t="shared" si="3"/>
        <v>0</v>
      </c>
      <c r="O52" s="15">
        <v>0</v>
      </c>
      <c r="P52" s="8">
        <f t="shared" si="4"/>
        <v>0</v>
      </c>
    </row>
    <row r="53" spans="1:16" ht="24" customHeight="1">
      <c r="A53" s="173"/>
      <c r="B53" s="173"/>
      <c r="C53" s="13"/>
      <c r="D53" s="12" t="s">
        <v>1</v>
      </c>
      <c r="E53" s="11"/>
      <c r="F53" s="10">
        <f t="shared" si="5"/>
        <v>46</v>
      </c>
      <c r="G53" s="9">
        <v>33</v>
      </c>
      <c r="H53" s="8">
        <f t="shared" si="0"/>
        <v>71.739130434782609</v>
      </c>
      <c r="I53" s="15">
        <v>5</v>
      </c>
      <c r="J53" s="8">
        <f t="shared" si="1"/>
        <v>10.869565217391305</v>
      </c>
      <c r="K53" s="15">
        <v>6</v>
      </c>
      <c r="L53" s="8">
        <f t="shared" si="2"/>
        <v>13.043478260869565</v>
      </c>
      <c r="M53" s="15">
        <v>2</v>
      </c>
      <c r="N53" s="8">
        <f t="shared" si="3"/>
        <v>4.3478260869565215</v>
      </c>
      <c r="O53" s="15">
        <v>0</v>
      </c>
      <c r="P53" s="8">
        <f t="shared" si="4"/>
        <v>0</v>
      </c>
    </row>
    <row r="55" spans="1:16" ht="12.75" customHeight="1"/>
    <row r="56" spans="1:16">
      <c r="D56" s="5"/>
    </row>
    <row r="60" spans="1:16">
      <c r="D60" s="5"/>
    </row>
    <row r="64" spans="1:16">
      <c r="D64" s="5"/>
    </row>
    <row r="68" spans="4:4">
      <c r="D68" s="5"/>
    </row>
    <row r="70" spans="4:4">
      <c r="D70" s="5"/>
    </row>
    <row r="72" spans="4:4">
      <c r="D72" s="5"/>
    </row>
    <row r="74" spans="4:4">
      <c r="D74" s="5"/>
    </row>
    <row r="76" spans="4:4" ht="13.5" customHeight="1">
      <c r="D76" s="6"/>
    </row>
    <row r="77" spans="4:4" ht="13.5" customHeight="1"/>
    <row r="78" spans="4:4">
      <c r="D78" s="5"/>
    </row>
    <row r="80" spans="4:4">
      <c r="D80" s="5"/>
    </row>
    <row r="82" spans="4:4">
      <c r="D82" s="5"/>
    </row>
    <row r="84" spans="4:4">
      <c r="D84" s="5"/>
    </row>
    <row r="88" spans="4:4" ht="12.75" customHeight="1"/>
    <row r="89" spans="4:4" ht="12.75" customHeight="1"/>
  </sheetData>
  <mergeCells count="28">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 ref="G5:G6"/>
    <mergeCell ref="H5:H6"/>
    <mergeCell ref="P5:P6"/>
    <mergeCell ref="I5:I6"/>
    <mergeCell ref="G3:P3"/>
    <mergeCell ref="G4:H4"/>
    <mergeCell ref="I4:J4"/>
    <mergeCell ref="K4:L4"/>
    <mergeCell ref="M4:N4"/>
    <mergeCell ref="O4:P4"/>
    <mergeCell ref="M5:M6"/>
    <mergeCell ref="O5:O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00"/>
  <sheetViews>
    <sheetView showGridLines="0" view="pageBreakPreview" zoomScaleNormal="100" zoomScaleSheetLayoutView="100" workbookViewId="0">
      <selection activeCell="I28" sqref="I28"/>
    </sheetView>
  </sheetViews>
  <sheetFormatPr defaultRowHeight="13.5"/>
  <cols>
    <col min="1" max="2" width="2.625" style="4" customWidth="1"/>
    <col min="3" max="3" width="1.375" style="4" customWidth="1"/>
    <col min="4" max="4" width="27.625" style="4" customWidth="1"/>
    <col min="5" max="5" width="1.375" style="4" customWidth="1"/>
    <col min="6" max="13" width="12.75" style="3" customWidth="1"/>
    <col min="14" max="16384" width="9" style="3"/>
  </cols>
  <sheetData>
    <row r="1" spans="1:13" ht="14.25">
      <c r="A1" s="18" t="s">
        <v>659</v>
      </c>
    </row>
    <row r="2" spans="1:13">
      <c r="M2" s="46" t="s">
        <v>153</v>
      </c>
    </row>
    <row r="3" spans="1:13" ht="14.25" customHeight="1">
      <c r="A3" s="238" t="s">
        <v>64</v>
      </c>
      <c r="B3" s="239"/>
      <c r="C3" s="239"/>
      <c r="D3" s="239"/>
      <c r="E3" s="240"/>
      <c r="F3" s="167" t="s">
        <v>130</v>
      </c>
      <c r="G3" s="339" t="s">
        <v>397</v>
      </c>
      <c r="H3" s="254" t="s">
        <v>396</v>
      </c>
      <c r="I3" s="254" t="s">
        <v>395</v>
      </c>
      <c r="J3" s="254" t="s">
        <v>394</v>
      </c>
      <c r="K3" s="254" t="s">
        <v>379</v>
      </c>
      <c r="L3" s="254" t="s">
        <v>393</v>
      </c>
      <c r="M3" s="254" t="s">
        <v>387</v>
      </c>
    </row>
    <row r="4" spans="1:13" ht="42" customHeight="1">
      <c r="A4" s="241"/>
      <c r="B4" s="242"/>
      <c r="C4" s="242"/>
      <c r="D4" s="242"/>
      <c r="E4" s="243"/>
      <c r="F4" s="168"/>
      <c r="G4" s="340"/>
      <c r="H4" s="255"/>
      <c r="I4" s="255"/>
      <c r="J4" s="255"/>
      <c r="K4" s="255"/>
      <c r="L4" s="255"/>
      <c r="M4" s="337"/>
    </row>
    <row r="5" spans="1:13" ht="14.25" customHeight="1">
      <c r="A5" s="241"/>
      <c r="B5" s="242"/>
      <c r="C5" s="242"/>
      <c r="D5" s="242"/>
      <c r="E5" s="243"/>
      <c r="F5" s="168"/>
      <c r="G5" s="340"/>
      <c r="H5" s="255"/>
      <c r="I5" s="255"/>
      <c r="J5" s="255"/>
      <c r="K5" s="255"/>
      <c r="L5" s="255"/>
      <c r="M5" s="337"/>
    </row>
    <row r="6" spans="1:13" ht="16.5" customHeight="1">
      <c r="A6" s="244"/>
      <c r="B6" s="245"/>
      <c r="C6" s="245"/>
      <c r="D6" s="245"/>
      <c r="E6" s="246"/>
      <c r="F6" s="168"/>
      <c r="G6" s="341"/>
      <c r="H6" s="256"/>
      <c r="I6" s="256"/>
      <c r="J6" s="256"/>
      <c r="K6" s="256"/>
      <c r="L6" s="256"/>
      <c r="M6" s="338"/>
    </row>
    <row r="7" spans="1:13" ht="12" customHeight="1">
      <c r="A7" s="158" t="s">
        <v>50</v>
      </c>
      <c r="B7" s="159"/>
      <c r="C7" s="159"/>
      <c r="D7" s="159"/>
      <c r="E7" s="160"/>
      <c r="F7" s="69">
        <v>912</v>
      </c>
      <c r="G7" s="68">
        <f t="shared" ref="G7:M7" si="0">SUM(G9,G11,G13,G15,G17)</f>
        <v>333</v>
      </c>
      <c r="H7" s="41">
        <f t="shared" si="0"/>
        <v>494</v>
      </c>
      <c r="I7" s="41">
        <f t="shared" si="0"/>
        <v>445</v>
      </c>
      <c r="J7" s="41">
        <f t="shared" si="0"/>
        <v>242</v>
      </c>
      <c r="K7" s="41">
        <f t="shared" si="0"/>
        <v>29</v>
      </c>
      <c r="L7" s="41">
        <f t="shared" si="0"/>
        <v>185</v>
      </c>
      <c r="M7" s="41">
        <f t="shared" si="0"/>
        <v>50</v>
      </c>
    </row>
    <row r="8" spans="1:13" ht="12" customHeight="1">
      <c r="A8" s="161"/>
      <c r="B8" s="162"/>
      <c r="C8" s="162"/>
      <c r="D8" s="162"/>
      <c r="E8" s="163"/>
      <c r="F8" s="70"/>
      <c r="G8" s="66">
        <f t="shared" ref="G8:M8" si="1">IF(G7=0,0,G7/$F7)</f>
        <v>0.36513157894736842</v>
      </c>
      <c r="H8" s="37">
        <f t="shared" si="1"/>
        <v>0.54166666666666663</v>
      </c>
      <c r="I8" s="37">
        <f t="shared" si="1"/>
        <v>0.48793859649122806</v>
      </c>
      <c r="J8" s="37">
        <f t="shared" si="1"/>
        <v>0.26535087719298245</v>
      </c>
      <c r="K8" s="37">
        <f t="shared" si="1"/>
        <v>3.1798245614035089E-2</v>
      </c>
      <c r="L8" s="37">
        <f t="shared" si="1"/>
        <v>0.20285087719298245</v>
      </c>
      <c r="M8" s="37">
        <f t="shared" si="1"/>
        <v>5.4824561403508769E-2</v>
      </c>
    </row>
    <row r="9" spans="1:13" ht="12" customHeight="1">
      <c r="A9" s="174" t="s">
        <v>49</v>
      </c>
      <c r="B9" s="232" t="s">
        <v>48</v>
      </c>
      <c r="C9" s="233"/>
      <c r="D9" s="233"/>
      <c r="E9" s="234"/>
      <c r="F9" s="69">
        <v>277</v>
      </c>
      <c r="G9" s="68">
        <v>53</v>
      </c>
      <c r="H9" s="41">
        <v>39</v>
      </c>
      <c r="I9" s="41">
        <v>61</v>
      </c>
      <c r="J9" s="41">
        <v>17</v>
      </c>
      <c r="K9" s="41">
        <v>9</v>
      </c>
      <c r="L9" s="41">
        <v>138</v>
      </c>
      <c r="M9" s="41">
        <v>24</v>
      </c>
    </row>
    <row r="10" spans="1:13" ht="12" customHeight="1">
      <c r="A10" s="175"/>
      <c r="B10" s="235"/>
      <c r="C10" s="236"/>
      <c r="D10" s="236"/>
      <c r="E10" s="237"/>
      <c r="F10" s="70"/>
      <c r="G10" s="66">
        <f t="shared" ref="G10:M10" si="2">IF(G9=0,0,G9/$F9)</f>
        <v>0.19133574007220217</v>
      </c>
      <c r="H10" s="37">
        <f t="shared" si="2"/>
        <v>0.1407942238267148</v>
      </c>
      <c r="I10" s="37">
        <f t="shared" si="2"/>
        <v>0.22021660649819494</v>
      </c>
      <c r="J10" s="37">
        <f t="shared" si="2"/>
        <v>6.1371841155234655E-2</v>
      </c>
      <c r="K10" s="37">
        <f t="shared" si="2"/>
        <v>3.2490974729241874E-2</v>
      </c>
      <c r="L10" s="37">
        <f t="shared" si="2"/>
        <v>0.49819494584837543</v>
      </c>
      <c r="M10" s="37">
        <f t="shared" si="2"/>
        <v>8.6642599277978335E-2</v>
      </c>
    </row>
    <row r="11" spans="1:13" ht="12" customHeight="1">
      <c r="A11" s="175"/>
      <c r="B11" s="232" t="s">
        <v>47</v>
      </c>
      <c r="C11" s="233"/>
      <c r="D11" s="233"/>
      <c r="E11" s="234"/>
      <c r="F11" s="69">
        <v>147</v>
      </c>
      <c r="G11" s="68">
        <v>46</v>
      </c>
      <c r="H11" s="41">
        <v>64</v>
      </c>
      <c r="I11" s="41">
        <v>74</v>
      </c>
      <c r="J11" s="41">
        <v>18</v>
      </c>
      <c r="K11" s="41">
        <v>6</v>
      </c>
      <c r="L11" s="41">
        <v>27</v>
      </c>
      <c r="M11" s="41">
        <v>10</v>
      </c>
    </row>
    <row r="12" spans="1:13" ht="12" customHeight="1">
      <c r="A12" s="175"/>
      <c r="B12" s="235"/>
      <c r="C12" s="236"/>
      <c r="D12" s="236"/>
      <c r="E12" s="237"/>
      <c r="F12" s="70"/>
      <c r="G12" s="66">
        <f t="shared" ref="G12:M12" si="3">IF(G11=0,0,G11/$F11)</f>
        <v>0.31292517006802723</v>
      </c>
      <c r="H12" s="37">
        <f t="shared" si="3"/>
        <v>0.43537414965986393</v>
      </c>
      <c r="I12" s="37">
        <f t="shared" si="3"/>
        <v>0.50340136054421769</v>
      </c>
      <c r="J12" s="37">
        <f t="shared" si="3"/>
        <v>0.12244897959183673</v>
      </c>
      <c r="K12" s="37">
        <f t="shared" si="3"/>
        <v>4.0816326530612242E-2</v>
      </c>
      <c r="L12" s="37">
        <f t="shared" si="3"/>
        <v>0.18367346938775511</v>
      </c>
      <c r="M12" s="37">
        <f t="shared" si="3"/>
        <v>6.8027210884353748E-2</v>
      </c>
    </row>
    <row r="13" spans="1:13" ht="12" customHeight="1">
      <c r="A13" s="175"/>
      <c r="B13" s="232" t="s">
        <v>46</v>
      </c>
      <c r="C13" s="233"/>
      <c r="D13" s="233"/>
      <c r="E13" s="234"/>
      <c r="F13" s="69">
        <v>222</v>
      </c>
      <c r="G13" s="68">
        <v>96</v>
      </c>
      <c r="H13" s="41">
        <v>161</v>
      </c>
      <c r="I13" s="41">
        <v>124</v>
      </c>
      <c r="J13" s="41">
        <v>67</v>
      </c>
      <c r="K13" s="41">
        <v>8</v>
      </c>
      <c r="L13" s="41">
        <v>16</v>
      </c>
      <c r="M13" s="41">
        <v>11</v>
      </c>
    </row>
    <row r="14" spans="1:13" ht="12" customHeight="1">
      <c r="A14" s="175"/>
      <c r="B14" s="235"/>
      <c r="C14" s="236"/>
      <c r="D14" s="236"/>
      <c r="E14" s="237"/>
      <c r="F14" s="70"/>
      <c r="G14" s="66">
        <f t="shared" ref="G14:M14" si="4">IF(G13=0,0,G13/$F13)</f>
        <v>0.43243243243243246</v>
      </c>
      <c r="H14" s="37">
        <f t="shared" si="4"/>
        <v>0.72522522522522526</v>
      </c>
      <c r="I14" s="37">
        <f t="shared" si="4"/>
        <v>0.55855855855855852</v>
      </c>
      <c r="J14" s="37">
        <f t="shared" si="4"/>
        <v>0.30180180180180183</v>
      </c>
      <c r="K14" s="37">
        <f t="shared" si="4"/>
        <v>3.6036036036036036E-2</v>
      </c>
      <c r="L14" s="37">
        <f t="shared" si="4"/>
        <v>7.2072072072072071E-2</v>
      </c>
      <c r="M14" s="37">
        <f t="shared" si="4"/>
        <v>4.954954954954955E-2</v>
      </c>
    </row>
    <row r="15" spans="1:13" ht="12" customHeight="1">
      <c r="A15" s="175"/>
      <c r="B15" s="232" t="s">
        <v>45</v>
      </c>
      <c r="C15" s="233"/>
      <c r="D15" s="233"/>
      <c r="E15" s="234"/>
      <c r="F15" s="69">
        <v>75</v>
      </c>
      <c r="G15" s="68">
        <v>33</v>
      </c>
      <c r="H15" s="41">
        <v>62</v>
      </c>
      <c r="I15" s="41">
        <v>51</v>
      </c>
      <c r="J15" s="41">
        <v>26</v>
      </c>
      <c r="K15" s="41">
        <v>3</v>
      </c>
      <c r="L15" s="41">
        <v>2</v>
      </c>
      <c r="M15" s="41">
        <v>1</v>
      </c>
    </row>
    <row r="16" spans="1:13" ht="12" customHeight="1">
      <c r="A16" s="175"/>
      <c r="B16" s="235"/>
      <c r="C16" s="236"/>
      <c r="D16" s="236"/>
      <c r="E16" s="237"/>
      <c r="F16" s="70"/>
      <c r="G16" s="66">
        <f t="shared" ref="G16:M16" si="5">IF(G15=0,0,G15/$F15)</f>
        <v>0.44</v>
      </c>
      <c r="H16" s="37">
        <f t="shared" si="5"/>
        <v>0.82666666666666666</v>
      </c>
      <c r="I16" s="37">
        <f t="shared" si="5"/>
        <v>0.68</v>
      </c>
      <c r="J16" s="37">
        <f t="shared" si="5"/>
        <v>0.34666666666666668</v>
      </c>
      <c r="K16" s="37">
        <f t="shared" si="5"/>
        <v>0.04</v>
      </c>
      <c r="L16" s="37">
        <f t="shared" si="5"/>
        <v>2.6666666666666668E-2</v>
      </c>
      <c r="M16" s="37">
        <f t="shared" si="5"/>
        <v>1.3333333333333334E-2</v>
      </c>
    </row>
    <row r="17" spans="1:13" ht="12" customHeight="1">
      <c r="A17" s="175"/>
      <c r="B17" s="232" t="s">
        <v>44</v>
      </c>
      <c r="C17" s="233"/>
      <c r="D17" s="233"/>
      <c r="E17" s="234"/>
      <c r="F17" s="69">
        <v>191</v>
      </c>
      <c r="G17" s="68">
        <v>105</v>
      </c>
      <c r="H17" s="41">
        <v>168</v>
      </c>
      <c r="I17" s="41">
        <v>135</v>
      </c>
      <c r="J17" s="41">
        <v>114</v>
      </c>
      <c r="K17" s="41">
        <v>3</v>
      </c>
      <c r="L17" s="41">
        <v>2</v>
      </c>
      <c r="M17" s="41">
        <v>4</v>
      </c>
    </row>
    <row r="18" spans="1:13" ht="12" customHeight="1">
      <c r="A18" s="176"/>
      <c r="B18" s="235"/>
      <c r="C18" s="236"/>
      <c r="D18" s="236"/>
      <c r="E18" s="237"/>
      <c r="F18" s="70"/>
      <c r="G18" s="66">
        <f t="shared" ref="G18:M18" si="6">IF(G17=0,0,G17/$F17)</f>
        <v>0.54973821989528793</v>
      </c>
      <c r="H18" s="37">
        <f t="shared" si="6"/>
        <v>0.87958115183246077</v>
      </c>
      <c r="I18" s="37">
        <f t="shared" si="6"/>
        <v>0.70680628272251311</v>
      </c>
      <c r="J18" s="37">
        <f t="shared" si="6"/>
        <v>0.59685863874345546</v>
      </c>
      <c r="K18" s="37">
        <f t="shared" si="6"/>
        <v>1.5706806282722512E-2</v>
      </c>
      <c r="L18" s="37">
        <f t="shared" si="6"/>
        <v>1.0471204188481676E-2</v>
      </c>
      <c r="M18" s="37">
        <f t="shared" si="6"/>
        <v>2.0942408376963352E-2</v>
      </c>
    </row>
    <row r="19" spans="1:13" ht="12" customHeight="1">
      <c r="A19" s="171" t="s">
        <v>43</v>
      </c>
      <c r="B19" s="171" t="s">
        <v>42</v>
      </c>
      <c r="C19" s="43"/>
      <c r="D19" s="219" t="s">
        <v>16</v>
      </c>
      <c r="E19" s="42"/>
      <c r="F19" s="69">
        <v>231</v>
      </c>
      <c r="G19" s="68">
        <f t="shared" ref="G19:M19" si="7">SUM(G21,G23,G25,G27,G29,G31,G33,G35,G37,G39,G41,G43,G45,G47,G49,G51,G53,G55,G57,G59,G61,G63,G65,G67)</f>
        <v>88</v>
      </c>
      <c r="H19" s="41">
        <f t="shared" si="7"/>
        <v>143</v>
      </c>
      <c r="I19" s="41">
        <f t="shared" si="7"/>
        <v>124</v>
      </c>
      <c r="J19" s="41">
        <f t="shared" si="7"/>
        <v>64</v>
      </c>
      <c r="K19" s="41">
        <f t="shared" si="7"/>
        <v>13</v>
      </c>
      <c r="L19" s="41">
        <f t="shared" si="7"/>
        <v>40</v>
      </c>
      <c r="M19" s="41">
        <f t="shared" si="7"/>
        <v>9</v>
      </c>
    </row>
    <row r="20" spans="1:13" ht="12" customHeight="1">
      <c r="A20" s="172"/>
      <c r="B20" s="172"/>
      <c r="C20" s="40"/>
      <c r="D20" s="220"/>
      <c r="E20" s="39"/>
      <c r="F20" s="70"/>
      <c r="G20" s="66">
        <f t="shared" ref="G20:M20" si="8">IF(G19=0,0,G19/$F19)</f>
        <v>0.38095238095238093</v>
      </c>
      <c r="H20" s="37">
        <f t="shared" si="8"/>
        <v>0.61904761904761907</v>
      </c>
      <c r="I20" s="37">
        <f t="shared" si="8"/>
        <v>0.53679653679653683</v>
      </c>
      <c r="J20" s="37">
        <f t="shared" si="8"/>
        <v>0.27705627705627706</v>
      </c>
      <c r="K20" s="37">
        <f t="shared" si="8"/>
        <v>5.627705627705628E-2</v>
      </c>
      <c r="L20" s="37">
        <f t="shared" si="8"/>
        <v>0.17316017316017315</v>
      </c>
      <c r="M20" s="37">
        <f t="shared" si="8"/>
        <v>3.896103896103896E-2</v>
      </c>
    </row>
    <row r="21" spans="1:13" ht="12" customHeight="1">
      <c r="A21" s="172"/>
      <c r="B21" s="172"/>
      <c r="C21" s="43"/>
      <c r="D21" s="219" t="s">
        <v>410</v>
      </c>
      <c r="E21" s="42"/>
      <c r="F21" s="69">
        <v>27</v>
      </c>
      <c r="G21" s="68">
        <v>14</v>
      </c>
      <c r="H21" s="41">
        <v>19</v>
      </c>
      <c r="I21" s="41">
        <v>14</v>
      </c>
      <c r="J21" s="41">
        <v>9</v>
      </c>
      <c r="K21" s="41">
        <v>1</v>
      </c>
      <c r="L21" s="41">
        <v>5</v>
      </c>
      <c r="M21" s="41">
        <v>0</v>
      </c>
    </row>
    <row r="22" spans="1:13" ht="12" customHeight="1">
      <c r="A22" s="172"/>
      <c r="B22" s="172"/>
      <c r="C22" s="40"/>
      <c r="D22" s="220"/>
      <c r="E22" s="39"/>
      <c r="F22" s="70"/>
      <c r="G22" s="66">
        <f t="shared" ref="G22:M22" si="9">IF(G21=0,0,G21/$F21)</f>
        <v>0.51851851851851849</v>
      </c>
      <c r="H22" s="37">
        <f t="shared" si="9"/>
        <v>0.70370370370370372</v>
      </c>
      <c r="I22" s="37">
        <f t="shared" si="9"/>
        <v>0.51851851851851849</v>
      </c>
      <c r="J22" s="37">
        <f t="shared" si="9"/>
        <v>0.33333333333333331</v>
      </c>
      <c r="K22" s="37">
        <f t="shared" si="9"/>
        <v>3.7037037037037035E-2</v>
      </c>
      <c r="L22" s="37">
        <f t="shared" si="9"/>
        <v>0.18518518518518517</v>
      </c>
      <c r="M22" s="37">
        <f t="shared" si="9"/>
        <v>0</v>
      </c>
    </row>
    <row r="23" spans="1:13" ht="12" customHeight="1">
      <c r="A23" s="172"/>
      <c r="B23" s="172"/>
      <c r="C23" s="43"/>
      <c r="D23" s="219" t="s">
        <v>411</v>
      </c>
      <c r="E23" s="42"/>
      <c r="F23" s="69">
        <v>4</v>
      </c>
      <c r="G23" s="68">
        <v>0</v>
      </c>
      <c r="H23" s="41">
        <v>1</v>
      </c>
      <c r="I23" s="41">
        <v>0</v>
      </c>
      <c r="J23" s="41">
        <v>0</v>
      </c>
      <c r="K23" s="41">
        <v>0</v>
      </c>
      <c r="L23" s="41">
        <v>3</v>
      </c>
      <c r="M23" s="41">
        <v>0</v>
      </c>
    </row>
    <row r="24" spans="1:13" ht="12" customHeight="1">
      <c r="A24" s="172"/>
      <c r="B24" s="172"/>
      <c r="C24" s="40"/>
      <c r="D24" s="220"/>
      <c r="E24" s="39"/>
      <c r="F24" s="70"/>
      <c r="G24" s="66">
        <f t="shared" ref="G24:M24" si="10">IF(G23=0,0,G23/$F23)</f>
        <v>0</v>
      </c>
      <c r="H24" s="37">
        <f t="shared" si="10"/>
        <v>0.25</v>
      </c>
      <c r="I24" s="37">
        <f t="shared" si="10"/>
        <v>0</v>
      </c>
      <c r="J24" s="37">
        <f t="shared" si="10"/>
        <v>0</v>
      </c>
      <c r="K24" s="37">
        <f t="shared" si="10"/>
        <v>0</v>
      </c>
      <c r="L24" s="37">
        <f t="shared" si="10"/>
        <v>0.75</v>
      </c>
      <c r="M24" s="37">
        <f t="shared" si="10"/>
        <v>0</v>
      </c>
    </row>
    <row r="25" spans="1:13" ht="12" customHeight="1">
      <c r="A25" s="172"/>
      <c r="B25" s="172"/>
      <c r="C25" s="43"/>
      <c r="D25" s="225" t="s">
        <v>412</v>
      </c>
      <c r="E25" s="117"/>
      <c r="F25" s="98">
        <v>20</v>
      </c>
      <c r="G25" s="105">
        <v>6</v>
      </c>
      <c r="H25" s="106">
        <v>8</v>
      </c>
      <c r="I25" s="106">
        <v>8</v>
      </c>
      <c r="J25" s="41">
        <v>0</v>
      </c>
      <c r="K25" s="41">
        <v>4</v>
      </c>
      <c r="L25" s="41">
        <v>4</v>
      </c>
      <c r="M25" s="41">
        <v>2</v>
      </c>
    </row>
    <row r="26" spans="1:13" ht="12" customHeight="1">
      <c r="A26" s="172"/>
      <c r="B26" s="172"/>
      <c r="C26" s="40"/>
      <c r="D26" s="226"/>
      <c r="E26" s="118"/>
      <c r="F26" s="99"/>
      <c r="G26" s="108">
        <f t="shared" ref="G26:M26" si="11">IF(G25=0,0,G25/$F25)</f>
        <v>0.3</v>
      </c>
      <c r="H26" s="109">
        <f t="shared" ref="G26:M28" si="12">IF(H25=0,0,H25/$F25)</f>
        <v>0.4</v>
      </c>
      <c r="I26" s="109">
        <f t="shared" si="11"/>
        <v>0.4</v>
      </c>
      <c r="J26" s="37">
        <f t="shared" si="11"/>
        <v>0</v>
      </c>
      <c r="K26" s="37">
        <f t="shared" si="11"/>
        <v>0.2</v>
      </c>
      <c r="L26" s="37">
        <f t="shared" si="11"/>
        <v>0.2</v>
      </c>
      <c r="M26" s="37">
        <f t="shared" si="11"/>
        <v>0.1</v>
      </c>
    </row>
    <row r="27" spans="1:13" ht="12" customHeight="1">
      <c r="A27" s="172"/>
      <c r="B27" s="172"/>
      <c r="C27" s="43"/>
      <c r="D27" s="225" t="s">
        <v>413</v>
      </c>
      <c r="E27" s="117"/>
      <c r="F27" s="69">
        <v>2</v>
      </c>
      <c r="G27" s="105">
        <v>0</v>
      </c>
      <c r="H27" s="106">
        <v>0</v>
      </c>
      <c r="I27" s="106">
        <v>0</v>
      </c>
      <c r="J27" s="41">
        <v>0</v>
      </c>
      <c r="K27" s="41">
        <v>0</v>
      </c>
      <c r="L27" s="41">
        <v>1</v>
      </c>
      <c r="M27" s="41">
        <v>1</v>
      </c>
    </row>
    <row r="28" spans="1:13" ht="12" customHeight="1">
      <c r="A28" s="172"/>
      <c r="B28" s="172"/>
      <c r="C28" s="40"/>
      <c r="D28" s="226"/>
      <c r="E28" s="118"/>
      <c r="F28" s="70"/>
      <c r="G28" s="108">
        <f t="shared" si="12"/>
        <v>0</v>
      </c>
      <c r="H28" s="109">
        <f t="shared" si="12"/>
        <v>0</v>
      </c>
      <c r="I28" s="109">
        <f t="shared" si="12"/>
        <v>0</v>
      </c>
      <c r="J28" s="37">
        <f t="shared" si="12"/>
        <v>0</v>
      </c>
      <c r="K28" s="37">
        <f t="shared" si="12"/>
        <v>0</v>
      </c>
      <c r="L28" s="37">
        <f t="shared" si="12"/>
        <v>0.5</v>
      </c>
      <c r="M28" s="37">
        <f t="shared" si="12"/>
        <v>0.5</v>
      </c>
    </row>
    <row r="29" spans="1:13" ht="12" customHeight="1">
      <c r="A29" s="172"/>
      <c r="B29" s="172"/>
      <c r="C29" s="43"/>
      <c r="D29" s="219" t="s">
        <v>414</v>
      </c>
      <c r="E29" s="42"/>
      <c r="F29" s="69">
        <v>5</v>
      </c>
      <c r="G29" s="68">
        <v>0</v>
      </c>
      <c r="H29" s="41">
        <v>4</v>
      </c>
      <c r="I29" s="41">
        <v>3</v>
      </c>
      <c r="J29" s="41">
        <v>1</v>
      </c>
      <c r="K29" s="41">
        <v>1</v>
      </c>
      <c r="L29" s="41">
        <v>0</v>
      </c>
      <c r="M29" s="41">
        <v>0</v>
      </c>
    </row>
    <row r="30" spans="1:13" ht="12" customHeight="1">
      <c r="A30" s="172"/>
      <c r="B30" s="172"/>
      <c r="C30" s="40"/>
      <c r="D30" s="220"/>
      <c r="E30" s="39"/>
      <c r="F30" s="70"/>
      <c r="G30" s="66">
        <f t="shared" ref="G30:M30" si="13">IF(G29=0,0,G29/$F29)</f>
        <v>0</v>
      </c>
      <c r="H30" s="37">
        <f t="shared" si="13"/>
        <v>0.8</v>
      </c>
      <c r="I30" s="37">
        <f t="shared" si="13"/>
        <v>0.6</v>
      </c>
      <c r="J30" s="37">
        <f t="shared" si="13"/>
        <v>0.2</v>
      </c>
      <c r="K30" s="37">
        <f t="shared" si="13"/>
        <v>0.2</v>
      </c>
      <c r="L30" s="37">
        <f t="shared" si="13"/>
        <v>0</v>
      </c>
      <c r="M30" s="37">
        <f t="shared" si="13"/>
        <v>0</v>
      </c>
    </row>
    <row r="31" spans="1:13" ht="12" customHeight="1">
      <c r="A31" s="172"/>
      <c r="B31" s="172"/>
      <c r="C31" s="43"/>
      <c r="D31" s="219" t="s">
        <v>415</v>
      </c>
      <c r="E31" s="42"/>
      <c r="F31" s="69">
        <v>1</v>
      </c>
      <c r="G31" s="68">
        <v>0</v>
      </c>
      <c r="H31" s="41">
        <v>0</v>
      </c>
      <c r="I31" s="41">
        <v>0</v>
      </c>
      <c r="J31" s="41">
        <v>0</v>
      </c>
      <c r="K31" s="41">
        <v>0</v>
      </c>
      <c r="L31" s="41">
        <v>1</v>
      </c>
      <c r="M31" s="41">
        <v>0</v>
      </c>
    </row>
    <row r="32" spans="1:13" ht="12" customHeight="1">
      <c r="A32" s="172"/>
      <c r="B32" s="172"/>
      <c r="C32" s="40"/>
      <c r="D32" s="220"/>
      <c r="E32" s="39"/>
      <c r="F32" s="70"/>
      <c r="G32" s="66">
        <f t="shared" ref="G32:M32" si="14">IF(G31=0,0,G31/$F31)</f>
        <v>0</v>
      </c>
      <c r="H32" s="37">
        <f t="shared" si="14"/>
        <v>0</v>
      </c>
      <c r="I32" s="37">
        <f t="shared" si="14"/>
        <v>0</v>
      </c>
      <c r="J32" s="37">
        <f t="shared" si="14"/>
        <v>0</v>
      </c>
      <c r="K32" s="37">
        <f t="shared" si="14"/>
        <v>0</v>
      </c>
      <c r="L32" s="37">
        <f t="shared" si="14"/>
        <v>1</v>
      </c>
      <c r="M32" s="37">
        <f t="shared" si="14"/>
        <v>0</v>
      </c>
    </row>
    <row r="33" spans="1:13" ht="12" customHeight="1">
      <c r="A33" s="172"/>
      <c r="B33" s="172"/>
      <c r="C33" s="43"/>
      <c r="D33" s="219" t="s">
        <v>416</v>
      </c>
      <c r="E33" s="42"/>
      <c r="F33" s="69">
        <v>5</v>
      </c>
      <c r="G33" s="68">
        <v>1</v>
      </c>
      <c r="H33" s="41">
        <v>3</v>
      </c>
      <c r="I33" s="41">
        <v>4</v>
      </c>
      <c r="J33" s="41">
        <v>1</v>
      </c>
      <c r="K33" s="41">
        <v>0</v>
      </c>
      <c r="L33" s="41">
        <v>0</v>
      </c>
      <c r="M33" s="41">
        <v>1</v>
      </c>
    </row>
    <row r="34" spans="1:13" ht="12" customHeight="1">
      <c r="A34" s="172"/>
      <c r="B34" s="172"/>
      <c r="C34" s="40"/>
      <c r="D34" s="220"/>
      <c r="E34" s="39"/>
      <c r="F34" s="70"/>
      <c r="G34" s="66">
        <f t="shared" ref="G34:M34" si="15">IF(G33=0,0,G33/$F33)</f>
        <v>0.2</v>
      </c>
      <c r="H34" s="37">
        <f t="shared" si="15"/>
        <v>0.6</v>
      </c>
      <c r="I34" s="37">
        <f t="shared" si="15"/>
        <v>0.8</v>
      </c>
      <c r="J34" s="37">
        <f t="shared" si="15"/>
        <v>0.2</v>
      </c>
      <c r="K34" s="37">
        <f t="shared" si="15"/>
        <v>0</v>
      </c>
      <c r="L34" s="37">
        <f t="shared" si="15"/>
        <v>0</v>
      </c>
      <c r="M34" s="37">
        <f t="shared" si="15"/>
        <v>0.2</v>
      </c>
    </row>
    <row r="35" spans="1:13" ht="12" customHeight="1">
      <c r="A35" s="172"/>
      <c r="B35" s="172"/>
      <c r="C35" s="43"/>
      <c r="D35" s="219" t="s">
        <v>417</v>
      </c>
      <c r="E35" s="42"/>
      <c r="F35" s="69">
        <v>11</v>
      </c>
      <c r="G35" s="68">
        <v>4</v>
      </c>
      <c r="H35" s="41">
        <v>10</v>
      </c>
      <c r="I35" s="41">
        <v>8</v>
      </c>
      <c r="J35" s="41">
        <v>5</v>
      </c>
      <c r="K35" s="41">
        <v>1</v>
      </c>
      <c r="L35" s="41">
        <v>0</v>
      </c>
      <c r="M35" s="41">
        <v>0</v>
      </c>
    </row>
    <row r="36" spans="1:13" ht="12" customHeight="1">
      <c r="A36" s="172"/>
      <c r="B36" s="172"/>
      <c r="C36" s="40"/>
      <c r="D36" s="220"/>
      <c r="E36" s="39"/>
      <c r="F36" s="70"/>
      <c r="G36" s="66">
        <f t="shared" ref="G36:M36" si="16">IF(G35=0,0,G35/$F35)</f>
        <v>0.36363636363636365</v>
      </c>
      <c r="H36" s="37">
        <f t="shared" si="16"/>
        <v>0.90909090909090906</v>
      </c>
      <c r="I36" s="37">
        <f t="shared" si="16"/>
        <v>0.72727272727272729</v>
      </c>
      <c r="J36" s="37">
        <f t="shared" si="16"/>
        <v>0.45454545454545453</v>
      </c>
      <c r="K36" s="37">
        <f t="shared" si="16"/>
        <v>9.0909090909090912E-2</v>
      </c>
      <c r="L36" s="37">
        <f t="shared" si="16"/>
        <v>0</v>
      </c>
      <c r="M36" s="37">
        <f t="shared" si="16"/>
        <v>0</v>
      </c>
    </row>
    <row r="37" spans="1:13" ht="12" customHeight="1">
      <c r="A37" s="172"/>
      <c r="B37" s="172"/>
      <c r="C37" s="43"/>
      <c r="D37" s="219" t="s">
        <v>418</v>
      </c>
      <c r="E37" s="42"/>
      <c r="F37" s="69">
        <v>1</v>
      </c>
      <c r="G37" s="68">
        <v>0</v>
      </c>
      <c r="H37" s="41">
        <v>0</v>
      </c>
      <c r="I37" s="41">
        <v>0</v>
      </c>
      <c r="J37" s="41">
        <v>0</v>
      </c>
      <c r="K37" s="41">
        <v>1</v>
      </c>
      <c r="L37" s="41">
        <v>0</v>
      </c>
      <c r="M37" s="41">
        <v>0</v>
      </c>
    </row>
    <row r="38" spans="1:13" ht="12" customHeight="1">
      <c r="A38" s="172"/>
      <c r="B38" s="172"/>
      <c r="C38" s="40"/>
      <c r="D38" s="220"/>
      <c r="E38" s="39"/>
      <c r="F38" s="70"/>
      <c r="G38" s="66">
        <f t="shared" ref="G38:M38" si="17">IF(G37=0,0,G37/$F37)</f>
        <v>0</v>
      </c>
      <c r="H38" s="37">
        <f t="shared" si="17"/>
        <v>0</v>
      </c>
      <c r="I38" s="37">
        <f t="shared" si="17"/>
        <v>0</v>
      </c>
      <c r="J38" s="37">
        <f t="shared" si="17"/>
        <v>0</v>
      </c>
      <c r="K38" s="37">
        <f t="shared" si="17"/>
        <v>1</v>
      </c>
      <c r="L38" s="37">
        <f t="shared" si="17"/>
        <v>0</v>
      </c>
      <c r="M38" s="37">
        <f t="shared" si="17"/>
        <v>0</v>
      </c>
    </row>
    <row r="39" spans="1:13" ht="12" customHeight="1">
      <c r="A39" s="172"/>
      <c r="B39" s="172"/>
      <c r="C39" s="43"/>
      <c r="D39" s="219" t="s">
        <v>419</v>
      </c>
      <c r="E39" s="42"/>
      <c r="F39" s="69">
        <v>8</v>
      </c>
      <c r="G39" s="68">
        <v>2</v>
      </c>
      <c r="H39" s="41">
        <v>3</v>
      </c>
      <c r="I39" s="41">
        <v>6</v>
      </c>
      <c r="J39" s="41">
        <v>3</v>
      </c>
      <c r="K39" s="41">
        <v>0</v>
      </c>
      <c r="L39" s="41">
        <v>2</v>
      </c>
      <c r="M39" s="41">
        <v>0</v>
      </c>
    </row>
    <row r="40" spans="1:13" ht="12" customHeight="1">
      <c r="A40" s="172"/>
      <c r="B40" s="172"/>
      <c r="C40" s="40"/>
      <c r="D40" s="220"/>
      <c r="E40" s="39"/>
      <c r="F40" s="70"/>
      <c r="G40" s="66">
        <f t="shared" ref="G40:M40" si="18">IF(G39=0,0,G39/$F39)</f>
        <v>0.25</v>
      </c>
      <c r="H40" s="37">
        <f t="shared" si="18"/>
        <v>0.375</v>
      </c>
      <c r="I40" s="37">
        <f t="shared" si="18"/>
        <v>0.75</v>
      </c>
      <c r="J40" s="37">
        <f t="shared" si="18"/>
        <v>0.375</v>
      </c>
      <c r="K40" s="37">
        <f t="shared" si="18"/>
        <v>0</v>
      </c>
      <c r="L40" s="37">
        <f t="shared" si="18"/>
        <v>0.25</v>
      </c>
      <c r="M40" s="37">
        <f t="shared" si="18"/>
        <v>0</v>
      </c>
    </row>
    <row r="41" spans="1:13" ht="12" customHeight="1">
      <c r="A41" s="172"/>
      <c r="B41" s="172"/>
      <c r="C41" s="43"/>
      <c r="D41" s="219" t="s">
        <v>420</v>
      </c>
      <c r="E41" s="42"/>
      <c r="F41" s="69">
        <v>1</v>
      </c>
      <c r="G41" s="68">
        <v>0</v>
      </c>
      <c r="H41" s="41">
        <v>0</v>
      </c>
      <c r="I41" s="41">
        <v>0</v>
      </c>
      <c r="J41" s="41">
        <v>0</v>
      </c>
      <c r="K41" s="41">
        <v>1</v>
      </c>
      <c r="L41" s="41">
        <v>0</v>
      </c>
      <c r="M41" s="41">
        <v>0</v>
      </c>
    </row>
    <row r="42" spans="1:13" ht="12" customHeight="1">
      <c r="A42" s="172"/>
      <c r="B42" s="172"/>
      <c r="C42" s="40"/>
      <c r="D42" s="220"/>
      <c r="E42" s="39"/>
      <c r="F42" s="70"/>
      <c r="G42" s="66">
        <f t="shared" ref="G42:M42" si="19">IF(G41=0,0,G41/$F41)</f>
        <v>0</v>
      </c>
      <c r="H42" s="37">
        <f t="shared" si="19"/>
        <v>0</v>
      </c>
      <c r="I42" s="37">
        <f t="shared" si="19"/>
        <v>0</v>
      </c>
      <c r="J42" s="37">
        <f t="shared" si="19"/>
        <v>0</v>
      </c>
      <c r="K42" s="37">
        <f t="shared" si="19"/>
        <v>1</v>
      </c>
      <c r="L42" s="37">
        <f t="shared" si="19"/>
        <v>0</v>
      </c>
      <c r="M42" s="37">
        <f t="shared" si="19"/>
        <v>0</v>
      </c>
    </row>
    <row r="43" spans="1:13" ht="12" customHeight="1">
      <c r="A43" s="172"/>
      <c r="B43" s="172"/>
      <c r="C43" s="43"/>
      <c r="D43" s="219" t="s">
        <v>421</v>
      </c>
      <c r="E43" s="42"/>
      <c r="F43" s="69">
        <v>2</v>
      </c>
      <c r="G43" s="68">
        <v>2</v>
      </c>
      <c r="H43" s="41">
        <v>1</v>
      </c>
      <c r="I43" s="41">
        <v>2</v>
      </c>
      <c r="J43" s="41">
        <v>1</v>
      </c>
      <c r="K43" s="41">
        <v>0</v>
      </c>
      <c r="L43" s="41">
        <v>0</v>
      </c>
      <c r="M43" s="41">
        <v>0</v>
      </c>
    </row>
    <row r="44" spans="1:13" ht="12" customHeight="1">
      <c r="A44" s="172"/>
      <c r="B44" s="172"/>
      <c r="C44" s="40"/>
      <c r="D44" s="220"/>
      <c r="E44" s="39"/>
      <c r="F44" s="70"/>
      <c r="G44" s="66">
        <f t="shared" ref="G44:M44" si="20">IF(G43=0,0,G43/$F43)</f>
        <v>1</v>
      </c>
      <c r="H44" s="37">
        <f t="shared" si="20"/>
        <v>0.5</v>
      </c>
      <c r="I44" s="37">
        <f t="shared" si="20"/>
        <v>1</v>
      </c>
      <c r="J44" s="37">
        <f t="shared" si="20"/>
        <v>0.5</v>
      </c>
      <c r="K44" s="37">
        <f t="shared" si="20"/>
        <v>0</v>
      </c>
      <c r="L44" s="37">
        <f t="shared" si="20"/>
        <v>0</v>
      </c>
      <c r="M44" s="37">
        <f t="shared" si="20"/>
        <v>0</v>
      </c>
    </row>
    <row r="45" spans="1:13" ht="12" customHeight="1">
      <c r="A45" s="172"/>
      <c r="B45" s="172"/>
      <c r="C45" s="43"/>
      <c r="D45" s="219" t="s">
        <v>422</v>
      </c>
      <c r="E45" s="42"/>
      <c r="F45" s="69">
        <v>6</v>
      </c>
      <c r="G45" s="68">
        <v>2</v>
      </c>
      <c r="H45" s="41">
        <v>4</v>
      </c>
      <c r="I45" s="41">
        <v>2</v>
      </c>
      <c r="J45" s="41">
        <v>2</v>
      </c>
      <c r="K45" s="41">
        <v>0</v>
      </c>
      <c r="L45" s="41">
        <v>1</v>
      </c>
      <c r="M45" s="41">
        <v>1</v>
      </c>
    </row>
    <row r="46" spans="1:13" ht="12" customHeight="1">
      <c r="A46" s="172"/>
      <c r="B46" s="172"/>
      <c r="C46" s="40"/>
      <c r="D46" s="220"/>
      <c r="E46" s="39"/>
      <c r="F46" s="70"/>
      <c r="G46" s="66">
        <f t="shared" ref="G46:M46" si="21">IF(G45=0,0,G45/$F45)</f>
        <v>0.33333333333333331</v>
      </c>
      <c r="H46" s="37">
        <f t="shared" si="21"/>
        <v>0.66666666666666663</v>
      </c>
      <c r="I46" s="37">
        <f t="shared" si="21"/>
        <v>0.33333333333333331</v>
      </c>
      <c r="J46" s="37">
        <f t="shared" si="21"/>
        <v>0.33333333333333331</v>
      </c>
      <c r="K46" s="37">
        <f t="shared" si="21"/>
        <v>0</v>
      </c>
      <c r="L46" s="37">
        <f t="shared" si="21"/>
        <v>0.16666666666666666</v>
      </c>
      <c r="M46" s="37">
        <f t="shared" si="21"/>
        <v>0.16666666666666666</v>
      </c>
    </row>
    <row r="47" spans="1:13" ht="12" customHeight="1">
      <c r="A47" s="172"/>
      <c r="B47" s="172"/>
      <c r="C47" s="43"/>
      <c r="D47" s="219" t="s">
        <v>423</v>
      </c>
      <c r="E47" s="42"/>
      <c r="F47" s="69">
        <v>3</v>
      </c>
      <c r="G47" s="68">
        <v>1</v>
      </c>
      <c r="H47" s="41">
        <v>2</v>
      </c>
      <c r="I47" s="41">
        <v>3</v>
      </c>
      <c r="J47" s="41">
        <v>0</v>
      </c>
      <c r="K47" s="41">
        <v>0</v>
      </c>
      <c r="L47" s="41">
        <v>0</v>
      </c>
      <c r="M47" s="41">
        <v>0</v>
      </c>
    </row>
    <row r="48" spans="1:13" ht="12" customHeight="1">
      <c r="A48" s="172"/>
      <c r="B48" s="172"/>
      <c r="C48" s="40"/>
      <c r="D48" s="220"/>
      <c r="E48" s="39"/>
      <c r="F48" s="70"/>
      <c r="G48" s="66">
        <f t="shared" ref="G48:M48" si="22">IF(G47=0,0,G47/$F47)</f>
        <v>0.33333333333333331</v>
      </c>
      <c r="H48" s="37">
        <f t="shared" si="22"/>
        <v>0.66666666666666663</v>
      </c>
      <c r="I48" s="37">
        <f t="shared" si="22"/>
        <v>1</v>
      </c>
      <c r="J48" s="37">
        <f t="shared" si="22"/>
        <v>0</v>
      </c>
      <c r="K48" s="37">
        <f t="shared" si="22"/>
        <v>0</v>
      </c>
      <c r="L48" s="37">
        <f t="shared" si="22"/>
        <v>0</v>
      </c>
      <c r="M48" s="37">
        <f t="shared" si="22"/>
        <v>0</v>
      </c>
    </row>
    <row r="49" spans="1:13" ht="12" customHeight="1">
      <c r="A49" s="172"/>
      <c r="B49" s="172"/>
      <c r="C49" s="43"/>
      <c r="D49" s="219" t="s">
        <v>424</v>
      </c>
      <c r="E49" s="42"/>
      <c r="F49" s="69">
        <v>5</v>
      </c>
      <c r="G49" s="68">
        <v>2</v>
      </c>
      <c r="H49" s="41">
        <v>2</v>
      </c>
      <c r="I49" s="41">
        <v>2</v>
      </c>
      <c r="J49" s="41">
        <v>2</v>
      </c>
      <c r="K49" s="41">
        <v>1</v>
      </c>
      <c r="L49" s="41">
        <v>1</v>
      </c>
      <c r="M49" s="41">
        <v>1</v>
      </c>
    </row>
    <row r="50" spans="1:13" ht="12" customHeight="1">
      <c r="A50" s="172"/>
      <c r="B50" s="172"/>
      <c r="C50" s="40"/>
      <c r="D50" s="220"/>
      <c r="E50" s="39"/>
      <c r="F50" s="70"/>
      <c r="G50" s="66">
        <f t="shared" ref="G50:M50" si="23">IF(G49=0,0,G49/$F49)</f>
        <v>0.4</v>
      </c>
      <c r="H50" s="37">
        <f t="shared" si="23"/>
        <v>0.4</v>
      </c>
      <c r="I50" s="37">
        <f t="shared" si="23"/>
        <v>0.4</v>
      </c>
      <c r="J50" s="37">
        <f t="shared" si="23"/>
        <v>0.4</v>
      </c>
      <c r="K50" s="37">
        <f t="shared" si="23"/>
        <v>0.2</v>
      </c>
      <c r="L50" s="37">
        <f t="shared" si="23"/>
        <v>0.2</v>
      </c>
      <c r="M50" s="37">
        <f t="shared" si="23"/>
        <v>0.2</v>
      </c>
    </row>
    <row r="51" spans="1:13" ht="12" customHeight="1">
      <c r="A51" s="172"/>
      <c r="B51" s="172"/>
      <c r="C51" s="43"/>
      <c r="D51" s="219" t="s">
        <v>425</v>
      </c>
      <c r="E51" s="42"/>
      <c r="F51" s="69">
        <v>15</v>
      </c>
      <c r="G51" s="68">
        <v>5</v>
      </c>
      <c r="H51" s="41">
        <v>8</v>
      </c>
      <c r="I51" s="41">
        <v>5</v>
      </c>
      <c r="J51" s="41">
        <v>3</v>
      </c>
      <c r="K51" s="41">
        <v>0</v>
      </c>
      <c r="L51" s="41">
        <v>4</v>
      </c>
      <c r="M51" s="41">
        <v>1</v>
      </c>
    </row>
    <row r="52" spans="1:13" ht="12" customHeight="1">
      <c r="A52" s="172"/>
      <c r="B52" s="172"/>
      <c r="C52" s="40"/>
      <c r="D52" s="220"/>
      <c r="E52" s="39"/>
      <c r="F52" s="70"/>
      <c r="G52" s="66">
        <f t="shared" ref="G52:M52" si="24">IF(G51=0,0,G51/$F51)</f>
        <v>0.33333333333333331</v>
      </c>
      <c r="H52" s="37">
        <f t="shared" si="24"/>
        <v>0.53333333333333333</v>
      </c>
      <c r="I52" s="37">
        <f t="shared" si="24"/>
        <v>0.33333333333333331</v>
      </c>
      <c r="J52" s="37">
        <f t="shared" si="24"/>
        <v>0.2</v>
      </c>
      <c r="K52" s="37">
        <f t="shared" si="24"/>
        <v>0</v>
      </c>
      <c r="L52" s="37">
        <f t="shared" si="24"/>
        <v>0.26666666666666666</v>
      </c>
      <c r="M52" s="37">
        <f t="shared" si="24"/>
        <v>6.6666666666666666E-2</v>
      </c>
    </row>
    <row r="53" spans="1:13" ht="12" customHeight="1">
      <c r="A53" s="172"/>
      <c r="B53" s="172"/>
      <c r="C53" s="43"/>
      <c r="D53" s="219" t="s">
        <v>426</v>
      </c>
      <c r="E53" s="42"/>
      <c r="F53" s="69">
        <v>5</v>
      </c>
      <c r="G53" s="68">
        <v>0</v>
      </c>
      <c r="H53" s="41">
        <v>2</v>
      </c>
      <c r="I53" s="41">
        <v>1</v>
      </c>
      <c r="J53" s="41">
        <v>1</v>
      </c>
      <c r="K53" s="41">
        <v>0</v>
      </c>
      <c r="L53" s="41">
        <v>3</v>
      </c>
      <c r="M53" s="41">
        <v>0</v>
      </c>
    </row>
    <row r="54" spans="1:13" ht="12" customHeight="1">
      <c r="A54" s="172"/>
      <c r="B54" s="172"/>
      <c r="C54" s="40"/>
      <c r="D54" s="220"/>
      <c r="E54" s="39"/>
      <c r="F54" s="70"/>
      <c r="G54" s="66">
        <f t="shared" ref="G54:M54" si="25">IF(G53=0,0,G53/$F53)</f>
        <v>0</v>
      </c>
      <c r="H54" s="37">
        <f t="shared" si="25"/>
        <v>0.4</v>
      </c>
      <c r="I54" s="37">
        <f t="shared" si="25"/>
        <v>0.2</v>
      </c>
      <c r="J54" s="37">
        <f t="shared" si="25"/>
        <v>0.2</v>
      </c>
      <c r="K54" s="37">
        <f t="shared" si="25"/>
        <v>0</v>
      </c>
      <c r="L54" s="37">
        <f t="shared" si="25"/>
        <v>0.6</v>
      </c>
      <c r="M54" s="37">
        <f t="shared" si="25"/>
        <v>0</v>
      </c>
    </row>
    <row r="55" spans="1:13" ht="12" customHeight="1">
      <c r="A55" s="172"/>
      <c r="B55" s="172"/>
      <c r="C55" s="43"/>
      <c r="D55" s="219" t="s">
        <v>427</v>
      </c>
      <c r="E55" s="42"/>
      <c r="F55" s="69">
        <v>31</v>
      </c>
      <c r="G55" s="68">
        <v>11</v>
      </c>
      <c r="H55" s="41">
        <v>16</v>
      </c>
      <c r="I55" s="41">
        <v>14</v>
      </c>
      <c r="J55" s="41">
        <v>6</v>
      </c>
      <c r="K55" s="41">
        <v>0</v>
      </c>
      <c r="L55" s="41">
        <v>6</v>
      </c>
      <c r="M55" s="41">
        <v>2</v>
      </c>
    </row>
    <row r="56" spans="1:13" ht="12" customHeight="1">
      <c r="A56" s="172"/>
      <c r="B56" s="172"/>
      <c r="C56" s="40"/>
      <c r="D56" s="220"/>
      <c r="E56" s="39"/>
      <c r="F56" s="70"/>
      <c r="G56" s="66">
        <f t="shared" ref="G56:M56" si="26">IF(G55=0,0,G55/$F55)</f>
        <v>0.35483870967741937</v>
      </c>
      <c r="H56" s="37">
        <f t="shared" si="26"/>
        <v>0.5161290322580645</v>
      </c>
      <c r="I56" s="37">
        <f t="shared" si="26"/>
        <v>0.45161290322580644</v>
      </c>
      <c r="J56" s="37">
        <f t="shared" si="26"/>
        <v>0.19354838709677419</v>
      </c>
      <c r="K56" s="37">
        <f t="shared" si="26"/>
        <v>0</v>
      </c>
      <c r="L56" s="37">
        <f t="shared" si="26"/>
        <v>0.19354838709677419</v>
      </c>
      <c r="M56" s="37">
        <f t="shared" si="26"/>
        <v>6.4516129032258063E-2</v>
      </c>
    </row>
    <row r="57" spans="1:13" ht="12" customHeight="1">
      <c r="A57" s="172"/>
      <c r="B57" s="172"/>
      <c r="C57" s="43"/>
      <c r="D57" s="219" t="s">
        <v>428</v>
      </c>
      <c r="E57" s="42"/>
      <c r="F57" s="69">
        <v>10</v>
      </c>
      <c r="G57" s="68">
        <v>2</v>
      </c>
      <c r="H57" s="41">
        <v>7</v>
      </c>
      <c r="I57" s="41">
        <v>3</v>
      </c>
      <c r="J57" s="41">
        <v>4</v>
      </c>
      <c r="K57" s="41">
        <v>1</v>
      </c>
      <c r="L57" s="41">
        <v>3</v>
      </c>
      <c r="M57" s="41">
        <v>0</v>
      </c>
    </row>
    <row r="58" spans="1:13" ht="12" customHeight="1">
      <c r="A58" s="172"/>
      <c r="B58" s="172"/>
      <c r="C58" s="40"/>
      <c r="D58" s="220"/>
      <c r="E58" s="39"/>
      <c r="F58" s="70"/>
      <c r="G58" s="66">
        <f t="shared" ref="G58:M58" si="27">IF(G57=0,0,G57/$F57)</f>
        <v>0.2</v>
      </c>
      <c r="H58" s="37">
        <f t="shared" si="27"/>
        <v>0.7</v>
      </c>
      <c r="I58" s="37">
        <f t="shared" si="27"/>
        <v>0.3</v>
      </c>
      <c r="J58" s="37">
        <f t="shared" si="27"/>
        <v>0.4</v>
      </c>
      <c r="K58" s="37">
        <f t="shared" si="27"/>
        <v>0.1</v>
      </c>
      <c r="L58" s="37">
        <f t="shared" si="27"/>
        <v>0.3</v>
      </c>
      <c r="M58" s="37">
        <f t="shared" si="27"/>
        <v>0</v>
      </c>
    </row>
    <row r="59" spans="1:13" ht="12.75" customHeight="1">
      <c r="A59" s="172"/>
      <c r="B59" s="172"/>
      <c r="C59" s="43"/>
      <c r="D59" s="219" t="s">
        <v>429</v>
      </c>
      <c r="E59" s="42"/>
      <c r="F59" s="69">
        <v>28</v>
      </c>
      <c r="G59" s="68">
        <v>16</v>
      </c>
      <c r="H59" s="41">
        <v>25</v>
      </c>
      <c r="I59" s="41">
        <v>21</v>
      </c>
      <c r="J59" s="41">
        <v>9</v>
      </c>
      <c r="K59" s="41">
        <v>1</v>
      </c>
      <c r="L59" s="41">
        <v>0</v>
      </c>
      <c r="M59" s="41">
        <v>0</v>
      </c>
    </row>
    <row r="60" spans="1:13" ht="12.75" customHeight="1">
      <c r="A60" s="172"/>
      <c r="B60" s="172"/>
      <c r="C60" s="40"/>
      <c r="D60" s="220"/>
      <c r="E60" s="39"/>
      <c r="F60" s="70"/>
      <c r="G60" s="66">
        <f t="shared" ref="G60:M60" si="28">IF(G59=0,0,G59/$F59)</f>
        <v>0.5714285714285714</v>
      </c>
      <c r="H60" s="37">
        <f t="shared" si="28"/>
        <v>0.8928571428571429</v>
      </c>
      <c r="I60" s="37">
        <f t="shared" si="28"/>
        <v>0.75</v>
      </c>
      <c r="J60" s="37">
        <f t="shared" si="28"/>
        <v>0.32142857142857145</v>
      </c>
      <c r="K60" s="37">
        <f t="shared" si="28"/>
        <v>3.5714285714285712E-2</v>
      </c>
      <c r="L60" s="37">
        <f t="shared" si="28"/>
        <v>0</v>
      </c>
      <c r="M60" s="37">
        <f t="shared" si="28"/>
        <v>0</v>
      </c>
    </row>
    <row r="61" spans="1:13" ht="12" customHeight="1">
      <c r="A61" s="172"/>
      <c r="B61" s="172"/>
      <c r="C61" s="43"/>
      <c r="D61" s="219" t="s">
        <v>21</v>
      </c>
      <c r="E61" s="42"/>
      <c r="F61" s="69">
        <v>13</v>
      </c>
      <c r="G61" s="68">
        <v>4</v>
      </c>
      <c r="H61" s="41">
        <v>9</v>
      </c>
      <c r="I61" s="41">
        <v>11</v>
      </c>
      <c r="J61" s="41">
        <v>6</v>
      </c>
      <c r="K61" s="41">
        <v>0</v>
      </c>
      <c r="L61" s="41">
        <v>1</v>
      </c>
      <c r="M61" s="41">
        <v>0</v>
      </c>
    </row>
    <row r="62" spans="1:13" ht="12" customHeight="1">
      <c r="A62" s="172"/>
      <c r="B62" s="172"/>
      <c r="C62" s="40"/>
      <c r="D62" s="220"/>
      <c r="E62" s="39"/>
      <c r="F62" s="70"/>
      <c r="G62" s="66">
        <f t="shared" ref="G62:M62" si="29">IF(G61=0,0,G61/$F61)</f>
        <v>0.30769230769230771</v>
      </c>
      <c r="H62" s="37">
        <f t="shared" si="29"/>
        <v>0.69230769230769229</v>
      </c>
      <c r="I62" s="37">
        <f t="shared" si="29"/>
        <v>0.84615384615384615</v>
      </c>
      <c r="J62" s="37">
        <f t="shared" si="29"/>
        <v>0.46153846153846156</v>
      </c>
      <c r="K62" s="37">
        <f t="shared" si="29"/>
        <v>0</v>
      </c>
      <c r="L62" s="37">
        <f t="shared" si="29"/>
        <v>7.6923076923076927E-2</v>
      </c>
      <c r="M62" s="37">
        <f t="shared" si="29"/>
        <v>0</v>
      </c>
    </row>
    <row r="63" spans="1:13" ht="12" customHeight="1">
      <c r="A63" s="172"/>
      <c r="B63" s="172"/>
      <c r="C63" s="43"/>
      <c r="D63" s="219" t="s">
        <v>430</v>
      </c>
      <c r="E63" s="42"/>
      <c r="F63" s="69">
        <v>8</v>
      </c>
      <c r="G63" s="68">
        <v>5</v>
      </c>
      <c r="H63" s="41">
        <v>6</v>
      </c>
      <c r="I63" s="41">
        <v>5</v>
      </c>
      <c r="J63" s="41">
        <v>4</v>
      </c>
      <c r="K63" s="41">
        <v>1</v>
      </c>
      <c r="L63" s="41">
        <v>0</v>
      </c>
      <c r="M63" s="41">
        <v>0</v>
      </c>
    </row>
    <row r="64" spans="1:13" ht="12" customHeight="1">
      <c r="A64" s="172"/>
      <c r="B64" s="172"/>
      <c r="C64" s="40"/>
      <c r="D64" s="220"/>
      <c r="E64" s="39"/>
      <c r="F64" s="70"/>
      <c r="G64" s="66">
        <f t="shared" ref="G64:M64" si="30">IF(G63=0,0,G63/$F63)</f>
        <v>0.625</v>
      </c>
      <c r="H64" s="37">
        <f t="shared" si="30"/>
        <v>0.75</v>
      </c>
      <c r="I64" s="37">
        <f t="shared" si="30"/>
        <v>0.625</v>
      </c>
      <c r="J64" s="37">
        <f t="shared" si="30"/>
        <v>0.5</v>
      </c>
      <c r="K64" s="37">
        <f t="shared" si="30"/>
        <v>0.125</v>
      </c>
      <c r="L64" s="37">
        <f t="shared" si="30"/>
        <v>0</v>
      </c>
      <c r="M64" s="37">
        <f t="shared" si="30"/>
        <v>0</v>
      </c>
    </row>
    <row r="65" spans="1:13" ht="12" customHeight="1">
      <c r="A65" s="172"/>
      <c r="B65" s="172"/>
      <c r="C65" s="43"/>
      <c r="D65" s="219" t="s">
        <v>431</v>
      </c>
      <c r="E65" s="42"/>
      <c r="F65" s="69">
        <v>15</v>
      </c>
      <c r="G65" s="68">
        <v>8</v>
      </c>
      <c r="H65" s="41">
        <v>10</v>
      </c>
      <c r="I65" s="41">
        <v>10</v>
      </c>
      <c r="J65" s="41">
        <v>5</v>
      </c>
      <c r="K65" s="41">
        <v>0</v>
      </c>
      <c r="L65" s="41">
        <v>3</v>
      </c>
      <c r="M65" s="41">
        <v>0</v>
      </c>
    </row>
    <row r="66" spans="1:13" ht="12" customHeight="1">
      <c r="A66" s="172"/>
      <c r="B66" s="172"/>
      <c r="C66" s="40"/>
      <c r="D66" s="220"/>
      <c r="E66" s="39"/>
      <c r="F66" s="70"/>
      <c r="G66" s="66">
        <f t="shared" ref="G66:M66" si="31">IF(G65=0,0,G65/$F65)</f>
        <v>0.53333333333333333</v>
      </c>
      <c r="H66" s="37">
        <f t="shared" si="31"/>
        <v>0.66666666666666663</v>
      </c>
      <c r="I66" s="37">
        <f t="shared" si="31"/>
        <v>0.66666666666666663</v>
      </c>
      <c r="J66" s="37">
        <f t="shared" si="31"/>
        <v>0.33333333333333331</v>
      </c>
      <c r="K66" s="37">
        <f t="shared" si="31"/>
        <v>0</v>
      </c>
      <c r="L66" s="37">
        <f t="shared" si="31"/>
        <v>0.2</v>
      </c>
      <c r="M66" s="37">
        <f t="shared" si="31"/>
        <v>0</v>
      </c>
    </row>
    <row r="67" spans="1:13" ht="12" customHeight="1">
      <c r="A67" s="172"/>
      <c r="B67" s="172"/>
      <c r="C67" s="43"/>
      <c r="D67" s="219" t="s">
        <v>432</v>
      </c>
      <c r="E67" s="42"/>
      <c r="F67" s="69">
        <v>5</v>
      </c>
      <c r="G67" s="68">
        <v>3</v>
      </c>
      <c r="H67" s="41">
        <v>3</v>
      </c>
      <c r="I67" s="41">
        <v>2</v>
      </c>
      <c r="J67" s="41">
        <v>2</v>
      </c>
      <c r="K67" s="41">
        <v>0</v>
      </c>
      <c r="L67" s="41">
        <v>2</v>
      </c>
      <c r="M67" s="41">
        <v>0</v>
      </c>
    </row>
    <row r="68" spans="1:13" ht="12" customHeight="1">
      <c r="A68" s="172"/>
      <c r="B68" s="173"/>
      <c r="C68" s="40"/>
      <c r="D68" s="220"/>
      <c r="E68" s="39"/>
      <c r="F68" s="70"/>
      <c r="G68" s="66">
        <f t="shared" ref="G68:M68" si="32">IF(G67=0,0,G67/$F67)</f>
        <v>0.6</v>
      </c>
      <c r="H68" s="37">
        <f t="shared" si="32"/>
        <v>0.6</v>
      </c>
      <c r="I68" s="37">
        <f t="shared" si="32"/>
        <v>0.4</v>
      </c>
      <c r="J68" s="37">
        <f t="shared" si="32"/>
        <v>0.4</v>
      </c>
      <c r="K68" s="37">
        <f t="shared" si="32"/>
        <v>0</v>
      </c>
      <c r="L68" s="37">
        <f t="shared" si="32"/>
        <v>0.4</v>
      </c>
      <c r="M68" s="37">
        <f t="shared" si="32"/>
        <v>0</v>
      </c>
    </row>
    <row r="69" spans="1:13" ht="12" customHeight="1">
      <c r="A69" s="172"/>
      <c r="B69" s="171" t="s">
        <v>17</v>
      </c>
      <c r="C69" s="43"/>
      <c r="D69" s="219" t="s">
        <v>16</v>
      </c>
      <c r="E69" s="42"/>
      <c r="F69" s="69">
        <v>681</v>
      </c>
      <c r="G69" s="68">
        <f t="shared" ref="G69:M69" si="33">SUM(G71,G73,G75,G77,G79,G81,G83,G85,G87,G89,G91,G93,G95,G97,G99)</f>
        <v>245</v>
      </c>
      <c r="H69" s="41">
        <f t="shared" si="33"/>
        <v>351</v>
      </c>
      <c r="I69" s="41">
        <f t="shared" si="33"/>
        <v>321</v>
      </c>
      <c r="J69" s="41">
        <f t="shared" si="33"/>
        <v>178</v>
      </c>
      <c r="K69" s="41">
        <f t="shared" si="33"/>
        <v>16</v>
      </c>
      <c r="L69" s="41">
        <f t="shared" si="33"/>
        <v>145</v>
      </c>
      <c r="M69" s="41">
        <f t="shared" si="33"/>
        <v>41</v>
      </c>
    </row>
    <row r="70" spans="1:13" ht="12" customHeight="1">
      <c r="A70" s="172"/>
      <c r="B70" s="172"/>
      <c r="C70" s="40"/>
      <c r="D70" s="220"/>
      <c r="E70" s="39"/>
      <c r="F70" s="70"/>
      <c r="G70" s="66">
        <f t="shared" ref="G70:M70" si="34">IF(G69=0,0,G69/$F69)</f>
        <v>0.35976505139500736</v>
      </c>
      <c r="H70" s="37">
        <f t="shared" si="34"/>
        <v>0.51541850220264318</v>
      </c>
      <c r="I70" s="37">
        <f t="shared" si="34"/>
        <v>0.47136563876651982</v>
      </c>
      <c r="J70" s="37">
        <f t="shared" si="34"/>
        <v>0.26138032305433184</v>
      </c>
      <c r="K70" s="37">
        <f t="shared" si="34"/>
        <v>2.3494860499265784E-2</v>
      </c>
      <c r="L70" s="37">
        <f t="shared" si="34"/>
        <v>0.21292217327459617</v>
      </c>
      <c r="M70" s="37">
        <f t="shared" si="34"/>
        <v>6.0205580029368579E-2</v>
      </c>
    </row>
    <row r="71" spans="1:13" ht="12" customHeight="1">
      <c r="A71" s="172"/>
      <c r="B71" s="172"/>
      <c r="C71" s="43"/>
      <c r="D71" s="219" t="s">
        <v>120</v>
      </c>
      <c r="E71" s="42"/>
      <c r="F71" s="69">
        <v>6</v>
      </c>
      <c r="G71" s="68">
        <v>2</v>
      </c>
      <c r="H71" s="41">
        <v>1</v>
      </c>
      <c r="I71" s="41">
        <v>1</v>
      </c>
      <c r="J71" s="41">
        <v>2</v>
      </c>
      <c r="K71" s="41">
        <v>0</v>
      </c>
      <c r="L71" s="41">
        <v>4</v>
      </c>
      <c r="M71" s="41">
        <v>0</v>
      </c>
    </row>
    <row r="72" spans="1:13" ht="12" customHeight="1">
      <c r="A72" s="172"/>
      <c r="B72" s="172"/>
      <c r="C72" s="40"/>
      <c r="D72" s="220"/>
      <c r="E72" s="39"/>
      <c r="F72" s="70"/>
      <c r="G72" s="66">
        <f t="shared" ref="G72:M72" si="35">IF(G71=0,0,G71/$F71)</f>
        <v>0.33333333333333331</v>
      </c>
      <c r="H72" s="37">
        <f t="shared" si="35"/>
        <v>0.16666666666666666</v>
      </c>
      <c r="I72" s="37">
        <f t="shared" si="35"/>
        <v>0.16666666666666666</v>
      </c>
      <c r="J72" s="37">
        <f t="shared" si="35"/>
        <v>0.33333333333333331</v>
      </c>
      <c r="K72" s="37">
        <f t="shared" si="35"/>
        <v>0</v>
      </c>
      <c r="L72" s="37">
        <f t="shared" si="35"/>
        <v>0.66666666666666663</v>
      </c>
      <c r="M72" s="37">
        <f t="shared" si="35"/>
        <v>0</v>
      </c>
    </row>
    <row r="73" spans="1:13" ht="12" customHeight="1">
      <c r="A73" s="172"/>
      <c r="B73" s="172"/>
      <c r="C73" s="43"/>
      <c r="D73" s="219" t="s">
        <v>14</v>
      </c>
      <c r="E73" s="42"/>
      <c r="F73" s="69">
        <v>84</v>
      </c>
      <c r="G73" s="68">
        <v>20</v>
      </c>
      <c r="H73" s="41">
        <v>21</v>
      </c>
      <c r="I73" s="41">
        <v>22</v>
      </c>
      <c r="J73" s="41">
        <v>12</v>
      </c>
      <c r="K73" s="41">
        <v>4</v>
      </c>
      <c r="L73" s="41">
        <v>36</v>
      </c>
      <c r="M73" s="41">
        <v>7</v>
      </c>
    </row>
    <row r="74" spans="1:13" ht="12" customHeight="1">
      <c r="A74" s="172"/>
      <c r="B74" s="172"/>
      <c r="C74" s="40"/>
      <c r="D74" s="220"/>
      <c r="E74" s="39"/>
      <c r="F74" s="70"/>
      <c r="G74" s="66">
        <f t="shared" ref="G74:M74" si="36">IF(G73=0,0,G73/$F73)</f>
        <v>0.23809523809523808</v>
      </c>
      <c r="H74" s="37">
        <f t="shared" si="36"/>
        <v>0.25</v>
      </c>
      <c r="I74" s="37">
        <f t="shared" si="36"/>
        <v>0.26190476190476192</v>
      </c>
      <c r="J74" s="37">
        <f t="shared" si="36"/>
        <v>0.14285714285714285</v>
      </c>
      <c r="K74" s="37">
        <f t="shared" si="36"/>
        <v>4.7619047619047616E-2</v>
      </c>
      <c r="L74" s="37">
        <f t="shared" si="36"/>
        <v>0.42857142857142855</v>
      </c>
      <c r="M74" s="37">
        <f t="shared" si="36"/>
        <v>8.3333333333333329E-2</v>
      </c>
    </row>
    <row r="75" spans="1:13" ht="12" customHeight="1">
      <c r="A75" s="172"/>
      <c r="B75" s="172"/>
      <c r="C75" s="43"/>
      <c r="D75" s="219" t="s">
        <v>13</v>
      </c>
      <c r="E75" s="42"/>
      <c r="F75" s="69">
        <v>24</v>
      </c>
      <c r="G75" s="68">
        <v>16</v>
      </c>
      <c r="H75" s="41">
        <v>14</v>
      </c>
      <c r="I75" s="41">
        <v>18</v>
      </c>
      <c r="J75" s="41">
        <v>9</v>
      </c>
      <c r="K75" s="41">
        <v>0</v>
      </c>
      <c r="L75" s="41">
        <v>2</v>
      </c>
      <c r="M75" s="41">
        <v>2</v>
      </c>
    </row>
    <row r="76" spans="1:13" ht="12" customHeight="1">
      <c r="A76" s="172"/>
      <c r="B76" s="172"/>
      <c r="C76" s="40"/>
      <c r="D76" s="220"/>
      <c r="E76" s="39"/>
      <c r="F76" s="70"/>
      <c r="G76" s="66">
        <f t="shared" ref="G76:M76" si="37">IF(G75=0,0,G75/$F75)</f>
        <v>0.66666666666666663</v>
      </c>
      <c r="H76" s="37">
        <f t="shared" si="37"/>
        <v>0.58333333333333337</v>
      </c>
      <c r="I76" s="37">
        <f t="shared" si="37"/>
        <v>0.75</v>
      </c>
      <c r="J76" s="37">
        <f t="shared" si="37"/>
        <v>0.375</v>
      </c>
      <c r="K76" s="37">
        <f t="shared" si="37"/>
        <v>0</v>
      </c>
      <c r="L76" s="37">
        <f t="shared" si="37"/>
        <v>8.3333333333333329E-2</v>
      </c>
      <c r="M76" s="37">
        <f t="shared" si="37"/>
        <v>8.3333333333333329E-2</v>
      </c>
    </row>
    <row r="77" spans="1:13" ht="12" customHeight="1">
      <c r="A77" s="172"/>
      <c r="B77" s="172"/>
      <c r="C77" s="43"/>
      <c r="D77" s="219" t="s">
        <v>12</v>
      </c>
      <c r="E77" s="42"/>
      <c r="F77" s="69">
        <v>8</v>
      </c>
      <c r="G77" s="68">
        <v>2</v>
      </c>
      <c r="H77" s="41">
        <v>4</v>
      </c>
      <c r="I77" s="41">
        <v>3</v>
      </c>
      <c r="J77" s="41">
        <v>4</v>
      </c>
      <c r="K77" s="41">
        <v>0</v>
      </c>
      <c r="L77" s="41">
        <v>1</v>
      </c>
      <c r="M77" s="41">
        <v>1</v>
      </c>
    </row>
    <row r="78" spans="1:13" ht="12" customHeight="1">
      <c r="A78" s="172"/>
      <c r="B78" s="172"/>
      <c r="C78" s="40"/>
      <c r="D78" s="220"/>
      <c r="E78" s="39"/>
      <c r="F78" s="70"/>
      <c r="G78" s="66">
        <f t="shared" ref="G78:M78" si="38">IF(G77=0,0,G77/$F77)</f>
        <v>0.25</v>
      </c>
      <c r="H78" s="37">
        <f t="shared" si="38"/>
        <v>0.5</v>
      </c>
      <c r="I78" s="37">
        <f t="shared" si="38"/>
        <v>0.375</v>
      </c>
      <c r="J78" s="37">
        <f t="shared" si="38"/>
        <v>0.5</v>
      </c>
      <c r="K78" s="37">
        <f t="shared" si="38"/>
        <v>0</v>
      </c>
      <c r="L78" s="37">
        <f t="shared" si="38"/>
        <v>0.125</v>
      </c>
      <c r="M78" s="37">
        <f t="shared" si="38"/>
        <v>0.125</v>
      </c>
    </row>
    <row r="79" spans="1:13" ht="12" customHeight="1">
      <c r="A79" s="172"/>
      <c r="B79" s="172"/>
      <c r="C79" s="43"/>
      <c r="D79" s="219" t="s">
        <v>11</v>
      </c>
      <c r="E79" s="42"/>
      <c r="F79" s="69">
        <v>33</v>
      </c>
      <c r="G79" s="68">
        <v>18</v>
      </c>
      <c r="H79" s="41">
        <v>20</v>
      </c>
      <c r="I79" s="41">
        <v>17</v>
      </c>
      <c r="J79" s="41">
        <v>12</v>
      </c>
      <c r="K79" s="41">
        <v>0</v>
      </c>
      <c r="L79" s="41">
        <v>7</v>
      </c>
      <c r="M79" s="41">
        <v>0</v>
      </c>
    </row>
    <row r="80" spans="1:13" ht="12" customHeight="1">
      <c r="A80" s="172"/>
      <c r="B80" s="172"/>
      <c r="C80" s="40"/>
      <c r="D80" s="220"/>
      <c r="E80" s="39"/>
      <c r="F80" s="70"/>
      <c r="G80" s="66">
        <f t="shared" ref="G80:M80" si="39">IF(G79=0,0,G79/$F79)</f>
        <v>0.54545454545454541</v>
      </c>
      <c r="H80" s="37">
        <f t="shared" si="39"/>
        <v>0.60606060606060608</v>
      </c>
      <c r="I80" s="37">
        <f t="shared" si="39"/>
        <v>0.51515151515151514</v>
      </c>
      <c r="J80" s="37">
        <f t="shared" si="39"/>
        <v>0.36363636363636365</v>
      </c>
      <c r="K80" s="37">
        <f t="shared" si="39"/>
        <v>0</v>
      </c>
      <c r="L80" s="37">
        <f t="shared" si="39"/>
        <v>0.21212121212121213</v>
      </c>
      <c r="M80" s="37">
        <f t="shared" si="39"/>
        <v>0</v>
      </c>
    </row>
    <row r="81" spans="1:13" ht="12" customHeight="1">
      <c r="A81" s="172"/>
      <c r="B81" s="172"/>
      <c r="C81" s="43"/>
      <c r="D81" s="219" t="s">
        <v>10</v>
      </c>
      <c r="E81" s="42"/>
      <c r="F81" s="69">
        <v>184</v>
      </c>
      <c r="G81" s="68">
        <v>62</v>
      </c>
      <c r="H81" s="41">
        <v>98</v>
      </c>
      <c r="I81" s="41">
        <v>88</v>
      </c>
      <c r="J81" s="41">
        <v>50</v>
      </c>
      <c r="K81" s="41">
        <v>4</v>
      </c>
      <c r="L81" s="41">
        <v>34</v>
      </c>
      <c r="M81" s="41">
        <v>14</v>
      </c>
    </row>
    <row r="82" spans="1:13" ht="12" customHeight="1">
      <c r="A82" s="172"/>
      <c r="B82" s="172"/>
      <c r="C82" s="40"/>
      <c r="D82" s="220"/>
      <c r="E82" s="39"/>
      <c r="F82" s="70"/>
      <c r="G82" s="66">
        <f t="shared" ref="G82:M82" si="40">IF(G81=0,0,G81/$F81)</f>
        <v>0.33695652173913043</v>
      </c>
      <c r="H82" s="37">
        <f t="shared" si="40"/>
        <v>0.53260869565217395</v>
      </c>
      <c r="I82" s="37">
        <f t="shared" si="40"/>
        <v>0.47826086956521741</v>
      </c>
      <c r="J82" s="37">
        <f t="shared" si="40"/>
        <v>0.27173913043478259</v>
      </c>
      <c r="K82" s="37">
        <f t="shared" si="40"/>
        <v>2.1739130434782608E-2</v>
      </c>
      <c r="L82" s="37">
        <f t="shared" si="40"/>
        <v>0.18478260869565216</v>
      </c>
      <c r="M82" s="37">
        <f t="shared" si="40"/>
        <v>7.6086956521739135E-2</v>
      </c>
    </row>
    <row r="83" spans="1:13" ht="12" customHeight="1">
      <c r="A83" s="172"/>
      <c r="B83" s="172"/>
      <c r="C83" s="43"/>
      <c r="D83" s="219" t="s">
        <v>9</v>
      </c>
      <c r="E83" s="42"/>
      <c r="F83" s="69">
        <v>21</v>
      </c>
      <c r="G83" s="68">
        <v>14</v>
      </c>
      <c r="H83" s="41">
        <v>18</v>
      </c>
      <c r="I83" s="41">
        <v>13</v>
      </c>
      <c r="J83" s="41">
        <v>11</v>
      </c>
      <c r="K83" s="41">
        <v>0</v>
      </c>
      <c r="L83" s="41">
        <v>0</v>
      </c>
      <c r="M83" s="41">
        <v>0</v>
      </c>
    </row>
    <row r="84" spans="1:13" ht="12" customHeight="1">
      <c r="A84" s="172"/>
      <c r="B84" s="172"/>
      <c r="C84" s="40"/>
      <c r="D84" s="220"/>
      <c r="E84" s="39"/>
      <c r="F84" s="70"/>
      <c r="G84" s="66">
        <f t="shared" ref="G84:M84" si="41">IF(G83=0,0,G83/$F83)</f>
        <v>0.66666666666666663</v>
      </c>
      <c r="H84" s="37">
        <f t="shared" si="41"/>
        <v>0.8571428571428571</v>
      </c>
      <c r="I84" s="37">
        <f t="shared" si="41"/>
        <v>0.61904761904761907</v>
      </c>
      <c r="J84" s="37">
        <f t="shared" si="41"/>
        <v>0.52380952380952384</v>
      </c>
      <c r="K84" s="37">
        <f t="shared" si="41"/>
        <v>0</v>
      </c>
      <c r="L84" s="37">
        <f t="shared" si="41"/>
        <v>0</v>
      </c>
      <c r="M84" s="37">
        <f t="shared" si="41"/>
        <v>0</v>
      </c>
    </row>
    <row r="85" spans="1:13" ht="12" customHeight="1">
      <c r="A85" s="172"/>
      <c r="B85" s="172"/>
      <c r="C85" s="43"/>
      <c r="D85" s="219" t="s">
        <v>8</v>
      </c>
      <c r="E85" s="42"/>
      <c r="F85" s="69">
        <v>8</v>
      </c>
      <c r="G85" s="68">
        <v>4</v>
      </c>
      <c r="H85" s="41">
        <v>6</v>
      </c>
      <c r="I85" s="41">
        <v>6</v>
      </c>
      <c r="J85" s="41">
        <v>5</v>
      </c>
      <c r="K85" s="41">
        <v>0</v>
      </c>
      <c r="L85" s="41">
        <v>1</v>
      </c>
      <c r="M85" s="41">
        <v>0</v>
      </c>
    </row>
    <row r="86" spans="1:13" ht="12" customHeight="1">
      <c r="A86" s="172"/>
      <c r="B86" s="172"/>
      <c r="C86" s="40"/>
      <c r="D86" s="220"/>
      <c r="E86" s="39"/>
      <c r="F86" s="70"/>
      <c r="G86" s="66">
        <f t="shared" ref="G86:M86" si="42">IF(G85=0,0,G85/$F85)</f>
        <v>0.5</v>
      </c>
      <c r="H86" s="37">
        <f t="shared" si="42"/>
        <v>0.75</v>
      </c>
      <c r="I86" s="37">
        <f t="shared" si="42"/>
        <v>0.75</v>
      </c>
      <c r="J86" s="37">
        <f t="shared" si="42"/>
        <v>0.625</v>
      </c>
      <c r="K86" s="37">
        <f t="shared" si="42"/>
        <v>0</v>
      </c>
      <c r="L86" s="37">
        <f t="shared" si="42"/>
        <v>0.125</v>
      </c>
      <c r="M86" s="37">
        <f t="shared" si="42"/>
        <v>0</v>
      </c>
    </row>
    <row r="87" spans="1:13" ht="13.5" customHeight="1">
      <c r="A87" s="172"/>
      <c r="B87" s="172"/>
      <c r="C87" s="43"/>
      <c r="D87" s="224" t="s">
        <v>119</v>
      </c>
      <c r="E87" s="42"/>
      <c r="F87" s="69">
        <v>19</v>
      </c>
      <c r="G87" s="68">
        <v>6</v>
      </c>
      <c r="H87" s="41">
        <v>8</v>
      </c>
      <c r="I87" s="41">
        <v>9</v>
      </c>
      <c r="J87" s="41">
        <v>4</v>
      </c>
      <c r="K87" s="41">
        <v>1</v>
      </c>
      <c r="L87" s="41">
        <v>1</v>
      </c>
      <c r="M87" s="41">
        <v>0</v>
      </c>
    </row>
    <row r="88" spans="1:13" ht="13.5" customHeight="1">
      <c r="A88" s="172"/>
      <c r="B88" s="172"/>
      <c r="C88" s="40"/>
      <c r="D88" s="220"/>
      <c r="E88" s="39"/>
      <c r="F88" s="70"/>
      <c r="G88" s="66">
        <f t="shared" ref="G88:M88" si="43">IF(G87=0,0,G87/$F87)</f>
        <v>0.31578947368421051</v>
      </c>
      <c r="H88" s="37">
        <f t="shared" si="43"/>
        <v>0.42105263157894735</v>
      </c>
      <c r="I88" s="37">
        <f t="shared" si="43"/>
        <v>0.47368421052631576</v>
      </c>
      <c r="J88" s="37">
        <f t="shared" si="43"/>
        <v>0.21052631578947367</v>
      </c>
      <c r="K88" s="37">
        <f t="shared" si="43"/>
        <v>5.2631578947368418E-2</v>
      </c>
      <c r="L88" s="37">
        <f t="shared" si="43"/>
        <v>5.2631578947368418E-2</v>
      </c>
      <c r="M88" s="37">
        <f t="shared" si="43"/>
        <v>0</v>
      </c>
    </row>
    <row r="89" spans="1:13" ht="12" customHeight="1">
      <c r="A89" s="172"/>
      <c r="B89" s="172"/>
      <c r="C89" s="43"/>
      <c r="D89" s="219" t="s">
        <v>6</v>
      </c>
      <c r="E89" s="42"/>
      <c r="F89" s="69">
        <v>45</v>
      </c>
      <c r="G89" s="68">
        <v>15</v>
      </c>
      <c r="H89" s="41">
        <v>20</v>
      </c>
      <c r="I89" s="41">
        <v>18</v>
      </c>
      <c r="J89" s="41">
        <v>13</v>
      </c>
      <c r="K89" s="41">
        <v>0</v>
      </c>
      <c r="L89" s="41">
        <v>12</v>
      </c>
      <c r="M89" s="41">
        <v>4</v>
      </c>
    </row>
    <row r="90" spans="1:13" ht="12" customHeight="1">
      <c r="A90" s="172"/>
      <c r="B90" s="172"/>
      <c r="C90" s="40"/>
      <c r="D90" s="220"/>
      <c r="E90" s="39"/>
      <c r="F90" s="70"/>
      <c r="G90" s="66">
        <f t="shared" ref="G90:M90" si="44">IF(G89=0,0,G89/$F89)</f>
        <v>0.33333333333333331</v>
      </c>
      <c r="H90" s="37">
        <f t="shared" si="44"/>
        <v>0.44444444444444442</v>
      </c>
      <c r="I90" s="37">
        <f t="shared" si="44"/>
        <v>0.4</v>
      </c>
      <c r="J90" s="37">
        <f t="shared" si="44"/>
        <v>0.28888888888888886</v>
      </c>
      <c r="K90" s="37">
        <f t="shared" si="44"/>
        <v>0</v>
      </c>
      <c r="L90" s="37">
        <f t="shared" si="44"/>
        <v>0.26666666666666666</v>
      </c>
      <c r="M90" s="37">
        <f t="shared" si="44"/>
        <v>8.8888888888888892E-2</v>
      </c>
    </row>
    <row r="91" spans="1:13" ht="12" customHeight="1">
      <c r="A91" s="172"/>
      <c r="B91" s="172"/>
      <c r="C91" s="43"/>
      <c r="D91" s="219" t="s">
        <v>5</v>
      </c>
      <c r="E91" s="42"/>
      <c r="F91" s="69">
        <v>16</v>
      </c>
      <c r="G91" s="68">
        <v>4</v>
      </c>
      <c r="H91" s="41">
        <v>5</v>
      </c>
      <c r="I91" s="41">
        <v>5</v>
      </c>
      <c r="J91" s="41">
        <v>3</v>
      </c>
      <c r="K91" s="41">
        <v>0</v>
      </c>
      <c r="L91" s="41">
        <v>6</v>
      </c>
      <c r="M91" s="41">
        <v>1</v>
      </c>
    </row>
    <row r="92" spans="1:13" ht="12" customHeight="1">
      <c r="A92" s="172"/>
      <c r="B92" s="172"/>
      <c r="C92" s="40"/>
      <c r="D92" s="220"/>
      <c r="E92" s="39"/>
      <c r="F92" s="70"/>
      <c r="G92" s="66">
        <f t="shared" ref="G92:M92" si="45">IF(G91=0,0,G91/$F91)</f>
        <v>0.25</v>
      </c>
      <c r="H92" s="37">
        <f t="shared" si="45"/>
        <v>0.3125</v>
      </c>
      <c r="I92" s="37">
        <f t="shared" si="45"/>
        <v>0.3125</v>
      </c>
      <c r="J92" s="37">
        <f t="shared" si="45"/>
        <v>0.1875</v>
      </c>
      <c r="K92" s="37">
        <f t="shared" si="45"/>
        <v>0</v>
      </c>
      <c r="L92" s="37">
        <f t="shared" si="45"/>
        <v>0.375</v>
      </c>
      <c r="M92" s="37">
        <f t="shared" si="45"/>
        <v>6.25E-2</v>
      </c>
    </row>
    <row r="93" spans="1:13" ht="12" customHeight="1">
      <c r="A93" s="172"/>
      <c r="B93" s="172"/>
      <c r="C93" s="43"/>
      <c r="D93" s="219" t="s">
        <v>4</v>
      </c>
      <c r="E93" s="42"/>
      <c r="F93" s="69">
        <v>19</v>
      </c>
      <c r="G93" s="68">
        <v>8</v>
      </c>
      <c r="H93" s="41">
        <v>11</v>
      </c>
      <c r="I93" s="41">
        <v>10</v>
      </c>
      <c r="J93" s="41">
        <v>7</v>
      </c>
      <c r="K93" s="41">
        <v>0</v>
      </c>
      <c r="L93" s="41">
        <v>5</v>
      </c>
      <c r="M93" s="41">
        <v>0</v>
      </c>
    </row>
    <row r="94" spans="1:13" ht="12" customHeight="1">
      <c r="A94" s="172"/>
      <c r="B94" s="172"/>
      <c r="C94" s="40"/>
      <c r="D94" s="220"/>
      <c r="E94" s="39"/>
      <c r="F94" s="70"/>
      <c r="G94" s="66">
        <f t="shared" ref="G94:M94" si="46">IF(G93=0,0,G93/$F93)</f>
        <v>0.42105263157894735</v>
      </c>
      <c r="H94" s="37">
        <f t="shared" si="46"/>
        <v>0.57894736842105265</v>
      </c>
      <c r="I94" s="37">
        <f t="shared" si="46"/>
        <v>0.52631578947368418</v>
      </c>
      <c r="J94" s="37">
        <f t="shared" si="46"/>
        <v>0.36842105263157893</v>
      </c>
      <c r="K94" s="37">
        <f t="shared" si="46"/>
        <v>0</v>
      </c>
      <c r="L94" s="37">
        <f t="shared" si="46"/>
        <v>0.26315789473684209</v>
      </c>
      <c r="M94" s="37">
        <f t="shared" si="46"/>
        <v>0</v>
      </c>
    </row>
    <row r="95" spans="1:13" ht="12" customHeight="1">
      <c r="A95" s="172"/>
      <c r="B95" s="172"/>
      <c r="C95" s="43"/>
      <c r="D95" s="219" t="s">
        <v>3</v>
      </c>
      <c r="E95" s="42"/>
      <c r="F95" s="69">
        <v>146</v>
      </c>
      <c r="G95" s="68">
        <v>45</v>
      </c>
      <c r="H95" s="41">
        <v>79</v>
      </c>
      <c r="I95" s="41">
        <v>79</v>
      </c>
      <c r="J95" s="41">
        <v>26</v>
      </c>
      <c r="K95" s="41">
        <v>6</v>
      </c>
      <c r="L95" s="41">
        <v>25</v>
      </c>
      <c r="M95" s="41">
        <v>8</v>
      </c>
    </row>
    <row r="96" spans="1:13" ht="12" customHeight="1">
      <c r="A96" s="172"/>
      <c r="B96" s="172"/>
      <c r="C96" s="40"/>
      <c r="D96" s="220"/>
      <c r="E96" s="39"/>
      <c r="F96" s="70"/>
      <c r="G96" s="66">
        <f t="shared" ref="G96:M96" si="47">IF(G95=0,0,G95/$F95)</f>
        <v>0.30821917808219179</v>
      </c>
      <c r="H96" s="37">
        <f t="shared" si="47"/>
        <v>0.54109589041095896</v>
      </c>
      <c r="I96" s="37">
        <f t="shared" si="47"/>
        <v>0.54109589041095896</v>
      </c>
      <c r="J96" s="37">
        <f t="shared" si="47"/>
        <v>0.17808219178082191</v>
      </c>
      <c r="K96" s="37">
        <f t="shared" si="47"/>
        <v>4.1095890410958902E-2</v>
      </c>
      <c r="L96" s="37">
        <f t="shared" si="47"/>
        <v>0.17123287671232876</v>
      </c>
      <c r="M96" s="37">
        <f t="shared" si="47"/>
        <v>5.4794520547945202E-2</v>
      </c>
    </row>
    <row r="97" spans="1:13" ht="12" customHeight="1">
      <c r="A97" s="172"/>
      <c r="B97" s="172"/>
      <c r="C97" s="43"/>
      <c r="D97" s="219" t="s">
        <v>2</v>
      </c>
      <c r="E97" s="42"/>
      <c r="F97" s="69">
        <v>22</v>
      </c>
      <c r="G97" s="68">
        <v>13</v>
      </c>
      <c r="H97" s="41">
        <v>21</v>
      </c>
      <c r="I97" s="41">
        <v>9</v>
      </c>
      <c r="J97" s="41">
        <v>13</v>
      </c>
      <c r="K97" s="41">
        <v>0</v>
      </c>
      <c r="L97" s="41">
        <v>0</v>
      </c>
      <c r="M97" s="41">
        <v>1</v>
      </c>
    </row>
    <row r="98" spans="1:13" ht="12" customHeight="1">
      <c r="A98" s="172"/>
      <c r="B98" s="172"/>
      <c r="C98" s="40"/>
      <c r="D98" s="220"/>
      <c r="E98" s="39"/>
      <c r="F98" s="70"/>
      <c r="G98" s="66">
        <f t="shared" ref="G98:M98" si="48">IF(G97=0,0,G97/$F97)</f>
        <v>0.59090909090909094</v>
      </c>
      <c r="H98" s="37">
        <f t="shared" si="48"/>
        <v>0.95454545454545459</v>
      </c>
      <c r="I98" s="37">
        <f t="shared" si="48"/>
        <v>0.40909090909090912</v>
      </c>
      <c r="J98" s="37">
        <f t="shared" si="48"/>
        <v>0.59090909090909094</v>
      </c>
      <c r="K98" s="37">
        <f t="shared" si="48"/>
        <v>0</v>
      </c>
      <c r="L98" s="37">
        <f t="shared" si="48"/>
        <v>0</v>
      </c>
      <c r="M98" s="37">
        <f t="shared" si="48"/>
        <v>4.5454545454545456E-2</v>
      </c>
    </row>
    <row r="99" spans="1:13" ht="12.75" customHeight="1">
      <c r="A99" s="172"/>
      <c r="B99" s="172"/>
      <c r="C99" s="43"/>
      <c r="D99" s="219" t="s">
        <v>1</v>
      </c>
      <c r="E99" s="42"/>
      <c r="F99" s="69">
        <v>46</v>
      </c>
      <c r="G99" s="68">
        <v>16</v>
      </c>
      <c r="H99" s="41">
        <v>25</v>
      </c>
      <c r="I99" s="41">
        <v>23</v>
      </c>
      <c r="J99" s="41">
        <v>7</v>
      </c>
      <c r="K99" s="41">
        <v>1</v>
      </c>
      <c r="L99" s="41">
        <v>11</v>
      </c>
      <c r="M99" s="41">
        <v>3</v>
      </c>
    </row>
    <row r="100" spans="1:13" ht="12.75" customHeight="1">
      <c r="A100" s="173"/>
      <c r="B100" s="173"/>
      <c r="C100" s="40"/>
      <c r="D100" s="220"/>
      <c r="E100" s="39"/>
      <c r="F100" s="67"/>
      <c r="G100" s="66">
        <f t="shared" ref="G100:M100" si="49">IF(G99=0,0,G99/$F99)</f>
        <v>0.34782608695652173</v>
      </c>
      <c r="H100" s="37">
        <f t="shared" si="49"/>
        <v>0.54347826086956519</v>
      </c>
      <c r="I100" s="37">
        <f t="shared" si="49"/>
        <v>0.5</v>
      </c>
      <c r="J100" s="37">
        <f t="shared" si="49"/>
        <v>0.15217391304347827</v>
      </c>
      <c r="K100" s="37">
        <f t="shared" si="49"/>
        <v>2.1739130434782608E-2</v>
      </c>
      <c r="L100" s="37">
        <f t="shared" si="49"/>
        <v>0.2391304347826087</v>
      </c>
      <c r="M100" s="37">
        <f t="shared" si="49"/>
        <v>6.5217391304347824E-2</v>
      </c>
    </row>
  </sheetData>
  <mergeCells count="60">
    <mergeCell ref="A9:A18"/>
    <mergeCell ref="B9:E10"/>
    <mergeCell ref="B11:E12"/>
    <mergeCell ref="B13:E14"/>
    <mergeCell ref="B15:E16"/>
    <mergeCell ref="B17:E18"/>
    <mergeCell ref="J3:J6"/>
    <mergeCell ref="K3:K6"/>
    <mergeCell ref="L3:L6"/>
    <mergeCell ref="M3:M6"/>
    <mergeCell ref="A7:E8"/>
    <mergeCell ref="A3:E6"/>
    <mergeCell ref="F3:F6"/>
    <mergeCell ref="G3:G6"/>
    <mergeCell ref="H3:H6"/>
    <mergeCell ref="I3:I6"/>
    <mergeCell ref="D57:D58"/>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D55:D56"/>
    <mergeCell ref="D45:D46"/>
    <mergeCell ref="D47:D48"/>
    <mergeCell ref="D49:D50"/>
    <mergeCell ref="D51:D52"/>
    <mergeCell ref="D53:D54"/>
    <mergeCell ref="D85:D86"/>
    <mergeCell ref="D87:D88"/>
    <mergeCell ref="D89:D90"/>
    <mergeCell ref="D91:D92"/>
    <mergeCell ref="D61:D62"/>
    <mergeCell ref="D63:D64"/>
    <mergeCell ref="D93:D94"/>
    <mergeCell ref="D65:D66"/>
    <mergeCell ref="D67:D68"/>
    <mergeCell ref="D59:D60"/>
    <mergeCell ref="B69:B100"/>
    <mergeCell ref="D69:D70"/>
    <mergeCell ref="D71:D72"/>
    <mergeCell ref="D73:D74"/>
    <mergeCell ref="D75:D76"/>
    <mergeCell ref="D99:D100"/>
    <mergeCell ref="D77:D78"/>
    <mergeCell ref="D79:D80"/>
    <mergeCell ref="D81:D82"/>
    <mergeCell ref="D83:D84"/>
    <mergeCell ref="D95:D96"/>
    <mergeCell ref="D97:D98"/>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00" formula="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3" width="12.75" style="3" customWidth="1"/>
    <col min="14" max="16384" width="9" style="3"/>
  </cols>
  <sheetData>
    <row r="1" spans="1:13" ht="14.25">
      <c r="A1" s="18" t="s">
        <v>667</v>
      </c>
    </row>
    <row r="2" spans="1:13">
      <c r="M2" s="46" t="s">
        <v>153</v>
      </c>
    </row>
    <row r="3" spans="1:13" ht="14.25" customHeight="1">
      <c r="A3" s="238" t="s">
        <v>64</v>
      </c>
      <c r="B3" s="239"/>
      <c r="C3" s="239"/>
      <c r="D3" s="239"/>
      <c r="E3" s="240"/>
      <c r="F3" s="167" t="s">
        <v>130</v>
      </c>
      <c r="G3" s="339" t="s">
        <v>397</v>
      </c>
      <c r="H3" s="254" t="s">
        <v>396</v>
      </c>
      <c r="I3" s="254" t="s">
        <v>395</v>
      </c>
      <c r="J3" s="254" t="s">
        <v>618</v>
      </c>
      <c r="K3" s="254" t="s">
        <v>379</v>
      </c>
      <c r="L3" s="254" t="s">
        <v>393</v>
      </c>
      <c r="M3" s="254" t="s">
        <v>387</v>
      </c>
    </row>
    <row r="4" spans="1:13" ht="42" customHeight="1">
      <c r="A4" s="241"/>
      <c r="B4" s="242"/>
      <c r="C4" s="242"/>
      <c r="D4" s="242"/>
      <c r="E4" s="243"/>
      <c r="F4" s="168"/>
      <c r="G4" s="340"/>
      <c r="H4" s="255"/>
      <c r="I4" s="255"/>
      <c r="J4" s="255"/>
      <c r="K4" s="255"/>
      <c r="L4" s="255"/>
      <c r="M4" s="337"/>
    </row>
    <row r="5" spans="1:13" ht="14.25" customHeight="1">
      <c r="A5" s="241"/>
      <c r="B5" s="242"/>
      <c r="C5" s="242"/>
      <c r="D5" s="242"/>
      <c r="E5" s="243"/>
      <c r="F5" s="168"/>
      <c r="G5" s="340"/>
      <c r="H5" s="255"/>
      <c r="I5" s="255"/>
      <c r="J5" s="255"/>
      <c r="K5" s="255"/>
      <c r="L5" s="255"/>
      <c r="M5" s="337"/>
    </row>
    <row r="6" spans="1:13" ht="16.5" customHeight="1">
      <c r="A6" s="244"/>
      <c r="B6" s="245"/>
      <c r="C6" s="245"/>
      <c r="D6" s="245"/>
      <c r="E6" s="246"/>
      <c r="F6" s="168"/>
      <c r="G6" s="341"/>
      <c r="H6" s="256"/>
      <c r="I6" s="256"/>
      <c r="J6" s="256"/>
      <c r="K6" s="256"/>
      <c r="L6" s="256"/>
      <c r="M6" s="338"/>
    </row>
    <row r="7" spans="1:13" ht="12" customHeight="1">
      <c r="A7" s="158" t="s">
        <v>50</v>
      </c>
      <c r="B7" s="159"/>
      <c r="C7" s="159"/>
      <c r="D7" s="159"/>
      <c r="E7" s="160"/>
      <c r="F7" s="69">
        <v>912</v>
      </c>
      <c r="G7" s="68">
        <f t="shared" ref="G7:M7" si="0">SUM(G9,G11,G13,G15,G17)</f>
        <v>354</v>
      </c>
      <c r="H7" s="41">
        <f t="shared" si="0"/>
        <v>522</v>
      </c>
      <c r="I7" s="41">
        <f t="shared" si="0"/>
        <v>525</v>
      </c>
      <c r="J7" s="41">
        <f t="shared" si="0"/>
        <v>235</v>
      </c>
      <c r="K7" s="41">
        <f t="shared" si="0"/>
        <v>24</v>
      </c>
      <c r="L7" s="41">
        <f t="shared" si="0"/>
        <v>164</v>
      </c>
      <c r="M7" s="41">
        <f t="shared" si="0"/>
        <v>30</v>
      </c>
    </row>
    <row r="8" spans="1:13" ht="12" customHeight="1">
      <c r="A8" s="161"/>
      <c r="B8" s="162"/>
      <c r="C8" s="162"/>
      <c r="D8" s="162"/>
      <c r="E8" s="163"/>
      <c r="F8" s="70"/>
      <c r="G8" s="66">
        <f t="shared" ref="G8:M8" si="1">IF(G7=0,0,G7/$F7)</f>
        <v>0.38815789473684209</v>
      </c>
      <c r="H8" s="37">
        <f t="shared" si="1"/>
        <v>0.57236842105263153</v>
      </c>
      <c r="I8" s="37">
        <f t="shared" si="1"/>
        <v>0.57565789473684215</v>
      </c>
      <c r="J8" s="37">
        <f t="shared" si="1"/>
        <v>0.25767543859649122</v>
      </c>
      <c r="K8" s="37">
        <f t="shared" si="1"/>
        <v>2.6315789473684209E-2</v>
      </c>
      <c r="L8" s="37">
        <f t="shared" si="1"/>
        <v>0.17982456140350878</v>
      </c>
      <c r="M8" s="37">
        <f t="shared" si="1"/>
        <v>3.2894736842105261E-2</v>
      </c>
    </row>
    <row r="9" spans="1:13" ht="12" customHeight="1">
      <c r="A9" s="174" t="s">
        <v>49</v>
      </c>
      <c r="B9" s="232" t="s">
        <v>48</v>
      </c>
      <c r="C9" s="233"/>
      <c r="D9" s="233"/>
      <c r="E9" s="234"/>
      <c r="F9" s="69">
        <v>277</v>
      </c>
      <c r="G9" s="68">
        <v>50</v>
      </c>
      <c r="H9" s="41">
        <v>37</v>
      </c>
      <c r="I9" s="41">
        <v>77</v>
      </c>
      <c r="J9" s="41">
        <v>15</v>
      </c>
      <c r="K9" s="41">
        <v>9</v>
      </c>
      <c r="L9" s="41">
        <v>134</v>
      </c>
      <c r="M9" s="41">
        <v>18</v>
      </c>
    </row>
    <row r="10" spans="1:13" ht="12" customHeight="1">
      <c r="A10" s="175"/>
      <c r="B10" s="235"/>
      <c r="C10" s="236"/>
      <c r="D10" s="236"/>
      <c r="E10" s="237"/>
      <c r="F10" s="70"/>
      <c r="G10" s="66">
        <f t="shared" ref="G10:M10" si="2">IF(G9=0,0,G9/$F9)</f>
        <v>0.18050541516245489</v>
      </c>
      <c r="H10" s="37">
        <f t="shared" si="2"/>
        <v>0.13357400722021662</v>
      </c>
      <c r="I10" s="37">
        <f t="shared" si="2"/>
        <v>0.27797833935018051</v>
      </c>
      <c r="J10" s="37">
        <f t="shared" si="2"/>
        <v>5.4151624548736461E-2</v>
      </c>
      <c r="K10" s="37">
        <f t="shared" si="2"/>
        <v>3.2490974729241874E-2</v>
      </c>
      <c r="L10" s="37">
        <f t="shared" si="2"/>
        <v>0.48375451263537905</v>
      </c>
      <c r="M10" s="37">
        <f t="shared" si="2"/>
        <v>6.4981949458483748E-2</v>
      </c>
    </row>
    <row r="11" spans="1:13" ht="12" customHeight="1">
      <c r="A11" s="175"/>
      <c r="B11" s="232" t="s">
        <v>47</v>
      </c>
      <c r="C11" s="233"/>
      <c r="D11" s="233"/>
      <c r="E11" s="234"/>
      <c r="F11" s="69">
        <v>147</v>
      </c>
      <c r="G11" s="68">
        <v>51</v>
      </c>
      <c r="H11" s="41">
        <v>71</v>
      </c>
      <c r="I11" s="41">
        <v>91</v>
      </c>
      <c r="J11" s="41">
        <v>18</v>
      </c>
      <c r="K11" s="41">
        <v>3</v>
      </c>
      <c r="L11" s="41">
        <v>22</v>
      </c>
      <c r="M11" s="41">
        <v>2</v>
      </c>
    </row>
    <row r="12" spans="1:13" ht="12" customHeight="1">
      <c r="A12" s="175"/>
      <c r="B12" s="235"/>
      <c r="C12" s="236"/>
      <c r="D12" s="236"/>
      <c r="E12" s="237"/>
      <c r="F12" s="70"/>
      <c r="G12" s="66">
        <f t="shared" ref="G12:M12" si="3">IF(G11=0,0,G11/$F11)</f>
        <v>0.34693877551020408</v>
      </c>
      <c r="H12" s="37">
        <f t="shared" si="3"/>
        <v>0.48299319727891155</v>
      </c>
      <c r="I12" s="37">
        <f t="shared" si="3"/>
        <v>0.61904761904761907</v>
      </c>
      <c r="J12" s="37">
        <f t="shared" si="3"/>
        <v>0.12244897959183673</v>
      </c>
      <c r="K12" s="37">
        <f t="shared" si="3"/>
        <v>2.0408163265306121E-2</v>
      </c>
      <c r="L12" s="37">
        <f t="shared" si="3"/>
        <v>0.14965986394557823</v>
      </c>
      <c r="M12" s="37">
        <f t="shared" si="3"/>
        <v>1.3605442176870748E-2</v>
      </c>
    </row>
    <row r="13" spans="1:13" ht="12" customHeight="1">
      <c r="A13" s="175"/>
      <c r="B13" s="232" t="s">
        <v>46</v>
      </c>
      <c r="C13" s="233"/>
      <c r="D13" s="233"/>
      <c r="E13" s="234"/>
      <c r="F13" s="69">
        <v>222</v>
      </c>
      <c r="G13" s="68">
        <v>112</v>
      </c>
      <c r="H13" s="41">
        <v>181</v>
      </c>
      <c r="I13" s="41">
        <v>155</v>
      </c>
      <c r="J13" s="41">
        <v>68</v>
      </c>
      <c r="K13" s="41">
        <v>6</v>
      </c>
      <c r="L13" s="41">
        <v>7</v>
      </c>
      <c r="M13" s="41">
        <v>3</v>
      </c>
    </row>
    <row r="14" spans="1:13" ht="12" customHeight="1">
      <c r="A14" s="175"/>
      <c r="B14" s="235"/>
      <c r="C14" s="236"/>
      <c r="D14" s="236"/>
      <c r="E14" s="237"/>
      <c r="F14" s="70"/>
      <c r="G14" s="66">
        <f t="shared" ref="G14:M14" si="4">IF(G13=0,0,G13/$F13)</f>
        <v>0.50450450450450446</v>
      </c>
      <c r="H14" s="37">
        <f t="shared" si="4"/>
        <v>0.81531531531531531</v>
      </c>
      <c r="I14" s="37">
        <f t="shared" si="4"/>
        <v>0.69819819819819817</v>
      </c>
      <c r="J14" s="37">
        <f t="shared" si="4"/>
        <v>0.30630630630630629</v>
      </c>
      <c r="K14" s="37">
        <f t="shared" si="4"/>
        <v>2.7027027027027029E-2</v>
      </c>
      <c r="L14" s="37">
        <f t="shared" si="4"/>
        <v>3.1531531531531529E-2</v>
      </c>
      <c r="M14" s="37">
        <f t="shared" si="4"/>
        <v>1.3513513513513514E-2</v>
      </c>
    </row>
    <row r="15" spans="1:13" ht="12" customHeight="1">
      <c r="A15" s="175"/>
      <c r="B15" s="232" t="s">
        <v>45</v>
      </c>
      <c r="C15" s="233"/>
      <c r="D15" s="233"/>
      <c r="E15" s="234"/>
      <c r="F15" s="69">
        <v>75</v>
      </c>
      <c r="G15" s="68">
        <v>36</v>
      </c>
      <c r="H15" s="41">
        <v>64</v>
      </c>
      <c r="I15" s="41">
        <v>57</v>
      </c>
      <c r="J15" s="41">
        <v>25</v>
      </c>
      <c r="K15" s="41">
        <v>3</v>
      </c>
      <c r="L15" s="41">
        <v>1</v>
      </c>
      <c r="M15" s="41">
        <v>2</v>
      </c>
    </row>
    <row r="16" spans="1:13" ht="12" customHeight="1">
      <c r="A16" s="175"/>
      <c r="B16" s="235"/>
      <c r="C16" s="236"/>
      <c r="D16" s="236"/>
      <c r="E16" s="237"/>
      <c r="F16" s="70"/>
      <c r="G16" s="66">
        <f t="shared" ref="G16:M16" si="5">IF(G15=0,0,G15/$F15)</f>
        <v>0.48</v>
      </c>
      <c r="H16" s="37">
        <f t="shared" si="5"/>
        <v>0.85333333333333339</v>
      </c>
      <c r="I16" s="37">
        <f t="shared" si="5"/>
        <v>0.76</v>
      </c>
      <c r="J16" s="37">
        <f t="shared" si="5"/>
        <v>0.33333333333333331</v>
      </c>
      <c r="K16" s="37">
        <f t="shared" si="5"/>
        <v>0.04</v>
      </c>
      <c r="L16" s="37">
        <f t="shared" si="5"/>
        <v>1.3333333333333334E-2</v>
      </c>
      <c r="M16" s="37">
        <f t="shared" si="5"/>
        <v>2.6666666666666668E-2</v>
      </c>
    </row>
    <row r="17" spans="1:13" ht="12" customHeight="1">
      <c r="A17" s="175"/>
      <c r="B17" s="232" t="s">
        <v>44</v>
      </c>
      <c r="C17" s="233"/>
      <c r="D17" s="233"/>
      <c r="E17" s="234"/>
      <c r="F17" s="69">
        <v>191</v>
      </c>
      <c r="G17" s="68">
        <v>105</v>
      </c>
      <c r="H17" s="41">
        <v>169</v>
      </c>
      <c r="I17" s="41">
        <v>145</v>
      </c>
      <c r="J17" s="41">
        <v>109</v>
      </c>
      <c r="K17" s="41">
        <v>3</v>
      </c>
      <c r="L17" s="41">
        <v>0</v>
      </c>
      <c r="M17" s="41">
        <v>5</v>
      </c>
    </row>
    <row r="18" spans="1:13" ht="12" customHeight="1">
      <c r="A18" s="176"/>
      <c r="B18" s="235"/>
      <c r="C18" s="236"/>
      <c r="D18" s="236"/>
      <c r="E18" s="237"/>
      <c r="F18" s="70"/>
      <c r="G18" s="66">
        <f t="shared" ref="G18:M18" si="6">IF(G17=0,0,G17/$F17)</f>
        <v>0.54973821989528793</v>
      </c>
      <c r="H18" s="37">
        <f t="shared" si="6"/>
        <v>0.88481675392670156</v>
      </c>
      <c r="I18" s="37">
        <f t="shared" si="6"/>
        <v>0.75916230366492143</v>
      </c>
      <c r="J18" s="37">
        <f t="shared" si="6"/>
        <v>0.5706806282722513</v>
      </c>
      <c r="K18" s="37">
        <f t="shared" si="6"/>
        <v>1.5706806282722512E-2</v>
      </c>
      <c r="L18" s="37">
        <f t="shared" si="6"/>
        <v>0</v>
      </c>
      <c r="M18" s="37">
        <f t="shared" si="6"/>
        <v>2.6178010471204188E-2</v>
      </c>
    </row>
    <row r="19" spans="1:13" ht="12" customHeight="1">
      <c r="A19" s="171" t="s">
        <v>43</v>
      </c>
      <c r="B19" s="171" t="s">
        <v>42</v>
      </c>
      <c r="C19" s="43"/>
      <c r="D19" s="219" t="s">
        <v>16</v>
      </c>
      <c r="E19" s="42"/>
      <c r="F19" s="69">
        <v>231</v>
      </c>
      <c r="G19" s="68">
        <f t="shared" ref="G19:M19" si="7">SUM(G21,G23,G25,G27,G29,G31,G33,G35,G37,G39,G41,G43,G45,G47,G49,G51,G53,G55,G57,G59,G61,G63,G65,G67)</f>
        <v>96</v>
      </c>
      <c r="H19" s="41">
        <f t="shared" si="7"/>
        <v>151</v>
      </c>
      <c r="I19" s="41">
        <f t="shared" si="7"/>
        <v>142</v>
      </c>
      <c r="J19" s="41">
        <f t="shared" si="7"/>
        <v>63</v>
      </c>
      <c r="K19" s="41">
        <f t="shared" si="7"/>
        <v>11</v>
      </c>
      <c r="L19" s="41">
        <f t="shared" si="7"/>
        <v>31</v>
      </c>
      <c r="M19" s="41">
        <f t="shared" si="7"/>
        <v>4</v>
      </c>
    </row>
    <row r="20" spans="1:13" ht="12" customHeight="1">
      <c r="A20" s="172"/>
      <c r="B20" s="172"/>
      <c r="C20" s="40"/>
      <c r="D20" s="220"/>
      <c r="E20" s="39"/>
      <c r="F20" s="70"/>
      <c r="G20" s="66">
        <f t="shared" ref="G20:M20" si="8">IF(G19=0,0,G19/$F19)</f>
        <v>0.41558441558441561</v>
      </c>
      <c r="H20" s="37">
        <f t="shared" si="8"/>
        <v>0.65367965367965364</v>
      </c>
      <c r="I20" s="37">
        <f t="shared" si="8"/>
        <v>0.61471861471861466</v>
      </c>
      <c r="J20" s="37">
        <f t="shared" si="8"/>
        <v>0.27272727272727271</v>
      </c>
      <c r="K20" s="37">
        <f t="shared" si="8"/>
        <v>4.7619047619047616E-2</v>
      </c>
      <c r="L20" s="37">
        <f t="shared" si="8"/>
        <v>0.13419913419913421</v>
      </c>
      <c r="M20" s="37">
        <f t="shared" si="8"/>
        <v>1.7316017316017316E-2</v>
      </c>
    </row>
    <row r="21" spans="1:13" ht="12" customHeight="1">
      <c r="A21" s="172"/>
      <c r="B21" s="172"/>
      <c r="C21" s="43"/>
      <c r="D21" s="219" t="s">
        <v>410</v>
      </c>
      <c r="E21" s="42"/>
      <c r="F21" s="69">
        <v>27</v>
      </c>
      <c r="G21" s="68">
        <v>14</v>
      </c>
      <c r="H21" s="41">
        <v>19</v>
      </c>
      <c r="I21" s="41">
        <v>14</v>
      </c>
      <c r="J21" s="41">
        <v>9</v>
      </c>
      <c r="K21" s="41">
        <v>1</v>
      </c>
      <c r="L21" s="41">
        <v>5</v>
      </c>
      <c r="M21" s="41">
        <v>0</v>
      </c>
    </row>
    <row r="22" spans="1:13" ht="12" customHeight="1">
      <c r="A22" s="172"/>
      <c r="B22" s="172"/>
      <c r="C22" s="40"/>
      <c r="D22" s="220"/>
      <c r="E22" s="39"/>
      <c r="F22" s="70"/>
      <c r="G22" s="66">
        <f t="shared" ref="G22:M22" si="9">IF(G21=0,0,G21/$F21)</f>
        <v>0.51851851851851849</v>
      </c>
      <c r="H22" s="37">
        <f t="shared" si="9"/>
        <v>0.70370370370370372</v>
      </c>
      <c r="I22" s="37">
        <f t="shared" si="9"/>
        <v>0.51851851851851849</v>
      </c>
      <c r="J22" s="37">
        <f t="shared" si="9"/>
        <v>0.33333333333333331</v>
      </c>
      <c r="K22" s="37">
        <f t="shared" si="9"/>
        <v>3.7037037037037035E-2</v>
      </c>
      <c r="L22" s="37">
        <f t="shared" si="9"/>
        <v>0.18518518518518517</v>
      </c>
      <c r="M22" s="37">
        <f t="shared" si="9"/>
        <v>0</v>
      </c>
    </row>
    <row r="23" spans="1:13" ht="12" customHeight="1">
      <c r="A23" s="172"/>
      <c r="B23" s="172"/>
      <c r="C23" s="43"/>
      <c r="D23" s="219" t="s">
        <v>411</v>
      </c>
      <c r="E23" s="42"/>
      <c r="F23" s="69">
        <v>4</v>
      </c>
      <c r="G23" s="68">
        <v>0</v>
      </c>
      <c r="H23" s="41">
        <v>1</v>
      </c>
      <c r="I23" s="41">
        <v>0</v>
      </c>
      <c r="J23" s="41">
        <v>0</v>
      </c>
      <c r="K23" s="41">
        <v>0</v>
      </c>
      <c r="L23" s="41">
        <v>3</v>
      </c>
      <c r="M23" s="41">
        <v>0</v>
      </c>
    </row>
    <row r="24" spans="1:13" ht="12" customHeight="1">
      <c r="A24" s="172"/>
      <c r="B24" s="172"/>
      <c r="C24" s="40"/>
      <c r="D24" s="220"/>
      <c r="E24" s="39"/>
      <c r="F24" s="70"/>
      <c r="G24" s="66">
        <f t="shared" ref="G24:M24" si="10">IF(G23=0,0,G23/$F23)</f>
        <v>0</v>
      </c>
      <c r="H24" s="37">
        <f t="shared" si="10"/>
        <v>0.25</v>
      </c>
      <c r="I24" s="37">
        <f t="shared" si="10"/>
        <v>0</v>
      </c>
      <c r="J24" s="37">
        <f t="shared" si="10"/>
        <v>0</v>
      </c>
      <c r="K24" s="37">
        <f t="shared" si="10"/>
        <v>0</v>
      </c>
      <c r="L24" s="37">
        <f t="shared" si="10"/>
        <v>0.75</v>
      </c>
      <c r="M24" s="37">
        <f t="shared" si="10"/>
        <v>0</v>
      </c>
    </row>
    <row r="25" spans="1:13" ht="12" customHeight="1">
      <c r="A25" s="172"/>
      <c r="B25" s="172"/>
      <c r="C25" s="43"/>
      <c r="D25" s="225" t="s">
        <v>412</v>
      </c>
      <c r="E25" s="117"/>
      <c r="F25" s="98">
        <v>20</v>
      </c>
      <c r="G25" s="105">
        <v>6</v>
      </c>
      <c r="H25" s="106">
        <v>9</v>
      </c>
      <c r="I25" s="41">
        <v>11</v>
      </c>
      <c r="J25" s="41">
        <v>0</v>
      </c>
      <c r="K25" s="41">
        <v>4</v>
      </c>
      <c r="L25" s="41">
        <v>3</v>
      </c>
      <c r="M25" s="41">
        <v>0</v>
      </c>
    </row>
    <row r="26" spans="1:13" ht="12" customHeight="1">
      <c r="A26" s="172"/>
      <c r="B26" s="172"/>
      <c r="C26" s="40"/>
      <c r="D26" s="226"/>
      <c r="E26" s="118"/>
      <c r="F26" s="99"/>
      <c r="G26" s="108">
        <f t="shared" ref="G26:M26" si="11">IF(G25=0,0,G25/$F25)</f>
        <v>0.3</v>
      </c>
      <c r="H26" s="109">
        <f t="shared" ref="G26:M28" si="12">IF(H25=0,0,H25/$F25)</f>
        <v>0.45</v>
      </c>
      <c r="I26" s="37">
        <f t="shared" si="11"/>
        <v>0.55000000000000004</v>
      </c>
      <c r="J26" s="37">
        <f t="shared" si="11"/>
        <v>0</v>
      </c>
      <c r="K26" s="37">
        <f t="shared" si="11"/>
        <v>0.2</v>
      </c>
      <c r="L26" s="37">
        <f t="shared" si="11"/>
        <v>0.15</v>
      </c>
      <c r="M26" s="37">
        <f t="shared" si="11"/>
        <v>0</v>
      </c>
    </row>
    <row r="27" spans="1:13" ht="12" customHeight="1">
      <c r="A27" s="172"/>
      <c r="B27" s="172"/>
      <c r="C27" s="43"/>
      <c r="D27" s="219" t="s">
        <v>413</v>
      </c>
      <c r="E27" s="42"/>
      <c r="F27" s="69">
        <v>2</v>
      </c>
      <c r="G27" s="68">
        <v>1</v>
      </c>
      <c r="H27" s="41">
        <v>1</v>
      </c>
      <c r="I27" s="41">
        <v>0</v>
      </c>
      <c r="J27" s="41">
        <v>1</v>
      </c>
      <c r="K27" s="41">
        <v>0</v>
      </c>
      <c r="L27" s="41">
        <v>1</v>
      </c>
      <c r="M27" s="41">
        <v>0</v>
      </c>
    </row>
    <row r="28" spans="1:13" ht="12" customHeight="1">
      <c r="A28" s="172"/>
      <c r="B28" s="172"/>
      <c r="C28" s="40"/>
      <c r="D28" s="220"/>
      <c r="E28" s="39"/>
      <c r="F28" s="70"/>
      <c r="G28" s="66">
        <f t="shared" si="12"/>
        <v>0.5</v>
      </c>
      <c r="H28" s="37">
        <f t="shared" si="12"/>
        <v>0.5</v>
      </c>
      <c r="I28" s="37">
        <f t="shared" si="12"/>
        <v>0</v>
      </c>
      <c r="J28" s="37">
        <f t="shared" si="12"/>
        <v>0.5</v>
      </c>
      <c r="K28" s="37">
        <f t="shared" si="12"/>
        <v>0</v>
      </c>
      <c r="L28" s="37">
        <f t="shared" si="12"/>
        <v>0.5</v>
      </c>
      <c r="M28" s="37">
        <f t="shared" si="12"/>
        <v>0</v>
      </c>
    </row>
    <row r="29" spans="1:13" ht="12" customHeight="1">
      <c r="A29" s="172"/>
      <c r="B29" s="172"/>
      <c r="C29" s="43"/>
      <c r="D29" s="219" t="s">
        <v>414</v>
      </c>
      <c r="E29" s="42"/>
      <c r="F29" s="69">
        <v>5</v>
      </c>
      <c r="G29" s="68">
        <v>0</v>
      </c>
      <c r="H29" s="41">
        <v>4</v>
      </c>
      <c r="I29" s="41">
        <v>4</v>
      </c>
      <c r="J29" s="41">
        <v>1</v>
      </c>
      <c r="K29" s="41">
        <v>1</v>
      </c>
      <c r="L29" s="41">
        <v>0</v>
      </c>
      <c r="M29" s="41">
        <v>0</v>
      </c>
    </row>
    <row r="30" spans="1:13" ht="12" customHeight="1">
      <c r="A30" s="172"/>
      <c r="B30" s="172"/>
      <c r="C30" s="40"/>
      <c r="D30" s="220"/>
      <c r="E30" s="39"/>
      <c r="F30" s="70"/>
      <c r="G30" s="66">
        <f t="shared" ref="G30:M30" si="13">IF(G29=0,0,G29/$F29)</f>
        <v>0</v>
      </c>
      <c r="H30" s="37">
        <f t="shared" si="13"/>
        <v>0.8</v>
      </c>
      <c r="I30" s="37">
        <f t="shared" si="13"/>
        <v>0.8</v>
      </c>
      <c r="J30" s="37">
        <f t="shared" si="13"/>
        <v>0.2</v>
      </c>
      <c r="K30" s="37">
        <f t="shared" si="13"/>
        <v>0.2</v>
      </c>
      <c r="L30" s="37">
        <f t="shared" si="13"/>
        <v>0</v>
      </c>
      <c r="M30" s="37">
        <f t="shared" si="13"/>
        <v>0</v>
      </c>
    </row>
    <row r="31" spans="1:13" ht="12" customHeight="1">
      <c r="A31" s="172"/>
      <c r="B31" s="172"/>
      <c r="C31" s="43"/>
      <c r="D31" s="219" t="s">
        <v>415</v>
      </c>
      <c r="E31" s="42"/>
      <c r="F31" s="69">
        <v>1</v>
      </c>
      <c r="G31" s="68">
        <v>1</v>
      </c>
      <c r="H31" s="41">
        <v>1</v>
      </c>
      <c r="I31" s="41">
        <v>0</v>
      </c>
      <c r="J31" s="41">
        <v>0</v>
      </c>
      <c r="K31" s="41">
        <v>0</v>
      </c>
      <c r="L31" s="41">
        <v>0</v>
      </c>
      <c r="M31" s="41">
        <v>0</v>
      </c>
    </row>
    <row r="32" spans="1:13" ht="12" customHeight="1">
      <c r="A32" s="172"/>
      <c r="B32" s="172"/>
      <c r="C32" s="40"/>
      <c r="D32" s="220"/>
      <c r="E32" s="39"/>
      <c r="F32" s="70"/>
      <c r="G32" s="66">
        <f t="shared" ref="G32:M32" si="14">IF(G31=0,0,G31/$F31)</f>
        <v>1</v>
      </c>
      <c r="H32" s="37">
        <f t="shared" si="14"/>
        <v>1</v>
      </c>
      <c r="I32" s="37">
        <f t="shared" si="14"/>
        <v>0</v>
      </c>
      <c r="J32" s="37">
        <f t="shared" si="14"/>
        <v>0</v>
      </c>
      <c r="K32" s="37">
        <f t="shared" si="14"/>
        <v>0</v>
      </c>
      <c r="L32" s="37">
        <f t="shared" si="14"/>
        <v>0</v>
      </c>
      <c r="M32" s="37">
        <f t="shared" si="14"/>
        <v>0</v>
      </c>
    </row>
    <row r="33" spans="1:13" ht="12" customHeight="1">
      <c r="A33" s="172"/>
      <c r="B33" s="172"/>
      <c r="C33" s="43"/>
      <c r="D33" s="219" t="s">
        <v>416</v>
      </c>
      <c r="E33" s="42"/>
      <c r="F33" s="69">
        <v>5</v>
      </c>
      <c r="G33" s="68">
        <v>2</v>
      </c>
      <c r="H33" s="41">
        <v>3</v>
      </c>
      <c r="I33" s="41">
        <v>3</v>
      </c>
      <c r="J33" s="41">
        <v>1</v>
      </c>
      <c r="K33" s="41">
        <v>0</v>
      </c>
      <c r="L33" s="41">
        <v>0</v>
      </c>
      <c r="M33" s="41">
        <v>1</v>
      </c>
    </row>
    <row r="34" spans="1:13" ht="12" customHeight="1">
      <c r="A34" s="172"/>
      <c r="B34" s="172"/>
      <c r="C34" s="40"/>
      <c r="D34" s="220"/>
      <c r="E34" s="39"/>
      <c r="F34" s="70"/>
      <c r="G34" s="66">
        <f t="shared" ref="G34:M34" si="15">IF(G33=0,0,G33/$F33)</f>
        <v>0.4</v>
      </c>
      <c r="H34" s="37">
        <f t="shared" si="15"/>
        <v>0.6</v>
      </c>
      <c r="I34" s="37">
        <f t="shared" si="15"/>
        <v>0.6</v>
      </c>
      <c r="J34" s="37">
        <f t="shared" si="15"/>
        <v>0.2</v>
      </c>
      <c r="K34" s="37">
        <f t="shared" si="15"/>
        <v>0</v>
      </c>
      <c r="L34" s="37">
        <f t="shared" si="15"/>
        <v>0</v>
      </c>
      <c r="M34" s="37">
        <f t="shared" si="15"/>
        <v>0.2</v>
      </c>
    </row>
    <row r="35" spans="1:13" ht="12" customHeight="1">
      <c r="A35" s="172"/>
      <c r="B35" s="172"/>
      <c r="C35" s="43"/>
      <c r="D35" s="219" t="s">
        <v>417</v>
      </c>
      <c r="E35" s="42"/>
      <c r="F35" s="69">
        <v>11</v>
      </c>
      <c r="G35" s="68">
        <v>3</v>
      </c>
      <c r="H35" s="41">
        <v>10</v>
      </c>
      <c r="I35" s="41">
        <v>9</v>
      </c>
      <c r="J35" s="41">
        <v>3</v>
      </c>
      <c r="K35" s="41">
        <v>0</v>
      </c>
      <c r="L35" s="41">
        <v>0</v>
      </c>
      <c r="M35" s="41">
        <v>0</v>
      </c>
    </row>
    <row r="36" spans="1:13" ht="12" customHeight="1">
      <c r="A36" s="172"/>
      <c r="B36" s="172"/>
      <c r="C36" s="40"/>
      <c r="D36" s="220"/>
      <c r="E36" s="39"/>
      <c r="F36" s="70"/>
      <c r="G36" s="66">
        <f t="shared" ref="G36:M36" si="16">IF(G35=0,0,G35/$F35)</f>
        <v>0.27272727272727271</v>
      </c>
      <c r="H36" s="37">
        <f t="shared" si="16"/>
        <v>0.90909090909090906</v>
      </c>
      <c r="I36" s="37">
        <f t="shared" si="16"/>
        <v>0.81818181818181823</v>
      </c>
      <c r="J36" s="37">
        <f t="shared" si="16"/>
        <v>0.27272727272727271</v>
      </c>
      <c r="K36" s="37">
        <f t="shared" si="16"/>
        <v>0</v>
      </c>
      <c r="L36" s="37">
        <f t="shared" si="16"/>
        <v>0</v>
      </c>
      <c r="M36" s="37">
        <f t="shared" si="16"/>
        <v>0</v>
      </c>
    </row>
    <row r="37" spans="1:13" ht="12" customHeight="1">
      <c r="A37" s="172"/>
      <c r="B37" s="172"/>
      <c r="C37" s="43"/>
      <c r="D37" s="219" t="s">
        <v>418</v>
      </c>
      <c r="E37" s="42"/>
      <c r="F37" s="69">
        <v>1</v>
      </c>
      <c r="G37" s="68">
        <v>0</v>
      </c>
      <c r="H37" s="41">
        <v>0</v>
      </c>
      <c r="I37" s="41">
        <v>0</v>
      </c>
      <c r="J37" s="41">
        <v>0</v>
      </c>
      <c r="K37" s="41">
        <v>1</v>
      </c>
      <c r="L37" s="41">
        <v>0</v>
      </c>
      <c r="M37" s="41">
        <v>0</v>
      </c>
    </row>
    <row r="38" spans="1:13" ht="12" customHeight="1">
      <c r="A38" s="172"/>
      <c r="B38" s="172"/>
      <c r="C38" s="40"/>
      <c r="D38" s="220"/>
      <c r="E38" s="39"/>
      <c r="F38" s="70"/>
      <c r="G38" s="66">
        <f t="shared" ref="G38:M38" si="17">IF(G37=0,0,G37/$F37)</f>
        <v>0</v>
      </c>
      <c r="H38" s="37">
        <f t="shared" si="17"/>
        <v>0</v>
      </c>
      <c r="I38" s="37">
        <f t="shared" si="17"/>
        <v>0</v>
      </c>
      <c r="J38" s="37">
        <f t="shared" si="17"/>
        <v>0</v>
      </c>
      <c r="K38" s="37">
        <f t="shared" si="17"/>
        <v>1</v>
      </c>
      <c r="L38" s="37">
        <f t="shared" si="17"/>
        <v>0</v>
      </c>
      <c r="M38" s="37">
        <f t="shared" si="17"/>
        <v>0</v>
      </c>
    </row>
    <row r="39" spans="1:13" ht="12" customHeight="1">
      <c r="A39" s="172"/>
      <c r="B39" s="172"/>
      <c r="C39" s="43"/>
      <c r="D39" s="219" t="s">
        <v>419</v>
      </c>
      <c r="E39" s="42"/>
      <c r="F39" s="69">
        <v>8</v>
      </c>
      <c r="G39" s="68">
        <v>3</v>
      </c>
      <c r="H39" s="41">
        <v>4</v>
      </c>
      <c r="I39" s="41">
        <v>6</v>
      </c>
      <c r="J39" s="41">
        <v>3</v>
      </c>
      <c r="K39" s="41">
        <v>0</v>
      </c>
      <c r="L39" s="41">
        <v>1</v>
      </c>
      <c r="M39" s="41">
        <v>0</v>
      </c>
    </row>
    <row r="40" spans="1:13" ht="12" customHeight="1">
      <c r="A40" s="172"/>
      <c r="B40" s="172"/>
      <c r="C40" s="40"/>
      <c r="D40" s="220"/>
      <c r="E40" s="39"/>
      <c r="F40" s="70"/>
      <c r="G40" s="66">
        <f t="shared" ref="G40:M40" si="18">IF(G39=0,0,G39/$F39)</f>
        <v>0.375</v>
      </c>
      <c r="H40" s="37">
        <f t="shared" si="18"/>
        <v>0.5</v>
      </c>
      <c r="I40" s="37">
        <f t="shared" si="18"/>
        <v>0.75</v>
      </c>
      <c r="J40" s="37">
        <f t="shared" si="18"/>
        <v>0.375</v>
      </c>
      <c r="K40" s="37">
        <f t="shared" si="18"/>
        <v>0</v>
      </c>
      <c r="L40" s="37">
        <f t="shared" si="18"/>
        <v>0.125</v>
      </c>
      <c r="M40" s="37">
        <f t="shared" si="18"/>
        <v>0</v>
      </c>
    </row>
    <row r="41" spans="1:13" ht="12" customHeight="1">
      <c r="A41" s="172"/>
      <c r="B41" s="172"/>
      <c r="C41" s="43"/>
      <c r="D41" s="219" t="s">
        <v>420</v>
      </c>
      <c r="E41" s="42"/>
      <c r="F41" s="69">
        <v>1</v>
      </c>
      <c r="G41" s="68">
        <v>0</v>
      </c>
      <c r="H41" s="41">
        <v>0</v>
      </c>
      <c r="I41" s="41">
        <v>0</v>
      </c>
      <c r="J41" s="41">
        <v>0</v>
      </c>
      <c r="K41" s="41">
        <v>1</v>
      </c>
      <c r="L41" s="41">
        <v>0</v>
      </c>
      <c r="M41" s="41">
        <v>0</v>
      </c>
    </row>
    <row r="42" spans="1:13" ht="12" customHeight="1">
      <c r="A42" s="172"/>
      <c r="B42" s="172"/>
      <c r="C42" s="40"/>
      <c r="D42" s="220"/>
      <c r="E42" s="39"/>
      <c r="F42" s="70"/>
      <c r="G42" s="66">
        <f t="shared" ref="G42:M42" si="19">IF(G41=0,0,G41/$F41)</f>
        <v>0</v>
      </c>
      <c r="H42" s="37">
        <f t="shared" si="19"/>
        <v>0</v>
      </c>
      <c r="I42" s="37">
        <f t="shared" si="19"/>
        <v>0</v>
      </c>
      <c r="J42" s="37">
        <f t="shared" si="19"/>
        <v>0</v>
      </c>
      <c r="K42" s="37">
        <f t="shared" si="19"/>
        <v>1</v>
      </c>
      <c r="L42" s="37">
        <f t="shared" si="19"/>
        <v>0</v>
      </c>
      <c r="M42" s="37">
        <f t="shared" si="19"/>
        <v>0</v>
      </c>
    </row>
    <row r="43" spans="1:13" ht="12" customHeight="1">
      <c r="A43" s="172"/>
      <c r="B43" s="172"/>
      <c r="C43" s="43"/>
      <c r="D43" s="219" t="s">
        <v>421</v>
      </c>
      <c r="E43" s="42"/>
      <c r="F43" s="69">
        <v>2</v>
      </c>
      <c r="G43" s="68">
        <v>2</v>
      </c>
      <c r="H43" s="41">
        <v>1</v>
      </c>
      <c r="I43" s="41">
        <v>2</v>
      </c>
      <c r="J43" s="41">
        <v>1</v>
      </c>
      <c r="K43" s="41">
        <v>0</v>
      </c>
      <c r="L43" s="41">
        <v>0</v>
      </c>
      <c r="M43" s="41">
        <v>0</v>
      </c>
    </row>
    <row r="44" spans="1:13" ht="12" customHeight="1">
      <c r="A44" s="172"/>
      <c r="B44" s="172"/>
      <c r="C44" s="40"/>
      <c r="D44" s="220"/>
      <c r="E44" s="39"/>
      <c r="F44" s="70"/>
      <c r="G44" s="66">
        <f t="shared" ref="G44:M44" si="20">IF(G43=0,0,G43/$F43)</f>
        <v>1</v>
      </c>
      <c r="H44" s="37">
        <f t="shared" si="20"/>
        <v>0.5</v>
      </c>
      <c r="I44" s="37">
        <f t="shared" si="20"/>
        <v>1</v>
      </c>
      <c r="J44" s="37">
        <f t="shared" si="20"/>
        <v>0.5</v>
      </c>
      <c r="K44" s="37">
        <f t="shared" si="20"/>
        <v>0</v>
      </c>
      <c r="L44" s="37">
        <f t="shared" si="20"/>
        <v>0</v>
      </c>
      <c r="M44" s="37">
        <f t="shared" si="20"/>
        <v>0</v>
      </c>
    </row>
    <row r="45" spans="1:13" ht="12" customHeight="1">
      <c r="A45" s="172"/>
      <c r="B45" s="172"/>
      <c r="C45" s="43"/>
      <c r="D45" s="219" t="s">
        <v>422</v>
      </c>
      <c r="E45" s="42"/>
      <c r="F45" s="69">
        <v>6</v>
      </c>
      <c r="G45" s="68">
        <v>2</v>
      </c>
      <c r="H45" s="41">
        <v>4</v>
      </c>
      <c r="I45" s="41">
        <v>2</v>
      </c>
      <c r="J45" s="41">
        <v>2</v>
      </c>
      <c r="K45" s="41">
        <v>0</v>
      </c>
      <c r="L45" s="41">
        <v>1</v>
      </c>
      <c r="M45" s="41">
        <v>1</v>
      </c>
    </row>
    <row r="46" spans="1:13" ht="12" customHeight="1">
      <c r="A46" s="172"/>
      <c r="B46" s="172"/>
      <c r="C46" s="40"/>
      <c r="D46" s="220"/>
      <c r="E46" s="39"/>
      <c r="F46" s="70"/>
      <c r="G46" s="66">
        <f t="shared" ref="G46:M46" si="21">IF(G45=0,0,G45/$F45)</f>
        <v>0.33333333333333331</v>
      </c>
      <c r="H46" s="37">
        <f t="shared" si="21"/>
        <v>0.66666666666666663</v>
      </c>
      <c r="I46" s="37">
        <f t="shared" si="21"/>
        <v>0.33333333333333331</v>
      </c>
      <c r="J46" s="37">
        <f t="shared" si="21"/>
        <v>0.33333333333333331</v>
      </c>
      <c r="K46" s="37">
        <f t="shared" si="21"/>
        <v>0</v>
      </c>
      <c r="L46" s="37">
        <f t="shared" si="21"/>
        <v>0.16666666666666666</v>
      </c>
      <c r="M46" s="37">
        <f t="shared" si="21"/>
        <v>0.16666666666666666</v>
      </c>
    </row>
    <row r="47" spans="1:13" ht="12" customHeight="1">
      <c r="A47" s="172"/>
      <c r="B47" s="172"/>
      <c r="C47" s="43"/>
      <c r="D47" s="219" t="s">
        <v>423</v>
      </c>
      <c r="E47" s="42"/>
      <c r="F47" s="69">
        <v>3</v>
      </c>
      <c r="G47" s="68">
        <v>1</v>
      </c>
      <c r="H47" s="41">
        <v>2</v>
      </c>
      <c r="I47" s="41">
        <v>3</v>
      </c>
      <c r="J47" s="41">
        <v>0</v>
      </c>
      <c r="K47" s="41">
        <v>0</v>
      </c>
      <c r="L47" s="41">
        <v>0</v>
      </c>
      <c r="M47" s="41">
        <v>0</v>
      </c>
    </row>
    <row r="48" spans="1:13" ht="12" customHeight="1">
      <c r="A48" s="172"/>
      <c r="B48" s="172"/>
      <c r="C48" s="40"/>
      <c r="D48" s="220"/>
      <c r="E48" s="39"/>
      <c r="F48" s="70"/>
      <c r="G48" s="66">
        <f t="shared" ref="G48:M48" si="22">IF(G47=0,0,G47/$F47)</f>
        <v>0.33333333333333331</v>
      </c>
      <c r="H48" s="37">
        <f t="shared" si="22"/>
        <v>0.66666666666666663</v>
      </c>
      <c r="I48" s="37">
        <f t="shared" si="22"/>
        <v>1</v>
      </c>
      <c r="J48" s="37">
        <f t="shared" si="22"/>
        <v>0</v>
      </c>
      <c r="K48" s="37">
        <f t="shared" si="22"/>
        <v>0</v>
      </c>
      <c r="L48" s="37">
        <f t="shared" si="22"/>
        <v>0</v>
      </c>
      <c r="M48" s="37">
        <f t="shared" si="22"/>
        <v>0</v>
      </c>
    </row>
    <row r="49" spans="1:13" ht="12" customHeight="1">
      <c r="A49" s="172"/>
      <c r="B49" s="172"/>
      <c r="C49" s="43"/>
      <c r="D49" s="219" t="s">
        <v>424</v>
      </c>
      <c r="E49" s="42"/>
      <c r="F49" s="69">
        <v>5</v>
      </c>
      <c r="G49" s="68">
        <v>2</v>
      </c>
      <c r="H49" s="41">
        <v>2</v>
      </c>
      <c r="I49" s="41">
        <v>4</v>
      </c>
      <c r="J49" s="41">
        <v>2</v>
      </c>
      <c r="K49" s="41">
        <v>1</v>
      </c>
      <c r="L49" s="41">
        <v>0</v>
      </c>
      <c r="M49" s="41">
        <v>0</v>
      </c>
    </row>
    <row r="50" spans="1:13" ht="12" customHeight="1">
      <c r="A50" s="172"/>
      <c r="B50" s="172"/>
      <c r="C50" s="40"/>
      <c r="D50" s="220"/>
      <c r="E50" s="39"/>
      <c r="F50" s="70"/>
      <c r="G50" s="66">
        <f t="shared" ref="G50:M50" si="23">IF(G49=0,0,G49/$F49)</f>
        <v>0.4</v>
      </c>
      <c r="H50" s="37">
        <f t="shared" si="23"/>
        <v>0.4</v>
      </c>
      <c r="I50" s="37">
        <f t="shared" si="23"/>
        <v>0.8</v>
      </c>
      <c r="J50" s="37">
        <f t="shared" si="23"/>
        <v>0.4</v>
      </c>
      <c r="K50" s="37">
        <f t="shared" si="23"/>
        <v>0.2</v>
      </c>
      <c r="L50" s="37">
        <f t="shared" si="23"/>
        <v>0</v>
      </c>
      <c r="M50" s="37">
        <f t="shared" si="23"/>
        <v>0</v>
      </c>
    </row>
    <row r="51" spans="1:13" ht="12" customHeight="1">
      <c r="A51" s="172"/>
      <c r="B51" s="172"/>
      <c r="C51" s="43"/>
      <c r="D51" s="219" t="s">
        <v>425</v>
      </c>
      <c r="E51" s="42"/>
      <c r="F51" s="69">
        <v>15</v>
      </c>
      <c r="G51" s="68">
        <v>6</v>
      </c>
      <c r="H51" s="41">
        <v>9</v>
      </c>
      <c r="I51" s="41">
        <v>8</v>
      </c>
      <c r="J51" s="41">
        <v>3</v>
      </c>
      <c r="K51" s="41">
        <v>0</v>
      </c>
      <c r="L51" s="41">
        <v>3</v>
      </c>
      <c r="M51" s="41">
        <v>0</v>
      </c>
    </row>
    <row r="52" spans="1:13" ht="12" customHeight="1">
      <c r="A52" s="172"/>
      <c r="B52" s="172"/>
      <c r="C52" s="40"/>
      <c r="D52" s="220"/>
      <c r="E52" s="39"/>
      <c r="F52" s="70"/>
      <c r="G52" s="66">
        <f t="shared" ref="G52:M52" si="24">IF(G51=0,0,G51/$F51)</f>
        <v>0.4</v>
      </c>
      <c r="H52" s="37">
        <f t="shared" si="24"/>
        <v>0.6</v>
      </c>
      <c r="I52" s="37">
        <f t="shared" si="24"/>
        <v>0.53333333333333333</v>
      </c>
      <c r="J52" s="37">
        <f t="shared" si="24"/>
        <v>0.2</v>
      </c>
      <c r="K52" s="37">
        <f t="shared" si="24"/>
        <v>0</v>
      </c>
      <c r="L52" s="37">
        <f t="shared" si="24"/>
        <v>0.2</v>
      </c>
      <c r="M52" s="37">
        <f t="shared" si="24"/>
        <v>0</v>
      </c>
    </row>
    <row r="53" spans="1:13" ht="12" customHeight="1">
      <c r="A53" s="172"/>
      <c r="B53" s="172"/>
      <c r="C53" s="43"/>
      <c r="D53" s="219" t="s">
        <v>426</v>
      </c>
      <c r="E53" s="42"/>
      <c r="F53" s="69">
        <v>5</v>
      </c>
      <c r="G53" s="68">
        <v>0</v>
      </c>
      <c r="H53" s="41">
        <v>2</v>
      </c>
      <c r="I53" s="41">
        <v>2</v>
      </c>
      <c r="J53" s="41">
        <v>1</v>
      </c>
      <c r="K53" s="41">
        <v>0</v>
      </c>
      <c r="L53" s="41">
        <v>2</v>
      </c>
      <c r="M53" s="41">
        <v>0</v>
      </c>
    </row>
    <row r="54" spans="1:13" ht="12" customHeight="1">
      <c r="A54" s="172"/>
      <c r="B54" s="172"/>
      <c r="C54" s="40"/>
      <c r="D54" s="220"/>
      <c r="E54" s="39"/>
      <c r="F54" s="70"/>
      <c r="G54" s="66">
        <f t="shared" ref="G54:M54" si="25">IF(G53=0,0,G53/$F53)</f>
        <v>0</v>
      </c>
      <c r="H54" s="37">
        <f t="shared" si="25"/>
        <v>0.4</v>
      </c>
      <c r="I54" s="37">
        <f t="shared" si="25"/>
        <v>0.4</v>
      </c>
      <c r="J54" s="37">
        <f t="shared" si="25"/>
        <v>0.2</v>
      </c>
      <c r="K54" s="37">
        <f t="shared" si="25"/>
        <v>0</v>
      </c>
      <c r="L54" s="37">
        <f t="shared" si="25"/>
        <v>0.4</v>
      </c>
      <c r="M54" s="37">
        <f t="shared" si="25"/>
        <v>0</v>
      </c>
    </row>
    <row r="55" spans="1:13" ht="12" customHeight="1">
      <c r="A55" s="172"/>
      <c r="B55" s="172"/>
      <c r="C55" s="43"/>
      <c r="D55" s="219" t="s">
        <v>427</v>
      </c>
      <c r="E55" s="42"/>
      <c r="F55" s="69">
        <v>31</v>
      </c>
      <c r="G55" s="68">
        <v>13</v>
      </c>
      <c r="H55" s="41">
        <v>17</v>
      </c>
      <c r="I55" s="41">
        <v>16</v>
      </c>
      <c r="J55" s="41">
        <v>6</v>
      </c>
      <c r="K55" s="41">
        <v>0</v>
      </c>
      <c r="L55" s="41">
        <v>6</v>
      </c>
      <c r="M55" s="41">
        <v>2</v>
      </c>
    </row>
    <row r="56" spans="1:13" ht="12" customHeight="1">
      <c r="A56" s="172"/>
      <c r="B56" s="172"/>
      <c r="C56" s="40"/>
      <c r="D56" s="220"/>
      <c r="E56" s="39"/>
      <c r="F56" s="70"/>
      <c r="G56" s="66">
        <f t="shared" ref="G56:M56" si="26">IF(G55=0,0,G55/$F55)</f>
        <v>0.41935483870967744</v>
      </c>
      <c r="H56" s="37">
        <f t="shared" si="26"/>
        <v>0.54838709677419351</v>
      </c>
      <c r="I56" s="37">
        <f t="shared" si="26"/>
        <v>0.5161290322580645</v>
      </c>
      <c r="J56" s="37">
        <f t="shared" si="26"/>
        <v>0.19354838709677419</v>
      </c>
      <c r="K56" s="37">
        <f t="shared" si="26"/>
        <v>0</v>
      </c>
      <c r="L56" s="37">
        <f t="shared" si="26"/>
        <v>0.19354838709677419</v>
      </c>
      <c r="M56" s="37">
        <f t="shared" si="26"/>
        <v>6.4516129032258063E-2</v>
      </c>
    </row>
    <row r="57" spans="1:13" ht="12" customHeight="1">
      <c r="A57" s="172"/>
      <c r="B57" s="172"/>
      <c r="C57" s="43"/>
      <c r="D57" s="219" t="s">
        <v>428</v>
      </c>
      <c r="E57" s="42"/>
      <c r="F57" s="69">
        <v>10</v>
      </c>
      <c r="G57" s="68">
        <v>2</v>
      </c>
      <c r="H57" s="41">
        <v>7</v>
      </c>
      <c r="I57" s="41">
        <v>5</v>
      </c>
      <c r="J57" s="41">
        <v>4</v>
      </c>
      <c r="K57" s="41">
        <v>1</v>
      </c>
      <c r="L57" s="41">
        <v>2</v>
      </c>
      <c r="M57" s="41">
        <v>0</v>
      </c>
    </row>
    <row r="58" spans="1:13" ht="12" customHeight="1">
      <c r="A58" s="172"/>
      <c r="B58" s="172"/>
      <c r="C58" s="40"/>
      <c r="D58" s="220"/>
      <c r="E58" s="39"/>
      <c r="F58" s="70"/>
      <c r="G58" s="66">
        <f t="shared" ref="G58:M58" si="27">IF(G57=0,0,G57/$F57)</f>
        <v>0.2</v>
      </c>
      <c r="H58" s="37">
        <f t="shared" si="27"/>
        <v>0.7</v>
      </c>
      <c r="I58" s="37">
        <f t="shared" si="27"/>
        <v>0.5</v>
      </c>
      <c r="J58" s="37">
        <f t="shared" si="27"/>
        <v>0.4</v>
      </c>
      <c r="K58" s="37">
        <f t="shared" si="27"/>
        <v>0.1</v>
      </c>
      <c r="L58" s="37">
        <f t="shared" si="27"/>
        <v>0.2</v>
      </c>
      <c r="M58" s="37">
        <f t="shared" si="27"/>
        <v>0</v>
      </c>
    </row>
    <row r="59" spans="1:13" ht="12.75" customHeight="1">
      <c r="A59" s="172"/>
      <c r="B59" s="172"/>
      <c r="C59" s="43"/>
      <c r="D59" s="219" t="s">
        <v>429</v>
      </c>
      <c r="E59" s="42"/>
      <c r="F59" s="69">
        <v>28</v>
      </c>
      <c r="G59" s="68">
        <v>16</v>
      </c>
      <c r="H59" s="41">
        <v>25</v>
      </c>
      <c r="I59" s="41">
        <v>22</v>
      </c>
      <c r="J59" s="41">
        <v>9</v>
      </c>
      <c r="K59" s="41">
        <v>1</v>
      </c>
      <c r="L59" s="41">
        <v>0</v>
      </c>
      <c r="M59" s="41">
        <v>0</v>
      </c>
    </row>
    <row r="60" spans="1:13" ht="12.75" customHeight="1">
      <c r="A60" s="172"/>
      <c r="B60" s="172"/>
      <c r="C60" s="40"/>
      <c r="D60" s="220"/>
      <c r="E60" s="39"/>
      <c r="F60" s="70"/>
      <c r="G60" s="66">
        <f t="shared" ref="G60:M60" si="28">IF(G59=0,0,G59/$F59)</f>
        <v>0.5714285714285714</v>
      </c>
      <c r="H60" s="37">
        <f t="shared" si="28"/>
        <v>0.8928571428571429</v>
      </c>
      <c r="I60" s="37">
        <f t="shared" si="28"/>
        <v>0.7857142857142857</v>
      </c>
      <c r="J60" s="37">
        <f t="shared" si="28"/>
        <v>0.32142857142857145</v>
      </c>
      <c r="K60" s="37">
        <f t="shared" si="28"/>
        <v>3.5714285714285712E-2</v>
      </c>
      <c r="L60" s="37">
        <f t="shared" si="28"/>
        <v>0</v>
      </c>
      <c r="M60" s="37">
        <f t="shared" si="28"/>
        <v>0</v>
      </c>
    </row>
    <row r="61" spans="1:13" ht="12" customHeight="1">
      <c r="A61" s="172"/>
      <c r="B61" s="172"/>
      <c r="C61" s="43"/>
      <c r="D61" s="219" t="s">
        <v>21</v>
      </c>
      <c r="E61" s="42"/>
      <c r="F61" s="69">
        <v>13</v>
      </c>
      <c r="G61" s="68">
        <v>4</v>
      </c>
      <c r="H61" s="41">
        <v>9</v>
      </c>
      <c r="I61" s="41">
        <v>11</v>
      </c>
      <c r="J61" s="41">
        <v>6</v>
      </c>
      <c r="K61" s="41">
        <v>0</v>
      </c>
      <c r="L61" s="41">
        <v>1</v>
      </c>
      <c r="M61" s="41">
        <v>0</v>
      </c>
    </row>
    <row r="62" spans="1:13" ht="12" customHeight="1">
      <c r="A62" s="172"/>
      <c r="B62" s="172"/>
      <c r="C62" s="40"/>
      <c r="D62" s="220"/>
      <c r="E62" s="39"/>
      <c r="F62" s="70"/>
      <c r="G62" s="66">
        <f t="shared" ref="G62:M62" si="29">IF(G61=0,0,G61/$F61)</f>
        <v>0.30769230769230771</v>
      </c>
      <c r="H62" s="37">
        <f t="shared" si="29"/>
        <v>0.69230769230769229</v>
      </c>
      <c r="I62" s="37">
        <f t="shared" si="29"/>
        <v>0.84615384615384615</v>
      </c>
      <c r="J62" s="37">
        <f t="shared" si="29"/>
        <v>0.46153846153846156</v>
      </c>
      <c r="K62" s="37">
        <f t="shared" si="29"/>
        <v>0</v>
      </c>
      <c r="L62" s="37">
        <f t="shared" si="29"/>
        <v>7.6923076923076927E-2</v>
      </c>
      <c r="M62" s="37">
        <f t="shared" si="29"/>
        <v>0</v>
      </c>
    </row>
    <row r="63" spans="1:13" ht="12" customHeight="1">
      <c r="A63" s="172"/>
      <c r="B63" s="172"/>
      <c r="C63" s="43"/>
      <c r="D63" s="219" t="s">
        <v>430</v>
      </c>
      <c r="E63" s="42"/>
      <c r="F63" s="69">
        <v>8</v>
      </c>
      <c r="G63" s="68">
        <v>6</v>
      </c>
      <c r="H63" s="41">
        <v>7</v>
      </c>
      <c r="I63" s="41">
        <v>7</v>
      </c>
      <c r="J63" s="41">
        <v>4</v>
      </c>
      <c r="K63" s="41">
        <v>0</v>
      </c>
      <c r="L63" s="41">
        <v>0</v>
      </c>
      <c r="M63" s="41">
        <v>0</v>
      </c>
    </row>
    <row r="64" spans="1:13" ht="12" customHeight="1">
      <c r="A64" s="172"/>
      <c r="B64" s="172"/>
      <c r="C64" s="40"/>
      <c r="D64" s="220"/>
      <c r="E64" s="39"/>
      <c r="F64" s="70"/>
      <c r="G64" s="66">
        <f t="shared" ref="G64:M64" si="30">IF(G63=0,0,G63/$F63)</f>
        <v>0.75</v>
      </c>
      <c r="H64" s="37">
        <f t="shared" si="30"/>
        <v>0.875</v>
      </c>
      <c r="I64" s="37">
        <f t="shared" si="30"/>
        <v>0.875</v>
      </c>
      <c r="J64" s="37">
        <f t="shared" si="30"/>
        <v>0.5</v>
      </c>
      <c r="K64" s="37">
        <f t="shared" si="30"/>
        <v>0</v>
      </c>
      <c r="L64" s="37">
        <f t="shared" si="30"/>
        <v>0</v>
      </c>
      <c r="M64" s="37">
        <f t="shared" si="30"/>
        <v>0</v>
      </c>
    </row>
    <row r="65" spans="1:13" ht="12" customHeight="1">
      <c r="A65" s="172"/>
      <c r="B65" s="172"/>
      <c r="C65" s="43"/>
      <c r="D65" s="219" t="s">
        <v>431</v>
      </c>
      <c r="E65" s="42"/>
      <c r="F65" s="69">
        <v>15</v>
      </c>
      <c r="G65" s="68">
        <v>9</v>
      </c>
      <c r="H65" s="41">
        <v>11</v>
      </c>
      <c r="I65" s="41">
        <v>10</v>
      </c>
      <c r="J65" s="41">
        <v>5</v>
      </c>
      <c r="K65" s="41">
        <v>0</v>
      </c>
      <c r="L65" s="41">
        <v>2</v>
      </c>
      <c r="M65" s="41">
        <v>0</v>
      </c>
    </row>
    <row r="66" spans="1:13" ht="12" customHeight="1">
      <c r="A66" s="172"/>
      <c r="B66" s="172"/>
      <c r="C66" s="40"/>
      <c r="D66" s="220"/>
      <c r="E66" s="39"/>
      <c r="F66" s="70"/>
      <c r="G66" s="66">
        <f t="shared" ref="G66:M66" si="31">IF(G65=0,0,G65/$F65)</f>
        <v>0.6</v>
      </c>
      <c r="H66" s="37">
        <f t="shared" si="31"/>
        <v>0.73333333333333328</v>
      </c>
      <c r="I66" s="37">
        <f t="shared" si="31"/>
        <v>0.66666666666666663</v>
      </c>
      <c r="J66" s="37">
        <f t="shared" si="31"/>
        <v>0.33333333333333331</v>
      </c>
      <c r="K66" s="37">
        <f t="shared" si="31"/>
        <v>0</v>
      </c>
      <c r="L66" s="37">
        <f t="shared" si="31"/>
        <v>0.13333333333333333</v>
      </c>
      <c r="M66" s="37">
        <f t="shared" si="31"/>
        <v>0</v>
      </c>
    </row>
    <row r="67" spans="1:13" ht="12" customHeight="1">
      <c r="A67" s="172"/>
      <c r="B67" s="172"/>
      <c r="C67" s="43"/>
      <c r="D67" s="219" t="s">
        <v>432</v>
      </c>
      <c r="E67" s="42"/>
      <c r="F67" s="69">
        <v>5</v>
      </c>
      <c r="G67" s="68">
        <v>3</v>
      </c>
      <c r="H67" s="41">
        <v>3</v>
      </c>
      <c r="I67" s="41">
        <v>3</v>
      </c>
      <c r="J67" s="41">
        <v>2</v>
      </c>
      <c r="K67" s="41">
        <v>0</v>
      </c>
      <c r="L67" s="41">
        <v>1</v>
      </c>
      <c r="M67" s="41">
        <v>0</v>
      </c>
    </row>
    <row r="68" spans="1:13" ht="12" customHeight="1">
      <c r="A68" s="172"/>
      <c r="B68" s="173"/>
      <c r="C68" s="40"/>
      <c r="D68" s="220"/>
      <c r="E68" s="39"/>
      <c r="F68" s="70"/>
      <c r="G68" s="66">
        <f t="shared" ref="G68:M68" si="32">IF(G67=0,0,G67/$F67)</f>
        <v>0.6</v>
      </c>
      <c r="H68" s="37">
        <f t="shared" si="32"/>
        <v>0.6</v>
      </c>
      <c r="I68" s="37">
        <f t="shared" si="32"/>
        <v>0.6</v>
      </c>
      <c r="J68" s="37">
        <f t="shared" si="32"/>
        <v>0.4</v>
      </c>
      <c r="K68" s="37">
        <f t="shared" si="32"/>
        <v>0</v>
      </c>
      <c r="L68" s="37">
        <f t="shared" si="32"/>
        <v>0.2</v>
      </c>
      <c r="M68" s="37">
        <f t="shared" si="32"/>
        <v>0</v>
      </c>
    </row>
    <row r="69" spans="1:13" ht="12" customHeight="1">
      <c r="A69" s="172"/>
      <c r="B69" s="171" t="s">
        <v>17</v>
      </c>
      <c r="C69" s="43"/>
      <c r="D69" s="219" t="s">
        <v>16</v>
      </c>
      <c r="E69" s="42"/>
      <c r="F69" s="69">
        <v>681</v>
      </c>
      <c r="G69" s="68">
        <f t="shared" ref="G69:M69" si="33">SUM(G71,G73,G75,G77,G79,G81,G83,G85,G87,G89,G91,G93,G95,G97,G99)</f>
        <v>258</v>
      </c>
      <c r="H69" s="41">
        <f t="shared" si="33"/>
        <v>371</v>
      </c>
      <c r="I69" s="41">
        <f t="shared" si="33"/>
        <v>383</v>
      </c>
      <c r="J69" s="41">
        <f t="shared" si="33"/>
        <v>172</v>
      </c>
      <c r="K69" s="41">
        <f t="shared" si="33"/>
        <v>13</v>
      </c>
      <c r="L69" s="41">
        <f t="shared" si="33"/>
        <v>133</v>
      </c>
      <c r="M69" s="41">
        <f t="shared" si="33"/>
        <v>26</v>
      </c>
    </row>
    <row r="70" spans="1:13" ht="12" customHeight="1">
      <c r="A70" s="172"/>
      <c r="B70" s="172"/>
      <c r="C70" s="40"/>
      <c r="D70" s="220"/>
      <c r="E70" s="39"/>
      <c r="F70" s="70"/>
      <c r="G70" s="66">
        <f t="shared" ref="G70:M70" si="34">IF(G69=0,0,G69/$F69)</f>
        <v>0.3788546255506608</v>
      </c>
      <c r="H70" s="37">
        <f t="shared" si="34"/>
        <v>0.54478707782672542</v>
      </c>
      <c r="I70" s="37">
        <f t="shared" si="34"/>
        <v>0.56240822320117478</v>
      </c>
      <c r="J70" s="37">
        <f t="shared" si="34"/>
        <v>0.25256975036710722</v>
      </c>
      <c r="K70" s="37">
        <f t="shared" si="34"/>
        <v>1.908957415565345E-2</v>
      </c>
      <c r="L70" s="37">
        <f t="shared" si="34"/>
        <v>0.19530102790014683</v>
      </c>
      <c r="M70" s="37">
        <f t="shared" si="34"/>
        <v>3.81791483113069E-2</v>
      </c>
    </row>
    <row r="71" spans="1:13" ht="12" customHeight="1">
      <c r="A71" s="172"/>
      <c r="B71" s="172"/>
      <c r="C71" s="43"/>
      <c r="D71" s="219" t="s">
        <v>120</v>
      </c>
      <c r="E71" s="42"/>
      <c r="F71" s="69">
        <v>6</v>
      </c>
      <c r="G71" s="68">
        <v>2</v>
      </c>
      <c r="H71" s="41">
        <v>2</v>
      </c>
      <c r="I71" s="41">
        <v>2</v>
      </c>
      <c r="J71" s="41">
        <v>2</v>
      </c>
      <c r="K71" s="41">
        <v>0</v>
      </c>
      <c r="L71" s="41">
        <v>3</v>
      </c>
      <c r="M71" s="41">
        <v>0</v>
      </c>
    </row>
    <row r="72" spans="1:13" ht="12" customHeight="1">
      <c r="A72" s="172"/>
      <c r="B72" s="172"/>
      <c r="C72" s="40"/>
      <c r="D72" s="220"/>
      <c r="E72" s="39"/>
      <c r="F72" s="70"/>
      <c r="G72" s="66">
        <f t="shared" ref="G72:M72" si="35">IF(G71=0,0,G71/$F71)</f>
        <v>0.33333333333333331</v>
      </c>
      <c r="H72" s="37">
        <f t="shared" si="35"/>
        <v>0.33333333333333331</v>
      </c>
      <c r="I72" s="37">
        <f t="shared" si="35"/>
        <v>0.33333333333333331</v>
      </c>
      <c r="J72" s="37">
        <f t="shared" si="35"/>
        <v>0.33333333333333331</v>
      </c>
      <c r="K72" s="37">
        <f t="shared" si="35"/>
        <v>0</v>
      </c>
      <c r="L72" s="37">
        <f t="shared" si="35"/>
        <v>0.5</v>
      </c>
      <c r="M72" s="37">
        <f t="shared" si="35"/>
        <v>0</v>
      </c>
    </row>
    <row r="73" spans="1:13" ht="12" customHeight="1">
      <c r="A73" s="172"/>
      <c r="B73" s="172"/>
      <c r="C73" s="43"/>
      <c r="D73" s="219" t="s">
        <v>14</v>
      </c>
      <c r="E73" s="42"/>
      <c r="F73" s="69">
        <v>84</v>
      </c>
      <c r="G73" s="68">
        <v>21</v>
      </c>
      <c r="H73" s="41">
        <v>24</v>
      </c>
      <c r="I73" s="41">
        <v>31</v>
      </c>
      <c r="J73" s="41">
        <v>11</v>
      </c>
      <c r="K73" s="41">
        <v>4</v>
      </c>
      <c r="L73" s="41">
        <v>34</v>
      </c>
      <c r="M73" s="41">
        <v>4</v>
      </c>
    </row>
    <row r="74" spans="1:13" ht="12" customHeight="1">
      <c r="A74" s="172"/>
      <c r="B74" s="172"/>
      <c r="C74" s="40"/>
      <c r="D74" s="220"/>
      <c r="E74" s="39"/>
      <c r="F74" s="70"/>
      <c r="G74" s="66">
        <f t="shared" ref="G74:M74" si="36">IF(G73=0,0,G73/$F73)</f>
        <v>0.25</v>
      </c>
      <c r="H74" s="37">
        <f t="shared" si="36"/>
        <v>0.2857142857142857</v>
      </c>
      <c r="I74" s="37">
        <f t="shared" si="36"/>
        <v>0.36904761904761907</v>
      </c>
      <c r="J74" s="37">
        <f t="shared" si="36"/>
        <v>0.13095238095238096</v>
      </c>
      <c r="K74" s="37">
        <f t="shared" si="36"/>
        <v>4.7619047619047616E-2</v>
      </c>
      <c r="L74" s="37">
        <f t="shared" si="36"/>
        <v>0.40476190476190477</v>
      </c>
      <c r="M74" s="37">
        <f t="shared" si="36"/>
        <v>4.7619047619047616E-2</v>
      </c>
    </row>
    <row r="75" spans="1:13" ht="12" customHeight="1">
      <c r="A75" s="172"/>
      <c r="B75" s="172"/>
      <c r="C75" s="43"/>
      <c r="D75" s="219" t="s">
        <v>13</v>
      </c>
      <c r="E75" s="42"/>
      <c r="F75" s="69">
        <v>24</v>
      </c>
      <c r="G75" s="68">
        <v>16</v>
      </c>
      <c r="H75" s="41">
        <v>14</v>
      </c>
      <c r="I75" s="41">
        <v>21</v>
      </c>
      <c r="J75" s="41">
        <v>9</v>
      </c>
      <c r="K75" s="41">
        <v>0</v>
      </c>
      <c r="L75" s="41">
        <v>2</v>
      </c>
      <c r="M75" s="41">
        <v>0</v>
      </c>
    </row>
    <row r="76" spans="1:13" ht="12" customHeight="1">
      <c r="A76" s="172"/>
      <c r="B76" s="172"/>
      <c r="C76" s="40"/>
      <c r="D76" s="220"/>
      <c r="E76" s="39"/>
      <c r="F76" s="70"/>
      <c r="G76" s="66">
        <f t="shared" ref="G76:M76" si="37">IF(G75=0,0,G75/$F75)</f>
        <v>0.66666666666666663</v>
      </c>
      <c r="H76" s="37">
        <f t="shared" si="37"/>
        <v>0.58333333333333337</v>
      </c>
      <c r="I76" s="37">
        <f t="shared" si="37"/>
        <v>0.875</v>
      </c>
      <c r="J76" s="37">
        <f t="shared" si="37"/>
        <v>0.375</v>
      </c>
      <c r="K76" s="37">
        <f t="shared" si="37"/>
        <v>0</v>
      </c>
      <c r="L76" s="37">
        <f t="shared" si="37"/>
        <v>8.3333333333333329E-2</v>
      </c>
      <c r="M76" s="37">
        <f t="shared" si="37"/>
        <v>0</v>
      </c>
    </row>
    <row r="77" spans="1:13" ht="12" customHeight="1">
      <c r="A77" s="172"/>
      <c r="B77" s="172"/>
      <c r="C77" s="43"/>
      <c r="D77" s="219" t="s">
        <v>12</v>
      </c>
      <c r="E77" s="42"/>
      <c r="F77" s="69">
        <v>8</v>
      </c>
      <c r="G77" s="68">
        <v>3</v>
      </c>
      <c r="H77" s="41">
        <v>5</v>
      </c>
      <c r="I77" s="41">
        <v>5</v>
      </c>
      <c r="J77" s="41">
        <v>4</v>
      </c>
      <c r="K77" s="41">
        <v>0</v>
      </c>
      <c r="L77" s="41">
        <v>1</v>
      </c>
      <c r="M77" s="41">
        <v>0</v>
      </c>
    </row>
    <row r="78" spans="1:13" ht="12" customHeight="1">
      <c r="A78" s="172"/>
      <c r="B78" s="172"/>
      <c r="C78" s="40"/>
      <c r="D78" s="220"/>
      <c r="E78" s="39"/>
      <c r="F78" s="70"/>
      <c r="G78" s="66">
        <f t="shared" ref="G78:M78" si="38">IF(G77=0,0,G77/$F77)</f>
        <v>0.375</v>
      </c>
      <c r="H78" s="37">
        <f t="shared" si="38"/>
        <v>0.625</v>
      </c>
      <c r="I78" s="37">
        <f t="shared" si="38"/>
        <v>0.625</v>
      </c>
      <c r="J78" s="37">
        <f t="shared" si="38"/>
        <v>0.5</v>
      </c>
      <c r="K78" s="37">
        <f t="shared" si="38"/>
        <v>0</v>
      </c>
      <c r="L78" s="37">
        <f t="shared" si="38"/>
        <v>0.125</v>
      </c>
      <c r="M78" s="37">
        <f t="shared" si="38"/>
        <v>0</v>
      </c>
    </row>
    <row r="79" spans="1:13" ht="12" customHeight="1">
      <c r="A79" s="172"/>
      <c r="B79" s="172"/>
      <c r="C79" s="43"/>
      <c r="D79" s="219" t="s">
        <v>11</v>
      </c>
      <c r="E79" s="42"/>
      <c r="F79" s="69">
        <v>33</v>
      </c>
      <c r="G79" s="68">
        <v>17</v>
      </c>
      <c r="H79" s="41">
        <v>19</v>
      </c>
      <c r="I79" s="41">
        <v>19</v>
      </c>
      <c r="J79" s="41">
        <v>11</v>
      </c>
      <c r="K79" s="41">
        <v>0</v>
      </c>
      <c r="L79" s="41">
        <v>6</v>
      </c>
      <c r="M79" s="41">
        <v>1</v>
      </c>
    </row>
    <row r="80" spans="1:13" ht="12" customHeight="1">
      <c r="A80" s="172"/>
      <c r="B80" s="172"/>
      <c r="C80" s="40"/>
      <c r="D80" s="220"/>
      <c r="E80" s="39"/>
      <c r="F80" s="70"/>
      <c r="G80" s="66">
        <f t="shared" ref="G80:M80" si="39">IF(G79=0,0,G79/$F79)</f>
        <v>0.51515151515151514</v>
      </c>
      <c r="H80" s="37">
        <f t="shared" si="39"/>
        <v>0.5757575757575758</v>
      </c>
      <c r="I80" s="37">
        <f t="shared" si="39"/>
        <v>0.5757575757575758</v>
      </c>
      <c r="J80" s="37">
        <f t="shared" si="39"/>
        <v>0.33333333333333331</v>
      </c>
      <c r="K80" s="37">
        <f t="shared" si="39"/>
        <v>0</v>
      </c>
      <c r="L80" s="37">
        <f t="shared" si="39"/>
        <v>0.18181818181818182</v>
      </c>
      <c r="M80" s="37">
        <f t="shared" si="39"/>
        <v>3.0303030303030304E-2</v>
      </c>
    </row>
    <row r="81" spans="1:13" ht="12" customHeight="1">
      <c r="A81" s="172"/>
      <c r="B81" s="172"/>
      <c r="C81" s="43"/>
      <c r="D81" s="219" t="s">
        <v>10</v>
      </c>
      <c r="E81" s="42"/>
      <c r="F81" s="69">
        <v>184</v>
      </c>
      <c r="G81" s="68">
        <v>70</v>
      </c>
      <c r="H81" s="41">
        <v>103</v>
      </c>
      <c r="I81" s="41">
        <v>105</v>
      </c>
      <c r="J81" s="41">
        <v>50</v>
      </c>
      <c r="K81" s="41">
        <v>3</v>
      </c>
      <c r="L81" s="41">
        <v>32</v>
      </c>
      <c r="M81" s="41">
        <v>9</v>
      </c>
    </row>
    <row r="82" spans="1:13" ht="12" customHeight="1">
      <c r="A82" s="172"/>
      <c r="B82" s="172"/>
      <c r="C82" s="40"/>
      <c r="D82" s="220"/>
      <c r="E82" s="39"/>
      <c r="F82" s="70"/>
      <c r="G82" s="66">
        <f t="shared" ref="G82:M82" si="40">IF(G81=0,0,G81/$F81)</f>
        <v>0.38043478260869568</v>
      </c>
      <c r="H82" s="37">
        <f t="shared" si="40"/>
        <v>0.55978260869565222</v>
      </c>
      <c r="I82" s="37">
        <f t="shared" si="40"/>
        <v>0.57065217391304346</v>
      </c>
      <c r="J82" s="37">
        <f t="shared" si="40"/>
        <v>0.27173913043478259</v>
      </c>
      <c r="K82" s="37">
        <f t="shared" si="40"/>
        <v>1.6304347826086956E-2</v>
      </c>
      <c r="L82" s="37">
        <f t="shared" si="40"/>
        <v>0.17391304347826086</v>
      </c>
      <c r="M82" s="37">
        <f t="shared" si="40"/>
        <v>4.8913043478260872E-2</v>
      </c>
    </row>
    <row r="83" spans="1:13" ht="12" customHeight="1">
      <c r="A83" s="172"/>
      <c r="B83" s="172"/>
      <c r="C83" s="43"/>
      <c r="D83" s="219" t="s">
        <v>9</v>
      </c>
      <c r="E83" s="42"/>
      <c r="F83" s="69">
        <v>21</v>
      </c>
      <c r="G83" s="68">
        <v>14</v>
      </c>
      <c r="H83" s="41">
        <v>18</v>
      </c>
      <c r="I83" s="41">
        <v>14</v>
      </c>
      <c r="J83" s="41">
        <v>10</v>
      </c>
      <c r="K83" s="41">
        <v>0</v>
      </c>
      <c r="L83" s="41">
        <v>0</v>
      </c>
      <c r="M83" s="41">
        <v>0</v>
      </c>
    </row>
    <row r="84" spans="1:13" ht="12" customHeight="1">
      <c r="A84" s="172"/>
      <c r="B84" s="172"/>
      <c r="C84" s="40"/>
      <c r="D84" s="220"/>
      <c r="E84" s="39"/>
      <c r="F84" s="70"/>
      <c r="G84" s="66">
        <f t="shared" ref="G84:M84" si="41">IF(G83=0,0,G83/$F83)</f>
        <v>0.66666666666666663</v>
      </c>
      <c r="H84" s="37">
        <f t="shared" si="41"/>
        <v>0.8571428571428571</v>
      </c>
      <c r="I84" s="37">
        <f t="shared" si="41"/>
        <v>0.66666666666666663</v>
      </c>
      <c r="J84" s="37">
        <f t="shared" si="41"/>
        <v>0.47619047619047616</v>
      </c>
      <c r="K84" s="37">
        <f t="shared" si="41"/>
        <v>0</v>
      </c>
      <c r="L84" s="37">
        <f t="shared" si="41"/>
        <v>0</v>
      </c>
      <c r="M84" s="37">
        <f t="shared" si="41"/>
        <v>0</v>
      </c>
    </row>
    <row r="85" spans="1:13" ht="12" customHeight="1">
      <c r="A85" s="172"/>
      <c r="B85" s="172"/>
      <c r="C85" s="43"/>
      <c r="D85" s="219" t="s">
        <v>8</v>
      </c>
      <c r="E85" s="42"/>
      <c r="F85" s="69">
        <v>8</v>
      </c>
      <c r="G85" s="68">
        <v>4</v>
      </c>
      <c r="H85" s="41">
        <v>6</v>
      </c>
      <c r="I85" s="41">
        <v>6</v>
      </c>
      <c r="J85" s="41">
        <v>5</v>
      </c>
      <c r="K85" s="41">
        <v>0</v>
      </c>
      <c r="L85" s="41">
        <v>1</v>
      </c>
      <c r="M85" s="41">
        <v>0</v>
      </c>
    </row>
    <row r="86" spans="1:13" ht="12" customHeight="1">
      <c r="A86" s="172"/>
      <c r="B86" s="172"/>
      <c r="C86" s="40"/>
      <c r="D86" s="220"/>
      <c r="E86" s="39"/>
      <c r="F86" s="70"/>
      <c r="G86" s="66">
        <f t="shared" ref="G86:M86" si="42">IF(G85=0,0,G85/$F85)</f>
        <v>0.5</v>
      </c>
      <c r="H86" s="37">
        <f t="shared" si="42"/>
        <v>0.75</v>
      </c>
      <c r="I86" s="37">
        <f t="shared" si="42"/>
        <v>0.75</v>
      </c>
      <c r="J86" s="37">
        <f t="shared" si="42"/>
        <v>0.625</v>
      </c>
      <c r="K86" s="37">
        <f t="shared" si="42"/>
        <v>0</v>
      </c>
      <c r="L86" s="37">
        <f t="shared" si="42"/>
        <v>0.125</v>
      </c>
      <c r="M86" s="37">
        <f t="shared" si="42"/>
        <v>0</v>
      </c>
    </row>
    <row r="87" spans="1:13" ht="13.5" customHeight="1">
      <c r="A87" s="172"/>
      <c r="B87" s="172"/>
      <c r="C87" s="43"/>
      <c r="D87" s="224" t="s">
        <v>119</v>
      </c>
      <c r="E87" s="42"/>
      <c r="F87" s="69">
        <v>19</v>
      </c>
      <c r="G87" s="68">
        <v>5</v>
      </c>
      <c r="H87" s="41">
        <v>8</v>
      </c>
      <c r="I87" s="41">
        <v>10</v>
      </c>
      <c r="J87" s="41">
        <v>3</v>
      </c>
      <c r="K87" s="41">
        <v>1</v>
      </c>
      <c r="L87" s="41">
        <v>2</v>
      </c>
      <c r="M87" s="41">
        <v>0</v>
      </c>
    </row>
    <row r="88" spans="1:13" ht="13.5" customHeight="1">
      <c r="A88" s="172"/>
      <c r="B88" s="172"/>
      <c r="C88" s="40"/>
      <c r="D88" s="220"/>
      <c r="E88" s="39"/>
      <c r="F88" s="70"/>
      <c r="G88" s="66">
        <f t="shared" ref="G88:M88" si="43">IF(G87=0,0,G87/$F87)</f>
        <v>0.26315789473684209</v>
      </c>
      <c r="H88" s="37">
        <f t="shared" si="43"/>
        <v>0.42105263157894735</v>
      </c>
      <c r="I88" s="37">
        <f t="shared" si="43"/>
        <v>0.52631578947368418</v>
      </c>
      <c r="J88" s="37">
        <f t="shared" si="43"/>
        <v>0.15789473684210525</v>
      </c>
      <c r="K88" s="37">
        <f t="shared" si="43"/>
        <v>5.2631578947368418E-2</v>
      </c>
      <c r="L88" s="37">
        <f t="shared" si="43"/>
        <v>0.10526315789473684</v>
      </c>
      <c r="M88" s="37">
        <f t="shared" si="43"/>
        <v>0</v>
      </c>
    </row>
    <row r="89" spans="1:13" ht="12" customHeight="1">
      <c r="A89" s="172"/>
      <c r="B89" s="172"/>
      <c r="C89" s="43"/>
      <c r="D89" s="219" t="s">
        <v>6</v>
      </c>
      <c r="E89" s="42"/>
      <c r="F89" s="69">
        <v>45</v>
      </c>
      <c r="G89" s="68">
        <v>13</v>
      </c>
      <c r="H89" s="41">
        <v>20</v>
      </c>
      <c r="I89" s="41">
        <v>19</v>
      </c>
      <c r="J89" s="41">
        <v>13</v>
      </c>
      <c r="K89" s="41">
        <v>0</v>
      </c>
      <c r="L89" s="41">
        <v>12</v>
      </c>
      <c r="M89" s="41">
        <v>5</v>
      </c>
    </row>
    <row r="90" spans="1:13" ht="12" customHeight="1">
      <c r="A90" s="172"/>
      <c r="B90" s="172"/>
      <c r="C90" s="40"/>
      <c r="D90" s="220"/>
      <c r="E90" s="39"/>
      <c r="F90" s="70"/>
      <c r="G90" s="66">
        <f t="shared" ref="G90:M90" si="44">IF(G89=0,0,G89/$F89)</f>
        <v>0.28888888888888886</v>
      </c>
      <c r="H90" s="37">
        <f t="shared" si="44"/>
        <v>0.44444444444444442</v>
      </c>
      <c r="I90" s="37">
        <f t="shared" si="44"/>
        <v>0.42222222222222222</v>
      </c>
      <c r="J90" s="37">
        <f t="shared" si="44"/>
        <v>0.28888888888888886</v>
      </c>
      <c r="K90" s="37">
        <f t="shared" si="44"/>
        <v>0</v>
      </c>
      <c r="L90" s="37">
        <f t="shared" si="44"/>
        <v>0.26666666666666666</v>
      </c>
      <c r="M90" s="37">
        <f t="shared" si="44"/>
        <v>0.1111111111111111</v>
      </c>
    </row>
    <row r="91" spans="1:13" ht="12" customHeight="1">
      <c r="A91" s="172"/>
      <c r="B91" s="172"/>
      <c r="C91" s="43"/>
      <c r="D91" s="219" t="s">
        <v>5</v>
      </c>
      <c r="E91" s="42"/>
      <c r="F91" s="69">
        <v>16</v>
      </c>
      <c r="G91" s="68">
        <v>4</v>
      </c>
      <c r="H91" s="41">
        <v>5</v>
      </c>
      <c r="I91" s="41">
        <v>5</v>
      </c>
      <c r="J91" s="41">
        <v>3</v>
      </c>
      <c r="K91" s="41">
        <v>0</v>
      </c>
      <c r="L91" s="41">
        <v>6</v>
      </c>
      <c r="M91" s="41">
        <v>1</v>
      </c>
    </row>
    <row r="92" spans="1:13" ht="12" customHeight="1">
      <c r="A92" s="172"/>
      <c r="B92" s="172"/>
      <c r="C92" s="40"/>
      <c r="D92" s="220"/>
      <c r="E92" s="39"/>
      <c r="F92" s="70"/>
      <c r="G92" s="66">
        <f t="shared" ref="G92:M92" si="45">IF(G91=0,0,G91/$F91)</f>
        <v>0.25</v>
      </c>
      <c r="H92" s="37">
        <f t="shared" si="45"/>
        <v>0.3125</v>
      </c>
      <c r="I92" s="37">
        <f t="shared" si="45"/>
        <v>0.3125</v>
      </c>
      <c r="J92" s="37">
        <f t="shared" si="45"/>
        <v>0.1875</v>
      </c>
      <c r="K92" s="37">
        <f t="shared" si="45"/>
        <v>0</v>
      </c>
      <c r="L92" s="37">
        <f t="shared" si="45"/>
        <v>0.375</v>
      </c>
      <c r="M92" s="37">
        <f t="shared" si="45"/>
        <v>6.25E-2</v>
      </c>
    </row>
    <row r="93" spans="1:13" ht="12" customHeight="1">
      <c r="A93" s="172"/>
      <c r="B93" s="172"/>
      <c r="C93" s="43"/>
      <c r="D93" s="219" t="s">
        <v>4</v>
      </c>
      <c r="E93" s="42"/>
      <c r="F93" s="69">
        <v>19</v>
      </c>
      <c r="G93" s="68">
        <v>8</v>
      </c>
      <c r="H93" s="41">
        <v>11</v>
      </c>
      <c r="I93" s="41">
        <v>11</v>
      </c>
      <c r="J93" s="41">
        <v>7</v>
      </c>
      <c r="K93" s="41">
        <v>0</v>
      </c>
      <c r="L93" s="41">
        <v>4</v>
      </c>
      <c r="M93" s="41">
        <v>0</v>
      </c>
    </row>
    <row r="94" spans="1:13" ht="12" customHeight="1">
      <c r="A94" s="172"/>
      <c r="B94" s="172"/>
      <c r="C94" s="40"/>
      <c r="D94" s="220"/>
      <c r="E94" s="39"/>
      <c r="F94" s="70"/>
      <c r="G94" s="66">
        <f t="shared" ref="G94:M94" si="46">IF(G93=0,0,G93/$F93)</f>
        <v>0.42105263157894735</v>
      </c>
      <c r="H94" s="37">
        <f t="shared" si="46"/>
        <v>0.57894736842105265</v>
      </c>
      <c r="I94" s="37">
        <f t="shared" si="46"/>
        <v>0.57894736842105265</v>
      </c>
      <c r="J94" s="37">
        <f t="shared" si="46"/>
        <v>0.36842105263157893</v>
      </c>
      <c r="K94" s="37">
        <f t="shared" si="46"/>
        <v>0</v>
      </c>
      <c r="L94" s="37">
        <f t="shared" si="46"/>
        <v>0.21052631578947367</v>
      </c>
      <c r="M94" s="37">
        <f t="shared" si="46"/>
        <v>0</v>
      </c>
    </row>
    <row r="95" spans="1:13" ht="12" customHeight="1">
      <c r="A95" s="172"/>
      <c r="B95" s="172"/>
      <c r="C95" s="43"/>
      <c r="D95" s="219" t="s">
        <v>3</v>
      </c>
      <c r="E95" s="42"/>
      <c r="F95" s="69">
        <v>146</v>
      </c>
      <c r="G95" s="68">
        <v>49</v>
      </c>
      <c r="H95" s="41">
        <v>87</v>
      </c>
      <c r="I95" s="41">
        <v>95</v>
      </c>
      <c r="J95" s="41">
        <v>25</v>
      </c>
      <c r="K95" s="41">
        <v>5</v>
      </c>
      <c r="L95" s="41">
        <v>22</v>
      </c>
      <c r="M95" s="41">
        <v>2</v>
      </c>
    </row>
    <row r="96" spans="1:13" ht="12" customHeight="1">
      <c r="A96" s="172"/>
      <c r="B96" s="172"/>
      <c r="C96" s="40"/>
      <c r="D96" s="220"/>
      <c r="E96" s="39"/>
      <c r="F96" s="70"/>
      <c r="G96" s="66">
        <f t="shared" ref="G96:M96" si="47">IF(G95=0,0,G95/$F95)</f>
        <v>0.33561643835616439</v>
      </c>
      <c r="H96" s="37">
        <f t="shared" si="47"/>
        <v>0.59589041095890416</v>
      </c>
      <c r="I96" s="37">
        <f t="shared" si="47"/>
        <v>0.65068493150684936</v>
      </c>
      <c r="J96" s="37">
        <f t="shared" si="47"/>
        <v>0.17123287671232876</v>
      </c>
      <c r="K96" s="37">
        <f t="shared" si="47"/>
        <v>3.4246575342465752E-2</v>
      </c>
      <c r="L96" s="37">
        <f t="shared" si="47"/>
        <v>0.15068493150684931</v>
      </c>
      <c r="M96" s="37">
        <f t="shared" si="47"/>
        <v>1.3698630136986301E-2</v>
      </c>
    </row>
    <row r="97" spans="1:13" ht="12" customHeight="1">
      <c r="A97" s="172"/>
      <c r="B97" s="172"/>
      <c r="C97" s="43"/>
      <c r="D97" s="219" t="s">
        <v>2</v>
      </c>
      <c r="E97" s="42"/>
      <c r="F97" s="69">
        <v>22</v>
      </c>
      <c r="G97" s="68">
        <v>13</v>
      </c>
      <c r="H97" s="41">
        <v>21</v>
      </c>
      <c r="I97" s="41">
        <v>12</v>
      </c>
      <c r="J97" s="41">
        <v>13</v>
      </c>
      <c r="K97" s="41">
        <v>0</v>
      </c>
      <c r="L97" s="41">
        <v>0</v>
      </c>
      <c r="M97" s="41">
        <v>1</v>
      </c>
    </row>
    <row r="98" spans="1:13" ht="12" customHeight="1">
      <c r="A98" s="172"/>
      <c r="B98" s="172"/>
      <c r="C98" s="40"/>
      <c r="D98" s="220"/>
      <c r="E98" s="39"/>
      <c r="F98" s="70"/>
      <c r="G98" s="66">
        <f t="shared" ref="G98:M98" si="48">IF(G97=0,0,G97/$F97)</f>
        <v>0.59090909090909094</v>
      </c>
      <c r="H98" s="37">
        <f t="shared" si="48"/>
        <v>0.95454545454545459</v>
      </c>
      <c r="I98" s="37">
        <f t="shared" si="48"/>
        <v>0.54545454545454541</v>
      </c>
      <c r="J98" s="37">
        <f t="shared" si="48"/>
        <v>0.59090909090909094</v>
      </c>
      <c r="K98" s="37">
        <f t="shared" si="48"/>
        <v>0</v>
      </c>
      <c r="L98" s="37">
        <f t="shared" si="48"/>
        <v>0</v>
      </c>
      <c r="M98" s="37">
        <f t="shared" si="48"/>
        <v>4.5454545454545456E-2</v>
      </c>
    </row>
    <row r="99" spans="1:13" ht="12.75" customHeight="1">
      <c r="A99" s="172"/>
      <c r="B99" s="172"/>
      <c r="C99" s="43"/>
      <c r="D99" s="219" t="s">
        <v>1</v>
      </c>
      <c r="E99" s="42"/>
      <c r="F99" s="69">
        <v>46</v>
      </c>
      <c r="G99" s="68">
        <v>19</v>
      </c>
      <c r="H99" s="41">
        <v>28</v>
      </c>
      <c r="I99" s="41">
        <v>28</v>
      </c>
      <c r="J99" s="41">
        <v>6</v>
      </c>
      <c r="K99" s="41">
        <v>0</v>
      </c>
      <c r="L99" s="41">
        <v>8</v>
      </c>
      <c r="M99" s="41">
        <v>3</v>
      </c>
    </row>
    <row r="100" spans="1:13" ht="12.75" customHeight="1">
      <c r="A100" s="173"/>
      <c r="B100" s="173"/>
      <c r="C100" s="40"/>
      <c r="D100" s="220"/>
      <c r="E100" s="39"/>
      <c r="F100" s="67"/>
      <c r="G100" s="66">
        <f t="shared" ref="G100:M100" si="49">IF(G99=0,0,G99/$F99)</f>
        <v>0.41304347826086957</v>
      </c>
      <c r="H100" s="37">
        <f t="shared" si="49"/>
        <v>0.60869565217391308</v>
      </c>
      <c r="I100" s="37">
        <f t="shared" si="49"/>
        <v>0.60869565217391308</v>
      </c>
      <c r="J100" s="37">
        <f t="shared" si="49"/>
        <v>0.13043478260869565</v>
      </c>
      <c r="K100" s="37">
        <f t="shared" si="49"/>
        <v>0</v>
      </c>
      <c r="L100" s="37">
        <f t="shared" si="49"/>
        <v>0.17391304347826086</v>
      </c>
      <c r="M100" s="37">
        <f t="shared" si="49"/>
        <v>6.5217391304347824E-2</v>
      </c>
    </row>
  </sheetData>
  <mergeCells count="60">
    <mergeCell ref="D97:D98"/>
    <mergeCell ref="D99:D100"/>
    <mergeCell ref="D67:D68"/>
    <mergeCell ref="B69:B100"/>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57:D58"/>
    <mergeCell ref="D59:D60"/>
    <mergeCell ref="D61:D62"/>
    <mergeCell ref="D63:D64"/>
    <mergeCell ref="D65:D66"/>
    <mergeCell ref="D47:D48"/>
    <mergeCell ref="D49:D50"/>
    <mergeCell ref="D51:D52"/>
    <mergeCell ref="D53:D54"/>
    <mergeCell ref="D55:D56"/>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A9:A18"/>
    <mergeCell ref="B9:E10"/>
    <mergeCell ref="B11:E12"/>
    <mergeCell ref="B13:E14"/>
    <mergeCell ref="B15:E16"/>
    <mergeCell ref="B17:E18"/>
    <mergeCell ref="J3:J6"/>
    <mergeCell ref="K3:K6"/>
    <mergeCell ref="L3:L6"/>
    <mergeCell ref="M3:M6"/>
    <mergeCell ref="A7:E8"/>
    <mergeCell ref="A3:E6"/>
    <mergeCell ref="F3:F6"/>
    <mergeCell ref="G3:G6"/>
    <mergeCell ref="H3:H6"/>
    <mergeCell ref="I3:I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00" formula="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4" width="11.75" style="3" customWidth="1"/>
    <col min="15" max="16384" width="9" style="3"/>
  </cols>
  <sheetData>
    <row r="1" spans="1:14" ht="14.25">
      <c r="A1" s="18" t="s">
        <v>668</v>
      </c>
    </row>
    <row r="2" spans="1:14">
      <c r="N2" s="46" t="s">
        <v>153</v>
      </c>
    </row>
    <row r="3" spans="1:14" ht="14.25" customHeight="1">
      <c r="A3" s="238" t="s">
        <v>64</v>
      </c>
      <c r="B3" s="239"/>
      <c r="C3" s="239"/>
      <c r="D3" s="239"/>
      <c r="E3" s="240"/>
      <c r="F3" s="167" t="s">
        <v>130</v>
      </c>
      <c r="G3" s="342" t="s">
        <v>404</v>
      </c>
      <c r="H3" s="214" t="s">
        <v>403</v>
      </c>
      <c r="I3" s="214" t="s">
        <v>402</v>
      </c>
      <c r="J3" s="214" t="s">
        <v>401</v>
      </c>
      <c r="K3" s="214" t="s">
        <v>400</v>
      </c>
      <c r="L3" s="214" t="s">
        <v>399</v>
      </c>
      <c r="M3" s="214" t="s">
        <v>398</v>
      </c>
      <c r="N3" s="214" t="s">
        <v>154</v>
      </c>
    </row>
    <row r="4" spans="1:14" ht="42" customHeight="1">
      <c r="A4" s="241"/>
      <c r="B4" s="242"/>
      <c r="C4" s="242"/>
      <c r="D4" s="242"/>
      <c r="E4" s="243"/>
      <c r="F4" s="168"/>
      <c r="G4" s="343"/>
      <c r="H4" s="227"/>
      <c r="I4" s="227"/>
      <c r="J4" s="227"/>
      <c r="K4" s="227"/>
      <c r="L4" s="227"/>
      <c r="M4" s="227"/>
      <c r="N4" s="227"/>
    </row>
    <row r="5" spans="1:14" ht="14.25" customHeight="1">
      <c r="A5" s="241"/>
      <c r="B5" s="242"/>
      <c r="C5" s="242"/>
      <c r="D5" s="242"/>
      <c r="E5" s="243"/>
      <c r="F5" s="168"/>
      <c r="G5" s="343"/>
      <c r="H5" s="227"/>
      <c r="I5" s="227"/>
      <c r="J5" s="227"/>
      <c r="K5" s="227"/>
      <c r="L5" s="227"/>
      <c r="M5" s="227"/>
      <c r="N5" s="227"/>
    </row>
    <row r="6" spans="1:14" ht="16.5" customHeight="1">
      <c r="A6" s="244"/>
      <c r="B6" s="245"/>
      <c r="C6" s="245"/>
      <c r="D6" s="245"/>
      <c r="E6" s="246"/>
      <c r="F6" s="168"/>
      <c r="G6" s="344"/>
      <c r="H6" s="228"/>
      <c r="I6" s="228"/>
      <c r="J6" s="228"/>
      <c r="K6" s="228"/>
      <c r="L6" s="228"/>
      <c r="M6" s="228"/>
      <c r="N6" s="228"/>
    </row>
    <row r="7" spans="1:14" ht="12" customHeight="1">
      <c r="A7" s="158" t="s">
        <v>50</v>
      </c>
      <c r="B7" s="159"/>
      <c r="C7" s="159"/>
      <c r="D7" s="159"/>
      <c r="E7" s="160"/>
      <c r="F7" s="69">
        <f t="shared" ref="F7:F38" si="0">SUM(G7:N7)</f>
        <v>912</v>
      </c>
      <c r="G7" s="68">
        <f t="shared" ref="G7:N7" si="1">SUM(G9,G11,G13,G15,G17)</f>
        <v>87</v>
      </c>
      <c r="H7" s="41">
        <f t="shared" si="1"/>
        <v>186</v>
      </c>
      <c r="I7" s="41">
        <f t="shared" si="1"/>
        <v>250</v>
      </c>
      <c r="J7" s="41">
        <f t="shared" si="1"/>
        <v>336</v>
      </c>
      <c r="K7" s="41">
        <f t="shared" si="1"/>
        <v>24</v>
      </c>
      <c r="L7" s="41">
        <f t="shared" si="1"/>
        <v>2</v>
      </c>
      <c r="M7" s="41">
        <f t="shared" si="1"/>
        <v>2</v>
      </c>
      <c r="N7" s="41">
        <f t="shared" si="1"/>
        <v>25</v>
      </c>
    </row>
    <row r="8" spans="1:14" ht="12" customHeight="1">
      <c r="A8" s="161"/>
      <c r="B8" s="162"/>
      <c r="C8" s="162"/>
      <c r="D8" s="162"/>
      <c r="E8" s="163"/>
      <c r="F8" s="70">
        <f t="shared" si="0"/>
        <v>1</v>
      </c>
      <c r="G8" s="66">
        <f t="shared" ref="G8:N8" si="2">IF(G7=0,0,G7/$F7)</f>
        <v>9.5394736842105268E-2</v>
      </c>
      <c r="H8" s="37">
        <f t="shared" si="2"/>
        <v>0.20394736842105263</v>
      </c>
      <c r="I8" s="37">
        <f t="shared" si="2"/>
        <v>0.27412280701754388</v>
      </c>
      <c r="J8" s="37">
        <f t="shared" si="2"/>
        <v>0.36842105263157893</v>
      </c>
      <c r="K8" s="37">
        <f t="shared" si="2"/>
        <v>2.6315789473684209E-2</v>
      </c>
      <c r="L8" s="37">
        <f t="shared" si="2"/>
        <v>2.1929824561403508E-3</v>
      </c>
      <c r="M8" s="37">
        <f t="shared" si="2"/>
        <v>2.1929824561403508E-3</v>
      </c>
      <c r="N8" s="37">
        <f t="shared" si="2"/>
        <v>2.7412280701754384E-2</v>
      </c>
    </row>
    <row r="9" spans="1:14" ht="12" customHeight="1">
      <c r="A9" s="174" t="s">
        <v>49</v>
      </c>
      <c r="B9" s="232" t="s">
        <v>48</v>
      </c>
      <c r="C9" s="233"/>
      <c r="D9" s="233"/>
      <c r="E9" s="234"/>
      <c r="F9" s="69">
        <f t="shared" si="0"/>
        <v>277</v>
      </c>
      <c r="G9" s="68">
        <v>34</v>
      </c>
      <c r="H9" s="41">
        <v>46</v>
      </c>
      <c r="I9" s="41">
        <v>65</v>
      </c>
      <c r="J9" s="41">
        <v>105</v>
      </c>
      <c r="K9" s="41">
        <v>12</v>
      </c>
      <c r="L9" s="41">
        <v>0</v>
      </c>
      <c r="M9" s="41">
        <v>0</v>
      </c>
      <c r="N9" s="41">
        <v>15</v>
      </c>
    </row>
    <row r="10" spans="1:14" ht="12" customHeight="1">
      <c r="A10" s="175"/>
      <c r="B10" s="235"/>
      <c r="C10" s="236"/>
      <c r="D10" s="236"/>
      <c r="E10" s="237"/>
      <c r="F10" s="70">
        <f t="shared" si="0"/>
        <v>0.99999999999999989</v>
      </c>
      <c r="G10" s="66">
        <f t="shared" ref="G10:N10" si="3">IF(G9=0,0,G9/$F9)</f>
        <v>0.12274368231046931</v>
      </c>
      <c r="H10" s="37">
        <f t="shared" si="3"/>
        <v>0.16606498194945848</v>
      </c>
      <c r="I10" s="37">
        <f t="shared" si="3"/>
        <v>0.23465703971119134</v>
      </c>
      <c r="J10" s="37">
        <f t="shared" si="3"/>
        <v>0.37906137184115524</v>
      </c>
      <c r="K10" s="37">
        <f t="shared" si="3"/>
        <v>4.3321299638989168E-2</v>
      </c>
      <c r="L10" s="37">
        <f t="shared" si="3"/>
        <v>0</v>
      </c>
      <c r="M10" s="37">
        <f t="shared" si="3"/>
        <v>0</v>
      </c>
      <c r="N10" s="37">
        <f t="shared" si="3"/>
        <v>5.4151624548736461E-2</v>
      </c>
    </row>
    <row r="11" spans="1:14" ht="12" customHeight="1">
      <c r="A11" s="175"/>
      <c r="B11" s="232" t="s">
        <v>47</v>
      </c>
      <c r="C11" s="233"/>
      <c r="D11" s="233"/>
      <c r="E11" s="234"/>
      <c r="F11" s="69">
        <f t="shared" si="0"/>
        <v>147</v>
      </c>
      <c r="G11" s="68">
        <v>13</v>
      </c>
      <c r="H11" s="41">
        <v>31</v>
      </c>
      <c r="I11" s="41">
        <v>49</v>
      </c>
      <c r="J11" s="41">
        <v>49</v>
      </c>
      <c r="K11" s="41">
        <v>4</v>
      </c>
      <c r="L11" s="41">
        <v>0</v>
      </c>
      <c r="M11" s="41">
        <v>0</v>
      </c>
      <c r="N11" s="41">
        <v>1</v>
      </c>
    </row>
    <row r="12" spans="1:14" ht="12" customHeight="1">
      <c r="A12" s="175"/>
      <c r="B12" s="235"/>
      <c r="C12" s="236"/>
      <c r="D12" s="236"/>
      <c r="E12" s="237"/>
      <c r="F12" s="70">
        <f t="shared" si="0"/>
        <v>1</v>
      </c>
      <c r="G12" s="66">
        <f t="shared" ref="G12:N12" si="4">IF(G11=0,0,G11/$F11)</f>
        <v>8.8435374149659865E-2</v>
      </c>
      <c r="H12" s="37">
        <f t="shared" si="4"/>
        <v>0.21088435374149661</v>
      </c>
      <c r="I12" s="37">
        <f t="shared" si="4"/>
        <v>0.33333333333333331</v>
      </c>
      <c r="J12" s="37">
        <f t="shared" si="4"/>
        <v>0.33333333333333331</v>
      </c>
      <c r="K12" s="37">
        <f t="shared" si="4"/>
        <v>2.7210884353741496E-2</v>
      </c>
      <c r="L12" s="37">
        <f t="shared" si="4"/>
        <v>0</v>
      </c>
      <c r="M12" s="37">
        <f t="shared" si="4"/>
        <v>0</v>
      </c>
      <c r="N12" s="37">
        <f t="shared" si="4"/>
        <v>6.8027210884353739E-3</v>
      </c>
    </row>
    <row r="13" spans="1:14" ht="12" customHeight="1">
      <c r="A13" s="175"/>
      <c r="B13" s="232" t="s">
        <v>46</v>
      </c>
      <c r="C13" s="233"/>
      <c r="D13" s="233"/>
      <c r="E13" s="234"/>
      <c r="F13" s="69">
        <f t="shared" si="0"/>
        <v>222</v>
      </c>
      <c r="G13" s="68">
        <v>20</v>
      </c>
      <c r="H13" s="41">
        <v>44</v>
      </c>
      <c r="I13" s="41">
        <v>66</v>
      </c>
      <c r="J13" s="41">
        <v>84</v>
      </c>
      <c r="K13" s="41">
        <v>2</v>
      </c>
      <c r="L13" s="41">
        <v>1</v>
      </c>
      <c r="M13" s="41">
        <v>1</v>
      </c>
      <c r="N13" s="41">
        <v>4</v>
      </c>
    </row>
    <row r="14" spans="1:14" ht="12" customHeight="1">
      <c r="A14" s="175"/>
      <c r="B14" s="235"/>
      <c r="C14" s="236"/>
      <c r="D14" s="236"/>
      <c r="E14" s="237"/>
      <c r="F14" s="70">
        <f t="shared" si="0"/>
        <v>1</v>
      </c>
      <c r="G14" s="66">
        <f t="shared" ref="G14:N14" si="5">IF(G13=0,0,G13/$F13)</f>
        <v>9.0090090090090086E-2</v>
      </c>
      <c r="H14" s="37">
        <f t="shared" si="5"/>
        <v>0.1981981981981982</v>
      </c>
      <c r="I14" s="37">
        <f t="shared" si="5"/>
        <v>0.29729729729729731</v>
      </c>
      <c r="J14" s="37">
        <f t="shared" si="5"/>
        <v>0.3783783783783784</v>
      </c>
      <c r="K14" s="37">
        <f t="shared" si="5"/>
        <v>9.0090090090090089E-3</v>
      </c>
      <c r="L14" s="37">
        <f t="shared" si="5"/>
        <v>4.5045045045045045E-3</v>
      </c>
      <c r="M14" s="37">
        <f t="shared" si="5"/>
        <v>4.5045045045045045E-3</v>
      </c>
      <c r="N14" s="37">
        <f t="shared" si="5"/>
        <v>1.8018018018018018E-2</v>
      </c>
    </row>
    <row r="15" spans="1:14" ht="12" customHeight="1">
      <c r="A15" s="175"/>
      <c r="B15" s="232" t="s">
        <v>45</v>
      </c>
      <c r="C15" s="233"/>
      <c r="D15" s="233"/>
      <c r="E15" s="234"/>
      <c r="F15" s="69">
        <f t="shared" si="0"/>
        <v>75</v>
      </c>
      <c r="G15" s="68">
        <v>8</v>
      </c>
      <c r="H15" s="41">
        <v>18</v>
      </c>
      <c r="I15" s="41">
        <v>24</v>
      </c>
      <c r="J15" s="41">
        <v>21</v>
      </c>
      <c r="K15" s="41">
        <v>2</v>
      </c>
      <c r="L15" s="41">
        <v>1</v>
      </c>
      <c r="M15" s="41">
        <v>0</v>
      </c>
      <c r="N15" s="41">
        <v>1</v>
      </c>
    </row>
    <row r="16" spans="1:14" ht="12" customHeight="1">
      <c r="A16" s="175"/>
      <c r="B16" s="235"/>
      <c r="C16" s="236"/>
      <c r="D16" s="236"/>
      <c r="E16" s="237"/>
      <c r="F16" s="70">
        <f t="shared" si="0"/>
        <v>1</v>
      </c>
      <c r="G16" s="66">
        <f t="shared" ref="G16:N16" si="6">IF(G15=0,0,G15/$F15)</f>
        <v>0.10666666666666667</v>
      </c>
      <c r="H16" s="37">
        <f t="shared" si="6"/>
        <v>0.24</v>
      </c>
      <c r="I16" s="37">
        <f t="shared" si="6"/>
        <v>0.32</v>
      </c>
      <c r="J16" s="37">
        <f t="shared" si="6"/>
        <v>0.28000000000000003</v>
      </c>
      <c r="K16" s="37">
        <f t="shared" si="6"/>
        <v>2.6666666666666668E-2</v>
      </c>
      <c r="L16" s="37">
        <f t="shared" si="6"/>
        <v>1.3333333333333334E-2</v>
      </c>
      <c r="M16" s="37">
        <f t="shared" si="6"/>
        <v>0</v>
      </c>
      <c r="N16" s="37">
        <f t="shared" si="6"/>
        <v>1.3333333333333334E-2</v>
      </c>
    </row>
    <row r="17" spans="1:14" ht="12" customHeight="1">
      <c r="A17" s="175"/>
      <c r="B17" s="232" t="s">
        <v>44</v>
      </c>
      <c r="C17" s="233"/>
      <c r="D17" s="233"/>
      <c r="E17" s="234"/>
      <c r="F17" s="69">
        <f t="shared" si="0"/>
        <v>191</v>
      </c>
      <c r="G17" s="68">
        <v>12</v>
      </c>
      <c r="H17" s="41">
        <v>47</v>
      </c>
      <c r="I17" s="41">
        <v>46</v>
      </c>
      <c r="J17" s="41">
        <v>77</v>
      </c>
      <c r="K17" s="41">
        <v>4</v>
      </c>
      <c r="L17" s="41">
        <v>0</v>
      </c>
      <c r="M17" s="41">
        <v>1</v>
      </c>
      <c r="N17" s="41">
        <v>4</v>
      </c>
    </row>
    <row r="18" spans="1:14" ht="12" customHeight="1">
      <c r="A18" s="176"/>
      <c r="B18" s="235"/>
      <c r="C18" s="236"/>
      <c r="D18" s="236"/>
      <c r="E18" s="237"/>
      <c r="F18" s="70">
        <f t="shared" si="0"/>
        <v>1</v>
      </c>
      <c r="G18" s="66">
        <f t="shared" ref="G18:N18" si="7">IF(G17=0,0,G17/$F17)</f>
        <v>6.2827225130890049E-2</v>
      </c>
      <c r="H18" s="37">
        <f t="shared" si="7"/>
        <v>0.24607329842931938</v>
      </c>
      <c r="I18" s="37">
        <f t="shared" si="7"/>
        <v>0.24083769633507854</v>
      </c>
      <c r="J18" s="37">
        <f t="shared" si="7"/>
        <v>0.40314136125654448</v>
      </c>
      <c r="K18" s="37">
        <f t="shared" si="7"/>
        <v>2.0942408376963352E-2</v>
      </c>
      <c r="L18" s="37">
        <f t="shared" si="7"/>
        <v>0</v>
      </c>
      <c r="M18" s="37">
        <f t="shared" si="7"/>
        <v>5.235602094240838E-3</v>
      </c>
      <c r="N18" s="37">
        <f t="shared" si="7"/>
        <v>2.0942408376963352E-2</v>
      </c>
    </row>
    <row r="19" spans="1:14" ht="12" customHeight="1">
      <c r="A19" s="171" t="s">
        <v>43</v>
      </c>
      <c r="B19" s="171" t="s">
        <v>42</v>
      </c>
      <c r="C19" s="43"/>
      <c r="D19" s="219" t="s">
        <v>16</v>
      </c>
      <c r="E19" s="42"/>
      <c r="F19" s="69">
        <f t="shared" si="0"/>
        <v>231</v>
      </c>
      <c r="G19" s="68">
        <f t="shared" ref="G19:N19" si="8">SUM(G21,G23,G25,G27,G29,G31,G33,G35,G37,G39,G41,G43,G45,G47,G49,G51,G53,G55,G57,G59,G61,G63,G65,G67)</f>
        <v>14</v>
      </c>
      <c r="H19" s="41">
        <f t="shared" si="8"/>
        <v>41</v>
      </c>
      <c r="I19" s="41">
        <f t="shared" si="8"/>
        <v>65</v>
      </c>
      <c r="J19" s="41">
        <f t="shared" si="8"/>
        <v>99</v>
      </c>
      <c r="K19" s="41">
        <f t="shared" si="8"/>
        <v>7</v>
      </c>
      <c r="L19" s="41">
        <f t="shared" si="8"/>
        <v>2</v>
      </c>
      <c r="M19" s="41">
        <f t="shared" si="8"/>
        <v>1</v>
      </c>
      <c r="N19" s="41">
        <f t="shared" si="8"/>
        <v>2</v>
      </c>
    </row>
    <row r="20" spans="1:14" ht="12" customHeight="1">
      <c r="A20" s="172"/>
      <c r="B20" s="172"/>
      <c r="C20" s="40"/>
      <c r="D20" s="220"/>
      <c r="E20" s="39"/>
      <c r="F20" s="70">
        <f t="shared" si="0"/>
        <v>1</v>
      </c>
      <c r="G20" s="66">
        <f t="shared" ref="G20:N20" si="9">IF(G19=0,0,G19/$F19)</f>
        <v>6.0606060606060608E-2</v>
      </c>
      <c r="H20" s="37">
        <f t="shared" si="9"/>
        <v>0.1774891774891775</v>
      </c>
      <c r="I20" s="37">
        <f t="shared" si="9"/>
        <v>0.2813852813852814</v>
      </c>
      <c r="J20" s="37">
        <f t="shared" si="9"/>
        <v>0.42857142857142855</v>
      </c>
      <c r="K20" s="37">
        <f t="shared" si="9"/>
        <v>3.0303030303030304E-2</v>
      </c>
      <c r="L20" s="37">
        <f t="shared" si="9"/>
        <v>8.658008658008658E-3</v>
      </c>
      <c r="M20" s="37">
        <f t="shared" si="9"/>
        <v>4.329004329004329E-3</v>
      </c>
      <c r="N20" s="37">
        <f t="shared" si="9"/>
        <v>8.658008658008658E-3</v>
      </c>
    </row>
    <row r="21" spans="1:14" ht="12" customHeight="1">
      <c r="A21" s="172"/>
      <c r="B21" s="172"/>
      <c r="C21" s="43"/>
      <c r="D21" s="219" t="s">
        <v>410</v>
      </c>
      <c r="E21" s="42"/>
      <c r="F21" s="69">
        <f t="shared" si="0"/>
        <v>27</v>
      </c>
      <c r="G21" s="68">
        <v>2</v>
      </c>
      <c r="H21" s="41">
        <v>3</v>
      </c>
      <c r="I21" s="41">
        <v>11</v>
      </c>
      <c r="J21" s="41">
        <v>11</v>
      </c>
      <c r="K21" s="41">
        <v>0</v>
      </c>
      <c r="L21" s="41">
        <v>0</v>
      </c>
      <c r="M21" s="41">
        <v>0</v>
      </c>
      <c r="N21" s="41">
        <v>0</v>
      </c>
    </row>
    <row r="22" spans="1:14" ht="12" customHeight="1">
      <c r="A22" s="172"/>
      <c r="B22" s="172"/>
      <c r="C22" s="40"/>
      <c r="D22" s="220"/>
      <c r="E22" s="39"/>
      <c r="F22" s="70">
        <f t="shared" si="0"/>
        <v>1</v>
      </c>
      <c r="G22" s="66">
        <f t="shared" ref="G22:N22" si="10">IF(G21=0,0,G21/$F21)</f>
        <v>7.407407407407407E-2</v>
      </c>
      <c r="H22" s="37">
        <f t="shared" si="10"/>
        <v>0.1111111111111111</v>
      </c>
      <c r="I22" s="37">
        <f t="shared" si="10"/>
        <v>0.40740740740740738</v>
      </c>
      <c r="J22" s="37">
        <f t="shared" si="10"/>
        <v>0.40740740740740738</v>
      </c>
      <c r="K22" s="37">
        <f t="shared" si="10"/>
        <v>0</v>
      </c>
      <c r="L22" s="37">
        <f t="shared" si="10"/>
        <v>0</v>
      </c>
      <c r="M22" s="37">
        <f t="shared" si="10"/>
        <v>0</v>
      </c>
      <c r="N22" s="37">
        <f t="shared" si="10"/>
        <v>0</v>
      </c>
    </row>
    <row r="23" spans="1:14" ht="12" customHeight="1">
      <c r="A23" s="172"/>
      <c r="B23" s="172"/>
      <c r="C23" s="43"/>
      <c r="D23" s="219" t="s">
        <v>411</v>
      </c>
      <c r="E23" s="42"/>
      <c r="F23" s="69">
        <f t="shared" si="0"/>
        <v>4</v>
      </c>
      <c r="G23" s="68">
        <v>0</v>
      </c>
      <c r="H23" s="41">
        <v>1</v>
      </c>
      <c r="I23" s="41">
        <v>3</v>
      </c>
      <c r="J23" s="41">
        <v>0</v>
      </c>
      <c r="K23" s="41">
        <v>0</v>
      </c>
      <c r="L23" s="41">
        <v>0</v>
      </c>
      <c r="M23" s="41">
        <v>0</v>
      </c>
      <c r="N23" s="41">
        <v>0</v>
      </c>
    </row>
    <row r="24" spans="1:14" ht="12" customHeight="1">
      <c r="A24" s="172"/>
      <c r="B24" s="172"/>
      <c r="C24" s="40"/>
      <c r="D24" s="220"/>
      <c r="E24" s="39"/>
      <c r="F24" s="70">
        <f t="shared" si="0"/>
        <v>1</v>
      </c>
      <c r="G24" s="66">
        <f t="shared" ref="G24:N24" si="11">IF(G23=0,0,G23/$F23)</f>
        <v>0</v>
      </c>
      <c r="H24" s="37">
        <f t="shared" si="11"/>
        <v>0.25</v>
      </c>
      <c r="I24" s="37">
        <f t="shared" si="11"/>
        <v>0.75</v>
      </c>
      <c r="J24" s="37">
        <f t="shared" si="11"/>
        <v>0</v>
      </c>
      <c r="K24" s="37">
        <f t="shared" si="11"/>
        <v>0</v>
      </c>
      <c r="L24" s="37">
        <f t="shared" si="11"/>
        <v>0</v>
      </c>
      <c r="M24" s="37">
        <f t="shared" si="11"/>
        <v>0</v>
      </c>
      <c r="N24" s="37">
        <f t="shared" si="11"/>
        <v>0</v>
      </c>
    </row>
    <row r="25" spans="1:14" ht="12" customHeight="1">
      <c r="A25" s="172"/>
      <c r="B25" s="172"/>
      <c r="C25" s="43"/>
      <c r="D25" s="225" t="s">
        <v>412</v>
      </c>
      <c r="E25" s="117"/>
      <c r="F25" s="98">
        <f t="shared" si="0"/>
        <v>20</v>
      </c>
      <c r="G25" s="105">
        <v>0</v>
      </c>
      <c r="H25" s="106">
        <v>8</v>
      </c>
      <c r="I25" s="41">
        <v>5</v>
      </c>
      <c r="J25" s="41">
        <v>6</v>
      </c>
      <c r="K25" s="41">
        <v>0</v>
      </c>
      <c r="L25" s="41">
        <v>0</v>
      </c>
      <c r="M25" s="41">
        <v>0</v>
      </c>
      <c r="N25" s="41">
        <v>1</v>
      </c>
    </row>
    <row r="26" spans="1:14" ht="12" customHeight="1">
      <c r="A26" s="172"/>
      <c r="B26" s="172"/>
      <c r="C26" s="40"/>
      <c r="D26" s="226"/>
      <c r="E26" s="118"/>
      <c r="F26" s="99">
        <f t="shared" si="0"/>
        <v>1</v>
      </c>
      <c r="G26" s="108">
        <f t="shared" ref="G26:N26" si="12">IF(G25=0,0,G25/$F25)</f>
        <v>0</v>
      </c>
      <c r="H26" s="109">
        <f t="shared" ref="G26:N28" si="13">IF(H25=0,0,H25/$F25)</f>
        <v>0.4</v>
      </c>
      <c r="I26" s="37">
        <f t="shared" si="12"/>
        <v>0.25</v>
      </c>
      <c r="J26" s="37">
        <f t="shared" si="12"/>
        <v>0.3</v>
      </c>
      <c r="K26" s="37">
        <f t="shared" si="12"/>
        <v>0</v>
      </c>
      <c r="L26" s="37">
        <f t="shared" si="12"/>
        <v>0</v>
      </c>
      <c r="M26" s="37">
        <f t="shared" si="12"/>
        <v>0</v>
      </c>
      <c r="N26" s="37">
        <f t="shared" si="12"/>
        <v>0.05</v>
      </c>
    </row>
    <row r="27" spans="1:14" ht="12" customHeight="1">
      <c r="A27" s="172"/>
      <c r="B27" s="172"/>
      <c r="C27" s="43"/>
      <c r="D27" s="219" t="s">
        <v>413</v>
      </c>
      <c r="E27" s="42"/>
      <c r="F27" s="69">
        <f t="shared" si="0"/>
        <v>2</v>
      </c>
      <c r="G27" s="68">
        <v>0</v>
      </c>
      <c r="H27" s="41">
        <v>0</v>
      </c>
      <c r="I27" s="41">
        <v>1</v>
      </c>
      <c r="J27" s="41">
        <v>1</v>
      </c>
      <c r="K27" s="41">
        <v>0</v>
      </c>
      <c r="L27" s="41">
        <v>0</v>
      </c>
      <c r="M27" s="41">
        <v>0</v>
      </c>
      <c r="N27" s="41">
        <v>0</v>
      </c>
    </row>
    <row r="28" spans="1:14" ht="12" customHeight="1">
      <c r="A28" s="172"/>
      <c r="B28" s="172"/>
      <c r="C28" s="40"/>
      <c r="D28" s="220"/>
      <c r="E28" s="39"/>
      <c r="F28" s="70">
        <f t="shared" si="0"/>
        <v>1</v>
      </c>
      <c r="G28" s="66">
        <f t="shared" si="13"/>
        <v>0</v>
      </c>
      <c r="H28" s="37">
        <f t="shared" si="13"/>
        <v>0</v>
      </c>
      <c r="I28" s="37">
        <f t="shared" si="13"/>
        <v>0.5</v>
      </c>
      <c r="J28" s="37">
        <f t="shared" si="13"/>
        <v>0.5</v>
      </c>
      <c r="K28" s="37">
        <f t="shared" si="13"/>
        <v>0</v>
      </c>
      <c r="L28" s="37">
        <f t="shared" si="13"/>
        <v>0</v>
      </c>
      <c r="M28" s="37">
        <f t="shared" si="13"/>
        <v>0</v>
      </c>
      <c r="N28" s="37">
        <f t="shared" si="13"/>
        <v>0</v>
      </c>
    </row>
    <row r="29" spans="1:14" ht="12" customHeight="1">
      <c r="A29" s="172"/>
      <c r="B29" s="172"/>
      <c r="C29" s="43"/>
      <c r="D29" s="219" t="s">
        <v>414</v>
      </c>
      <c r="E29" s="42"/>
      <c r="F29" s="69">
        <f t="shared" si="0"/>
        <v>5</v>
      </c>
      <c r="G29" s="68">
        <v>0</v>
      </c>
      <c r="H29" s="41">
        <v>1</v>
      </c>
      <c r="I29" s="41">
        <v>1</v>
      </c>
      <c r="J29" s="41">
        <v>3</v>
      </c>
      <c r="K29" s="41">
        <v>0</v>
      </c>
      <c r="L29" s="41">
        <v>0</v>
      </c>
      <c r="M29" s="41">
        <v>0</v>
      </c>
      <c r="N29" s="41">
        <v>0</v>
      </c>
    </row>
    <row r="30" spans="1:14" ht="12" customHeight="1">
      <c r="A30" s="172"/>
      <c r="B30" s="172"/>
      <c r="C30" s="40"/>
      <c r="D30" s="220"/>
      <c r="E30" s="39"/>
      <c r="F30" s="70">
        <f t="shared" si="0"/>
        <v>1</v>
      </c>
      <c r="G30" s="66">
        <f t="shared" ref="G30:N30" si="14">IF(G29=0,0,G29/$F29)</f>
        <v>0</v>
      </c>
      <c r="H30" s="37">
        <f t="shared" si="14"/>
        <v>0.2</v>
      </c>
      <c r="I30" s="37">
        <f t="shared" si="14"/>
        <v>0.2</v>
      </c>
      <c r="J30" s="37">
        <f t="shared" si="14"/>
        <v>0.6</v>
      </c>
      <c r="K30" s="37">
        <f t="shared" si="14"/>
        <v>0</v>
      </c>
      <c r="L30" s="37">
        <f t="shared" si="14"/>
        <v>0</v>
      </c>
      <c r="M30" s="37">
        <f t="shared" si="14"/>
        <v>0</v>
      </c>
      <c r="N30" s="37">
        <f t="shared" si="14"/>
        <v>0</v>
      </c>
    </row>
    <row r="31" spans="1:14" ht="12" customHeight="1">
      <c r="A31" s="172"/>
      <c r="B31" s="172"/>
      <c r="C31" s="43"/>
      <c r="D31" s="219" t="s">
        <v>415</v>
      </c>
      <c r="E31" s="42"/>
      <c r="F31" s="69">
        <f t="shared" si="0"/>
        <v>1</v>
      </c>
      <c r="G31" s="68">
        <v>0</v>
      </c>
      <c r="H31" s="41">
        <v>1</v>
      </c>
      <c r="I31" s="41">
        <v>0</v>
      </c>
      <c r="J31" s="41">
        <v>0</v>
      </c>
      <c r="K31" s="41">
        <v>0</v>
      </c>
      <c r="L31" s="41">
        <v>0</v>
      </c>
      <c r="M31" s="41">
        <v>0</v>
      </c>
      <c r="N31" s="41">
        <v>0</v>
      </c>
    </row>
    <row r="32" spans="1:14" ht="12" customHeight="1">
      <c r="A32" s="172"/>
      <c r="B32" s="172"/>
      <c r="C32" s="40"/>
      <c r="D32" s="220"/>
      <c r="E32" s="39"/>
      <c r="F32" s="70">
        <f t="shared" si="0"/>
        <v>1</v>
      </c>
      <c r="G32" s="66">
        <f t="shared" ref="G32:N32" si="15">IF(G31=0,0,G31/$F31)</f>
        <v>0</v>
      </c>
      <c r="H32" s="37">
        <f t="shared" si="15"/>
        <v>1</v>
      </c>
      <c r="I32" s="37">
        <f t="shared" si="15"/>
        <v>0</v>
      </c>
      <c r="J32" s="37">
        <f t="shared" si="15"/>
        <v>0</v>
      </c>
      <c r="K32" s="37">
        <f t="shared" si="15"/>
        <v>0</v>
      </c>
      <c r="L32" s="37">
        <f t="shared" si="15"/>
        <v>0</v>
      </c>
      <c r="M32" s="37">
        <f t="shared" si="15"/>
        <v>0</v>
      </c>
      <c r="N32" s="37">
        <f t="shared" si="15"/>
        <v>0</v>
      </c>
    </row>
    <row r="33" spans="1:14" ht="12" customHeight="1">
      <c r="A33" s="172"/>
      <c r="B33" s="172"/>
      <c r="C33" s="43"/>
      <c r="D33" s="219" t="s">
        <v>416</v>
      </c>
      <c r="E33" s="42"/>
      <c r="F33" s="69">
        <f t="shared" si="0"/>
        <v>5</v>
      </c>
      <c r="G33" s="68">
        <v>0</v>
      </c>
      <c r="H33" s="41">
        <v>1</v>
      </c>
      <c r="I33" s="41">
        <v>1</v>
      </c>
      <c r="J33" s="41">
        <v>3</v>
      </c>
      <c r="K33" s="41">
        <v>0</v>
      </c>
      <c r="L33" s="41">
        <v>0</v>
      </c>
      <c r="M33" s="41">
        <v>0</v>
      </c>
      <c r="N33" s="41">
        <v>0</v>
      </c>
    </row>
    <row r="34" spans="1:14" ht="12" customHeight="1">
      <c r="A34" s="172"/>
      <c r="B34" s="172"/>
      <c r="C34" s="40"/>
      <c r="D34" s="220"/>
      <c r="E34" s="39"/>
      <c r="F34" s="70">
        <f t="shared" si="0"/>
        <v>1</v>
      </c>
      <c r="G34" s="66">
        <f t="shared" ref="G34:N34" si="16">IF(G33=0,0,G33/$F33)</f>
        <v>0</v>
      </c>
      <c r="H34" s="37">
        <f t="shared" si="16"/>
        <v>0.2</v>
      </c>
      <c r="I34" s="37">
        <f t="shared" si="16"/>
        <v>0.2</v>
      </c>
      <c r="J34" s="37">
        <f t="shared" si="16"/>
        <v>0.6</v>
      </c>
      <c r="K34" s="37">
        <f t="shared" si="16"/>
        <v>0</v>
      </c>
      <c r="L34" s="37">
        <f t="shared" si="16"/>
        <v>0</v>
      </c>
      <c r="M34" s="37">
        <f t="shared" si="16"/>
        <v>0</v>
      </c>
      <c r="N34" s="37">
        <f t="shared" si="16"/>
        <v>0</v>
      </c>
    </row>
    <row r="35" spans="1:14" ht="12" customHeight="1">
      <c r="A35" s="172"/>
      <c r="B35" s="172"/>
      <c r="C35" s="43"/>
      <c r="D35" s="219" t="s">
        <v>417</v>
      </c>
      <c r="E35" s="42"/>
      <c r="F35" s="69">
        <f t="shared" si="0"/>
        <v>11</v>
      </c>
      <c r="G35" s="68">
        <v>0</v>
      </c>
      <c r="H35" s="41">
        <v>3</v>
      </c>
      <c r="I35" s="41">
        <v>2</v>
      </c>
      <c r="J35" s="41">
        <v>6</v>
      </c>
      <c r="K35" s="41">
        <v>0</v>
      </c>
      <c r="L35" s="41">
        <v>0</v>
      </c>
      <c r="M35" s="41">
        <v>0</v>
      </c>
      <c r="N35" s="41">
        <v>0</v>
      </c>
    </row>
    <row r="36" spans="1:14" ht="12" customHeight="1">
      <c r="A36" s="172"/>
      <c r="B36" s="172"/>
      <c r="C36" s="40"/>
      <c r="D36" s="220"/>
      <c r="E36" s="39"/>
      <c r="F36" s="70">
        <f t="shared" si="0"/>
        <v>1</v>
      </c>
      <c r="G36" s="66">
        <f t="shared" ref="G36:N36" si="17">IF(G35=0,0,G35/$F35)</f>
        <v>0</v>
      </c>
      <c r="H36" s="37">
        <f t="shared" si="17"/>
        <v>0.27272727272727271</v>
      </c>
      <c r="I36" s="37">
        <f t="shared" si="17"/>
        <v>0.18181818181818182</v>
      </c>
      <c r="J36" s="37">
        <f t="shared" si="17"/>
        <v>0.54545454545454541</v>
      </c>
      <c r="K36" s="37">
        <f t="shared" si="17"/>
        <v>0</v>
      </c>
      <c r="L36" s="37">
        <f t="shared" si="17"/>
        <v>0</v>
      </c>
      <c r="M36" s="37">
        <f t="shared" si="17"/>
        <v>0</v>
      </c>
      <c r="N36" s="37">
        <f t="shared" si="17"/>
        <v>0</v>
      </c>
    </row>
    <row r="37" spans="1:14" ht="12" customHeight="1">
      <c r="A37" s="172"/>
      <c r="B37" s="172"/>
      <c r="C37" s="43"/>
      <c r="D37" s="219" t="s">
        <v>418</v>
      </c>
      <c r="E37" s="42"/>
      <c r="F37" s="69">
        <f t="shared" si="0"/>
        <v>1</v>
      </c>
      <c r="G37" s="68">
        <v>0</v>
      </c>
      <c r="H37" s="41">
        <v>0</v>
      </c>
      <c r="I37" s="41">
        <v>0</v>
      </c>
      <c r="J37" s="41">
        <v>1</v>
      </c>
      <c r="K37" s="41">
        <v>0</v>
      </c>
      <c r="L37" s="41">
        <v>0</v>
      </c>
      <c r="M37" s="41">
        <v>0</v>
      </c>
      <c r="N37" s="41">
        <v>0</v>
      </c>
    </row>
    <row r="38" spans="1:14" ht="12" customHeight="1">
      <c r="A38" s="172"/>
      <c r="B38" s="172"/>
      <c r="C38" s="40"/>
      <c r="D38" s="220"/>
      <c r="E38" s="39"/>
      <c r="F38" s="70">
        <f t="shared" si="0"/>
        <v>1</v>
      </c>
      <c r="G38" s="66">
        <f t="shared" ref="G38:N38" si="18">IF(G37=0,0,G37/$F37)</f>
        <v>0</v>
      </c>
      <c r="H38" s="37">
        <f t="shared" si="18"/>
        <v>0</v>
      </c>
      <c r="I38" s="37">
        <f t="shared" si="18"/>
        <v>0</v>
      </c>
      <c r="J38" s="37">
        <f t="shared" si="18"/>
        <v>1</v>
      </c>
      <c r="K38" s="37">
        <f t="shared" si="18"/>
        <v>0</v>
      </c>
      <c r="L38" s="37">
        <f t="shared" si="18"/>
        <v>0</v>
      </c>
      <c r="M38" s="37">
        <f t="shared" si="18"/>
        <v>0</v>
      </c>
      <c r="N38" s="37">
        <f t="shared" si="18"/>
        <v>0</v>
      </c>
    </row>
    <row r="39" spans="1:14" ht="12" customHeight="1">
      <c r="A39" s="172"/>
      <c r="B39" s="172"/>
      <c r="C39" s="43"/>
      <c r="D39" s="219" t="s">
        <v>419</v>
      </c>
      <c r="E39" s="42"/>
      <c r="F39" s="69">
        <f t="shared" ref="F39:F70" si="19">SUM(G39:N39)</f>
        <v>8</v>
      </c>
      <c r="G39" s="68">
        <v>2</v>
      </c>
      <c r="H39" s="41">
        <v>1</v>
      </c>
      <c r="I39" s="41">
        <v>1</v>
      </c>
      <c r="J39" s="41">
        <v>4</v>
      </c>
      <c r="K39" s="41">
        <v>0</v>
      </c>
      <c r="L39" s="41">
        <v>0</v>
      </c>
      <c r="M39" s="41">
        <v>0</v>
      </c>
      <c r="N39" s="41">
        <v>0</v>
      </c>
    </row>
    <row r="40" spans="1:14" ht="12" customHeight="1">
      <c r="A40" s="172"/>
      <c r="B40" s="172"/>
      <c r="C40" s="40"/>
      <c r="D40" s="220"/>
      <c r="E40" s="39"/>
      <c r="F40" s="70">
        <f t="shared" si="19"/>
        <v>1</v>
      </c>
      <c r="G40" s="66">
        <f t="shared" ref="G40:N40" si="20">IF(G39=0,0,G39/$F39)</f>
        <v>0.25</v>
      </c>
      <c r="H40" s="37">
        <f t="shared" si="20"/>
        <v>0.125</v>
      </c>
      <c r="I40" s="37">
        <f t="shared" si="20"/>
        <v>0.125</v>
      </c>
      <c r="J40" s="37">
        <f t="shared" si="20"/>
        <v>0.5</v>
      </c>
      <c r="K40" s="37">
        <f t="shared" si="20"/>
        <v>0</v>
      </c>
      <c r="L40" s="37">
        <f t="shared" si="20"/>
        <v>0</v>
      </c>
      <c r="M40" s="37">
        <f t="shared" si="20"/>
        <v>0</v>
      </c>
      <c r="N40" s="37">
        <f t="shared" si="20"/>
        <v>0</v>
      </c>
    </row>
    <row r="41" spans="1:14" ht="12" customHeight="1">
      <c r="A41" s="172"/>
      <c r="B41" s="172"/>
      <c r="C41" s="43"/>
      <c r="D41" s="219" t="s">
        <v>420</v>
      </c>
      <c r="E41" s="42"/>
      <c r="F41" s="69">
        <f t="shared" ref="F41:F42" si="21">SUM(G41:N41)</f>
        <v>1</v>
      </c>
      <c r="G41" s="68">
        <v>0</v>
      </c>
      <c r="H41" s="41">
        <v>0</v>
      </c>
      <c r="I41" s="41">
        <v>1</v>
      </c>
      <c r="J41" s="41">
        <v>0</v>
      </c>
      <c r="K41" s="41">
        <v>0</v>
      </c>
      <c r="L41" s="41">
        <v>0</v>
      </c>
      <c r="M41" s="41">
        <v>0</v>
      </c>
      <c r="N41" s="41">
        <v>0</v>
      </c>
    </row>
    <row r="42" spans="1:14" ht="12" customHeight="1">
      <c r="A42" s="172"/>
      <c r="B42" s="172"/>
      <c r="C42" s="40"/>
      <c r="D42" s="220"/>
      <c r="E42" s="39"/>
      <c r="F42" s="70">
        <f t="shared" si="21"/>
        <v>1</v>
      </c>
      <c r="G42" s="66">
        <f t="shared" ref="G42:N42" si="22">IF(G41=0,0,G41/$F41)</f>
        <v>0</v>
      </c>
      <c r="H42" s="37">
        <f t="shared" si="22"/>
        <v>0</v>
      </c>
      <c r="I42" s="37">
        <f t="shared" si="22"/>
        <v>1</v>
      </c>
      <c r="J42" s="37">
        <f t="shared" si="22"/>
        <v>0</v>
      </c>
      <c r="K42" s="37">
        <f t="shared" si="22"/>
        <v>0</v>
      </c>
      <c r="L42" s="37">
        <f t="shared" si="22"/>
        <v>0</v>
      </c>
      <c r="M42" s="37">
        <f t="shared" si="22"/>
        <v>0</v>
      </c>
      <c r="N42" s="37">
        <f t="shared" si="22"/>
        <v>0</v>
      </c>
    </row>
    <row r="43" spans="1:14" ht="12" customHeight="1">
      <c r="A43" s="172"/>
      <c r="B43" s="172"/>
      <c r="C43" s="43"/>
      <c r="D43" s="219" t="s">
        <v>421</v>
      </c>
      <c r="E43" s="42"/>
      <c r="F43" s="69">
        <f t="shared" si="19"/>
        <v>2</v>
      </c>
      <c r="G43" s="68">
        <v>0</v>
      </c>
      <c r="H43" s="41">
        <v>0</v>
      </c>
      <c r="I43" s="41">
        <v>0</v>
      </c>
      <c r="J43" s="41">
        <v>2</v>
      </c>
      <c r="K43" s="41">
        <v>0</v>
      </c>
      <c r="L43" s="41">
        <v>0</v>
      </c>
      <c r="M43" s="41">
        <v>0</v>
      </c>
      <c r="N43" s="41">
        <v>0</v>
      </c>
    </row>
    <row r="44" spans="1:14" ht="12" customHeight="1">
      <c r="A44" s="172"/>
      <c r="B44" s="172"/>
      <c r="C44" s="40"/>
      <c r="D44" s="220"/>
      <c r="E44" s="39"/>
      <c r="F44" s="70">
        <f t="shared" si="19"/>
        <v>1</v>
      </c>
      <c r="G44" s="66">
        <f t="shared" ref="G44:N44" si="23">IF(G43=0,0,G43/$F43)</f>
        <v>0</v>
      </c>
      <c r="H44" s="37">
        <f t="shared" si="23"/>
        <v>0</v>
      </c>
      <c r="I44" s="37">
        <f t="shared" si="23"/>
        <v>0</v>
      </c>
      <c r="J44" s="37">
        <f t="shared" si="23"/>
        <v>1</v>
      </c>
      <c r="K44" s="37">
        <f t="shared" si="23"/>
        <v>0</v>
      </c>
      <c r="L44" s="37">
        <f t="shared" si="23"/>
        <v>0</v>
      </c>
      <c r="M44" s="37">
        <f t="shared" si="23"/>
        <v>0</v>
      </c>
      <c r="N44" s="37">
        <f t="shared" si="23"/>
        <v>0</v>
      </c>
    </row>
    <row r="45" spans="1:14" ht="12" customHeight="1">
      <c r="A45" s="172"/>
      <c r="B45" s="172"/>
      <c r="C45" s="43"/>
      <c r="D45" s="219" t="s">
        <v>422</v>
      </c>
      <c r="E45" s="42"/>
      <c r="F45" s="69">
        <f t="shared" si="19"/>
        <v>6</v>
      </c>
      <c r="G45" s="68">
        <v>0</v>
      </c>
      <c r="H45" s="41">
        <v>0</v>
      </c>
      <c r="I45" s="41">
        <v>2</v>
      </c>
      <c r="J45" s="41">
        <v>4</v>
      </c>
      <c r="K45" s="41">
        <v>0</v>
      </c>
      <c r="L45" s="41">
        <v>0</v>
      </c>
      <c r="M45" s="41">
        <v>0</v>
      </c>
      <c r="N45" s="41">
        <v>0</v>
      </c>
    </row>
    <row r="46" spans="1:14" ht="12" customHeight="1">
      <c r="A46" s="172"/>
      <c r="B46" s="172"/>
      <c r="C46" s="40"/>
      <c r="D46" s="220"/>
      <c r="E46" s="39"/>
      <c r="F46" s="70">
        <f t="shared" si="19"/>
        <v>1</v>
      </c>
      <c r="G46" s="66">
        <f t="shared" ref="G46:N46" si="24">IF(G45=0,0,G45/$F45)</f>
        <v>0</v>
      </c>
      <c r="H46" s="37">
        <f t="shared" si="24"/>
        <v>0</v>
      </c>
      <c r="I46" s="37">
        <f t="shared" si="24"/>
        <v>0.33333333333333331</v>
      </c>
      <c r="J46" s="37">
        <f t="shared" si="24"/>
        <v>0.66666666666666663</v>
      </c>
      <c r="K46" s="37">
        <f t="shared" si="24"/>
        <v>0</v>
      </c>
      <c r="L46" s="37">
        <f t="shared" si="24"/>
        <v>0</v>
      </c>
      <c r="M46" s="37">
        <f t="shared" si="24"/>
        <v>0</v>
      </c>
      <c r="N46" s="37">
        <f t="shared" si="24"/>
        <v>0</v>
      </c>
    </row>
    <row r="47" spans="1:14" ht="12" customHeight="1">
      <c r="A47" s="172"/>
      <c r="B47" s="172"/>
      <c r="C47" s="43"/>
      <c r="D47" s="219" t="s">
        <v>423</v>
      </c>
      <c r="E47" s="42"/>
      <c r="F47" s="69">
        <f t="shared" si="19"/>
        <v>3</v>
      </c>
      <c r="G47" s="68">
        <v>0</v>
      </c>
      <c r="H47" s="41">
        <v>0</v>
      </c>
      <c r="I47" s="41">
        <v>3</v>
      </c>
      <c r="J47" s="41">
        <v>0</v>
      </c>
      <c r="K47" s="41">
        <v>0</v>
      </c>
      <c r="L47" s="41">
        <v>0</v>
      </c>
      <c r="M47" s="41">
        <v>0</v>
      </c>
      <c r="N47" s="41">
        <v>0</v>
      </c>
    </row>
    <row r="48" spans="1:14" ht="12" customHeight="1">
      <c r="A48" s="172"/>
      <c r="B48" s="172"/>
      <c r="C48" s="40"/>
      <c r="D48" s="220"/>
      <c r="E48" s="39"/>
      <c r="F48" s="70">
        <f t="shared" si="19"/>
        <v>1</v>
      </c>
      <c r="G48" s="66">
        <f t="shared" ref="G48:N48" si="25">IF(G47=0,0,G47/$F47)</f>
        <v>0</v>
      </c>
      <c r="H48" s="37">
        <f t="shared" si="25"/>
        <v>0</v>
      </c>
      <c r="I48" s="37">
        <f t="shared" si="25"/>
        <v>1</v>
      </c>
      <c r="J48" s="37">
        <f t="shared" si="25"/>
        <v>0</v>
      </c>
      <c r="K48" s="37">
        <f t="shared" si="25"/>
        <v>0</v>
      </c>
      <c r="L48" s="37">
        <f t="shared" si="25"/>
        <v>0</v>
      </c>
      <c r="M48" s="37">
        <f t="shared" si="25"/>
        <v>0</v>
      </c>
      <c r="N48" s="37">
        <f t="shared" si="25"/>
        <v>0</v>
      </c>
    </row>
    <row r="49" spans="1:14" ht="12" customHeight="1">
      <c r="A49" s="172"/>
      <c r="B49" s="172"/>
      <c r="C49" s="43"/>
      <c r="D49" s="219" t="s">
        <v>424</v>
      </c>
      <c r="E49" s="42"/>
      <c r="F49" s="69">
        <f t="shared" si="19"/>
        <v>5</v>
      </c>
      <c r="G49" s="68">
        <v>2</v>
      </c>
      <c r="H49" s="41">
        <v>0</v>
      </c>
      <c r="I49" s="41">
        <v>1</v>
      </c>
      <c r="J49" s="41">
        <v>1</v>
      </c>
      <c r="K49" s="41">
        <v>1</v>
      </c>
      <c r="L49" s="41">
        <v>0</v>
      </c>
      <c r="M49" s="41">
        <v>0</v>
      </c>
      <c r="N49" s="41">
        <v>0</v>
      </c>
    </row>
    <row r="50" spans="1:14" ht="12" customHeight="1">
      <c r="A50" s="172"/>
      <c r="B50" s="172"/>
      <c r="C50" s="40"/>
      <c r="D50" s="220"/>
      <c r="E50" s="39"/>
      <c r="F50" s="70">
        <f t="shared" si="19"/>
        <v>1</v>
      </c>
      <c r="G50" s="66">
        <f t="shared" ref="G50:N50" si="26">IF(G49=0,0,G49/$F49)</f>
        <v>0.4</v>
      </c>
      <c r="H50" s="37">
        <f t="shared" si="26"/>
        <v>0</v>
      </c>
      <c r="I50" s="37">
        <f t="shared" si="26"/>
        <v>0.2</v>
      </c>
      <c r="J50" s="37">
        <f t="shared" si="26"/>
        <v>0.2</v>
      </c>
      <c r="K50" s="37">
        <f t="shared" si="26"/>
        <v>0.2</v>
      </c>
      <c r="L50" s="37">
        <f t="shared" si="26"/>
        <v>0</v>
      </c>
      <c r="M50" s="37">
        <f t="shared" si="26"/>
        <v>0</v>
      </c>
      <c r="N50" s="37">
        <f t="shared" si="26"/>
        <v>0</v>
      </c>
    </row>
    <row r="51" spans="1:14" ht="12" customHeight="1">
      <c r="A51" s="172"/>
      <c r="B51" s="172"/>
      <c r="C51" s="43"/>
      <c r="D51" s="219" t="s">
        <v>425</v>
      </c>
      <c r="E51" s="42"/>
      <c r="F51" s="69">
        <f t="shared" si="19"/>
        <v>15</v>
      </c>
      <c r="G51" s="68">
        <v>1</v>
      </c>
      <c r="H51" s="41">
        <v>4</v>
      </c>
      <c r="I51" s="41">
        <v>5</v>
      </c>
      <c r="J51" s="41">
        <v>5</v>
      </c>
      <c r="K51" s="41">
        <v>0</v>
      </c>
      <c r="L51" s="41">
        <v>0</v>
      </c>
      <c r="M51" s="41">
        <v>0</v>
      </c>
      <c r="N51" s="41">
        <v>0</v>
      </c>
    </row>
    <row r="52" spans="1:14" ht="12" customHeight="1">
      <c r="A52" s="172"/>
      <c r="B52" s="172"/>
      <c r="C52" s="40"/>
      <c r="D52" s="220"/>
      <c r="E52" s="39"/>
      <c r="F52" s="70">
        <f t="shared" si="19"/>
        <v>1</v>
      </c>
      <c r="G52" s="66">
        <f t="shared" ref="G52:N52" si="27">IF(G51=0,0,G51/$F51)</f>
        <v>6.6666666666666666E-2</v>
      </c>
      <c r="H52" s="37">
        <f t="shared" si="27"/>
        <v>0.26666666666666666</v>
      </c>
      <c r="I52" s="37">
        <f t="shared" si="27"/>
        <v>0.33333333333333331</v>
      </c>
      <c r="J52" s="37">
        <f t="shared" si="27"/>
        <v>0.33333333333333331</v>
      </c>
      <c r="K52" s="37">
        <f t="shared" si="27"/>
        <v>0</v>
      </c>
      <c r="L52" s="37">
        <f t="shared" si="27"/>
        <v>0</v>
      </c>
      <c r="M52" s="37">
        <f t="shared" si="27"/>
        <v>0</v>
      </c>
      <c r="N52" s="37">
        <f t="shared" si="27"/>
        <v>0</v>
      </c>
    </row>
    <row r="53" spans="1:14" ht="12" customHeight="1">
      <c r="A53" s="172"/>
      <c r="B53" s="172"/>
      <c r="C53" s="43"/>
      <c r="D53" s="219" t="s">
        <v>426</v>
      </c>
      <c r="E53" s="42"/>
      <c r="F53" s="69">
        <f t="shared" si="19"/>
        <v>5</v>
      </c>
      <c r="G53" s="68">
        <v>1</v>
      </c>
      <c r="H53" s="41">
        <v>0</v>
      </c>
      <c r="I53" s="41">
        <v>1</v>
      </c>
      <c r="J53" s="41">
        <v>3</v>
      </c>
      <c r="K53" s="41">
        <v>0</v>
      </c>
      <c r="L53" s="41">
        <v>0</v>
      </c>
      <c r="M53" s="41">
        <v>0</v>
      </c>
      <c r="N53" s="41">
        <v>0</v>
      </c>
    </row>
    <row r="54" spans="1:14" ht="12" customHeight="1">
      <c r="A54" s="172"/>
      <c r="B54" s="172"/>
      <c r="C54" s="40"/>
      <c r="D54" s="220"/>
      <c r="E54" s="39"/>
      <c r="F54" s="70">
        <f t="shared" si="19"/>
        <v>1</v>
      </c>
      <c r="G54" s="66">
        <f t="shared" ref="G54:N54" si="28">IF(G53=0,0,G53/$F53)</f>
        <v>0.2</v>
      </c>
      <c r="H54" s="37">
        <f t="shared" si="28"/>
        <v>0</v>
      </c>
      <c r="I54" s="37">
        <f t="shared" si="28"/>
        <v>0.2</v>
      </c>
      <c r="J54" s="37">
        <f t="shared" si="28"/>
        <v>0.6</v>
      </c>
      <c r="K54" s="37">
        <f t="shared" si="28"/>
        <v>0</v>
      </c>
      <c r="L54" s="37">
        <f t="shared" si="28"/>
        <v>0</v>
      </c>
      <c r="M54" s="37">
        <f t="shared" si="28"/>
        <v>0</v>
      </c>
      <c r="N54" s="37">
        <f t="shared" si="28"/>
        <v>0</v>
      </c>
    </row>
    <row r="55" spans="1:14" ht="12" customHeight="1">
      <c r="A55" s="172"/>
      <c r="B55" s="172"/>
      <c r="C55" s="43"/>
      <c r="D55" s="219" t="s">
        <v>427</v>
      </c>
      <c r="E55" s="42"/>
      <c r="F55" s="69">
        <f t="shared" si="19"/>
        <v>31</v>
      </c>
      <c r="G55" s="68">
        <v>2</v>
      </c>
      <c r="H55" s="41">
        <v>6</v>
      </c>
      <c r="I55" s="41">
        <v>6</v>
      </c>
      <c r="J55" s="41">
        <v>13</v>
      </c>
      <c r="K55" s="41">
        <v>3</v>
      </c>
      <c r="L55" s="41">
        <v>1</v>
      </c>
      <c r="M55" s="41">
        <v>0</v>
      </c>
      <c r="N55" s="41">
        <v>0</v>
      </c>
    </row>
    <row r="56" spans="1:14" ht="12" customHeight="1">
      <c r="A56" s="172"/>
      <c r="B56" s="172"/>
      <c r="C56" s="40"/>
      <c r="D56" s="220"/>
      <c r="E56" s="39"/>
      <c r="F56" s="70">
        <f t="shared" si="19"/>
        <v>1</v>
      </c>
      <c r="G56" s="66">
        <f t="shared" ref="G56:N56" si="29">IF(G55=0,0,G55/$F55)</f>
        <v>6.4516129032258063E-2</v>
      </c>
      <c r="H56" s="37">
        <f t="shared" si="29"/>
        <v>0.19354838709677419</v>
      </c>
      <c r="I56" s="37">
        <f t="shared" si="29"/>
        <v>0.19354838709677419</v>
      </c>
      <c r="J56" s="37">
        <f t="shared" si="29"/>
        <v>0.41935483870967744</v>
      </c>
      <c r="K56" s="37">
        <f t="shared" si="29"/>
        <v>9.6774193548387094E-2</v>
      </c>
      <c r="L56" s="37">
        <f t="shared" si="29"/>
        <v>3.2258064516129031E-2</v>
      </c>
      <c r="M56" s="37">
        <f t="shared" si="29"/>
        <v>0</v>
      </c>
      <c r="N56" s="37">
        <f t="shared" si="29"/>
        <v>0</v>
      </c>
    </row>
    <row r="57" spans="1:14" ht="12" customHeight="1">
      <c r="A57" s="172"/>
      <c r="B57" s="172"/>
      <c r="C57" s="43"/>
      <c r="D57" s="219" t="s">
        <v>428</v>
      </c>
      <c r="E57" s="42"/>
      <c r="F57" s="69">
        <f t="shared" si="19"/>
        <v>10</v>
      </c>
      <c r="G57" s="68">
        <v>0</v>
      </c>
      <c r="H57" s="41">
        <v>4</v>
      </c>
      <c r="I57" s="41">
        <v>5</v>
      </c>
      <c r="J57" s="41">
        <v>1</v>
      </c>
      <c r="K57" s="41">
        <v>0</v>
      </c>
      <c r="L57" s="41">
        <v>0</v>
      </c>
      <c r="M57" s="41">
        <v>0</v>
      </c>
      <c r="N57" s="41">
        <v>0</v>
      </c>
    </row>
    <row r="58" spans="1:14" ht="12" customHeight="1">
      <c r="A58" s="172"/>
      <c r="B58" s="172"/>
      <c r="C58" s="40"/>
      <c r="D58" s="220"/>
      <c r="E58" s="39"/>
      <c r="F58" s="70">
        <f t="shared" si="19"/>
        <v>1</v>
      </c>
      <c r="G58" s="66">
        <f t="shared" ref="G58:N58" si="30">IF(G57=0,0,G57/$F57)</f>
        <v>0</v>
      </c>
      <c r="H58" s="37">
        <f t="shared" si="30"/>
        <v>0.4</v>
      </c>
      <c r="I58" s="37">
        <f t="shared" si="30"/>
        <v>0.5</v>
      </c>
      <c r="J58" s="37">
        <f t="shared" si="30"/>
        <v>0.1</v>
      </c>
      <c r="K58" s="37">
        <f t="shared" si="30"/>
        <v>0</v>
      </c>
      <c r="L58" s="37">
        <f t="shared" si="30"/>
        <v>0</v>
      </c>
      <c r="M58" s="37">
        <f t="shared" si="30"/>
        <v>0</v>
      </c>
      <c r="N58" s="37">
        <f t="shared" si="30"/>
        <v>0</v>
      </c>
    </row>
    <row r="59" spans="1:14" ht="12.75" customHeight="1">
      <c r="A59" s="172"/>
      <c r="B59" s="172"/>
      <c r="C59" s="43"/>
      <c r="D59" s="219" t="s">
        <v>429</v>
      </c>
      <c r="E59" s="42"/>
      <c r="F59" s="69">
        <f t="shared" si="19"/>
        <v>28</v>
      </c>
      <c r="G59" s="68">
        <v>2</v>
      </c>
      <c r="H59" s="41">
        <v>4</v>
      </c>
      <c r="I59" s="41">
        <v>7</v>
      </c>
      <c r="J59" s="41">
        <v>13</v>
      </c>
      <c r="K59" s="41">
        <v>1</v>
      </c>
      <c r="L59" s="41">
        <v>1</v>
      </c>
      <c r="M59" s="41">
        <v>0</v>
      </c>
      <c r="N59" s="41">
        <v>0</v>
      </c>
    </row>
    <row r="60" spans="1:14" ht="12.75" customHeight="1">
      <c r="A60" s="172"/>
      <c r="B60" s="172"/>
      <c r="C60" s="40"/>
      <c r="D60" s="220"/>
      <c r="E60" s="39"/>
      <c r="F60" s="70">
        <f t="shared" si="19"/>
        <v>1</v>
      </c>
      <c r="G60" s="66">
        <f t="shared" ref="G60:N60" si="31">IF(G59=0,0,G59/$F59)</f>
        <v>7.1428571428571425E-2</v>
      </c>
      <c r="H60" s="37">
        <f t="shared" si="31"/>
        <v>0.14285714285714285</v>
      </c>
      <c r="I60" s="37">
        <f t="shared" si="31"/>
        <v>0.25</v>
      </c>
      <c r="J60" s="37">
        <f t="shared" si="31"/>
        <v>0.4642857142857143</v>
      </c>
      <c r="K60" s="37">
        <f t="shared" si="31"/>
        <v>3.5714285714285712E-2</v>
      </c>
      <c r="L60" s="37">
        <f t="shared" si="31"/>
        <v>3.5714285714285712E-2</v>
      </c>
      <c r="M60" s="37">
        <f t="shared" si="31"/>
        <v>0</v>
      </c>
      <c r="N60" s="37">
        <f t="shared" si="31"/>
        <v>0</v>
      </c>
    </row>
    <row r="61" spans="1:14" ht="12" customHeight="1">
      <c r="A61" s="172"/>
      <c r="B61" s="172"/>
      <c r="C61" s="43"/>
      <c r="D61" s="219" t="s">
        <v>21</v>
      </c>
      <c r="E61" s="42"/>
      <c r="F61" s="69">
        <f t="shared" si="19"/>
        <v>13</v>
      </c>
      <c r="G61" s="68">
        <v>1</v>
      </c>
      <c r="H61" s="41">
        <v>1</v>
      </c>
      <c r="I61" s="41">
        <v>2</v>
      </c>
      <c r="J61" s="41">
        <v>8</v>
      </c>
      <c r="K61" s="41">
        <v>1</v>
      </c>
      <c r="L61" s="41">
        <v>0</v>
      </c>
      <c r="M61" s="41">
        <v>0</v>
      </c>
      <c r="N61" s="41">
        <v>0</v>
      </c>
    </row>
    <row r="62" spans="1:14" ht="12" customHeight="1">
      <c r="A62" s="172"/>
      <c r="B62" s="172"/>
      <c r="C62" s="40"/>
      <c r="D62" s="220"/>
      <c r="E62" s="39"/>
      <c r="F62" s="70">
        <f t="shared" si="19"/>
        <v>1</v>
      </c>
      <c r="G62" s="66">
        <f t="shared" ref="G62:N62" si="32">IF(G61=0,0,G61/$F61)</f>
        <v>7.6923076923076927E-2</v>
      </c>
      <c r="H62" s="37">
        <f t="shared" si="32"/>
        <v>7.6923076923076927E-2</v>
      </c>
      <c r="I62" s="37">
        <f t="shared" si="32"/>
        <v>0.15384615384615385</v>
      </c>
      <c r="J62" s="37">
        <f t="shared" si="32"/>
        <v>0.61538461538461542</v>
      </c>
      <c r="K62" s="37">
        <f t="shared" si="32"/>
        <v>7.6923076923076927E-2</v>
      </c>
      <c r="L62" s="37">
        <f t="shared" si="32"/>
        <v>0</v>
      </c>
      <c r="M62" s="37">
        <f t="shared" si="32"/>
        <v>0</v>
      </c>
      <c r="N62" s="37">
        <f t="shared" si="32"/>
        <v>0</v>
      </c>
    </row>
    <row r="63" spans="1:14" ht="12" customHeight="1">
      <c r="A63" s="172"/>
      <c r="B63" s="172"/>
      <c r="C63" s="43"/>
      <c r="D63" s="219" t="s">
        <v>430</v>
      </c>
      <c r="E63" s="42"/>
      <c r="F63" s="69">
        <f t="shared" si="19"/>
        <v>8</v>
      </c>
      <c r="G63" s="68">
        <v>0</v>
      </c>
      <c r="H63" s="41">
        <v>1</v>
      </c>
      <c r="I63" s="41">
        <v>3</v>
      </c>
      <c r="J63" s="41">
        <v>4</v>
      </c>
      <c r="K63" s="41">
        <v>0</v>
      </c>
      <c r="L63" s="41">
        <v>0</v>
      </c>
      <c r="M63" s="41">
        <v>0</v>
      </c>
      <c r="N63" s="41">
        <v>0</v>
      </c>
    </row>
    <row r="64" spans="1:14" ht="12" customHeight="1">
      <c r="A64" s="172"/>
      <c r="B64" s="172"/>
      <c r="C64" s="40"/>
      <c r="D64" s="220"/>
      <c r="E64" s="39"/>
      <c r="F64" s="70">
        <f t="shared" si="19"/>
        <v>1</v>
      </c>
      <c r="G64" s="66">
        <f t="shared" ref="G64:N64" si="33">IF(G63=0,0,G63/$F63)</f>
        <v>0</v>
      </c>
      <c r="H64" s="37">
        <f t="shared" si="33"/>
        <v>0.125</v>
      </c>
      <c r="I64" s="37">
        <f t="shared" si="33"/>
        <v>0.375</v>
      </c>
      <c r="J64" s="37">
        <f t="shared" si="33"/>
        <v>0.5</v>
      </c>
      <c r="K64" s="37">
        <f t="shared" si="33"/>
        <v>0</v>
      </c>
      <c r="L64" s="37">
        <f t="shared" si="33"/>
        <v>0</v>
      </c>
      <c r="M64" s="37">
        <f t="shared" si="33"/>
        <v>0</v>
      </c>
      <c r="N64" s="37">
        <f t="shared" si="33"/>
        <v>0</v>
      </c>
    </row>
    <row r="65" spans="1:14" ht="12" customHeight="1">
      <c r="A65" s="172"/>
      <c r="B65" s="172"/>
      <c r="C65" s="43"/>
      <c r="D65" s="219" t="s">
        <v>431</v>
      </c>
      <c r="E65" s="42"/>
      <c r="F65" s="69">
        <f t="shared" si="19"/>
        <v>15</v>
      </c>
      <c r="G65" s="68">
        <v>1</v>
      </c>
      <c r="H65" s="41">
        <v>2</v>
      </c>
      <c r="I65" s="41">
        <v>3</v>
      </c>
      <c r="J65" s="41">
        <v>7</v>
      </c>
      <c r="K65" s="41">
        <v>1</v>
      </c>
      <c r="L65" s="41">
        <v>0</v>
      </c>
      <c r="M65" s="41">
        <v>0</v>
      </c>
      <c r="N65" s="41">
        <v>1</v>
      </c>
    </row>
    <row r="66" spans="1:14" ht="12" customHeight="1">
      <c r="A66" s="172"/>
      <c r="B66" s="172"/>
      <c r="C66" s="40"/>
      <c r="D66" s="220"/>
      <c r="E66" s="39"/>
      <c r="F66" s="70">
        <f t="shared" si="19"/>
        <v>1</v>
      </c>
      <c r="G66" s="66">
        <f t="shared" ref="G66:N66" si="34">IF(G65=0,0,G65/$F65)</f>
        <v>6.6666666666666666E-2</v>
      </c>
      <c r="H66" s="37">
        <f t="shared" si="34"/>
        <v>0.13333333333333333</v>
      </c>
      <c r="I66" s="37">
        <f t="shared" si="34"/>
        <v>0.2</v>
      </c>
      <c r="J66" s="37">
        <f t="shared" si="34"/>
        <v>0.46666666666666667</v>
      </c>
      <c r="K66" s="37">
        <f t="shared" si="34"/>
        <v>6.6666666666666666E-2</v>
      </c>
      <c r="L66" s="37">
        <f t="shared" si="34"/>
        <v>0</v>
      </c>
      <c r="M66" s="37">
        <f t="shared" si="34"/>
        <v>0</v>
      </c>
      <c r="N66" s="37">
        <f t="shared" si="34"/>
        <v>6.6666666666666666E-2</v>
      </c>
    </row>
    <row r="67" spans="1:14" ht="12" customHeight="1">
      <c r="A67" s="172"/>
      <c r="B67" s="172"/>
      <c r="C67" s="43"/>
      <c r="D67" s="219" t="s">
        <v>432</v>
      </c>
      <c r="E67" s="42"/>
      <c r="F67" s="69">
        <f t="shared" si="19"/>
        <v>5</v>
      </c>
      <c r="G67" s="68">
        <v>0</v>
      </c>
      <c r="H67" s="41">
        <v>0</v>
      </c>
      <c r="I67" s="41">
        <v>1</v>
      </c>
      <c r="J67" s="41">
        <v>3</v>
      </c>
      <c r="K67" s="41">
        <v>0</v>
      </c>
      <c r="L67" s="41">
        <v>0</v>
      </c>
      <c r="M67" s="41">
        <v>1</v>
      </c>
      <c r="N67" s="41">
        <v>0</v>
      </c>
    </row>
    <row r="68" spans="1:14" ht="12" customHeight="1">
      <c r="A68" s="172"/>
      <c r="B68" s="173"/>
      <c r="C68" s="40"/>
      <c r="D68" s="220"/>
      <c r="E68" s="39"/>
      <c r="F68" s="70">
        <f t="shared" si="19"/>
        <v>1</v>
      </c>
      <c r="G68" s="66">
        <f t="shared" ref="G68:N68" si="35">IF(G67=0,0,G67/$F67)</f>
        <v>0</v>
      </c>
      <c r="H68" s="37">
        <f t="shared" si="35"/>
        <v>0</v>
      </c>
      <c r="I68" s="37">
        <f t="shared" si="35"/>
        <v>0.2</v>
      </c>
      <c r="J68" s="37">
        <f t="shared" si="35"/>
        <v>0.6</v>
      </c>
      <c r="K68" s="37">
        <f t="shared" si="35"/>
        <v>0</v>
      </c>
      <c r="L68" s="37">
        <f t="shared" si="35"/>
        <v>0</v>
      </c>
      <c r="M68" s="37">
        <f t="shared" si="35"/>
        <v>0.2</v>
      </c>
      <c r="N68" s="37">
        <f t="shared" si="35"/>
        <v>0</v>
      </c>
    </row>
    <row r="69" spans="1:14" ht="12" customHeight="1">
      <c r="A69" s="172"/>
      <c r="B69" s="171" t="s">
        <v>17</v>
      </c>
      <c r="C69" s="43"/>
      <c r="D69" s="219" t="s">
        <v>16</v>
      </c>
      <c r="E69" s="42"/>
      <c r="F69" s="69">
        <f t="shared" si="19"/>
        <v>681</v>
      </c>
      <c r="G69" s="68">
        <f t="shared" ref="G69:N69" si="36">SUM(G71,G73,G75,G77,G79,G81,G83,G85,G87,G89,G91,G93,G95,G97,G99)</f>
        <v>73</v>
      </c>
      <c r="H69" s="41">
        <f t="shared" si="36"/>
        <v>145</v>
      </c>
      <c r="I69" s="41">
        <f t="shared" si="36"/>
        <v>185</v>
      </c>
      <c r="J69" s="41">
        <f t="shared" si="36"/>
        <v>237</v>
      </c>
      <c r="K69" s="41">
        <f t="shared" si="36"/>
        <v>17</v>
      </c>
      <c r="L69" s="41">
        <f t="shared" si="36"/>
        <v>0</v>
      </c>
      <c r="M69" s="41">
        <f t="shared" si="36"/>
        <v>1</v>
      </c>
      <c r="N69" s="41">
        <f t="shared" si="36"/>
        <v>23</v>
      </c>
    </row>
    <row r="70" spans="1:14" ht="12" customHeight="1">
      <c r="A70" s="172"/>
      <c r="B70" s="172"/>
      <c r="C70" s="40"/>
      <c r="D70" s="220"/>
      <c r="E70" s="39"/>
      <c r="F70" s="70">
        <f t="shared" si="19"/>
        <v>1</v>
      </c>
      <c r="G70" s="66">
        <f t="shared" ref="G70:N70" si="37">IF(G69=0,0,G69/$F69)</f>
        <v>0.10719530102790015</v>
      </c>
      <c r="H70" s="37">
        <f t="shared" si="37"/>
        <v>0.21292217327459617</v>
      </c>
      <c r="I70" s="37">
        <f t="shared" si="37"/>
        <v>0.27165932452276065</v>
      </c>
      <c r="J70" s="37">
        <f t="shared" si="37"/>
        <v>0.34801762114537443</v>
      </c>
      <c r="K70" s="37">
        <f t="shared" si="37"/>
        <v>2.4963289280469897E-2</v>
      </c>
      <c r="L70" s="37">
        <f t="shared" si="37"/>
        <v>0</v>
      </c>
      <c r="M70" s="37">
        <f t="shared" si="37"/>
        <v>1.4684287812041115E-3</v>
      </c>
      <c r="N70" s="37">
        <f t="shared" si="37"/>
        <v>3.3773861967694566E-2</v>
      </c>
    </row>
    <row r="71" spans="1:14" ht="12" customHeight="1">
      <c r="A71" s="172"/>
      <c r="B71" s="172"/>
      <c r="C71" s="43"/>
      <c r="D71" s="219" t="s">
        <v>120</v>
      </c>
      <c r="E71" s="42"/>
      <c r="F71" s="69">
        <f t="shared" ref="F71:F100" si="38">SUM(G71:N71)</f>
        <v>6</v>
      </c>
      <c r="G71" s="68">
        <v>0</v>
      </c>
      <c r="H71" s="41">
        <v>1</v>
      </c>
      <c r="I71" s="41">
        <v>4</v>
      </c>
      <c r="J71" s="41">
        <v>1</v>
      </c>
      <c r="K71" s="41">
        <v>0</v>
      </c>
      <c r="L71" s="41">
        <v>0</v>
      </c>
      <c r="M71" s="41">
        <v>0</v>
      </c>
      <c r="N71" s="41">
        <v>0</v>
      </c>
    </row>
    <row r="72" spans="1:14" ht="12" customHeight="1">
      <c r="A72" s="172"/>
      <c r="B72" s="172"/>
      <c r="C72" s="40"/>
      <c r="D72" s="220"/>
      <c r="E72" s="39"/>
      <c r="F72" s="70">
        <f t="shared" si="38"/>
        <v>0.99999999999999989</v>
      </c>
      <c r="G72" s="66">
        <f t="shared" ref="G72:N72" si="39">IF(G71=0,0,G71/$F71)</f>
        <v>0</v>
      </c>
      <c r="H72" s="37">
        <f t="shared" si="39"/>
        <v>0.16666666666666666</v>
      </c>
      <c r="I72" s="37">
        <f t="shared" si="39"/>
        <v>0.66666666666666663</v>
      </c>
      <c r="J72" s="37">
        <f t="shared" si="39"/>
        <v>0.16666666666666666</v>
      </c>
      <c r="K72" s="37">
        <f t="shared" si="39"/>
        <v>0</v>
      </c>
      <c r="L72" s="37">
        <f t="shared" si="39"/>
        <v>0</v>
      </c>
      <c r="M72" s="37">
        <f t="shared" si="39"/>
        <v>0</v>
      </c>
      <c r="N72" s="37">
        <f t="shared" si="39"/>
        <v>0</v>
      </c>
    </row>
    <row r="73" spans="1:14" ht="12" customHeight="1">
      <c r="A73" s="172"/>
      <c r="B73" s="172"/>
      <c r="C73" s="43"/>
      <c r="D73" s="219" t="s">
        <v>14</v>
      </c>
      <c r="E73" s="42"/>
      <c r="F73" s="69">
        <f t="shared" si="38"/>
        <v>84</v>
      </c>
      <c r="G73" s="68">
        <v>14</v>
      </c>
      <c r="H73" s="41">
        <v>24</v>
      </c>
      <c r="I73" s="41">
        <v>22</v>
      </c>
      <c r="J73" s="41">
        <v>19</v>
      </c>
      <c r="K73" s="41">
        <v>3</v>
      </c>
      <c r="L73" s="41">
        <v>0</v>
      </c>
      <c r="M73" s="41">
        <v>0</v>
      </c>
      <c r="N73" s="41">
        <v>2</v>
      </c>
    </row>
    <row r="74" spans="1:14" ht="12" customHeight="1">
      <c r="A74" s="172"/>
      <c r="B74" s="172"/>
      <c r="C74" s="40"/>
      <c r="D74" s="220"/>
      <c r="E74" s="39"/>
      <c r="F74" s="70">
        <f t="shared" si="38"/>
        <v>0.99999999999999989</v>
      </c>
      <c r="G74" s="66">
        <f t="shared" ref="G74:N74" si="40">IF(G73=0,0,G73/$F73)</f>
        <v>0.16666666666666666</v>
      </c>
      <c r="H74" s="37">
        <f t="shared" si="40"/>
        <v>0.2857142857142857</v>
      </c>
      <c r="I74" s="37">
        <f t="shared" si="40"/>
        <v>0.26190476190476192</v>
      </c>
      <c r="J74" s="37">
        <f t="shared" si="40"/>
        <v>0.22619047619047619</v>
      </c>
      <c r="K74" s="37">
        <f t="shared" si="40"/>
        <v>3.5714285714285712E-2</v>
      </c>
      <c r="L74" s="37">
        <f t="shared" si="40"/>
        <v>0</v>
      </c>
      <c r="M74" s="37">
        <f t="shared" si="40"/>
        <v>0</v>
      </c>
      <c r="N74" s="37">
        <f t="shared" si="40"/>
        <v>2.3809523809523808E-2</v>
      </c>
    </row>
    <row r="75" spans="1:14" ht="12" customHeight="1">
      <c r="A75" s="172"/>
      <c r="B75" s="172"/>
      <c r="C75" s="43"/>
      <c r="D75" s="219" t="s">
        <v>13</v>
      </c>
      <c r="E75" s="42"/>
      <c r="F75" s="69">
        <f t="shared" si="38"/>
        <v>24</v>
      </c>
      <c r="G75" s="68">
        <v>0</v>
      </c>
      <c r="H75" s="41">
        <v>3</v>
      </c>
      <c r="I75" s="41">
        <v>5</v>
      </c>
      <c r="J75" s="41">
        <v>15</v>
      </c>
      <c r="K75" s="41">
        <v>0</v>
      </c>
      <c r="L75" s="41">
        <v>0</v>
      </c>
      <c r="M75" s="41">
        <v>0</v>
      </c>
      <c r="N75" s="41">
        <v>1</v>
      </c>
    </row>
    <row r="76" spans="1:14" ht="12" customHeight="1">
      <c r="A76" s="172"/>
      <c r="B76" s="172"/>
      <c r="C76" s="40"/>
      <c r="D76" s="220"/>
      <c r="E76" s="39"/>
      <c r="F76" s="70">
        <f t="shared" si="38"/>
        <v>1</v>
      </c>
      <c r="G76" s="66">
        <f t="shared" ref="G76:N76" si="41">IF(G75=0,0,G75/$F75)</f>
        <v>0</v>
      </c>
      <c r="H76" s="37">
        <f t="shared" si="41"/>
        <v>0.125</v>
      </c>
      <c r="I76" s="37">
        <f t="shared" si="41"/>
        <v>0.20833333333333334</v>
      </c>
      <c r="J76" s="37">
        <f t="shared" si="41"/>
        <v>0.625</v>
      </c>
      <c r="K76" s="37">
        <f t="shared" si="41"/>
        <v>0</v>
      </c>
      <c r="L76" s="37">
        <f t="shared" si="41"/>
        <v>0</v>
      </c>
      <c r="M76" s="37">
        <f t="shared" si="41"/>
        <v>0</v>
      </c>
      <c r="N76" s="37">
        <f t="shared" si="41"/>
        <v>4.1666666666666664E-2</v>
      </c>
    </row>
    <row r="77" spans="1:14" ht="12" customHeight="1">
      <c r="A77" s="172"/>
      <c r="B77" s="172"/>
      <c r="C77" s="43"/>
      <c r="D77" s="219" t="s">
        <v>12</v>
      </c>
      <c r="E77" s="42"/>
      <c r="F77" s="69">
        <f t="shared" si="38"/>
        <v>8</v>
      </c>
      <c r="G77" s="68">
        <v>0</v>
      </c>
      <c r="H77" s="41">
        <v>2</v>
      </c>
      <c r="I77" s="41">
        <v>3</v>
      </c>
      <c r="J77" s="41">
        <v>3</v>
      </c>
      <c r="K77" s="41">
        <v>0</v>
      </c>
      <c r="L77" s="41">
        <v>0</v>
      </c>
      <c r="M77" s="41">
        <v>0</v>
      </c>
      <c r="N77" s="41">
        <v>0</v>
      </c>
    </row>
    <row r="78" spans="1:14" ht="12" customHeight="1">
      <c r="A78" s="172"/>
      <c r="B78" s="172"/>
      <c r="C78" s="40"/>
      <c r="D78" s="220"/>
      <c r="E78" s="39"/>
      <c r="F78" s="70">
        <f t="shared" si="38"/>
        <v>1</v>
      </c>
      <c r="G78" s="66">
        <f t="shared" ref="G78:N78" si="42">IF(G77=0,0,G77/$F77)</f>
        <v>0</v>
      </c>
      <c r="H78" s="37">
        <f t="shared" si="42"/>
        <v>0.25</v>
      </c>
      <c r="I78" s="37">
        <f t="shared" si="42"/>
        <v>0.375</v>
      </c>
      <c r="J78" s="37">
        <f t="shared" si="42"/>
        <v>0.375</v>
      </c>
      <c r="K78" s="37">
        <f t="shared" si="42"/>
        <v>0</v>
      </c>
      <c r="L78" s="37">
        <f t="shared" si="42"/>
        <v>0</v>
      </c>
      <c r="M78" s="37">
        <f t="shared" si="42"/>
        <v>0</v>
      </c>
      <c r="N78" s="37">
        <f t="shared" si="42"/>
        <v>0</v>
      </c>
    </row>
    <row r="79" spans="1:14" ht="12" customHeight="1">
      <c r="A79" s="172"/>
      <c r="B79" s="172"/>
      <c r="C79" s="43"/>
      <c r="D79" s="219" t="s">
        <v>11</v>
      </c>
      <c r="E79" s="42"/>
      <c r="F79" s="69">
        <f t="shared" si="38"/>
        <v>33</v>
      </c>
      <c r="G79" s="68">
        <v>7</v>
      </c>
      <c r="H79" s="41">
        <v>7</v>
      </c>
      <c r="I79" s="41">
        <v>5</v>
      </c>
      <c r="J79" s="41">
        <v>14</v>
      </c>
      <c r="K79" s="41">
        <v>0</v>
      </c>
      <c r="L79" s="41">
        <v>0</v>
      </c>
      <c r="M79" s="41">
        <v>0</v>
      </c>
      <c r="N79" s="41">
        <v>0</v>
      </c>
    </row>
    <row r="80" spans="1:14" ht="12" customHeight="1">
      <c r="A80" s="172"/>
      <c r="B80" s="172"/>
      <c r="C80" s="40"/>
      <c r="D80" s="220"/>
      <c r="E80" s="39"/>
      <c r="F80" s="70">
        <f t="shared" si="38"/>
        <v>1</v>
      </c>
      <c r="G80" s="66">
        <f t="shared" ref="G80:N80" si="43">IF(G79=0,0,G79/$F79)</f>
        <v>0.21212121212121213</v>
      </c>
      <c r="H80" s="37">
        <f t="shared" si="43"/>
        <v>0.21212121212121213</v>
      </c>
      <c r="I80" s="37">
        <f t="shared" si="43"/>
        <v>0.15151515151515152</v>
      </c>
      <c r="J80" s="37">
        <f t="shared" si="43"/>
        <v>0.42424242424242425</v>
      </c>
      <c r="K80" s="37">
        <f t="shared" si="43"/>
        <v>0</v>
      </c>
      <c r="L80" s="37">
        <f t="shared" si="43"/>
        <v>0</v>
      </c>
      <c r="M80" s="37">
        <f t="shared" si="43"/>
        <v>0</v>
      </c>
      <c r="N80" s="37">
        <f t="shared" si="43"/>
        <v>0</v>
      </c>
    </row>
    <row r="81" spans="1:14" ht="12" customHeight="1">
      <c r="A81" s="172"/>
      <c r="B81" s="172"/>
      <c r="C81" s="43"/>
      <c r="D81" s="219" t="s">
        <v>10</v>
      </c>
      <c r="E81" s="42"/>
      <c r="F81" s="69">
        <f t="shared" si="38"/>
        <v>184</v>
      </c>
      <c r="G81" s="68">
        <v>20</v>
      </c>
      <c r="H81" s="41">
        <v>37</v>
      </c>
      <c r="I81" s="41">
        <v>44</v>
      </c>
      <c r="J81" s="41">
        <v>70</v>
      </c>
      <c r="K81" s="41">
        <v>4</v>
      </c>
      <c r="L81" s="41">
        <v>0</v>
      </c>
      <c r="M81" s="41">
        <v>1</v>
      </c>
      <c r="N81" s="41">
        <v>8</v>
      </c>
    </row>
    <row r="82" spans="1:14" ht="12" customHeight="1">
      <c r="A82" s="172"/>
      <c r="B82" s="172"/>
      <c r="C82" s="40"/>
      <c r="D82" s="220"/>
      <c r="E82" s="39"/>
      <c r="F82" s="70">
        <f t="shared" si="38"/>
        <v>1</v>
      </c>
      <c r="G82" s="66">
        <f t="shared" ref="G82:N82" si="44">IF(G81=0,0,G81/$F81)</f>
        <v>0.10869565217391304</v>
      </c>
      <c r="H82" s="37">
        <f t="shared" si="44"/>
        <v>0.20108695652173914</v>
      </c>
      <c r="I82" s="37">
        <f t="shared" si="44"/>
        <v>0.2391304347826087</v>
      </c>
      <c r="J82" s="37">
        <f t="shared" si="44"/>
        <v>0.38043478260869568</v>
      </c>
      <c r="K82" s="37">
        <f t="shared" si="44"/>
        <v>2.1739130434782608E-2</v>
      </c>
      <c r="L82" s="37">
        <f t="shared" si="44"/>
        <v>0</v>
      </c>
      <c r="M82" s="37">
        <f t="shared" si="44"/>
        <v>5.434782608695652E-3</v>
      </c>
      <c r="N82" s="37">
        <f t="shared" si="44"/>
        <v>4.3478260869565216E-2</v>
      </c>
    </row>
    <row r="83" spans="1:14" ht="12" customHeight="1">
      <c r="A83" s="172"/>
      <c r="B83" s="172"/>
      <c r="C83" s="43"/>
      <c r="D83" s="219" t="s">
        <v>9</v>
      </c>
      <c r="E83" s="42"/>
      <c r="F83" s="69">
        <f t="shared" si="38"/>
        <v>21</v>
      </c>
      <c r="G83" s="68">
        <v>0</v>
      </c>
      <c r="H83" s="41">
        <v>5</v>
      </c>
      <c r="I83" s="41">
        <v>6</v>
      </c>
      <c r="J83" s="41">
        <v>10</v>
      </c>
      <c r="K83" s="41">
        <v>0</v>
      </c>
      <c r="L83" s="41">
        <v>0</v>
      </c>
      <c r="M83" s="41">
        <v>0</v>
      </c>
      <c r="N83" s="41">
        <v>0</v>
      </c>
    </row>
    <row r="84" spans="1:14" ht="12" customHeight="1">
      <c r="A84" s="172"/>
      <c r="B84" s="172"/>
      <c r="C84" s="40"/>
      <c r="D84" s="220"/>
      <c r="E84" s="39"/>
      <c r="F84" s="70">
        <f t="shared" si="38"/>
        <v>0.99999999999999989</v>
      </c>
      <c r="G84" s="66">
        <f t="shared" ref="G84:N84" si="45">IF(G83=0,0,G83/$F83)</f>
        <v>0</v>
      </c>
      <c r="H84" s="37">
        <f t="shared" si="45"/>
        <v>0.23809523809523808</v>
      </c>
      <c r="I84" s="37">
        <f t="shared" si="45"/>
        <v>0.2857142857142857</v>
      </c>
      <c r="J84" s="37">
        <f t="shared" si="45"/>
        <v>0.47619047619047616</v>
      </c>
      <c r="K84" s="37">
        <f t="shared" si="45"/>
        <v>0</v>
      </c>
      <c r="L84" s="37">
        <f t="shared" si="45"/>
        <v>0</v>
      </c>
      <c r="M84" s="37">
        <f t="shared" si="45"/>
        <v>0</v>
      </c>
      <c r="N84" s="37">
        <f t="shared" si="45"/>
        <v>0</v>
      </c>
    </row>
    <row r="85" spans="1:14" ht="12" customHeight="1">
      <c r="A85" s="172"/>
      <c r="B85" s="172"/>
      <c r="C85" s="43"/>
      <c r="D85" s="219" t="s">
        <v>8</v>
      </c>
      <c r="E85" s="42"/>
      <c r="F85" s="69">
        <f t="shared" si="38"/>
        <v>8</v>
      </c>
      <c r="G85" s="68">
        <v>1</v>
      </c>
      <c r="H85" s="41">
        <v>1</v>
      </c>
      <c r="I85" s="41">
        <v>1</v>
      </c>
      <c r="J85" s="41">
        <v>5</v>
      </c>
      <c r="K85" s="41">
        <v>0</v>
      </c>
      <c r="L85" s="41">
        <v>0</v>
      </c>
      <c r="M85" s="41">
        <v>0</v>
      </c>
      <c r="N85" s="41">
        <v>0</v>
      </c>
    </row>
    <row r="86" spans="1:14" ht="12" customHeight="1">
      <c r="A86" s="172"/>
      <c r="B86" s="172"/>
      <c r="C86" s="40"/>
      <c r="D86" s="220"/>
      <c r="E86" s="39"/>
      <c r="F86" s="70">
        <f t="shared" si="38"/>
        <v>1</v>
      </c>
      <c r="G86" s="66">
        <f t="shared" ref="G86:N86" si="46">IF(G85=0,0,G85/$F85)</f>
        <v>0.125</v>
      </c>
      <c r="H86" s="37">
        <f t="shared" si="46"/>
        <v>0.125</v>
      </c>
      <c r="I86" s="37">
        <f t="shared" si="46"/>
        <v>0.125</v>
      </c>
      <c r="J86" s="37">
        <f t="shared" si="46"/>
        <v>0.625</v>
      </c>
      <c r="K86" s="37">
        <f t="shared" si="46"/>
        <v>0</v>
      </c>
      <c r="L86" s="37">
        <f t="shared" si="46"/>
        <v>0</v>
      </c>
      <c r="M86" s="37">
        <f t="shared" si="46"/>
        <v>0</v>
      </c>
      <c r="N86" s="37">
        <f t="shared" si="46"/>
        <v>0</v>
      </c>
    </row>
    <row r="87" spans="1:14" ht="13.5" customHeight="1">
      <c r="A87" s="172"/>
      <c r="B87" s="172"/>
      <c r="C87" s="43"/>
      <c r="D87" s="224" t="s">
        <v>119</v>
      </c>
      <c r="E87" s="42"/>
      <c r="F87" s="69">
        <f t="shared" si="38"/>
        <v>19</v>
      </c>
      <c r="G87" s="68">
        <v>1</v>
      </c>
      <c r="H87" s="41">
        <v>3</v>
      </c>
      <c r="I87" s="41">
        <v>4</v>
      </c>
      <c r="J87" s="41">
        <v>9</v>
      </c>
      <c r="K87" s="41">
        <v>1</v>
      </c>
      <c r="L87" s="41">
        <v>0</v>
      </c>
      <c r="M87" s="41">
        <v>0</v>
      </c>
      <c r="N87" s="41">
        <v>1</v>
      </c>
    </row>
    <row r="88" spans="1:14" ht="13.5" customHeight="1">
      <c r="A88" s="172"/>
      <c r="B88" s="172"/>
      <c r="C88" s="40"/>
      <c r="D88" s="220"/>
      <c r="E88" s="39"/>
      <c r="F88" s="70">
        <f t="shared" si="38"/>
        <v>0.99999999999999978</v>
      </c>
      <c r="G88" s="66">
        <f t="shared" ref="G88:N88" si="47">IF(G87=0,0,G87/$F87)</f>
        <v>5.2631578947368418E-2</v>
      </c>
      <c r="H88" s="37">
        <f t="shared" si="47"/>
        <v>0.15789473684210525</v>
      </c>
      <c r="I88" s="37">
        <f t="shared" si="47"/>
        <v>0.21052631578947367</v>
      </c>
      <c r="J88" s="37">
        <f t="shared" si="47"/>
        <v>0.47368421052631576</v>
      </c>
      <c r="K88" s="37">
        <f t="shared" si="47"/>
        <v>5.2631578947368418E-2</v>
      </c>
      <c r="L88" s="37">
        <f t="shared" si="47"/>
        <v>0</v>
      </c>
      <c r="M88" s="37">
        <f t="shared" si="47"/>
        <v>0</v>
      </c>
      <c r="N88" s="37">
        <f t="shared" si="47"/>
        <v>5.2631578947368418E-2</v>
      </c>
    </row>
    <row r="89" spans="1:14" ht="12" customHeight="1">
      <c r="A89" s="172"/>
      <c r="B89" s="172"/>
      <c r="C89" s="43"/>
      <c r="D89" s="219" t="s">
        <v>6</v>
      </c>
      <c r="E89" s="42"/>
      <c r="F89" s="69">
        <f t="shared" si="38"/>
        <v>45</v>
      </c>
      <c r="G89" s="68">
        <v>3</v>
      </c>
      <c r="H89" s="41">
        <v>12</v>
      </c>
      <c r="I89" s="41">
        <v>13</v>
      </c>
      <c r="J89" s="41">
        <v>10</v>
      </c>
      <c r="K89" s="41">
        <v>1</v>
      </c>
      <c r="L89" s="41">
        <v>0</v>
      </c>
      <c r="M89" s="41">
        <v>0</v>
      </c>
      <c r="N89" s="41">
        <v>6</v>
      </c>
    </row>
    <row r="90" spans="1:14" ht="12" customHeight="1">
      <c r="A90" s="172"/>
      <c r="B90" s="172"/>
      <c r="C90" s="40"/>
      <c r="D90" s="220"/>
      <c r="E90" s="39"/>
      <c r="F90" s="70">
        <f t="shared" si="38"/>
        <v>1</v>
      </c>
      <c r="G90" s="66">
        <f t="shared" ref="G90:N90" si="48">IF(G89=0,0,G89/$F89)</f>
        <v>6.6666666666666666E-2</v>
      </c>
      <c r="H90" s="37">
        <f t="shared" si="48"/>
        <v>0.26666666666666666</v>
      </c>
      <c r="I90" s="37">
        <f t="shared" si="48"/>
        <v>0.28888888888888886</v>
      </c>
      <c r="J90" s="37">
        <f t="shared" si="48"/>
        <v>0.22222222222222221</v>
      </c>
      <c r="K90" s="37">
        <f t="shared" si="48"/>
        <v>2.2222222222222223E-2</v>
      </c>
      <c r="L90" s="37">
        <f t="shared" si="48"/>
        <v>0</v>
      </c>
      <c r="M90" s="37">
        <f t="shared" si="48"/>
        <v>0</v>
      </c>
      <c r="N90" s="37">
        <f t="shared" si="48"/>
        <v>0.13333333333333333</v>
      </c>
    </row>
    <row r="91" spans="1:14" ht="12" customHeight="1">
      <c r="A91" s="172"/>
      <c r="B91" s="172"/>
      <c r="C91" s="43"/>
      <c r="D91" s="219" t="s">
        <v>5</v>
      </c>
      <c r="E91" s="42"/>
      <c r="F91" s="69">
        <f t="shared" si="38"/>
        <v>16</v>
      </c>
      <c r="G91" s="68">
        <v>1</v>
      </c>
      <c r="H91" s="41">
        <v>4</v>
      </c>
      <c r="I91" s="41">
        <v>4</v>
      </c>
      <c r="J91" s="41">
        <v>5</v>
      </c>
      <c r="K91" s="41">
        <v>0</v>
      </c>
      <c r="L91" s="41">
        <v>0</v>
      </c>
      <c r="M91" s="41">
        <v>0</v>
      </c>
      <c r="N91" s="41">
        <v>2</v>
      </c>
    </row>
    <row r="92" spans="1:14" ht="12" customHeight="1">
      <c r="A92" s="172"/>
      <c r="B92" s="172"/>
      <c r="C92" s="40"/>
      <c r="D92" s="220"/>
      <c r="E92" s="39"/>
      <c r="F92" s="70">
        <f t="shared" si="38"/>
        <v>1</v>
      </c>
      <c r="G92" s="66">
        <f t="shared" ref="G92:N92" si="49">IF(G91=0,0,G91/$F91)</f>
        <v>6.25E-2</v>
      </c>
      <c r="H92" s="37">
        <f t="shared" si="49"/>
        <v>0.25</v>
      </c>
      <c r="I92" s="37">
        <f t="shared" si="49"/>
        <v>0.25</v>
      </c>
      <c r="J92" s="37">
        <f t="shared" si="49"/>
        <v>0.3125</v>
      </c>
      <c r="K92" s="37">
        <f t="shared" si="49"/>
        <v>0</v>
      </c>
      <c r="L92" s="37">
        <f t="shared" si="49"/>
        <v>0</v>
      </c>
      <c r="M92" s="37">
        <f t="shared" si="49"/>
        <v>0</v>
      </c>
      <c r="N92" s="37">
        <f t="shared" si="49"/>
        <v>0.125</v>
      </c>
    </row>
    <row r="93" spans="1:14" ht="12" customHeight="1">
      <c r="A93" s="172"/>
      <c r="B93" s="172"/>
      <c r="C93" s="43"/>
      <c r="D93" s="219" t="s">
        <v>4</v>
      </c>
      <c r="E93" s="42"/>
      <c r="F93" s="69">
        <f t="shared" si="38"/>
        <v>19</v>
      </c>
      <c r="G93" s="68">
        <v>5</v>
      </c>
      <c r="H93" s="41">
        <v>0</v>
      </c>
      <c r="I93" s="41">
        <v>8</v>
      </c>
      <c r="J93" s="41">
        <v>6</v>
      </c>
      <c r="K93" s="41">
        <v>0</v>
      </c>
      <c r="L93" s="41">
        <v>0</v>
      </c>
      <c r="M93" s="41">
        <v>0</v>
      </c>
      <c r="N93" s="41">
        <v>0</v>
      </c>
    </row>
    <row r="94" spans="1:14" ht="12" customHeight="1">
      <c r="A94" s="172"/>
      <c r="B94" s="172"/>
      <c r="C94" s="40"/>
      <c r="D94" s="220"/>
      <c r="E94" s="39"/>
      <c r="F94" s="70">
        <f t="shared" si="38"/>
        <v>0.99999999999999989</v>
      </c>
      <c r="G94" s="66">
        <f t="shared" ref="G94:N94" si="50">IF(G93=0,0,G93/$F93)</f>
        <v>0.26315789473684209</v>
      </c>
      <c r="H94" s="37">
        <f t="shared" si="50"/>
        <v>0</v>
      </c>
      <c r="I94" s="37">
        <f t="shared" si="50"/>
        <v>0.42105263157894735</v>
      </c>
      <c r="J94" s="37">
        <f t="shared" si="50"/>
        <v>0.31578947368421051</v>
      </c>
      <c r="K94" s="37">
        <f t="shared" si="50"/>
        <v>0</v>
      </c>
      <c r="L94" s="37">
        <f t="shared" si="50"/>
        <v>0</v>
      </c>
      <c r="M94" s="37">
        <f t="shared" si="50"/>
        <v>0</v>
      </c>
      <c r="N94" s="37">
        <f t="shared" si="50"/>
        <v>0</v>
      </c>
    </row>
    <row r="95" spans="1:14" ht="12" customHeight="1">
      <c r="A95" s="172"/>
      <c r="B95" s="172"/>
      <c r="C95" s="43"/>
      <c r="D95" s="219" t="s">
        <v>3</v>
      </c>
      <c r="E95" s="42"/>
      <c r="F95" s="69">
        <f t="shared" si="38"/>
        <v>146</v>
      </c>
      <c r="G95" s="68">
        <v>16</v>
      </c>
      <c r="H95" s="41">
        <v>28</v>
      </c>
      <c r="I95" s="41">
        <v>38</v>
      </c>
      <c r="J95" s="41">
        <v>56</v>
      </c>
      <c r="K95" s="41">
        <v>7</v>
      </c>
      <c r="L95" s="41">
        <v>0</v>
      </c>
      <c r="M95" s="41">
        <v>0</v>
      </c>
      <c r="N95" s="41">
        <v>1</v>
      </c>
    </row>
    <row r="96" spans="1:14" ht="12" customHeight="1">
      <c r="A96" s="172"/>
      <c r="B96" s="172"/>
      <c r="C96" s="40"/>
      <c r="D96" s="220"/>
      <c r="E96" s="39"/>
      <c r="F96" s="70">
        <f t="shared" si="38"/>
        <v>1</v>
      </c>
      <c r="G96" s="66">
        <f t="shared" ref="G96:N96" si="51">IF(G95=0,0,G95/$F95)</f>
        <v>0.1095890410958904</v>
      </c>
      <c r="H96" s="37">
        <f t="shared" si="51"/>
        <v>0.19178082191780821</v>
      </c>
      <c r="I96" s="37">
        <f t="shared" si="51"/>
        <v>0.26027397260273971</v>
      </c>
      <c r="J96" s="37">
        <f t="shared" si="51"/>
        <v>0.38356164383561642</v>
      </c>
      <c r="K96" s="37">
        <f t="shared" si="51"/>
        <v>4.7945205479452052E-2</v>
      </c>
      <c r="L96" s="37">
        <f t="shared" si="51"/>
        <v>0</v>
      </c>
      <c r="M96" s="37">
        <f t="shared" si="51"/>
        <v>0</v>
      </c>
      <c r="N96" s="37">
        <f t="shared" si="51"/>
        <v>6.8493150684931503E-3</v>
      </c>
    </row>
    <row r="97" spans="1:14" ht="12" customHeight="1">
      <c r="A97" s="172"/>
      <c r="B97" s="172"/>
      <c r="C97" s="43"/>
      <c r="D97" s="219" t="s">
        <v>2</v>
      </c>
      <c r="E97" s="42"/>
      <c r="F97" s="69">
        <f t="shared" si="38"/>
        <v>22</v>
      </c>
      <c r="G97" s="68">
        <v>1</v>
      </c>
      <c r="H97" s="41">
        <v>4</v>
      </c>
      <c r="I97" s="41">
        <v>14</v>
      </c>
      <c r="J97" s="41">
        <v>3</v>
      </c>
      <c r="K97" s="41">
        <v>0</v>
      </c>
      <c r="L97" s="41">
        <v>0</v>
      </c>
      <c r="M97" s="41">
        <v>0</v>
      </c>
      <c r="N97" s="41">
        <v>0</v>
      </c>
    </row>
    <row r="98" spans="1:14" ht="12" customHeight="1">
      <c r="A98" s="172"/>
      <c r="B98" s="172"/>
      <c r="C98" s="40"/>
      <c r="D98" s="220"/>
      <c r="E98" s="39"/>
      <c r="F98" s="70">
        <f t="shared" si="38"/>
        <v>1</v>
      </c>
      <c r="G98" s="66">
        <f t="shared" ref="G98:N98" si="52">IF(G97=0,0,G97/$F97)</f>
        <v>4.5454545454545456E-2</v>
      </c>
      <c r="H98" s="37">
        <f t="shared" si="52"/>
        <v>0.18181818181818182</v>
      </c>
      <c r="I98" s="37">
        <f t="shared" si="52"/>
        <v>0.63636363636363635</v>
      </c>
      <c r="J98" s="37">
        <f t="shared" si="52"/>
        <v>0.13636363636363635</v>
      </c>
      <c r="K98" s="37">
        <f t="shared" si="52"/>
        <v>0</v>
      </c>
      <c r="L98" s="37">
        <f t="shared" si="52"/>
        <v>0</v>
      </c>
      <c r="M98" s="37">
        <f t="shared" si="52"/>
        <v>0</v>
      </c>
      <c r="N98" s="37">
        <f t="shared" si="52"/>
        <v>0</v>
      </c>
    </row>
    <row r="99" spans="1:14" ht="12.75" customHeight="1">
      <c r="A99" s="172"/>
      <c r="B99" s="172"/>
      <c r="C99" s="43"/>
      <c r="D99" s="219" t="s">
        <v>1</v>
      </c>
      <c r="E99" s="42"/>
      <c r="F99" s="69">
        <f t="shared" si="38"/>
        <v>46</v>
      </c>
      <c r="G99" s="68">
        <v>4</v>
      </c>
      <c r="H99" s="41">
        <v>14</v>
      </c>
      <c r="I99" s="41">
        <v>14</v>
      </c>
      <c r="J99" s="41">
        <v>11</v>
      </c>
      <c r="K99" s="41">
        <v>1</v>
      </c>
      <c r="L99" s="41">
        <v>0</v>
      </c>
      <c r="M99" s="41">
        <v>0</v>
      </c>
      <c r="N99" s="41">
        <v>2</v>
      </c>
    </row>
    <row r="100" spans="1:14" ht="12.75" customHeight="1">
      <c r="A100" s="173"/>
      <c r="B100" s="173"/>
      <c r="C100" s="40"/>
      <c r="D100" s="220"/>
      <c r="E100" s="39"/>
      <c r="F100" s="67">
        <f t="shared" si="38"/>
        <v>0.99999999999999989</v>
      </c>
      <c r="G100" s="66">
        <f t="shared" ref="G100:N100" si="53">IF(G99=0,0,G99/$F99)</f>
        <v>8.6956521739130432E-2</v>
      </c>
      <c r="H100" s="37">
        <f t="shared" si="53"/>
        <v>0.30434782608695654</v>
      </c>
      <c r="I100" s="37">
        <f t="shared" si="53"/>
        <v>0.30434782608695654</v>
      </c>
      <c r="J100" s="37">
        <f t="shared" si="53"/>
        <v>0.2391304347826087</v>
      </c>
      <c r="K100" s="37">
        <f t="shared" si="53"/>
        <v>2.1739130434782608E-2</v>
      </c>
      <c r="L100" s="37">
        <f t="shared" si="53"/>
        <v>0</v>
      </c>
      <c r="M100" s="37">
        <f t="shared" si="53"/>
        <v>0</v>
      </c>
      <c r="N100" s="37">
        <f t="shared" si="53"/>
        <v>4.3478260869565216E-2</v>
      </c>
    </row>
  </sheetData>
  <mergeCells count="61">
    <mergeCell ref="B17:E18"/>
    <mergeCell ref="D99:D100"/>
    <mergeCell ref="D77:D78"/>
    <mergeCell ref="D79:D80"/>
    <mergeCell ref="D81:D82"/>
    <mergeCell ref="D83:D84"/>
    <mergeCell ref="D95:D96"/>
    <mergeCell ref="D97:D98"/>
    <mergeCell ref="D85:D86"/>
    <mergeCell ref="D87:D88"/>
    <mergeCell ref="D89:D90"/>
    <mergeCell ref="D91:D92"/>
    <mergeCell ref="D93:D94"/>
    <mergeCell ref="D35:D36"/>
    <mergeCell ref="D37:D38"/>
    <mergeCell ref="D39:D40"/>
    <mergeCell ref="F3:F6"/>
    <mergeCell ref="D69:D70"/>
    <mergeCell ref="D71:D72"/>
    <mergeCell ref="D73:D74"/>
    <mergeCell ref="D75:D76"/>
    <mergeCell ref="D19:D20"/>
    <mergeCell ref="D21:D22"/>
    <mergeCell ref="D23:D24"/>
    <mergeCell ref="D25:D26"/>
    <mergeCell ref="D27:D28"/>
    <mergeCell ref="D29:D30"/>
    <mergeCell ref="D31:D32"/>
    <mergeCell ref="D33:D34"/>
    <mergeCell ref="D41:D42"/>
    <mergeCell ref="D43:D44"/>
    <mergeCell ref="D45:D46"/>
    <mergeCell ref="D51:D52"/>
    <mergeCell ref="A3:E6"/>
    <mergeCell ref="A19:A100"/>
    <mergeCell ref="B19:B68"/>
    <mergeCell ref="D47:D48"/>
    <mergeCell ref="D49:D50"/>
    <mergeCell ref="B69:B100"/>
    <mergeCell ref="A7:E8"/>
    <mergeCell ref="A9:A18"/>
    <mergeCell ref="B9:E10"/>
    <mergeCell ref="B11:E12"/>
    <mergeCell ref="B13:E14"/>
    <mergeCell ref="B15:E16"/>
    <mergeCell ref="D65:D66"/>
    <mergeCell ref="D67:D68"/>
    <mergeCell ref="D53:D54"/>
    <mergeCell ref="D55:D56"/>
    <mergeCell ref="D59:D60"/>
    <mergeCell ref="D61:D62"/>
    <mergeCell ref="D63:D64"/>
    <mergeCell ref="D57:D58"/>
    <mergeCell ref="N3:N6"/>
    <mergeCell ref="G3:G6"/>
    <mergeCell ref="H3:H6"/>
    <mergeCell ref="I3:I6"/>
    <mergeCell ref="J3:J6"/>
    <mergeCell ref="K3:K6"/>
    <mergeCell ref="M3:M6"/>
    <mergeCell ref="L3:L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100"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4" width="11.75" style="3" customWidth="1"/>
    <col min="15" max="16384" width="9" style="3"/>
  </cols>
  <sheetData>
    <row r="1" spans="1:14" ht="14.25">
      <c r="A1" s="18" t="s">
        <v>669</v>
      </c>
    </row>
    <row r="2" spans="1:14">
      <c r="N2" s="46" t="s">
        <v>153</v>
      </c>
    </row>
    <row r="3" spans="1:14" ht="14.25" customHeight="1">
      <c r="A3" s="238" t="s">
        <v>64</v>
      </c>
      <c r="B3" s="239"/>
      <c r="C3" s="239"/>
      <c r="D3" s="239"/>
      <c r="E3" s="240"/>
      <c r="F3" s="167" t="s">
        <v>130</v>
      </c>
      <c r="G3" s="342" t="s">
        <v>404</v>
      </c>
      <c r="H3" s="214" t="s">
        <v>407</v>
      </c>
      <c r="I3" s="214" t="s">
        <v>402</v>
      </c>
      <c r="J3" s="214" t="s">
        <v>406</v>
      </c>
      <c r="K3" s="214" t="s">
        <v>400</v>
      </c>
      <c r="L3" s="214" t="s">
        <v>405</v>
      </c>
      <c r="M3" s="214" t="s">
        <v>398</v>
      </c>
      <c r="N3" s="214" t="s">
        <v>154</v>
      </c>
    </row>
    <row r="4" spans="1:14" ht="42" customHeight="1">
      <c r="A4" s="241"/>
      <c r="B4" s="242"/>
      <c r="C4" s="242"/>
      <c r="D4" s="242"/>
      <c r="E4" s="243"/>
      <c r="F4" s="168"/>
      <c r="G4" s="343"/>
      <c r="H4" s="227"/>
      <c r="I4" s="227"/>
      <c r="J4" s="227"/>
      <c r="K4" s="227"/>
      <c r="L4" s="227"/>
      <c r="M4" s="227"/>
      <c r="N4" s="227"/>
    </row>
    <row r="5" spans="1:14" ht="14.25" customHeight="1">
      <c r="A5" s="241"/>
      <c r="B5" s="242"/>
      <c r="C5" s="242"/>
      <c r="D5" s="242"/>
      <c r="E5" s="243"/>
      <c r="F5" s="168"/>
      <c r="G5" s="343"/>
      <c r="H5" s="227"/>
      <c r="I5" s="227"/>
      <c r="J5" s="227"/>
      <c r="K5" s="227"/>
      <c r="L5" s="227"/>
      <c r="M5" s="227"/>
      <c r="N5" s="227"/>
    </row>
    <row r="6" spans="1:14" ht="16.5" customHeight="1">
      <c r="A6" s="244"/>
      <c r="B6" s="245"/>
      <c r="C6" s="245"/>
      <c r="D6" s="245"/>
      <c r="E6" s="246"/>
      <c r="F6" s="168"/>
      <c r="G6" s="344"/>
      <c r="H6" s="228"/>
      <c r="I6" s="228"/>
      <c r="J6" s="228"/>
      <c r="K6" s="228"/>
      <c r="L6" s="228"/>
      <c r="M6" s="228"/>
      <c r="N6" s="228"/>
    </row>
    <row r="7" spans="1:14" ht="12" customHeight="1">
      <c r="A7" s="158" t="s">
        <v>50</v>
      </c>
      <c r="B7" s="159"/>
      <c r="C7" s="159"/>
      <c r="D7" s="159"/>
      <c r="E7" s="160"/>
      <c r="F7" s="69">
        <f t="shared" ref="F7:F38" si="0">SUM(G7:N7)</f>
        <v>912</v>
      </c>
      <c r="G7" s="68">
        <f t="shared" ref="G7:N7" si="1">SUM(G9,G11,G13,G15,G17)</f>
        <v>78</v>
      </c>
      <c r="H7" s="41">
        <f t="shared" si="1"/>
        <v>122</v>
      </c>
      <c r="I7" s="41">
        <f t="shared" si="1"/>
        <v>174</v>
      </c>
      <c r="J7" s="41">
        <f t="shared" si="1"/>
        <v>359</v>
      </c>
      <c r="K7" s="41">
        <f t="shared" si="1"/>
        <v>21</v>
      </c>
      <c r="L7" s="41">
        <f t="shared" si="1"/>
        <v>5</v>
      </c>
      <c r="M7" s="41">
        <f t="shared" si="1"/>
        <v>1</v>
      </c>
      <c r="N7" s="41">
        <f t="shared" si="1"/>
        <v>152</v>
      </c>
    </row>
    <row r="8" spans="1:14" ht="12" customHeight="1">
      <c r="A8" s="161"/>
      <c r="B8" s="162"/>
      <c r="C8" s="162"/>
      <c r="D8" s="162"/>
      <c r="E8" s="163"/>
      <c r="F8" s="70">
        <f t="shared" si="0"/>
        <v>1</v>
      </c>
      <c r="G8" s="66">
        <f t="shared" ref="G8:N8" si="2">IF(G7=0,0,G7/$F7)</f>
        <v>8.5526315789473686E-2</v>
      </c>
      <c r="H8" s="37">
        <f t="shared" si="2"/>
        <v>0.1337719298245614</v>
      </c>
      <c r="I8" s="37">
        <f t="shared" si="2"/>
        <v>0.19078947368421054</v>
      </c>
      <c r="J8" s="37">
        <f t="shared" si="2"/>
        <v>0.39364035087719296</v>
      </c>
      <c r="K8" s="37">
        <f t="shared" si="2"/>
        <v>2.3026315789473683E-2</v>
      </c>
      <c r="L8" s="37">
        <f t="shared" si="2"/>
        <v>5.4824561403508769E-3</v>
      </c>
      <c r="M8" s="37">
        <f t="shared" si="2"/>
        <v>1.0964912280701754E-3</v>
      </c>
      <c r="N8" s="37">
        <f t="shared" si="2"/>
        <v>0.16666666666666666</v>
      </c>
    </row>
    <row r="9" spans="1:14" ht="12" customHeight="1">
      <c r="A9" s="174" t="s">
        <v>49</v>
      </c>
      <c r="B9" s="232" t="s">
        <v>48</v>
      </c>
      <c r="C9" s="233"/>
      <c r="D9" s="233"/>
      <c r="E9" s="234"/>
      <c r="F9" s="69">
        <f t="shared" si="0"/>
        <v>277</v>
      </c>
      <c r="G9" s="68">
        <v>18</v>
      </c>
      <c r="H9" s="41">
        <v>30</v>
      </c>
      <c r="I9" s="41">
        <v>37</v>
      </c>
      <c r="J9" s="41">
        <v>98</v>
      </c>
      <c r="K9" s="41">
        <v>3</v>
      </c>
      <c r="L9" s="41">
        <v>1</v>
      </c>
      <c r="M9" s="41">
        <v>0</v>
      </c>
      <c r="N9" s="41">
        <v>90</v>
      </c>
    </row>
    <row r="10" spans="1:14" ht="12" customHeight="1">
      <c r="A10" s="175"/>
      <c r="B10" s="235"/>
      <c r="C10" s="236"/>
      <c r="D10" s="236"/>
      <c r="E10" s="237"/>
      <c r="F10" s="70">
        <f t="shared" si="0"/>
        <v>1.0000000000000002</v>
      </c>
      <c r="G10" s="66">
        <f t="shared" ref="G10:N10" si="3">IF(G9=0,0,G9/$F9)</f>
        <v>6.4981949458483748E-2</v>
      </c>
      <c r="H10" s="37">
        <f t="shared" si="3"/>
        <v>0.10830324909747292</v>
      </c>
      <c r="I10" s="37">
        <f t="shared" si="3"/>
        <v>0.13357400722021662</v>
      </c>
      <c r="J10" s="37">
        <f t="shared" si="3"/>
        <v>0.35379061371841153</v>
      </c>
      <c r="K10" s="37">
        <f t="shared" si="3"/>
        <v>1.0830324909747292E-2</v>
      </c>
      <c r="L10" s="37">
        <f t="shared" si="3"/>
        <v>3.6101083032490976E-3</v>
      </c>
      <c r="M10" s="37">
        <f t="shared" si="3"/>
        <v>0</v>
      </c>
      <c r="N10" s="37">
        <f t="shared" si="3"/>
        <v>0.32490974729241878</v>
      </c>
    </row>
    <row r="11" spans="1:14" ht="12" customHeight="1">
      <c r="A11" s="175"/>
      <c r="B11" s="232" t="s">
        <v>47</v>
      </c>
      <c r="C11" s="233"/>
      <c r="D11" s="233"/>
      <c r="E11" s="234"/>
      <c r="F11" s="69">
        <f t="shared" si="0"/>
        <v>147</v>
      </c>
      <c r="G11" s="68">
        <v>5</v>
      </c>
      <c r="H11" s="41">
        <v>19</v>
      </c>
      <c r="I11" s="41">
        <v>33</v>
      </c>
      <c r="J11" s="41">
        <v>64</v>
      </c>
      <c r="K11" s="41">
        <v>3</v>
      </c>
      <c r="L11" s="41">
        <v>1</v>
      </c>
      <c r="M11" s="41">
        <v>0</v>
      </c>
      <c r="N11" s="41">
        <v>22</v>
      </c>
    </row>
    <row r="12" spans="1:14" ht="12" customHeight="1">
      <c r="A12" s="175"/>
      <c r="B12" s="235"/>
      <c r="C12" s="236"/>
      <c r="D12" s="236"/>
      <c r="E12" s="237"/>
      <c r="F12" s="70">
        <f t="shared" si="0"/>
        <v>1</v>
      </c>
      <c r="G12" s="66">
        <f t="shared" ref="G12:N12" si="4">IF(G11=0,0,G11/$F11)</f>
        <v>3.4013605442176874E-2</v>
      </c>
      <c r="H12" s="37">
        <f t="shared" si="4"/>
        <v>0.12925170068027211</v>
      </c>
      <c r="I12" s="37">
        <f t="shared" si="4"/>
        <v>0.22448979591836735</v>
      </c>
      <c r="J12" s="37">
        <f t="shared" si="4"/>
        <v>0.43537414965986393</v>
      </c>
      <c r="K12" s="37">
        <f t="shared" si="4"/>
        <v>2.0408163265306121E-2</v>
      </c>
      <c r="L12" s="37">
        <f t="shared" si="4"/>
        <v>6.8027210884353739E-3</v>
      </c>
      <c r="M12" s="37">
        <f t="shared" si="4"/>
        <v>0</v>
      </c>
      <c r="N12" s="37">
        <f t="shared" si="4"/>
        <v>0.14965986394557823</v>
      </c>
    </row>
    <row r="13" spans="1:14" ht="12" customHeight="1">
      <c r="A13" s="175"/>
      <c r="B13" s="232" t="s">
        <v>46</v>
      </c>
      <c r="C13" s="233"/>
      <c r="D13" s="233"/>
      <c r="E13" s="234"/>
      <c r="F13" s="69">
        <f t="shared" si="0"/>
        <v>222</v>
      </c>
      <c r="G13" s="68">
        <v>19</v>
      </c>
      <c r="H13" s="41">
        <v>26</v>
      </c>
      <c r="I13" s="41">
        <v>46</v>
      </c>
      <c r="J13" s="41">
        <v>99</v>
      </c>
      <c r="K13" s="41">
        <v>6</v>
      </c>
      <c r="L13" s="41">
        <v>1</v>
      </c>
      <c r="M13" s="41">
        <v>1</v>
      </c>
      <c r="N13" s="41">
        <v>24</v>
      </c>
    </row>
    <row r="14" spans="1:14" ht="12" customHeight="1">
      <c r="A14" s="175"/>
      <c r="B14" s="235"/>
      <c r="C14" s="236"/>
      <c r="D14" s="236"/>
      <c r="E14" s="237"/>
      <c r="F14" s="70">
        <f t="shared" si="0"/>
        <v>0.99999999999999978</v>
      </c>
      <c r="G14" s="66">
        <f t="shared" ref="G14:N14" si="5">IF(G13=0,0,G13/$F13)</f>
        <v>8.5585585585585586E-2</v>
      </c>
      <c r="H14" s="37">
        <f t="shared" si="5"/>
        <v>0.11711711711711711</v>
      </c>
      <c r="I14" s="37">
        <f t="shared" si="5"/>
        <v>0.2072072072072072</v>
      </c>
      <c r="J14" s="37">
        <f t="shared" si="5"/>
        <v>0.44594594594594594</v>
      </c>
      <c r="K14" s="37">
        <f t="shared" si="5"/>
        <v>2.7027027027027029E-2</v>
      </c>
      <c r="L14" s="37">
        <f t="shared" si="5"/>
        <v>4.5045045045045045E-3</v>
      </c>
      <c r="M14" s="37">
        <f t="shared" si="5"/>
        <v>4.5045045045045045E-3</v>
      </c>
      <c r="N14" s="37">
        <f t="shared" si="5"/>
        <v>0.10810810810810811</v>
      </c>
    </row>
    <row r="15" spans="1:14" ht="12" customHeight="1">
      <c r="A15" s="175"/>
      <c r="B15" s="232" t="s">
        <v>45</v>
      </c>
      <c r="C15" s="233"/>
      <c r="D15" s="233"/>
      <c r="E15" s="234"/>
      <c r="F15" s="69">
        <f t="shared" si="0"/>
        <v>75</v>
      </c>
      <c r="G15" s="68">
        <v>10</v>
      </c>
      <c r="H15" s="41">
        <v>7</v>
      </c>
      <c r="I15" s="41">
        <v>16</v>
      </c>
      <c r="J15" s="41">
        <v>36</v>
      </c>
      <c r="K15" s="41">
        <v>2</v>
      </c>
      <c r="L15" s="41">
        <v>2</v>
      </c>
      <c r="M15" s="41">
        <v>0</v>
      </c>
      <c r="N15" s="41">
        <v>2</v>
      </c>
    </row>
    <row r="16" spans="1:14" ht="12" customHeight="1">
      <c r="A16" s="175"/>
      <c r="B16" s="235"/>
      <c r="C16" s="236"/>
      <c r="D16" s="236"/>
      <c r="E16" s="237"/>
      <c r="F16" s="70">
        <f t="shared" si="0"/>
        <v>0.99999999999999989</v>
      </c>
      <c r="G16" s="66">
        <f t="shared" ref="G16:N16" si="6">IF(G15=0,0,G15/$F15)</f>
        <v>0.13333333333333333</v>
      </c>
      <c r="H16" s="37">
        <f t="shared" si="6"/>
        <v>9.3333333333333338E-2</v>
      </c>
      <c r="I16" s="37">
        <f t="shared" si="6"/>
        <v>0.21333333333333335</v>
      </c>
      <c r="J16" s="37">
        <f t="shared" si="6"/>
        <v>0.48</v>
      </c>
      <c r="K16" s="37">
        <f t="shared" si="6"/>
        <v>2.6666666666666668E-2</v>
      </c>
      <c r="L16" s="37">
        <f t="shared" si="6"/>
        <v>2.6666666666666668E-2</v>
      </c>
      <c r="M16" s="37">
        <f t="shared" si="6"/>
        <v>0</v>
      </c>
      <c r="N16" s="37">
        <f t="shared" si="6"/>
        <v>2.6666666666666668E-2</v>
      </c>
    </row>
    <row r="17" spans="1:14" ht="12" customHeight="1">
      <c r="A17" s="175"/>
      <c r="B17" s="232" t="s">
        <v>44</v>
      </c>
      <c r="C17" s="233"/>
      <c r="D17" s="233"/>
      <c r="E17" s="234"/>
      <c r="F17" s="69">
        <f t="shared" si="0"/>
        <v>191</v>
      </c>
      <c r="G17" s="68">
        <v>26</v>
      </c>
      <c r="H17" s="41">
        <v>40</v>
      </c>
      <c r="I17" s="41">
        <v>42</v>
      </c>
      <c r="J17" s="41">
        <v>62</v>
      </c>
      <c r="K17" s="41">
        <v>7</v>
      </c>
      <c r="L17" s="41">
        <v>0</v>
      </c>
      <c r="M17" s="41">
        <v>0</v>
      </c>
      <c r="N17" s="41">
        <v>14</v>
      </c>
    </row>
    <row r="18" spans="1:14" ht="12" customHeight="1">
      <c r="A18" s="176"/>
      <c r="B18" s="235"/>
      <c r="C18" s="236"/>
      <c r="D18" s="236"/>
      <c r="E18" s="237"/>
      <c r="F18" s="70">
        <f t="shared" si="0"/>
        <v>1</v>
      </c>
      <c r="G18" s="66">
        <f t="shared" ref="G18:N18" si="7">IF(G17=0,0,G17/$F17)</f>
        <v>0.13612565445026178</v>
      </c>
      <c r="H18" s="37">
        <f t="shared" si="7"/>
        <v>0.20942408376963351</v>
      </c>
      <c r="I18" s="37">
        <f t="shared" si="7"/>
        <v>0.21989528795811519</v>
      </c>
      <c r="J18" s="37">
        <f t="shared" si="7"/>
        <v>0.32460732984293195</v>
      </c>
      <c r="K18" s="37">
        <f t="shared" si="7"/>
        <v>3.6649214659685861E-2</v>
      </c>
      <c r="L18" s="37">
        <f t="shared" si="7"/>
        <v>0</v>
      </c>
      <c r="M18" s="37">
        <f t="shared" si="7"/>
        <v>0</v>
      </c>
      <c r="N18" s="37">
        <f t="shared" si="7"/>
        <v>7.3298429319371722E-2</v>
      </c>
    </row>
    <row r="19" spans="1:14" ht="12" customHeight="1">
      <c r="A19" s="171" t="s">
        <v>43</v>
      </c>
      <c r="B19" s="171" t="s">
        <v>42</v>
      </c>
      <c r="C19" s="43"/>
      <c r="D19" s="219" t="s">
        <v>16</v>
      </c>
      <c r="E19" s="42"/>
      <c r="F19" s="69">
        <f t="shared" si="0"/>
        <v>231</v>
      </c>
      <c r="G19" s="68">
        <f t="shared" ref="G19:N19" si="8">SUM(G21,G23,G25,G27,G29,G31,G33,G35,G37,G39,G41,G43,G45,G47,G49,G51,G53,G55,G57,G59,G61,G63,G65,G67)</f>
        <v>12</v>
      </c>
      <c r="H19" s="41">
        <f t="shared" si="8"/>
        <v>20</v>
      </c>
      <c r="I19" s="41">
        <f t="shared" si="8"/>
        <v>30</v>
      </c>
      <c r="J19" s="41">
        <f t="shared" si="8"/>
        <v>112</v>
      </c>
      <c r="K19" s="41">
        <f t="shared" si="8"/>
        <v>15</v>
      </c>
      <c r="L19" s="41">
        <f t="shared" si="8"/>
        <v>3</v>
      </c>
      <c r="M19" s="41">
        <f t="shared" si="8"/>
        <v>1</v>
      </c>
      <c r="N19" s="41">
        <f t="shared" si="8"/>
        <v>38</v>
      </c>
    </row>
    <row r="20" spans="1:14" ht="12" customHeight="1">
      <c r="A20" s="172"/>
      <c r="B20" s="172"/>
      <c r="C20" s="40"/>
      <c r="D20" s="220"/>
      <c r="E20" s="39"/>
      <c r="F20" s="70">
        <f t="shared" si="0"/>
        <v>1</v>
      </c>
      <c r="G20" s="66">
        <f t="shared" ref="G20:N20" si="9">IF(G19=0,0,G19/$F19)</f>
        <v>5.1948051948051951E-2</v>
      </c>
      <c r="H20" s="37">
        <f t="shared" si="9"/>
        <v>8.6580086580086577E-2</v>
      </c>
      <c r="I20" s="37">
        <f t="shared" si="9"/>
        <v>0.12987012987012986</v>
      </c>
      <c r="J20" s="37">
        <f t="shared" si="9"/>
        <v>0.48484848484848486</v>
      </c>
      <c r="K20" s="37">
        <f t="shared" si="9"/>
        <v>6.4935064935064929E-2</v>
      </c>
      <c r="L20" s="37">
        <f t="shared" si="9"/>
        <v>1.2987012987012988E-2</v>
      </c>
      <c r="M20" s="37">
        <f t="shared" si="9"/>
        <v>4.329004329004329E-3</v>
      </c>
      <c r="N20" s="37">
        <f t="shared" si="9"/>
        <v>0.16450216450216451</v>
      </c>
    </row>
    <row r="21" spans="1:14" ht="12" customHeight="1">
      <c r="A21" s="172"/>
      <c r="B21" s="172"/>
      <c r="C21" s="43"/>
      <c r="D21" s="219" t="s">
        <v>410</v>
      </c>
      <c r="E21" s="42"/>
      <c r="F21" s="69">
        <f t="shared" si="0"/>
        <v>27</v>
      </c>
      <c r="G21" s="68">
        <v>5</v>
      </c>
      <c r="H21" s="41">
        <v>2</v>
      </c>
      <c r="I21" s="41">
        <v>10</v>
      </c>
      <c r="J21" s="41">
        <v>8</v>
      </c>
      <c r="K21" s="41">
        <v>1</v>
      </c>
      <c r="L21" s="41">
        <v>0</v>
      </c>
      <c r="M21" s="41">
        <v>0</v>
      </c>
      <c r="N21" s="41">
        <v>1</v>
      </c>
    </row>
    <row r="22" spans="1:14" ht="12" customHeight="1">
      <c r="A22" s="172"/>
      <c r="B22" s="172"/>
      <c r="C22" s="40"/>
      <c r="D22" s="220"/>
      <c r="E22" s="39"/>
      <c r="F22" s="70">
        <f t="shared" si="0"/>
        <v>0.99999999999999978</v>
      </c>
      <c r="G22" s="66">
        <f t="shared" ref="G22:N22" si="10">IF(G21=0,0,G21/$F21)</f>
        <v>0.18518518518518517</v>
      </c>
      <c r="H22" s="37">
        <f t="shared" si="10"/>
        <v>7.407407407407407E-2</v>
      </c>
      <c r="I22" s="37">
        <f t="shared" si="10"/>
        <v>0.37037037037037035</v>
      </c>
      <c r="J22" s="37">
        <f t="shared" si="10"/>
        <v>0.29629629629629628</v>
      </c>
      <c r="K22" s="37">
        <f t="shared" si="10"/>
        <v>3.7037037037037035E-2</v>
      </c>
      <c r="L22" s="37">
        <f t="shared" si="10"/>
        <v>0</v>
      </c>
      <c r="M22" s="37">
        <f t="shared" si="10"/>
        <v>0</v>
      </c>
      <c r="N22" s="37">
        <f t="shared" si="10"/>
        <v>3.7037037037037035E-2</v>
      </c>
    </row>
    <row r="23" spans="1:14" ht="12" customHeight="1">
      <c r="A23" s="172"/>
      <c r="B23" s="172"/>
      <c r="C23" s="43"/>
      <c r="D23" s="219" t="s">
        <v>411</v>
      </c>
      <c r="E23" s="42"/>
      <c r="F23" s="69">
        <f t="shared" si="0"/>
        <v>4</v>
      </c>
      <c r="G23" s="68">
        <v>0</v>
      </c>
      <c r="H23" s="41">
        <v>1</v>
      </c>
      <c r="I23" s="41">
        <v>2</v>
      </c>
      <c r="J23" s="41">
        <v>1</v>
      </c>
      <c r="K23" s="41">
        <v>0</v>
      </c>
      <c r="L23" s="41">
        <v>0</v>
      </c>
      <c r="M23" s="41">
        <v>0</v>
      </c>
      <c r="N23" s="41">
        <v>0</v>
      </c>
    </row>
    <row r="24" spans="1:14" ht="12" customHeight="1">
      <c r="A24" s="172"/>
      <c r="B24" s="172"/>
      <c r="C24" s="40"/>
      <c r="D24" s="220"/>
      <c r="E24" s="39"/>
      <c r="F24" s="70">
        <f t="shared" si="0"/>
        <v>1</v>
      </c>
      <c r="G24" s="66">
        <f t="shared" ref="G24:N24" si="11">IF(G23=0,0,G23/$F23)</f>
        <v>0</v>
      </c>
      <c r="H24" s="37">
        <f t="shared" si="11"/>
        <v>0.25</v>
      </c>
      <c r="I24" s="37">
        <f t="shared" si="11"/>
        <v>0.5</v>
      </c>
      <c r="J24" s="37">
        <f t="shared" si="11"/>
        <v>0.25</v>
      </c>
      <c r="K24" s="37">
        <f t="shared" si="11"/>
        <v>0</v>
      </c>
      <c r="L24" s="37">
        <f t="shared" si="11"/>
        <v>0</v>
      </c>
      <c r="M24" s="37">
        <f t="shared" si="11"/>
        <v>0</v>
      </c>
      <c r="N24" s="37">
        <f t="shared" si="11"/>
        <v>0</v>
      </c>
    </row>
    <row r="25" spans="1:14" ht="12" customHeight="1">
      <c r="A25" s="172"/>
      <c r="B25" s="172"/>
      <c r="C25" s="43"/>
      <c r="D25" s="225" t="s">
        <v>412</v>
      </c>
      <c r="E25" s="117"/>
      <c r="F25" s="98">
        <f t="shared" si="0"/>
        <v>20</v>
      </c>
      <c r="G25" s="105">
        <v>0</v>
      </c>
      <c r="H25" s="106">
        <v>7</v>
      </c>
      <c r="I25" s="106">
        <v>1</v>
      </c>
      <c r="J25" s="41">
        <v>11</v>
      </c>
      <c r="K25" s="41">
        <v>0</v>
      </c>
      <c r="L25" s="41">
        <v>0</v>
      </c>
      <c r="M25" s="41">
        <v>0</v>
      </c>
      <c r="N25" s="41">
        <v>1</v>
      </c>
    </row>
    <row r="26" spans="1:14" ht="12" customHeight="1">
      <c r="A26" s="172"/>
      <c r="B26" s="172"/>
      <c r="C26" s="40"/>
      <c r="D26" s="226"/>
      <c r="E26" s="118"/>
      <c r="F26" s="99">
        <f t="shared" si="0"/>
        <v>1</v>
      </c>
      <c r="G26" s="108">
        <f t="shared" ref="G26:N26" si="12">IF(G25=0,0,G25/$F25)</f>
        <v>0</v>
      </c>
      <c r="H26" s="109">
        <f t="shared" ref="G26:N28" si="13">IF(H25=0,0,H25/$F25)</f>
        <v>0.35</v>
      </c>
      <c r="I26" s="109">
        <f t="shared" si="12"/>
        <v>0.05</v>
      </c>
      <c r="J26" s="37">
        <f t="shared" si="12"/>
        <v>0.55000000000000004</v>
      </c>
      <c r="K26" s="37">
        <f t="shared" si="12"/>
        <v>0</v>
      </c>
      <c r="L26" s="37">
        <f t="shared" si="12"/>
        <v>0</v>
      </c>
      <c r="M26" s="37">
        <f t="shared" si="12"/>
        <v>0</v>
      </c>
      <c r="N26" s="37">
        <f t="shared" si="12"/>
        <v>0.05</v>
      </c>
    </row>
    <row r="27" spans="1:14" ht="12" customHeight="1">
      <c r="A27" s="172"/>
      <c r="B27" s="172"/>
      <c r="C27" s="43"/>
      <c r="D27" s="219" t="s">
        <v>413</v>
      </c>
      <c r="E27" s="42"/>
      <c r="F27" s="69">
        <f t="shared" si="0"/>
        <v>2</v>
      </c>
      <c r="G27" s="68">
        <v>0</v>
      </c>
      <c r="H27" s="41">
        <v>0</v>
      </c>
      <c r="I27" s="41">
        <v>0</v>
      </c>
      <c r="J27" s="41">
        <v>2</v>
      </c>
      <c r="K27" s="41">
        <v>0</v>
      </c>
      <c r="L27" s="41">
        <v>0</v>
      </c>
      <c r="M27" s="41">
        <v>0</v>
      </c>
      <c r="N27" s="41">
        <v>0</v>
      </c>
    </row>
    <row r="28" spans="1:14" ht="12" customHeight="1">
      <c r="A28" s="172"/>
      <c r="B28" s="172"/>
      <c r="C28" s="40"/>
      <c r="D28" s="220"/>
      <c r="E28" s="39"/>
      <c r="F28" s="70">
        <f t="shared" si="0"/>
        <v>1</v>
      </c>
      <c r="G28" s="66">
        <f t="shared" si="13"/>
        <v>0</v>
      </c>
      <c r="H28" s="37">
        <f t="shared" si="13"/>
        <v>0</v>
      </c>
      <c r="I28" s="37">
        <f t="shared" si="13"/>
        <v>0</v>
      </c>
      <c r="J28" s="37">
        <f t="shared" si="13"/>
        <v>1</v>
      </c>
      <c r="K28" s="37">
        <f t="shared" si="13"/>
        <v>0</v>
      </c>
      <c r="L28" s="37">
        <f t="shared" si="13"/>
        <v>0</v>
      </c>
      <c r="M28" s="37">
        <f t="shared" si="13"/>
        <v>0</v>
      </c>
      <c r="N28" s="37">
        <f t="shared" si="13"/>
        <v>0</v>
      </c>
    </row>
    <row r="29" spans="1:14" ht="12" customHeight="1">
      <c r="A29" s="172"/>
      <c r="B29" s="172"/>
      <c r="C29" s="43"/>
      <c r="D29" s="219" t="s">
        <v>414</v>
      </c>
      <c r="E29" s="42"/>
      <c r="F29" s="69">
        <f t="shared" si="0"/>
        <v>5</v>
      </c>
      <c r="G29" s="68">
        <v>0</v>
      </c>
      <c r="H29" s="41">
        <v>0</v>
      </c>
      <c r="I29" s="41">
        <v>1</v>
      </c>
      <c r="J29" s="41">
        <v>3</v>
      </c>
      <c r="K29" s="41">
        <v>0</v>
      </c>
      <c r="L29" s="41">
        <v>1</v>
      </c>
      <c r="M29" s="41">
        <v>0</v>
      </c>
      <c r="N29" s="41">
        <v>0</v>
      </c>
    </row>
    <row r="30" spans="1:14" ht="12" customHeight="1">
      <c r="A30" s="172"/>
      <c r="B30" s="172"/>
      <c r="C30" s="40"/>
      <c r="D30" s="220"/>
      <c r="E30" s="39"/>
      <c r="F30" s="70">
        <f t="shared" si="0"/>
        <v>1</v>
      </c>
      <c r="G30" s="66">
        <f t="shared" ref="G30:N30" si="14">IF(G29=0,0,G29/$F29)</f>
        <v>0</v>
      </c>
      <c r="H30" s="37">
        <f t="shared" si="14"/>
        <v>0</v>
      </c>
      <c r="I30" s="37">
        <f t="shared" si="14"/>
        <v>0.2</v>
      </c>
      <c r="J30" s="37">
        <f t="shared" si="14"/>
        <v>0.6</v>
      </c>
      <c r="K30" s="37">
        <f t="shared" si="14"/>
        <v>0</v>
      </c>
      <c r="L30" s="37">
        <f t="shared" si="14"/>
        <v>0.2</v>
      </c>
      <c r="M30" s="37">
        <f t="shared" si="14"/>
        <v>0</v>
      </c>
      <c r="N30" s="37">
        <f t="shared" si="14"/>
        <v>0</v>
      </c>
    </row>
    <row r="31" spans="1:14" ht="12" customHeight="1">
      <c r="A31" s="172"/>
      <c r="B31" s="172"/>
      <c r="C31" s="43"/>
      <c r="D31" s="219" t="s">
        <v>415</v>
      </c>
      <c r="E31" s="42"/>
      <c r="F31" s="69">
        <f t="shared" si="0"/>
        <v>1</v>
      </c>
      <c r="G31" s="68">
        <v>0</v>
      </c>
      <c r="H31" s="41">
        <v>0</v>
      </c>
      <c r="I31" s="41">
        <v>0</v>
      </c>
      <c r="J31" s="41">
        <v>1</v>
      </c>
      <c r="K31" s="41">
        <v>0</v>
      </c>
      <c r="L31" s="41">
        <v>0</v>
      </c>
      <c r="M31" s="41">
        <v>0</v>
      </c>
      <c r="N31" s="41">
        <v>0</v>
      </c>
    </row>
    <row r="32" spans="1:14" ht="12" customHeight="1">
      <c r="A32" s="172"/>
      <c r="B32" s="172"/>
      <c r="C32" s="40"/>
      <c r="D32" s="220"/>
      <c r="E32" s="39"/>
      <c r="F32" s="70">
        <f t="shared" si="0"/>
        <v>1</v>
      </c>
      <c r="G32" s="66">
        <f t="shared" ref="G32:N32" si="15">IF(G31=0,0,G31/$F31)</f>
        <v>0</v>
      </c>
      <c r="H32" s="37">
        <f t="shared" si="15"/>
        <v>0</v>
      </c>
      <c r="I32" s="37">
        <f t="shared" si="15"/>
        <v>0</v>
      </c>
      <c r="J32" s="37">
        <f t="shared" si="15"/>
        <v>1</v>
      </c>
      <c r="K32" s="37">
        <f t="shared" si="15"/>
        <v>0</v>
      </c>
      <c r="L32" s="37">
        <f t="shared" si="15"/>
        <v>0</v>
      </c>
      <c r="M32" s="37">
        <f t="shared" si="15"/>
        <v>0</v>
      </c>
      <c r="N32" s="37">
        <f t="shared" si="15"/>
        <v>0</v>
      </c>
    </row>
    <row r="33" spans="1:14" ht="12" customHeight="1">
      <c r="A33" s="172"/>
      <c r="B33" s="172"/>
      <c r="C33" s="43"/>
      <c r="D33" s="219" t="s">
        <v>416</v>
      </c>
      <c r="E33" s="42"/>
      <c r="F33" s="69">
        <f t="shared" si="0"/>
        <v>5</v>
      </c>
      <c r="G33" s="68">
        <v>0</v>
      </c>
      <c r="H33" s="41">
        <v>0</v>
      </c>
      <c r="I33" s="41">
        <v>1</v>
      </c>
      <c r="J33" s="41">
        <v>3</v>
      </c>
      <c r="K33" s="41">
        <v>0</v>
      </c>
      <c r="L33" s="41">
        <v>0</v>
      </c>
      <c r="M33" s="41">
        <v>0</v>
      </c>
      <c r="N33" s="41">
        <v>1</v>
      </c>
    </row>
    <row r="34" spans="1:14" ht="12" customHeight="1">
      <c r="A34" s="172"/>
      <c r="B34" s="172"/>
      <c r="C34" s="40"/>
      <c r="D34" s="220"/>
      <c r="E34" s="39"/>
      <c r="F34" s="70">
        <f t="shared" si="0"/>
        <v>1</v>
      </c>
      <c r="G34" s="66">
        <f t="shared" ref="G34:N34" si="16">IF(G33=0,0,G33/$F33)</f>
        <v>0</v>
      </c>
      <c r="H34" s="37">
        <f t="shared" si="16"/>
        <v>0</v>
      </c>
      <c r="I34" s="37">
        <f t="shared" si="16"/>
        <v>0.2</v>
      </c>
      <c r="J34" s="37">
        <f t="shared" si="16"/>
        <v>0.6</v>
      </c>
      <c r="K34" s="37">
        <f t="shared" si="16"/>
        <v>0</v>
      </c>
      <c r="L34" s="37">
        <f t="shared" si="16"/>
        <v>0</v>
      </c>
      <c r="M34" s="37">
        <f t="shared" si="16"/>
        <v>0</v>
      </c>
      <c r="N34" s="37">
        <f t="shared" si="16"/>
        <v>0.2</v>
      </c>
    </row>
    <row r="35" spans="1:14" ht="12" customHeight="1">
      <c r="A35" s="172"/>
      <c r="B35" s="172"/>
      <c r="C35" s="43"/>
      <c r="D35" s="219" t="s">
        <v>417</v>
      </c>
      <c r="E35" s="42"/>
      <c r="F35" s="69">
        <f t="shared" si="0"/>
        <v>11</v>
      </c>
      <c r="G35" s="68">
        <v>0</v>
      </c>
      <c r="H35" s="41">
        <v>2</v>
      </c>
      <c r="I35" s="41">
        <v>1</v>
      </c>
      <c r="J35" s="41">
        <v>6</v>
      </c>
      <c r="K35" s="41">
        <v>0</v>
      </c>
      <c r="L35" s="41">
        <v>0</v>
      </c>
      <c r="M35" s="41">
        <v>0</v>
      </c>
      <c r="N35" s="41">
        <v>2</v>
      </c>
    </row>
    <row r="36" spans="1:14" ht="12" customHeight="1">
      <c r="A36" s="172"/>
      <c r="B36" s="172"/>
      <c r="C36" s="40"/>
      <c r="D36" s="220"/>
      <c r="E36" s="39"/>
      <c r="F36" s="70">
        <f t="shared" si="0"/>
        <v>1</v>
      </c>
      <c r="G36" s="66">
        <f t="shared" ref="G36:N36" si="17">IF(G35=0,0,G35/$F35)</f>
        <v>0</v>
      </c>
      <c r="H36" s="37">
        <f t="shared" si="17"/>
        <v>0.18181818181818182</v>
      </c>
      <c r="I36" s="37">
        <f t="shared" si="17"/>
        <v>9.0909090909090912E-2</v>
      </c>
      <c r="J36" s="37">
        <f t="shared" si="17"/>
        <v>0.54545454545454541</v>
      </c>
      <c r="K36" s="37">
        <f t="shared" si="17"/>
        <v>0</v>
      </c>
      <c r="L36" s="37">
        <f t="shared" si="17"/>
        <v>0</v>
      </c>
      <c r="M36" s="37">
        <f t="shared" si="17"/>
        <v>0</v>
      </c>
      <c r="N36" s="37">
        <f t="shared" si="17"/>
        <v>0.18181818181818182</v>
      </c>
    </row>
    <row r="37" spans="1:14" ht="12" customHeight="1">
      <c r="A37" s="172"/>
      <c r="B37" s="172"/>
      <c r="C37" s="43"/>
      <c r="D37" s="219" t="s">
        <v>418</v>
      </c>
      <c r="E37" s="42"/>
      <c r="F37" s="69">
        <f t="shared" si="0"/>
        <v>1</v>
      </c>
      <c r="G37" s="68">
        <v>0</v>
      </c>
      <c r="H37" s="41">
        <v>0</v>
      </c>
      <c r="I37" s="41">
        <v>0</v>
      </c>
      <c r="J37" s="41">
        <v>0</v>
      </c>
      <c r="K37" s="41">
        <v>0</v>
      </c>
      <c r="L37" s="41">
        <v>0</v>
      </c>
      <c r="M37" s="41">
        <v>0</v>
      </c>
      <c r="N37" s="41">
        <v>1</v>
      </c>
    </row>
    <row r="38" spans="1:14" ht="12" customHeight="1">
      <c r="A38" s="172"/>
      <c r="B38" s="172"/>
      <c r="C38" s="40"/>
      <c r="D38" s="220"/>
      <c r="E38" s="39"/>
      <c r="F38" s="70">
        <f t="shared" si="0"/>
        <v>1</v>
      </c>
      <c r="G38" s="66">
        <f t="shared" ref="G38:N38" si="18">IF(G37=0,0,G37/$F37)</f>
        <v>0</v>
      </c>
      <c r="H38" s="37">
        <f t="shared" si="18"/>
        <v>0</v>
      </c>
      <c r="I38" s="37">
        <f t="shared" si="18"/>
        <v>0</v>
      </c>
      <c r="J38" s="37">
        <f t="shared" si="18"/>
        <v>0</v>
      </c>
      <c r="K38" s="37">
        <f t="shared" si="18"/>
        <v>0</v>
      </c>
      <c r="L38" s="37">
        <f t="shared" si="18"/>
        <v>0</v>
      </c>
      <c r="M38" s="37">
        <f t="shared" si="18"/>
        <v>0</v>
      </c>
      <c r="N38" s="37">
        <f t="shared" si="18"/>
        <v>1</v>
      </c>
    </row>
    <row r="39" spans="1:14" ht="12" customHeight="1">
      <c r="A39" s="172"/>
      <c r="B39" s="172"/>
      <c r="C39" s="43"/>
      <c r="D39" s="219" t="s">
        <v>419</v>
      </c>
      <c r="E39" s="42"/>
      <c r="F39" s="69">
        <f t="shared" ref="F39:F70" si="19">SUM(G39:N39)</f>
        <v>8</v>
      </c>
      <c r="G39" s="68">
        <v>1</v>
      </c>
      <c r="H39" s="41">
        <v>0</v>
      </c>
      <c r="I39" s="41">
        <v>0</v>
      </c>
      <c r="J39" s="41">
        <v>5</v>
      </c>
      <c r="K39" s="41">
        <v>0</v>
      </c>
      <c r="L39" s="41">
        <v>0</v>
      </c>
      <c r="M39" s="41">
        <v>0</v>
      </c>
      <c r="N39" s="41">
        <v>2</v>
      </c>
    </row>
    <row r="40" spans="1:14" ht="12" customHeight="1">
      <c r="A40" s="172"/>
      <c r="B40" s="172"/>
      <c r="C40" s="40"/>
      <c r="D40" s="220"/>
      <c r="E40" s="39"/>
      <c r="F40" s="70">
        <f t="shared" si="19"/>
        <v>1</v>
      </c>
      <c r="G40" s="66">
        <f t="shared" ref="G40:N40" si="20">IF(G39=0,0,G39/$F39)</f>
        <v>0.125</v>
      </c>
      <c r="H40" s="37">
        <f t="shared" si="20"/>
        <v>0</v>
      </c>
      <c r="I40" s="37">
        <f t="shared" si="20"/>
        <v>0</v>
      </c>
      <c r="J40" s="37">
        <f t="shared" si="20"/>
        <v>0.625</v>
      </c>
      <c r="K40" s="37">
        <f t="shared" si="20"/>
        <v>0</v>
      </c>
      <c r="L40" s="37">
        <f t="shared" si="20"/>
        <v>0</v>
      </c>
      <c r="M40" s="37">
        <f t="shared" si="20"/>
        <v>0</v>
      </c>
      <c r="N40" s="37">
        <f t="shared" si="20"/>
        <v>0.25</v>
      </c>
    </row>
    <row r="41" spans="1:14" ht="12" customHeight="1">
      <c r="A41" s="172"/>
      <c r="B41" s="172"/>
      <c r="C41" s="43"/>
      <c r="D41" s="219" t="s">
        <v>420</v>
      </c>
      <c r="E41" s="42"/>
      <c r="F41" s="69">
        <f t="shared" ref="F41:F42" si="21">SUM(G41:N41)</f>
        <v>1</v>
      </c>
      <c r="G41" s="68">
        <v>0</v>
      </c>
      <c r="H41" s="41">
        <v>0</v>
      </c>
      <c r="I41" s="41">
        <v>0</v>
      </c>
      <c r="J41" s="41">
        <v>0</v>
      </c>
      <c r="K41" s="41">
        <v>0</v>
      </c>
      <c r="L41" s="41">
        <v>0</v>
      </c>
      <c r="M41" s="41">
        <v>0</v>
      </c>
      <c r="N41" s="41">
        <v>1</v>
      </c>
    </row>
    <row r="42" spans="1:14" ht="12" customHeight="1">
      <c r="A42" s="172"/>
      <c r="B42" s="172"/>
      <c r="C42" s="40"/>
      <c r="D42" s="220"/>
      <c r="E42" s="39"/>
      <c r="F42" s="70">
        <f t="shared" si="21"/>
        <v>1</v>
      </c>
      <c r="G42" s="66">
        <f t="shared" ref="G42:N42" si="22">IF(G41=0,0,G41/$F41)</f>
        <v>0</v>
      </c>
      <c r="H42" s="37">
        <f t="shared" si="22"/>
        <v>0</v>
      </c>
      <c r="I42" s="37">
        <f t="shared" si="22"/>
        <v>0</v>
      </c>
      <c r="J42" s="37">
        <f t="shared" si="22"/>
        <v>0</v>
      </c>
      <c r="K42" s="37">
        <f t="shared" si="22"/>
        <v>0</v>
      </c>
      <c r="L42" s="37">
        <f t="shared" si="22"/>
        <v>0</v>
      </c>
      <c r="M42" s="37">
        <f t="shared" si="22"/>
        <v>0</v>
      </c>
      <c r="N42" s="37">
        <f t="shared" si="22"/>
        <v>1</v>
      </c>
    </row>
    <row r="43" spans="1:14" ht="12" customHeight="1">
      <c r="A43" s="172"/>
      <c r="B43" s="172"/>
      <c r="C43" s="43"/>
      <c r="D43" s="219" t="s">
        <v>421</v>
      </c>
      <c r="E43" s="42"/>
      <c r="F43" s="69">
        <f t="shared" si="19"/>
        <v>2</v>
      </c>
      <c r="G43" s="68">
        <v>0</v>
      </c>
      <c r="H43" s="41">
        <v>0</v>
      </c>
      <c r="I43" s="41">
        <v>0</v>
      </c>
      <c r="J43" s="41">
        <v>2</v>
      </c>
      <c r="K43" s="41">
        <v>0</v>
      </c>
      <c r="L43" s="41">
        <v>0</v>
      </c>
      <c r="M43" s="41">
        <v>0</v>
      </c>
      <c r="N43" s="41">
        <v>0</v>
      </c>
    </row>
    <row r="44" spans="1:14" ht="12" customHeight="1">
      <c r="A44" s="172"/>
      <c r="B44" s="172"/>
      <c r="C44" s="40"/>
      <c r="D44" s="220"/>
      <c r="E44" s="39"/>
      <c r="F44" s="70">
        <f t="shared" si="19"/>
        <v>1</v>
      </c>
      <c r="G44" s="66">
        <f t="shared" ref="G44:N44" si="23">IF(G43=0,0,G43/$F43)</f>
        <v>0</v>
      </c>
      <c r="H44" s="37">
        <f t="shared" si="23"/>
        <v>0</v>
      </c>
      <c r="I44" s="37">
        <f t="shared" si="23"/>
        <v>0</v>
      </c>
      <c r="J44" s="37">
        <f t="shared" si="23"/>
        <v>1</v>
      </c>
      <c r="K44" s="37">
        <f t="shared" si="23"/>
        <v>0</v>
      </c>
      <c r="L44" s="37">
        <f t="shared" si="23"/>
        <v>0</v>
      </c>
      <c r="M44" s="37">
        <f t="shared" si="23"/>
        <v>0</v>
      </c>
      <c r="N44" s="37">
        <f t="shared" si="23"/>
        <v>0</v>
      </c>
    </row>
    <row r="45" spans="1:14" ht="12" customHeight="1">
      <c r="A45" s="172"/>
      <c r="B45" s="172"/>
      <c r="C45" s="43"/>
      <c r="D45" s="219" t="s">
        <v>422</v>
      </c>
      <c r="E45" s="42"/>
      <c r="F45" s="69">
        <f t="shared" si="19"/>
        <v>6</v>
      </c>
      <c r="G45" s="68">
        <v>0</v>
      </c>
      <c r="H45" s="41">
        <v>0</v>
      </c>
      <c r="I45" s="41">
        <v>0</v>
      </c>
      <c r="J45" s="41">
        <v>4</v>
      </c>
      <c r="K45" s="41">
        <v>1</v>
      </c>
      <c r="L45" s="41">
        <v>0</v>
      </c>
      <c r="M45" s="41">
        <v>0</v>
      </c>
      <c r="N45" s="41">
        <v>1</v>
      </c>
    </row>
    <row r="46" spans="1:14" ht="12" customHeight="1">
      <c r="A46" s="172"/>
      <c r="B46" s="172"/>
      <c r="C46" s="40"/>
      <c r="D46" s="220"/>
      <c r="E46" s="39"/>
      <c r="F46" s="70">
        <f t="shared" si="19"/>
        <v>0.99999999999999989</v>
      </c>
      <c r="G46" s="66">
        <f t="shared" ref="G46:N46" si="24">IF(G45=0,0,G45/$F45)</f>
        <v>0</v>
      </c>
      <c r="H46" s="37">
        <f t="shared" si="24"/>
        <v>0</v>
      </c>
      <c r="I46" s="37">
        <f t="shared" si="24"/>
        <v>0</v>
      </c>
      <c r="J46" s="37">
        <f t="shared" si="24"/>
        <v>0.66666666666666663</v>
      </c>
      <c r="K46" s="37">
        <f t="shared" si="24"/>
        <v>0.16666666666666666</v>
      </c>
      <c r="L46" s="37">
        <f t="shared" si="24"/>
        <v>0</v>
      </c>
      <c r="M46" s="37">
        <f t="shared" si="24"/>
        <v>0</v>
      </c>
      <c r="N46" s="37">
        <f t="shared" si="24"/>
        <v>0.16666666666666666</v>
      </c>
    </row>
    <row r="47" spans="1:14" ht="12" customHeight="1">
      <c r="A47" s="172"/>
      <c r="B47" s="172"/>
      <c r="C47" s="43"/>
      <c r="D47" s="219" t="s">
        <v>423</v>
      </c>
      <c r="E47" s="42"/>
      <c r="F47" s="69">
        <f t="shared" si="19"/>
        <v>3</v>
      </c>
      <c r="G47" s="68">
        <v>0</v>
      </c>
      <c r="H47" s="41">
        <v>0</v>
      </c>
      <c r="I47" s="41">
        <v>1</v>
      </c>
      <c r="J47" s="41">
        <v>0</v>
      </c>
      <c r="K47" s="41">
        <v>1</v>
      </c>
      <c r="L47" s="41">
        <v>0</v>
      </c>
      <c r="M47" s="41">
        <v>0</v>
      </c>
      <c r="N47" s="41">
        <v>1</v>
      </c>
    </row>
    <row r="48" spans="1:14" ht="12" customHeight="1">
      <c r="A48" s="172"/>
      <c r="B48" s="172"/>
      <c r="C48" s="40"/>
      <c r="D48" s="220"/>
      <c r="E48" s="39"/>
      <c r="F48" s="70">
        <f t="shared" si="19"/>
        <v>1</v>
      </c>
      <c r="G48" s="66">
        <f t="shared" ref="G48:N48" si="25">IF(G47=0,0,G47/$F47)</f>
        <v>0</v>
      </c>
      <c r="H48" s="37">
        <f t="shared" si="25"/>
        <v>0</v>
      </c>
      <c r="I48" s="37">
        <f t="shared" si="25"/>
        <v>0.33333333333333331</v>
      </c>
      <c r="J48" s="37">
        <f t="shared" si="25"/>
        <v>0</v>
      </c>
      <c r="K48" s="37">
        <f t="shared" si="25"/>
        <v>0.33333333333333331</v>
      </c>
      <c r="L48" s="37">
        <f t="shared" si="25"/>
        <v>0</v>
      </c>
      <c r="M48" s="37">
        <f t="shared" si="25"/>
        <v>0</v>
      </c>
      <c r="N48" s="37">
        <f t="shared" si="25"/>
        <v>0.33333333333333331</v>
      </c>
    </row>
    <row r="49" spans="1:14" ht="12" customHeight="1">
      <c r="A49" s="172"/>
      <c r="B49" s="172"/>
      <c r="C49" s="43"/>
      <c r="D49" s="219" t="s">
        <v>424</v>
      </c>
      <c r="E49" s="42"/>
      <c r="F49" s="69">
        <f t="shared" si="19"/>
        <v>5</v>
      </c>
      <c r="G49" s="68">
        <v>1</v>
      </c>
      <c r="H49" s="41">
        <v>0</v>
      </c>
      <c r="I49" s="41">
        <v>0</v>
      </c>
      <c r="J49" s="41">
        <v>1</v>
      </c>
      <c r="K49" s="41">
        <v>0</v>
      </c>
      <c r="L49" s="41">
        <v>1</v>
      </c>
      <c r="M49" s="41">
        <v>0</v>
      </c>
      <c r="N49" s="41">
        <v>2</v>
      </c>
    </row>
    <row r="50" spans="1:14" ht="12" customHeight="1">
      <c r="A50" s="172"/>
      <c r="B50" s="172"/>
      <c r="C50" s="40"/>
      <c r="D50" s="220"/>
      <c r="E50" s="39"/>
      <c r="F50" s="70">
        <f t="shared" si="19"/>
        <v>1</v>
      </c>
      <c r="G50" s="66">
        <f t="shared" ref="G50:N50" si="26">IF(G49=0,0,G49/$F49)</f>
        <v>0.2</v>
      </c>
      <c r="H50" s="37">
        <f t="shared" si="26"/>
        <v>0</v>
      </c>
      <c r="I50" s="37">
        <f t="shared" si="26"/>
        <v>0</v>
      </c>
      <c r="J50" s="37">
        <f t="shared" si="26"/>
        <v>0.2</v>
      </c>
      <c r="K50" s="37">
        <f t="shared" si="26"/>
        <v>0</v>
      </c>
      <c r="L50" s="37">
        <f t="shared" si="26"/>
        <v>0.2</v>
      </c>
      <c r="M50" s="37">
        <f t="shared" si="26"/>
        <v>0</v>
      </c>
      <c r="N50" s="37">
        <f t="shared" si="26"/>
        <v>0.4</v>
      </c>
    </row>
    <row r="51" spans="1:14" ht="12" customHeight="1">
      <c r="A51" s="172"/>
      <c r="B51" s="172"/>
      <c r="C51" s="43"/>
      <c r="D51" s="219" t="s">
        <v>425</v>
      </c>
      <c r="E51" s="42"/>
      <c r="F51" s="69">
        <f t="shared" si="19"/>
        <v>15</v>
      </c>
      <c r="G51" s="68">
        <v>0</v>
      </c>
      <c r="H51" s="41">
        <v>1</v>
      </c>
      <c r="I51" s="41">
        <v>1</v>
      </c>
      <c r="J51" s="41">
        <v>9</v>
      </c>
      <c r="K51" s="41">
        <v>0</v>
      </c>
      <c r="L51" s="41">
        <v>0</v>
      </c>
      <c r="M51" s="41">
        <v>0</v>
      </c>
      <c r="N51" s="41">
        <v>4</v>
      </c>
    </row>
    <row r="52" spans="1:14" ht="12" customHeight="1">
      <c r="A52" s="172"/>
      <c r="B52" s="172"/>
      <c r="C52" s="40"/>
      <c r="D52" s="220"/>
      <c r="E52" s="39"/>
      <c r="F52" s="70">
        <f t="shared" si="19"/>
        <v>1</v>
      </c>
      <c r="G52" s="66">
        <f t="shared" ref="G52:N52" si="27">IF(G51=0,0,G51/$F51)</f>
        <v>0</v>
      </c>
      <c r="H52" s="37">
        <f t="shared" si="27"/>
        <v>6.6666666666666666E-2</v>
      </c>
      <c r="I52" s="37">
        <f t="shared" si="27"/>
        <v>6.6666666666666666E-2</v>
      </c>
      <c r="J52" s="37">
        <f t="shared" si="27"/>
        <v>0.6</v>
      </c>
      <c r="K52" s="37">
        <f t="shared" si="27"/>
        <v>0</v>
      </c>
      <c r="L52" s="37">
        <f t="shared" si="27"/>
        <v>0</v>
      </c>
      <c r="M52" s="37">
        <f t="shared" si="27"/>
        <v>0</v>
      </c>
      <c r="N52" s="37">
        <f t="shared" si="27"/>
        <v>0.26666666666666666</v>
      </c>
    </row>
    <row r="53" spans="1:14" ht="12" customHeight="1">
      <c r="A53" s="172"/>
      <c r="B53" s="172"/>
      <c r="C53" s="43"/>
      <c r="D53" s="219" t="s">
        <v>426</v>
      </c>
      <c r="E53" s="42"/>
      <c r="F53" s="69">
        <f t="shared" si="19"/>
        <v>5</v>
      </c>
      <c r="G53" s="68">
        <v>0</v>
      </c>
      <c r="H53" s="41">
        <v>0</v>
      </c>
      <c r="I53" s="41">
        <v>0</v>
      </c>
      <c r="J53" s="41">
        <v>4</v>
      </c>
      <c r="K53" s="41">
        <v>0</v>
      </c>
      <c r="L53" s="41">
        <v>0</v>
      </c>
      <c r="M53" s="41">
        <v>0</v>
      </c>
      <c r="N53" s="41">
        <v>1</v>
      </c>
    </row>
    <row r="54" spans="1:14" ht="12" customHeight="1">
      <c r="A54" s="172"/>
      <c r="B54" s="172"/>
      <c r="C54" s="40"/>
      <c r="D54" s="220"/>
      <c r="E54" s="39"/>
      <c r="F54" s="70">
        <f t="shared" si="19"/>
        <v>1</v>
      </c>
      <c r="G54" s="66">
        <f t="shared" ref="G54:N54" si="28">IF(G53=0,0,G53/$F53)</f>
        <v>0</v>
      </c>
      <c r="H54" s="37">
        <f t="shared" si="28"/>
        <v>0</v>
      </c>
      <c r="I54" s="37">
        <f t="shared" si="28"/>
        <v>0</v>
      </c>
      <c r="J54" s="37">
        <f t="shared" si="28"/>
        <v>0.8</v>
      </c>
      <c r="K54" s="37">
        <f t="shared" si="28"/>
        <v>0</v>
      </c>
      <c r="L54" s="37">
        <f t="shared" si="28"/>
        <v>0</v>
      </c>
      <c r="M54" s="37">
        <f t="shared" si="28"/>
        <v>0</v>
      </c>
      <c r="N54" s="37">
        <f t="shared" si="28"/>
        <v>0.2</v>
      </c>
    </row>
    <row r="55" spans="1:14" ht="12" customHeight="1">
      <c r="A55" s="172"/>
      <c r="B55" s="172"/>
      <c r="C55" s="43"/>
      <c r="D55" s="219" t="s">
        <v>427</v>
      </c>
      <c r="E55" s="42"/>
      <c r="F55" s="69">
        <f t="shared" si="19"/>
        <v>31</v>
      </c>
      <c r="G55" s="68">
        <v>0</v>
      </c>
      <c r="H55" s="41">
        <v>2</v>
      </c>
      <c r="I55" s="41">
        <v>3</v>
      </c>
      <c r="J55" s="41">
        <v>16</v>
      </c>
      <c r="K55" s="41">
        <v>2</v>
      </c>
      <c r="L55" s="41">
        <v>0</v>
      </c>
      <c r="M55" s="41">
        <v>0</v>
      </c>
      <c r="N55" s="41">
        <v>8</v>
      </c>
    </row>
    <row r="56" spans="1:14" ht="12" customHeight="1">
      <c r="A56" s="172"/>
      <c r="B56" s="172"/>
      <c r="C56" s="40"/>
      <c r="D56" s="220"/>
      <c r="E56" s="39"/>
      <c r="F56" s="70">
        <f t="shared" si="19"/>
        <v>1</v>
      </c>
      <c r="G56" s="66">
        <f t="shared" ref="G56:N56" si="29">IF(G55=0,0,G55/$F55)</f>
        <v>0</v>
      </c>
      <c r="H56" s="37">
        <f t="shared" si="29"/>
        <v>6.4516129032258063E-2</v>
      </c>
      <c r="I56" s="37">
        <f t="shared" si="29"/>
        <v>9.6774193548387094E-2</v>
      </c>
      <c r="J56" s="37">
        <f t="shared" si="29"/>
        <v>0.5161290322580645</v>
      </c>
      <c r="K56" s="37">
        <f t="shared" si="29"/>
        <v>6.4516129032258063E-2</v>
      </c>
      <c r="L56" s="37">
        <f t="shared" si="29"/>
        <v>0</v>
      </c>
      <c r="M56" s="37">
        <f t="shared" si="29"/>
        <v>0</v>
      </c>
      <c r="N56" s="37">
        <f t="shared" si="29"/>
        <v>0.25806451612903225</v>
      </c>
    </row>
    <row r="57" spans="1:14" ht="12" customHeight="1">
      <c r="A57" s="172"/>
      <c r="B57" s="172"/>
      <c r="C57" s="43"/>
      <c r="D57" s="219" t="s">
        <v>428</v>
      </c>
      <c r="E57" s="42"/>
      <c r="F57" s="69">
        <f t="shared" si="19"/>
        <v>10</v>
      </c>
      <c r="G57" s="68">
        <v>0</v>
      </c>
      <c r="H57" s="41">
        <v>1</v>
      </c>
      <c r="I57" s="41">
        <v>0</v>
      </c>
      <c r="J57" s="41">
        <v>5</v>
      </c>
      <c r="K57" s="41">
        <v>1</v>
      </c>
      <c r="L57" s="41">
        <v>1</v>
      </c>
      <c r="M57" s="41">
        <v>0</v>
      </c>
      <c r="N57" s="41">
        <v>2</v>
      </c>
    </row>
    <row r="58" spans="1:14" ht="12" customHeight="1">
      <c r="A58" s="172"/>
      <c r="B58" s="172"/>
      <c r="C58" s="40"/>
      <c r="D58" s="220"/>
      <c r="E58" s="39"/>
      <c r="F58" s="70">
        <f t="shared" si="19"/>
        <v>1</v>
      </c>
      <c r="G58" s="66">
        <f t="shared" ref="G58:N58" si="30">IF(G57=0,0,G57/$F57)</f>
        <v>0</v>
      </c>
      <c r="H58" s="37">
        <f t="shared" si="30"/>
        <v>0.1</v>
      </c>
      <c r="I58" s="37">
        <f t="shared" si="30"/>
        <v>0</v>
      </c>
      <c r="J58" s="37">
        <f t="shared" si="30"/>
        <v>0.5</v>
      </c>
      <c r="K58" s="37">
        <f t="shared" si="30"/>
        <v>0.1</v>
      </c>
      <c r="L58" s="37">
        <f t="shared" si="30"/>
        <v>0.1</v>
      </c>
      <c r="M58" s="37">
        <f t="shared" si="30"/>
        <v>0</v>
      </c>
      <c r="N58" s="37">
        <f t="shared" si="30"/>
        <v>0.2</v>
      </c>
    </row>
    <row r="59" spans="1:14" ht="12.75" customHeight="1">
      <c r="A59" s="172"/>
      <c r="B59" s="172"/>
      <c r="C59" s="43"/>
      <c r="D59" s="219" t="s">
        <v>429</v>
      </c>
      <c r="E59" s="42"/>
      <c r="F59" s="69">
        <f t="shared" si="19"/>
        <v>28</v>
      </c>
      <c r="G59" s="68">
        <v>2</v>
      </c>
      <c r="H59" s="41">
        <v>2</v>
      </c>
      <c r="I59" s="41">
        <v>3</v>
      </c>
      <c r="J59" s="41">
        <v>13</v>
      </c>
      <c r="K59" s="41">
        <v>4</v>
      </c>
      <c r="L59" s="41">
        <v>0</v>
      </c>
      <c r="M59" s="41">
        <v>0</v>
      </c>
      <c r="N59" s="41">
        <v>4</v>
      </c>
    </row>
    <row r="60" spans="1:14" ht="12.75" customHeight="1">
      <c r="A60" s="172"/>
      <c r="B60" s="172"/>
      <c r="C60" s="40"/>
      <c r="D60" s="220"/>
      <c r="E60" s="39"/>
      <c r="F60" s="70">
        <f t="shared" si="19"/>
        <v>1</v>
      </c>
      <c r="G60" s="66">
        <f t="shared" ref="G60:N60" si="31">IF(G59=0,0,G59/$F59)</f>
        <v>7.1428571428571425E-2</v>
      </c>
      <c r="H60" s="37">
        <f t="shared" si="31"/>
        <v>7.1428571428571425E-2</v>
      </c>
      <c r="I60" s="37">
        <f t="shared" si="31"/>
        <v>0.10714285714285714</v>
      </c>
      <c r="J60" s="37">
        <f t="shared" si="31"/>
        <v>0.4642857142857143</v>
      </c>
      <c r="K60" s="37">
        <f t="shared" si="31"/>
        <v>0.14285714285714285</v>
      </c>
      <c r="L60" s="37">
        <f t="shared" si="31"/>
        <v>0</v>
      </c>
      <c r="M60" s="37">
        <f t="shared" si="31"/>
        <v>0</v>
      </c>
      <c r="N60" s="37">
        <f t="shared" si="31"/>
        <v>0.14285714285714285</v>
      </c>
    </row>
    <row r="61" spans="1:14" ht="12" customHeight="1">
      <c r="A61" s="172"/>
      <c r="B61" s="172"/>
      <c r="C61" s="43"/>
      <c r="D61" s="219" t="s">
        <v>21</v>
      </c>
      <c r="E61" s="42"/>
      <c r="F61" s="69">
        <f t="shared" si="19"/>
        <v>13</v>
      </c>
      <c r="G61" s="68">
        <v>1</v>
      </c>
      <c r="H61" s="41">
        <v>0</v>
      </c>
      <c r="I61" s="41">
        <v>2</v>
      </c>
      <c r="J61" s="41">
        <v>4</v>
      </c>
      <c r="K61" s="41">
        <v>3</v>
      </c>
      <c r="L61" s="41">
        <v>0</v>
      </c>
      <c r="M61" s="41">
        <v>0</v>
      </c>
      <c r="N61" s="41">
        <v>3</v>
      </c>
    </row>
    <row r="62" spans="1:14" ht="12" customHeight="1">
      <c r="A62" s="172"/>
      <c r="B62" s="172"/>
      <c r="C62" s="40"/>
      <c r="D62" s="220"/>
      <c r="E62" s="39"/>
      <c r="F62" s="70">
        <f t="shared" si="19"/>
        <v>1.0000000000000002</v>
      </c>
      <c r="G62" s="66">
        <f t="shared" ref="G62:N62" si="32">IF(G61=0,0,G61/$F61)</f>
        <v>7.6923076923076927E-2</v>
      </c>
      <c r="H62" s="37">
        <f t="shared" si="32"/>
        <v>0</v>
      </c>
      <c r="I62" s="37">
        <f t="shared" si="32"/>
        <v>0.15384615384615385</v>
      </c>
      <c r="J62" s="37">
        <f t="shared" si="32"/>
        <v>0.30769230769230771</v>
      </c>
      <c r="K62" s="37">
        <f t="shared" si="32"/>
        <v>0.23076923076923078</v>
      </c>
      <c r="L62" s="37">
        <f t="shared" si="32"/>
        <v>0</v>
      </c>
      <c r="M62" s="37">
        <f t="shared" si="32"/>
        <v>0</v>
      </c>
      <c r="N62" s="37">
        <f t="shared" si="32"/>
        <v>0.23076923076923078</v>
      </c>
    </row>
    <row r="63" spans="1:14" ht="12" customHeight="1">
      <c r="A63" s="172"/>
      <c r="B63" s="172"/>
      <c r="C63" s="43"/>
      <c r="D63" s="219" t="s">
        <v>430</v>
      </c>
      <c r="E63" s="42"/>
      <c r="F63" s="69">
        <f t="shared" si="19"/>
        <v>8</v>
      </c>
      <c r="G63" s="68">
        <v>0</v>
      </c>
      <c r="H63" s="41">
        <v>1</v>
      </c>
      <c r="I63" s="41">
        <v>1</v>
      </c>
      <c r="J63" s="41">
        <v>6</v>
      </c>
      <c r="K63" s="41">
        <v>0</v>
      </c>
      <c r="L63" s="41">
        <v>0</v>
      </c>
      <c r="M63" s="41">
        <v>0</v>
      </c>
      <c r="N63" s="41">
        <v>0</v>
      </c>
    </row>
    <row r="64" spans="1:14" ht="12" customHeight="1">
      <c r="A64" s="172"/>
      <c r="B64" s="172"/>
      <c r="C64" s="40"/>
      <c r="D64" s="220"/>
      <c r="E64" s="39"/>
      <c r="F64" s="70">
        <f t="shared" si="19"/>
        <v>1</v>
      </c>
      <c r="G64" s="66">
        <f t="shared" ref="G64:N64" si="33">IF(G63=0,0,G63/$F63)</f>
        <v>0</v>
      </c>
      <c r="H64" s="37">
        <f t="shared" si="33"/>
        <v>0.125</v>
      </c>
      <c r="I64" s="37">
        <f t="shared" si="33"/>
        <v>0.125</v>
      </c>
      <c r="J64" s="37">
        <f t="shared" si="33"/>
        <v>0.75</v>
      </c>
      <c r="K64" s="37">
        <f t="shared" si="33"/>
        <v>0</v>
      </c>
      <c r="L64" s="37">
        <f t="shared" si="33"/>
        <v>0</v>
      </c>
      <c r="M64" s="37">
        <f t="shared" si="33"/>
        <v>0</v>
      </c>
      <c r="N64" s="37">
        <f t="shared" si="33"/>
        <v>0</v>
      </c>
    </row>
    <row r="65" spans="1:14" ht="12" customHeight="1">
      <c r="A65" s="172"/>
      <c r="B65" s="172"/>
      <c r="C65" s="43"/>
      <c r="D65" s="219" t="s">
        <v>431</v>
      </c>
      <c r="E65" s="42"/>
      <c r="F65" s="69">
        <f t="shared" si="19"/>
        <v>15</v>
      </c>
      <c r="G65" s="68">
        <v>2</v>
      </c>
      <c r="H65" s="41">
        <v>1</v>
      </c>
      <c r="I65" s="41">
        <v>2</v>
      </c>
      <c r="J65" s="41">
        <v>6</v>
      </c>
      <c r="K65" s="41">
        <v>2</v>
      </c>
      <c r="L65" s="41">
        <v>0</v>
      </c>
      <c r="M65" s="41">
        <v>0</v>
      </c>
      <c r="N65" s="41">
        <v>2</v>
      </c>
    </row>
    <row r="66" spans="1:14" ht="12" customHeight="1">
      <c r="A66" s="172"/>
      <c r="B66" s="172"/>
      <c r="C66" s="40"/>
      <c r="D66" s="220"/>
      <c r="E66" s="39"/>
      <c r="F66" s="70">
        <f t="shared" si="19"/>
        <v>1</v>
      </c>
      <c r="G66" s="66">
        <f t="shared" ref="G66:N66" si="34">IF(G65=0,0,G65/$F65)</f>
        <v>0.13333333333333333</v>
      </c>
      <c r="H66" s="37">
        <f t="shared" si="34"/>
        <v>6.6666666666666666E-2</v>
      </c>
      <c r="I66" s="37">
        <f t="shared" si="34"/>
        <v>0.13333333333333333</v>
      </c>
      <c r="J66" s="37">
        <f t="shared" si="34"/>
        <v>0.4</v>
      </c>
      <c r="K66" s="37">
        <f t="shared" si="34"/>
        <v>0.13333333333333333</v>
      </c>
      <c r="L66" s="37">
        <f t="shared" si="34"/>
        <v>0</v>
      </c>
      <c r="M66" s="37">
        <f t="shared" si="34"/>
        <v>0</v>
      </c>
      <c r="N66" s="37">
        <f t="shared" si="34"/>
        <v>0.13333333333333333</v>
      </c>
    </row>
    <row r="67" spans="1:14" ht="12" customHeight="1">
      <c r="A67" s="172"/>
      <c r="B67" s="172"/>
      <c r="C67" s="43"/>
      <c r="D67" s="219" t="s">
        <v>432</v>
      </c>
      <c r="E67" s="42"/>
      <c r="F67" s="69">
        <f t="shared" si="19"/>
        <v>5</v>
      </c>
      <c r="G67" s="68">
        <v>0</v>
      </c>
      <c r="H67" s="41">
        <v>0</v>
      </c>
      <c r="I67" s="41">
        <v>1</v>
      </c>
      <c r="J67" s="41">
        <v>2</v>
      </c>
      <c r="K67" s="41">
        <v>0</v>
      </c>
      <c r="L67" s="41">
        <v>0</v>
      </c>
      <c r="M67" s="41">
        <v>1</v>
      </c>
      <c r="N67" s="41">
        <v>1</v>
      </c>
    </row>
    <row r="68" spans="1:14" ht="12" customHeight="1">
      <c r="A68" s="172"/>
      <c r="B68" s="173"/>
      <c r="C68" s="40"/>
      <c r="D68" s="220"/>
      <c r="E68" s="39"/>
      <c r="F68" s="70">
        <f t="shared" si="19"/>
        <v>1</v>
      </c>
      <c r="G68" s="66">
        <f t="shared" ref="G68:N68" si="35">IF(G67=0,0,G67/$F67)</f>
        <v>0</v>
      </c>
      <c r="H68" s="37">
        <f t="shared" si="35"/>
        <v>0</v>
      </c>
      <c r="I68" s="37">
        <f t="shared" si="35"/>
        <v>0.2</v>
      </c>
      <c r="J68" s="37">
        <f t="shared" si="35"/>
        <v>0.4</v>
      </c>
      <c r="K68" s="37">
        <f t="shared" si="35"/>
        <v>0</v>
      </c>
      <c r="L68" s="37">
        <f t="shared" si="35"/>
        <v>0</v>
      </c>
      <c r="M68" s="37">
        <f t="shared" si="35"/>
        <v>0.2</v>
      </c>
      <c r="N68" s="37">
        <f t="shared" si="35"/>
        <v>0.2</v>
      </c>
    </row>
    <row r="69" spans="1:14" ht="12" customHeight="1">
      <c r="A69" s="172"/>
      <c r="B69" s="171" t="s">
        <v>17</v>
      </c>
      <c r="C69" s="43"/>
      <c r="D69" s="219" t="s">
        <v>16</v>
      </c>
      <c r="E69" s="42"/>
      <c r="F69" s="69">
        <f t="shared" si="19"/>
        <v>681</v>
      </c>
      <c r="G69" s="68">
        <f t="shared" ref="G69:N69" si="36">SUM(G71,G73,G75,G77,G79,G81,G83,G85,G87,G89,G91,G93,G95,G97,G99)</f>
        <v>66</v>
      </c>
      <c r="H69" s="41">
        <f t="shared" si="36"/>
        <v>102</v>
      </c>
      <c r="I69" s="41">
        <f t="shared" si="36"/>
        <v>144</v>
      </c>
      <c r="J69" s="41">
        <f t="shared" si="36"/>
        <v>247</v>
      </c>
      <c r="K69" s="41">
        <f t="shared" si="36"/>
        <v>6</v>
      </c>
      <c r="L69" s="41">
        <f t="shared" si="36"/>
        <v>2</v>
      </c>
      <c r="M69" s="41">
        <f t="shared" si="36"/>
        <v>0</v>
      </c>
      <c r="N69" s="41">
        <f t="shared" si="36"/>
        <v>114</v>
      </c>
    </row>
    <row r="70" spans="1:14" ht="12" customHeight="1">
      <c r="A70" s="172"/>
      <c r="B70" s="172"/>
      <c r="C70" s="40"/>
      <c r="D70" s="220"/>
      <c r="E70" s="39"/>
      <c r="F70" s="70">
        <f t="shared" si="19"/>
        <v>0.99999999999999989</v>
      </c>
      <c r="G70" s="66">
        <f t="shared" ref="G70:N70" si="37">IF(G69=0,0,G69/$F69)</f>
        <v>9.6916299559471369E-2</v>
      </c>
      <c r="H70" s="37">
        <f t="shared" si="37"/>
        <v>0.14977973568281938</v>
      </c>
      <c r="I70" s="37">
        <f t="shared" si="37"/>
        <v>0.21145374449339208</v>
      </c>
      <c r="J70" s="37">
        <f t="shared" si="37"/>
        <v>0.36270190895741555</v>
      </c>
      <c r="K70" s="37">
        <f t="shared" si="37"/>
        <v>8.8105726872246704E-3</v>
      </c>
      <c r="L70" s="37">
        <f t="shared" si="37"/>
        <v>2.936857562408223E-3</v>
      </c>
      <c r="M70" s="37">
        <f t="shared" si="37"/>
        <v>0</v>
      </c>
      <c r="N70" s="37">
        <f t="shared" si="37"/>
        <v>0.16740088105726872</v>
      </c>
    </row>
    <row r="71" spans="1:14" ht="12" customHeight="1">
      <c r="A71" s="172"/>
      <c r="B71" s="172"/>
      <c r="C71" s="43"/>
      <c r="D71" s="219" t="s">
        <v>120</v>
      </c>
      <c r="E71" s="42"/>
      <c r="F71" s="69">
        <f t="shared" ref="F71:F100" si="38">SUM(G71:N71)</f>
        <v>6</v>
      </c>
      <c r="G71" s="68">
        <v>0</v>
      </c>
      <c r="H71" s="41">
        <v>0</v>
      </c>
      <c r="I71" s="41">
        <v>0</v>
      </c>
      <c r="J71" s="41">
        <v>3</v>
      </c>
      <c r="K71" s="41">
        <v>0</v>
      </c>
      <c r="L71" s="41">
        <v>0</v>
      </c>
      <c r="M71" s="41">
        <v>0</v>
      </c>
      <c r="N71" s="41">
        <v>3</v>
      </c>
    </row>
    <row r="72" spans="1:14" ht="12" customHeight="1">
      <c r="A72" s="172"/>
      <c r="B72" s="172"/>
      <c r="C72" s="40"/>
      <c r="D72" s="220"/>
      <c r="E72" s="39"/>
      <c r="F72" s="70">
        <f t="shared" si="38"/>
        <v>1</v>
      </c>
      <c r="G72" s="66">
        <f t="shared" ref="G72:N72" si="39">IF(G71=0,0,G71/$F71)</f>
        <v>0</v>
      </c>
      <c r="H72" s="37">
        <f t="shared" si="39"/>
        <v>0</v>
      </c>
      <c r="I72" s="37">
        <f t="shared" si="39"/>
        <v>0</v>
      </c>
      <c r="J72" s="37">
        <f t="shared" si="39"/>
        <v>0.5</v>
      </c>
      <c r="K72" s="37">
        <f t="shared" si="39"/>
        <v>0</v>
      </c>
      <c r="L72" s="37">
        <f t="shared" si="39"/>
        <v>0</v>
      </c>
      <c r="M72" s="37">
        <f t="shared" si="39"/>
        <v>0</v>
      </c>
      <c r="N72" s="37">
        <f t="shared" si="39"/>
        <v>0.5</v>
      </c>
    </row>
    <row r="73" spans="1:14" ht="12" customHeight="1">
      <c r="A73" s="172"/>
      <c r="B73" s="172"/>
      <c r="C73" s="43"/>
      <c r="D73" s="219" t="s">
        <v>14</v>
      </c>
      <c r="E73" s="42"/>
      <c r="F73" s="69">
        <f t="shared" si="38"/>
        <v>84</v>
      </c>
      <c r="G73" s="68">
        <v>3</v>
      </c>
      <c r="H73" s="41">
        <v>14</v>
      </c>
      <c r="I73" s="41">
        <v>8</v>
      </c>
      <c r="J73" s="41">
        <v>27</v>
      </c>
      <c r="K73" s="41">
        <v>0</v>
      </c>
      <c r="L73" s="41">
        <v>0</v>
      </c>
      <c r="M73" s="41">
        <v>0</v>
      </c>
      <c r="N73" s="41">
        <v>32</v>
      </c>
    </row>
    <row r="74" spans="1:14" ht="12" customHeight="1">
      <c r="A74" s="172"/>
      <c r="B74" s="172"/>
      <c r="C74" s="40"/>
      <c r="D74" s="220"/>
      <c r="E74" s="39"/>
      <c r="F74" s="70">
        <f t="shared" si="38"/>
        <v>1</v>
      </c>
      <c r="G74" s="66">
        <f t="shared" ref="G74:N74" si="40">IF(G73=0,0,G73/$F73)</f>
        <v>3.5714285714285712E-2</v>
      </c>
      <c r="H74" s="37">
        <f t="shared" si="40"/>
        <v>0.16666666666666666</v>
      </c>
      <c r="I74" s="37">
        <f t="shared" si="40"/>
        <v>9.5238095238095233E-2</v>
      </c>
      <c r="J74" s="37">
        <f t="shared" si="40"/>
        <v>0.32142857142857145</v>
      </c>
      <c r="K74" s="37">
        <f t="shared" si="40"/>
        <v>0</v>
      </c>
      <c r="L74" s="37">
        <f t="shared" si="40"/>
        <v>0</v>
      </c>
      <c r="M74" s="37">
        <f t="shared" si="40"/>
        <v>0</v>
      </c>
      <c r="N74" s="37">
        <f t="shared" si="40"/>
        <v>0.38095238095238093</v>
      </c>
    </row>
    <row r="75" spans="1:14" ht="12" customHeight="1">
      <c r="A75" s="172"/>
      <c r="B75" s="172"/>
      <c r="C75" s="43"/>
      <c r="D75" s="219" t="s">
        <v>13</v>
      </c>
      <c r="E75" s="42"/>
      <c r="F75" s="69">
        <f t="shared" si="38"/>
        <v>24</v>
      </c>
      <c r="G75" s="68">
        <v>0</v>
      </c>
      <c r="H75" s="41">
        <v>0</v>
      </c>
      <c r="I75" s="41">
        <v>3</v>
      </c>
      <c r="J75" s="41">
        <v>12</v>
      </c>
      <c r="K75" s="41">
        <v>0</v>
      </c>
      <c r="L75" s="41">
        <v>1</v>
      </c>
      <c r="M75" s="41">
        <v>0</v>
      </c>
      <c r="N75" s="41">
        <v>8</v>
      </c>
    </row>
    <row r="76" spans="1:14" ht="12" customHeight="1">
      <c r="A76" s="172"/>
      <c r="B76" s="172"/>
      <c r="C76" s="40"/>
      <c r="D76" s="220"/>
      <c r="E76" s="39"/>
      <c r="F76" s="70">
        <f t="shared" si="38"/>
        <v>1</v>
      </c>
      <c r="G76" s="66">
        <f t="shared" ref="G76:N76" si="41">IF(G75=0,0,G75/$F75)</f>
        <v>0</v>
      </c>
      <c r="H76" s="37">
        <f t="shared" si="41"/>
        <v>0</v>
      </c>
      <c r="I76" s="37">
        <f t="shared" si="41"/>
        <v>0.125</v>
      </c>
      <c r="J76" s="37">
        <f t="shared" si="41"/>
        <v>0.5</v>
      </c>
      <c r="K76" s="37">
        <f t="shared" si="41"/>
        <v>0</v>
      </c>
      <c r="L76" s="37">
        <f t="shared" si="41"/>
        <v>4.1666666666666664E-2</v>
      </c>
      <c r="M76" s="37">
        <f t="shared" si="41"/>
        <v>0</v>
      </c>
      <c r="N76" s="37">
        <f t="shared" si="41"/>
        <v>0.33333333333333331</v>
      </c>
    </row>
    <row r="77" spans="1:14" ht="12" customHeight="1">
      <c r="A77" s="172"/>
      <c r="B77" s="172"/>
      <c r="C77" s="43"/>
      <c r="D77" s="219" t="s">
        <v>12</v>
      </c>
      <c r="E77" s="42"/>
      <c r="F77" s="69">
        <f t="shared" si="38"/>
        <v>8</v>
      </c>
      <c r="G77" s="68">
        <v>0</v>
      </c>
      <c r="H77" s="41">
        <v>0</v>
      </c>
      <c r="I77" s="41">
        <v>1</v>
      </c>
      <c r="J77" s="41">
        <v>6</v>
      </c>
      <c r="K77" s="41">
        <v>0</v>
      </c>
      <c r="L77" s="41">
        <v>0</v>
      </c>
      <c r="M77" s="41">
        <v>0</v>
      </c>
      <c r="N77" s="41">
        <v>1</v>
      </c>
    </row>
    <row r="78" spans="1:14" ht="12" customHeight="1">
      <c r="A78" s="172"/>
      <c r="B78" s="172"/>
      <c r="C78" s="40"/>
      <c r="D78" s="220"/>
      <c r="E78" s="39"/>
      <c r="F78" s="70">
        <f t="shared" si="38"/>
        <v>1</v>
      </c>
      <c r="G78" s="66">
        <f t="shared" ref="G78:N78" si="42">IF(G77=0,0,G77/$F77)</f>
        <v>0</v>
      </c>
      <c r="H78" s="37">
        <f t="shared" si="42"/>
        <v>0</v>
      </c>
      <c r="I78" s="37">
        <f t="shared" si="42"/>
        <v>0.125</v>
      </c>
      <c r="J78" s="37">
        <f t="shared" si="42"/>
        <v>0.75</v>
      </c>
      <c r="K78" s="37">
        <f t="shared" si="42"/>
        <v>0</v>
      </c>
      <c r="L78" s="37">
        <f t="shared" si="42"/>
        <v>0</v>
      </c>
      <c r="M78" s="37">
        <f t="shared" si="42"/>
        <v>0</v>
      </c>
      <c r="N78" s="37">
        <f t="shared" si="42"/>
        <v>0.125</v>
      </c>
    </row>
    <row r="79" spans="1:14" ht="12" customHeight="1">
      <c r="A79" s="172"/>
      <c r="B79" s="172"/>
      <c r="C79" s="43"/>
      <c r="D79" s="219" t="s">
        <v>11</v>
      </c>
      <c r="E79" s="42"/>
      <c r="F79" s="69">
        <f t="shared" si="38"/>
        <v>33</v>
      </c>
      <c r="G79" s="68">
        <v>4</v>
      </c>
      <c r="H79" s="41">
        <v>2</v>
      </c>
      <c r="I79" s="41">
        <v>6</v>
      </c>
      <c r="J79" s="41">
        <v>11</v>
      </c>
      <c r="K79" s="41">
        <v>0</v>
      </c>
      <c r="L79" s="41">
        <v>0</v>
      </c>
      <c r="M79" s="41">
        <v>0</v>
      </c>
      <c r="N79" s="41">
        <v>10</v>
      </c>
    </row>
    <row r="80" spans="1:14" ht="12" customHeight="1">
      <c r="A80" s="172"/>
      <c r="B80" s="172"/>
      <c r="C80" s="40"/>
      <c r="D80" s="220"/>
      <c r="E80" s="39"/>
      <c r="F80" s="70">
        <f t="shared" si="38"/>
        <v>1</v>
      </c>
      <c r="G80" s="66">
        <f t="shared" ref="G80:N80" si="43">IF(G79=0,0,G79/$F79)</f>
        <v>0.12121212121212122</v>
      </c>
      <c r="H80" s="37">
        <f t="shared" si="43"/>
        <v>6.0606060606060608E-2</v>
      </c>
      <c r="I80" s="37">
        <f t="shared" si="43"/>
        <v>0.18181818181818182</v>
      </c>
      <c r="J80" s="37">
        <f t="shared" si="43"/>
        <v>0.33333333333333331</v>
      </c>
      <c r="K80" s="37">
        <f t="shared" si="43"/>
        <v>0</v>
      </c>
      <c r="L80" s="37">
        <f t="shared" si="43"/>
        <v>0</v>
      </c>
      <c r="M80" s="37">
        <f t="shared" si="43"/>
        <v>0</v>
      </c>
      <c r="N80" s="37">
        <f t="shared" si="43"/>
        <v>0.30303030303030304</v>
      </c>
    </row>
    <row r="81" spans="1:14" ht="12" customHeight="1">
      <c r="A81" s="172"/>
      <c r="B81" s="172"/>
      <c r="C81" s="43"/>
      <c r="D81" s="219" t="s">
        <v>10</v>
      </c>
      <c r="E81" s="42"/>
      <c r="F81" s="69">
        <f t="shared" si="38"/>
        <v>184</v>
      </c>
      <c r="G81" s="68">
        <v>25</v>
      </c>
      <c r="H81" s="41">
        <v>26</v>
      </c>
      <c r="I81" s="41">
        <v>39</v>
      </c>
      <c r="J81" s="41">
        <v>70</v>
      </c>
      <c r="K81" s="41">
        <v>1</v>
      </c>
      <c r="L81" s="41">
        <v>0</v>
      </c>
      <c r="M81" s="41">
        <v>0</v>
      </c>
      <c r="N81" s="41">
        <v>23</v>
      </c>
    </row>
    <row r="82" spans="1:14" ht="12" customHeight="1">
      <c r="A82" s="172"/>
      <c r="B82" s="172"/>
      <c r="C82" s="40"/>
      <c r="D82" s="220"/>
      <c r="E82" s="39"/>
      <c r="F82" s="70">
        <f t="shared" si="38"/>
        <v>1</v>
      </c>
      <c r="G82" s="66">
        <f t="shared" ref="G82:N82" si="44">IF(G81=0,0,G81/$F81)</f>
        <v>0.1358695652173913</v>
      </c>
      <c r="H82" s="37">
        <f t="shared" si="44"/>
        <v>0.14130434782608695</v>
      </c>
      <c r="I82" s="37">
        <f t="shared" si="44"/>
        <v>0.21195652173913043</v>
      </c>
      <c r="J82" s="37">
        <f t="shared" si="44"/>
        <v>0.38043478260869568</v>
      </c>
      <c r="K82" s="37">
        <f t="shared" si="44"/>
        <v>5.434782608695652E-3</v>
      </c>
      <c r="L82" s="37">
        <f t="shared" si="44"/>
        <v>0</v>
      </c>
      <c r="M82" s="37">
        <f t="shared" si="44"/>
        <v>0</v>
      </c>
      <c r="N82" s="37">
        <f t="shared" si="44"/>
        <v>0.125</v>
      </c>
    </row>
    <row r="83" spans="1:14" ht="12" customHeight="1">
      <c r="A83" s="172"/>
      <c r="B83" s="172"/>
      <c r="C83" s="43"/>
      <c r="D83" s="219" t="s">
        <v>9</v>
      </c>
      <c r="E83" s="42"/>
      <c r="F83" s="69">
        <f t="shared" si="38"/>
        <v>21</v>
      </c>
      <c r="G83" s="68">
        <v>0</v>
      </c>
      <c r="H83" s="41">
        <v>2</v>
      </c>
      <c r="I83" s="41">
        <v>3</v>
      </c>
      <c r="J83" s="41">
        <v>14</v>
      </c>
      <c r="K83" s="41">
        <v>0</v>
      </c>
      <c r="L83" s="41">
        <v>0</v>
      </c>
      <c r="M83" s="41">
        <v>0</v>
      </c>
      <c r="N83" s="41">
        <v>2</v>
      </c>
    </row>
    <row r="84" spans="1:14" ht="12" customHeight="1">
      <c r="A84" s="172"/>
      <c r="B84" s="172"/>
      <c r="C84" s="40"/>
      <c r="D84" s="220"/>
      <c r="E84" s="39"/>
      <c r="F84" s="70">
        <f t="shared" si="38"/>
        <v>0.99999999999999989</v>
      </c>
      <c r="G84" s="66">
        <f t="shared" ref="G84:N84" si="45">IF(G83=0,0,G83/$F83)</f>
        <v>0</v>
      </c>
      <c r="H84" s="37">
        <f t="shared" si="45"/>
        <v>9.5238095238095233E-2</v>
      </c>
      <c r="I84" s="37">
        <f t="shared" si="45"/>
        <v>0.14285714285714285</v>
      </c>
      <c r="J84" s="37">
        <f t="shared" si="45"/>
        <v>0.66666666666666663</v>
      </c>
      <c r="K84" s="37">
        <f t="shared" si="45"/>
        <v>0</v>
      </c>
      <c r="L84" s="37">
        <f t="shared" si="45"/>
        <v>0</v>
      </c>
      <c r="M84" s="37">
        <f t="shared" si="45"/>
        <v>0</v>
      </c>
      <c r="N84" s="37">
        <f t="shared" si="45"/>
        <v>9.5238095238095233E-2</v>
      </c>
    </row>
    <row r="85" spans="1:14" ht="12" customHeight="1">
      <c r="A85" s="172"/>
      <c r="B85" s="172"/>
      <c r="C85" s="43"/>
      <c r="D85" s="219" t="s">
        <v>8</v>
      </c>
      <c r="E85" s="42"/>
      <c r="F85" s="69">
        <f t="shared" si="38"/>
        <v>8</v>
      </c>
      <c r="G85" s="68">
        <v>0</v>
      </c>
      <c r="H85" s="41">
        <v>2</v>
      </c>
      <c r="I85" s="41">
        <v>1</v>
      </c>
      <c r="J85" s="41">
        <v>4</v>
      </c>
      <c r="K85" s="41">
        <v>0</v>
      </c>
      <c r="L85" s="41">
        <v>0</v>
      </c>
      <c r="M85" s="41">
        <v>0</v>
      </c>
      <c r="N85" s="41">
        <v>1</v>
      </c>
    </row>
    <row r="86" spans="1:14" ht="12" customHeight="1">
      <c r="A86" s="172"/>
      <c r="B86" s="172"/>
      <c r="C86" s="40"/>
      <c r="D86" s="220"/>
      <c r="E86" s="39"/>
      <c r="F86" s="70">
        <f t="shared" si="38"/>
        <v>1</v>
      </c>
      <c r="G86" s="66">
        <f t="shared" ref="G86:N86" si="46">IF(G85=0,0,G85/$F85)</f>
        <v>0</v>
      </c>
      <c r="H86" s="37">
        <f t="shared" si="46"/>
        <v>0.25</v>
      </c>
      <c r="I86" s="37">
        <f t="shared" si="46"/>
        <v>0.125</v>
      </c>
      <c r="J86" s="37">
        <f t="shared" si="46"/>
        <v>0.5</v>
      </c>
      <c r="K86" s="37">
        <f t="shared" si="46"/>
        <v>0</v>
      </c>
      <c r="L86" s="37">
        <f t="shared" si="46"/>
        <v>0</v>
      </c>
      <c r="M86" s="37">
        <f t="shared" si="46"/>
        <v>0</v>
      </c>
      <c r="N86" s="37">
        <f t="shared" si="46"/>
        <v>0.125</v>
      </c>
    </row>
    <row r="87" spans="1:14" ht="13.5" customHeight="1">
      <c r="A87" s="172"/>
      <c r="B87" s="172"/>
      <c r="C87" s="43"/>
      <c r="D87" s="224" t="s">
        <v>119</v>
      </c>
      <c r="E87" s="42"/>
      <c r="F87" s="69">
        <f t="shared" si="38"/>
        <v>19</v>
      </c>
      <c r="G87" s="68">
        <v>0</v>
      </c>
      <c r="H87" s="41">
        <v>2</v>
      </c>
      <c r="I87" s="41">
        <v>1</v>
      </c>
      <c r="J87" s="41">
        <v>8</v>
      </c>
      <c r="K87" s="41">
        <v>0</v>
      </c>
      <c r="L87" s="41">
        <v>0</v>
      </c>
      <c r="M87" s="41">
        <v>0</v>
      </c>
      <c r="N87" s="41">
        <v>8</v>
      </c>
    </row>
    <row r="88" spans="1:14" ht="13.5" customHeight="1">
      <c r="A88" s="172"/>
      <c r="B88" s="172"/>
      <c r="C88" s="40"/>
      <c r="D88" s="220"/>
      <c r="E88" s="39"/>
      <c r="F88" s="70">
        <f t="shared" si="38"/>
        <v>1</v>
      </c>
      <c r="G88" s="66">
        <f t="shared" ref="G88:N88" si="47">IF(G87=0,0,G87/$F87)</f>
        <v>0</v>
      </c>
      <c r="H88" s="37">
        <f t="shared" si="47"/>
        <v>0.10526315789473684</v>
      </c>
      <c r="I88" s="37">
        <f t="shared" si="47"/>
        <v>5.2631578947368418E-2</v>
      </c>
      <c r="J88" s="37">
        <f t="shared" si="47"/>
        <v>0.42105263157894735</v>
      </c>
      <c r="K88" s="37">
        <f t="shared" si="47"/>
        <v>0</v>
      </c>
      <c r="L88" s="37">
        <f t="shared" si="47"/>
        <v>0</v>
      </c>
      <c r="M88" s="37">
        <f t="shared" si="47"/>
        <v>0</v>
      </c>
      <c r="N88" s="37">
        <f t="shared" si="47"/>
        <v>0.42105263157894735</v>
      </c>
    </row>
    <row r="89" spans="1:14" ht="12" customHeight="1">
      <c r="A89" s="172"/>
      <c r="B89" s="172"/>
      <c r="C89" s="43"/>
      <c r="D89" s="219" t="s">
        <v>6</v>
      </c>
      <c r="E89" s="42"/>
      <c r="F89" s="69">
        <f t="shared" si="38"/>
        <v>45</v>
      </c>
      <c r="G89" s="68">
        <v>7</v>
      </c>
      <c r="H89" s="41">
        <v>14</v>
      </c>
      <c r="I89" s="41">
        <v>15</v>
      </c>
      <c r="J89" s="41">
        <v>5</v>
      </c>
      <c r="K89" s="41">
        <v>1</v>
      </c>
      <c r="L89" s="41">
        <v>0</v>
      </c>
      <c r="M89" s="41">
        <v>0</v>
      </c>
      <c r="N89" s="41">
        <v>3</v>
      </c>
    </row>
    <row r="90" spans="1:14" ht="12" customHeight="1">
      <c r="A90" s="172"/>
      <c r="B90" s="172"/>
      <c r="C90" s="40"/>
      <c r="D90" s="220"/>
      <c r="E90" s="39"/>
      <c r="F90" s="70">
        <f t="shared" si="38"/>
        <v>1.0000000000000002</v>
      </c>
      <c r="G90" s="66">
        <f t="shared" ref="G90:N90" si="48">IF(G89=0,0,G89/$F89)</f>
        <v>0.15555555555555556</v>
      </c>
      <c r="H90" s="37">
        <f t="shared" si="48"/>
        <v>0.31111111111111112</v>
      </c>
      <c r="I90" s="37">
        <f t="shared" si="48"/>
        <v>0.33333333333333331</v>
      </c>
      <c r="J90" s="37">
        <f t="shared" si="48"/>
        <v>0.1111111111111111</v>
      </c>
      <c r="K90" s="37">
        <f t="shared" si="48"/>
        <v>2.2222222222222223E-2</v>
      </c>
      <c r="L90" s="37">
        <f t="shared" si="48"/>
        <v>0</v>
      </c>
      <c r="M90" s="37">
        <f t="shared" si="48"/>
        <v>0</v>
      </c>
      <c r="N90" s="37">
        <f t="shared" si="48"/>
        <v>6.6666666666666666E-2</v>
      </c>
    </row>
    <row r="91" spans="1:14" ht="12" customHeight="1">
      <c r="A91" s="172"/>
      <c r="B91" s="172"/>
      <c r="C91" s="43"/>
      <c r="D91" s="219" t="s">
        <v>5</v>
      </c>
      <c r="E91" s="42"/>
      <c r="F91" s="69">
        <f t="shared" si="38"/>
        <v>16</v>
      </c>
      <c r="G91" s="68">
        <v>1</v>
      </c>
      <c r="H91" s="41">
        <v>6</v>
      </c>
      <c r="I91" s="41">
        <v>3</v>
      </c>
      <c r="J91" s="41">
        <v>5</v>
      </c>
      <c r="K91" s="41">
        <v>1</v>
      </c>
      <c r="L91" s="41">
        <v>0</v>
      </c>
      <c r="M91" s="41">
        <v>0</v>
      </c>
      <c r="N91" s="41">
        <v>0</v>
      </c>
    </row>
    <row r="92" spans="1:14" ht="12" customHeight="1">
      <c r="A92" s="172"/>
      <c r="B92" s="172"/>
      <c r="C92" s="40"/>
      <c r="D92" s="220"/>
      <c r="E92" s="39"/>
      <c r="F92" s="70">
        <f t="shared" si="38"/>
        <v>1</v>
      </c>
      <c r="G92" s="66">
        <f t="shared" ref="G92:N92" si="49">IF(G91=0,0,G91/$F91)</f>
        <v>6.25E-2</v>
      </c>
      <c r="H92" s="37">
        <f t="shared" si="49"/>
        <v>0.375</v>
      </c>
      <c r="I92" s="37">
        <f t="shared" si="49"/>
        <v>0.1875</v>
      </c>
      <c r="J92" s="37">
        <f t="shared" si="49"/>
        <v>0.3125</v>
      </c>
      <c r="K92" s="37">
        <f t="shared" si="49"/>
        <v>6.25E-2</v>
      </c>
      <c r="L92" s="37">
        <f t="shared" si="49"/>
        <v>0</v>
      </c>
      <c r="M92" s="37">
        <f t="shared" si="49"/>
        <v>0</v>
      </c>
      <c r="N92" s="37">
        <f t="shared" si="49"/>
        <v>0</v>
      </c>
    </row>
    <row r="93" spans="1:14" ht="12" customHeight="1">
      <c r="A93" s="172"/>
      <c r="B93" s="172"/>
      <c r="C93" s="43"/>
      <c r="D93" s="219" t="s">
        <v>4</v>
      </c>
      <c r="E93" s="42"/>
      <c r="F93" s="69">
        <f t="shared" si="38"/>
        <v>19</v>
      </c>
      <c r="G93" s="68">
        <v>0</v>
      </c>
      <c r="H93" s="41">
        <v>0</v>
      </c>
      <c r="I93" s="41">
        <v>5</v>
      </c>
      <c r="J93" s="41">
        <v>12</v>
      </c>
      <c r="K93" s="41">
        <v>0</v>
      </c>
      <c r="L93" s="41">
        <v>0</v>
      </c>
      <c r="M93" s="41">
        <v>0</v>
      </c>
      <c r="N93" s="41">
        <v>2</v>
      </c>
    </row>
    <row r="94" spans="1:14" ht="12" customHeight="1">
      <c r="A94" s="172"/>
      <c r="B94" s="172"/>
      <c r="C94" s="40"/>
      <c r="D94" s="220"/>
      <c r="E94" s="39"/>
      <c r="F94" s="70">
        <f t="shared" si="38"/>
        <v>0.99999999999999989</v>
      </c>
      <c r="G94" s="66">
        <f t="shared" ref="G94:N94" si="50">IF(G93=0,0,G93/$F93)</f>
        <v>0</v>
      </c>
      <c r="H94" s="37">
        <f t="shared" si="50"/>
        <v>0</v>
      </c>
      <c r="I94" s="37">
        <f t="shared" si="50"/>
        <v>0.26315789473684209</v>
      </c>
      <c r="J94" s="37">
        <f t="shared" si="50"/>
        <v>0.63157894736842102</v>
      </c>
      <c r="K94" s="37">
        <f t="shared" si="50"/>
        <v>0</v>
      </c>
      <c r="L94" s="37">
        <f t="shared" si="50"/>
        <v>0</v>
      </c>
      <c r="M94" s="37">
        <f t="shared" si="50"/>
        <v>0</v>
      </c>
      <c r="N94" s="37">
        <f t="shared" si="50"/>
        <v>0.10526315789473684</v>
      </c>
    </row>
    <row r="95" spans="1:14" ht="12" customHeight="1">
      <c r="A95" s="172"/>
      <c r="B95" s="172"/>
      <c r="C95" s="43"/>
      <c r="D95" s="219" t="s">
        <v>3</v>
      </c>
      <c r="E95" s="42"/>
      <c r="F95" s="69">
        <f t="shared" si="38"/>
        <v>146</v>
      </c>
      <c r="G95" s="68">
        <v>14</v>
      </c>
      <c r="H95" s="41">
        <v>17</v>
      </c>
      <c r="I95" s="41">
        <v>45</v>
      </c>
      <c r="J95" s="41">
        <v>51</v>
      </c>
      <c r="K95" s="41">
        <v>3</v>
      </c>
      <c r="L95" s="41">
        <v>0</v>
      </c>
      <c r="M95" s="41">
        <v>0</v>
      </c>
      <c r="N95" s="41">
        <v>16</v>
      </c>
    </row>
    <row r="96" spans="1:14" ht="12" customHeight="1">
      <c r="A96" s="172"/>
      <c r="B96" s="172"/>
      <c r="C96" s="40"/>
      <c r="D96" s="220"/>
      <c r="E96" s="39"/>
      <c r="F96" s="70">
        <f t="shared" si="38"/>
        <v>0.99999999999999989</v>
      </c>
      <c r="G96" s="66">
        <f t="shared" ref="G96:N96" si="51">IF(G95=0,0,G95/$F95)</f>
        <v>9.5890410958904104E-2</v>
      </c>
      <c r="H96" s="37">
        <f t="shared" si="51"/>
        <v>0.11643835616438356</v>
      </c>
      <c r="I96" s="37">
        <f t="shared" si="51"/>
        <v>0.30821917808219179</v>
      </c>
      <c r="J96" s="37">
        <f t="shared" si="51"/>
        <v>0.34931506849315069</v>
      </c>
      <c r="K96" s="37">
        <f t="shared" si="51"/>
        <v>2.0547945205479451E-2</v>
      </c>
      <c r="L96" s="37">
        <f t="shared" si="51"/>
        <v>0</v>
      </c>
      <c r="M96" s="37">
        <f t="shared" si="51"/>
        <v>0</v>
      </c>
      <c r="N96" s="37">
        <f t="shared" si="51"/>
        <v>0.1095890410958904</v>
      </c>
    </row>
    <row r="97" spans="1:14" ht="12" customHeight="1">
      <c r="A97" s="172"/>
      <c r="B97" s="172"/>
      <c r="C97" s="43"/>
      <c r="D97" s="219" t="s">
        <v>2</v>
      </c>
      <c r="E97" s="42"/>
      <c r="F97" s="69">
        <f t="shared" si="38"/>
        <v>22</v>
      </c>
      <c r="G97" s="68">
        <v>3</v>
      </c>
      <c r="H97" s="41">
        <v>6</v>
      </c>
      <c r="I97" s="41">
        <v>7</v>
      </c>
      <c r="J97" s="41">
        <v>6</v>
      </c>
      <c r="K97" s="41">
        <v>0</v>
      </c>
      <c r="L97" s="41">
        <v>0</v>
      </c>
      <c r="M97" s="41">
        <v>0</v>
      </c>
      <c r="N97" s="41">
        <v>0</v>
      </c>
    </row>
    <row r="98" spans="1:14" ht="12" customHeight="1">
      <c r="A98" s="172"/>
      <c r="B98" s="172"/>
      <c r="C98" s="40"/>
      <c r="D98" s="220"/>
      <c r="E98" s="39"/>
      <c r="F98" s="70">
        <f t="shared" si="38"/>
        <v>1</v>
      </c>
      <c r="G98" s="66">
        <f t="shared" ref="G98:N98" si="52">IF(G97=0,0,G97/$F97)</f>
        <v>0.13636363636363635</v>
      </c>
      <c r="H98" s="37">
        <f t="shared" si="52"/>
        <v>0.27272727272727271</v>
      </c>
      <c r="I98" s="37">
        <f t="shared" si="52"/>
        <v>0.31818181818181818</v>
      </c>
      <c r="J98" s="37">
        <f t="shared" si="52"/>
        <v>0.27272727272727271</v>
      </c>
      <c r="K98" s="37">
        <f t="shared" si="52"/>
        <v>0</v>
      </c>
      <c r="L98" s="37">
        <f t="shared" si="52"/>
        <v>0</v>
      </c>
      <c r="M98" s="37">
        <f t="shared" si="52"/>
        <v>0</v>
      </c>
      <c r="N98" s="37">
        <f t="shared" si="52"/>
        <v>0</v>
      </c>
    </row>
    <row r="99" spans="1:14" ht="12.75" customHeight="1">
      <c r="A99" s="172"/>
      <c r="B99" s="172"/>
      <c r="C99" s="43"/>
      <c r="D99" s="219" t="s">
        <v>1</v>
      </c>
      <c r="E99" s="42"/>
      <c r="F99" s="69">
        <f t="shared" si="38"/>
        <v>46</v>
      </c>
      <c r="G99" s="68">
        <v>9</v>
      </c>
      <c r="H99" s="41">
        <v>11</v>
      </c>
      <c r="I99" s="41">
        <v>7</v>
      </c>
      <c r="J99" s="41">
        <v>13</v>
      </c>
      <c r="K99" s="41">
        <v>0</v>
      </c>
      <c r="L99" s="41">
        <v>1</v>
      </c>
      <c r="M99" s="41">
        <v>0</v>
      </c>
      <c r="N99" s="41">
        <v>5</v>
      </c>
    </row>
    <row r="100" spans="1:14" ht="12.75" customHeight="1">
      <c r="A100" s="173"/>
      <c r="B100" s="173"/>
      <c r="C100" s="40"/>
      <c r="D100" s="220"/>
      <c r="E100" s="39"/>
      <c r="F100" s="67">
        <f t="shared" si="38"/>
        <v>1</v>
      </c>
      <c r="G100" s="66">
        <f t="shared" ref="G100:N100" si="53">IF(G99=0,0,G99/$F99)</f>
        <v>0.19565217391304349</v>
      </c>
      <c r="H100" s="37">
        <f t="shared" si="53"/>
        <v>0.2391304347826087</v>
      </c>
      <c r="I100" s="37">
        <f t="shared" si="53"/>
        <v>0.15217391304347827</v>
      </c>
      <c r="J100" s="37">
        <f t="shared" si="53"/>
        <v>0.28260869565217389</v>
      </c>
      <c r="K100" s="37">
        <f t="shared" si="53"/>
        <v>0</v>
      </c>
      <c r="L100" s="37">
        <f t="shared" si="53"/>
        <v>2.1739130434782608E-2</v>
      </c>
      <c r="M100" s="37">
        <f t="shared" si="53"/>
        <v>0</v>
      </c>
      <c r="N100" s="37">
        <f t="shared" si="53"/>
        <v>0.10869565217391304</v>
      </c>
    </row>
  </sheetData>
  <mergeCells count="61">
    <mergeCell ref="K3:K6"/>
    <mergeCell ref="L3:L6"/>
    <mergeCell ref="M3:M6"/>
    <mergeCell ref="N3:N6"/>
    <mergeCell ref="A7:E8"/>
    <mergeCell ref="A3:E6"/>
    <mergeCell ref="F3:F6"/>
    <mergeCell ref="G3:G6"/>
    <mergeCell ref="H3:H6"/>
    <mergeCell ref="I3:I6"/>
    <mergeCell ref="J3:J6"/>
    <mergeCell ref="B17:E18"/>
    <mergeCell ref="A19:A100"/>
    <mergeCell ref="B19:B68"/>
    <mergeCell ref="D19:D20"/>
    <mergeCell ref="D21:D22"/>
    <mergeCell ref="D23:D24"/>
    <mergeCell ref="D25:D26"/>
    <mergeCell ref="D27:D28"/>
    <mergeCell ref="D29:D30"/>
    <mergeCell ref="D31:D32"/>
    <mergeCell ref="A9:A18"/>
    <mergeCell ref="B9:E10"/>
    <mergeCell ref="B11:E12"/>
    <mergeCell ref="B13:E14"/>
    <mergeCell ref="B15:E16"/>
    <mergeCell ref="D61:D62"/>
    <mergeCell ref="D33:D34"/>
    <mergeCell ref="D35:D36"/>
    <mergeCell ref="D37:D38"/>
    <mergeCell ref="D39:D40"/>
    <mergeCell ref="D41:D42"/>
    <mergeCell ref="D55:D56"/>
    <mergeCell ref="D57:D58"/>
    <mergeCell ref="D59:D60"/>
    <mergeCell ref="D43:D44"/>
    <mergeCell ref="D97:D98"/>
    <mergeCell ref="D63:D64"/>
    <mergeCell ref="D65:D66"/>
    <mergeCell ref="D67:D68"/>
    <mergeCell ref="D45:D46"/>
    <mergeCell ref="D47:D48"/>
    <mergeCell ref="D49:D50"/>
    <mergeCell ref="D51:D52"/>
    <mergeCell ref="D53:D54"/>
    <mergeCell ref="B69:B100"/>
    <mergeCell ref="D69:D70"/>
    <mergeCell ref="D71:D72"/>
    <mergeCell ref="D73:D74"/>
    <mergeCell ref="D75:D76"/>
    <mergeCell ref="D77:D78"/>
    <mergeCell ref="D79:D80"/>
    <mergeCell ref="D95:D96"/>
    <mergeCell ref="D81:D82"/>
    <mergeCell ref="D83:D84"/>
    <mergeCell ref="D85:D86"/>
    <mergeCell ref="D99:D100"/>
    <mergeCell ref="D87:D88"/>
    <mergeCell ref="D89:D90"/>
    <mergeCell ref="D91:D92"/>
    <mergeCell ref="D93:D9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100" formula="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6"/>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4" width="9.125" style="3" customWidth="1"/>
    <col min="15" max="16384" width="9" style="3"/>
  </cols>
  <sheetData>
    <row r="1" spans="1:16" ht="14.25">
      <c r="A1" s="18" t="s">
        <v>660</v>
      </c>
    </row>
    <row r="3" spans="1:16" ht="14.25" customHeight="1">
      <c r="A3" s="158" t="s">
        <v>64</v>
      </c>
      <c r="B3" s="159"/>
      <c r="C3" s="159"/>
      <c r="D3" s="159"/>
      <c r="E3" s="160"/>
      <c r="F3" s="167" t="s">
        <v>130</v>
      </c>
      <c r="G3" s="151" t="s">
        <v>444</v>
      </c>
      <c r="H3" s="347"/>
      <c r="I3" s="151" t="s">
        <v>443</v>
      </c>
      <c r="J3" s="347"/>
      <c r="K3" s="348" t="s">
        <v>445</v>
      </c>
      <c r="L3" s="348"/>
      <c r="M3" s="348" t="s">
        <v>446</v>
      </c>
      <c r="N3" s="348"/>
      <c r="O3" s="6"/>
    </row>
    <row r="4" spans="1:16" ht="59.25" customHeight="1">
      <c r="A4" s="161"/>
      <c r="B4" s="162"/>
      <c r="C4" s="162"/>
      <c r="D4" s="162"/>
      <c r="E4" s="163"/>
      <c r="F4" s="150"/>
      <c r="G4" s="186"/>
      <c r="H4" s="187"/>
      <c r="I4" s="186"/>
      <c r="J4" s="187"/>
      <c r="K4" s="210"/>
      <c r="L4" s="210"/>
      <c r="M4" s="210"/>
      <c r="N4" s="210"/>
    </row>
    <row r="5" spans="1:16" ht="15" customHeight="1">
      <c r="A5" s="161"/>
      <c r="B5" s="162"/>
      <c r="C5" s="162"/>
      <c r="D5" s="162"/>
      <c r="E5" s="163"/>
      <c r="F5" s="150"/>
      <c r="G5" s="151" t="s">
        <v>52</v>
      </c>
      <c r="H5" s="153" t="s">
        <v>51</v>
      </c>
      <c r="I5" s="151" t="s">
        <v>52</v>
      </c>
      <c r="J5" s="153" t="s">
        <v>51</v>
      </c>
      <c r="K5" s="151" t="s">
        <v>52</v>
      </c>
      <c r="L5" s="153" t="s">
        <v>51</v>
      </c>
      <c r="M5" s="345" t="s">
        <v>52</v>
      </c>
      <c r="N5" s="153" t="s">
        <v>51</v>
      </c>
    </row>
    <row r="6" spans="1:16" ht="15" customHeight="1">
      <c r="A6" s="164"/>
      <c r="B6" s="165"/>
      <c r="C6" s="165"/>
      <c r="D6" s="165"/>
      <c r="E6" s="166"/>
      <c r="F6" s="150"/>
      <c r="G6" s="152"/>
      <c r="H6" s="154"/>
      <c r="I6" s="152"/>
      <c r="J6" s="154"/>
      <c r="K6" s="152"/>
      <c r="L6" s="154"/>
      <c r="M6" s="346"/>
      <c r="N6" s="154"/>
    </row>
    <row r="7" spans="1:16" ht="23.1" customHeight="1">
      <c r="A7" s="155" t="s">
        <v>50</v>
      </c>
      <c r="B7" s="156"/>
      <c r="C7" s="156"/>
      <c r="D7" s="156"/>
      <c r="E7" s="157"/>
      <c r="F7" s="10">
        <f t="shared" ref="F7:F53" si="0">SUM(G7,I7,K7,M7)</f>
        <v>912</v>
      </c>
      <c r="G7" s="9">
        <f>SUM(G8:G12)</f>
        <v>348</v>
      </c>
      <c r="H7" s="8">
        <f t="shared" ref="H7:H53" si="1">IF(G7=0,0,G7/$F7*100)</f>
        <v>38.15789473684211</v>
      </c>
      <c r="I7" s="9">
        <f>SUM(I8:I12)</f>
        <v>289</v>
      </c>
      <c r="J7" s="8">
        <f t="shared" ref="J7:J53" si="2">IF(I7=0,0,I7/$F7*100)</f>
        <v>31.688596491228072</v>
      </c>
      <c r="K7" s="9">
        <f>SUM(K8:K12)</f>
        <v>240</v>
      </c>
      <c r="L7" s="8">
        <f t="shared" ref="L7:L53" si="3">IF(K7=0,0,K7/$F7*100)</f>
        <v>26.315789473684209</v>
      </c>
      <c r="M7" s="9">
        <f>SUM(M8:M12)</f>
        <v>35</v>
      </c>
      <c r="N7" s="8">
        <f t="shared" ref="N7:N53" si="4">IF(M7=0,0,M7/$F7*100)</f>
        <v>3.8377192982456143</v>
      </c>
      <c r="P7" s="54"/>
    </row>
    <row r="8" spans="1:16" ht="23.1" customHeight="1">
      <c r="A8" s="174" t="s">
        <v>49</v>
      </c>
      <c r="B8" s="177" t="s">
        <v>48</v>
      </c>
      <c r="C8" s="178"/>
      <c r="D8" s="178"/>
      <c r="E8" s="179"/>
      <c r="F8" s="10">
        <f t="shared" si="0"/>
        <v>277</v>
      </c>
      <c r="G8" s="9">
        <v>54</v>
      </c>
      <c r="H8" s="8">
        <f t="shared" si="1"/>
        <v>19.494584837545126</v>
      </c>
      <c r="I8" s="9">
        <v>71</v>
      </c>
      <c r="J8" s="8">
        <f t="shared" si="2"/>
        <v>25.63176895306859</v>
      </c>
      <c r="K8" s="9">
        <v>130</v>
      </c>
      <c r="L8" s="8">
        <f t="shared" si="3"/>
        <v>46.931407942238266</v>
      </c>
      <c r="M8" s="9">
        <v>22</v>
      </c>
      <c r="N8" s="8">
        <f t="shared" si="4"/>
        <v>7.9422382671480145</v>
      </c>
      <c r="P8" s="54"/>
    </row>
    <row r="9" spans="1:16" ht="23.1" customHeight="1">
      <c r="A9" s="175"/>
      <c r="B9" s="177" t="s">
        <v>47</v>
      </c>
      <c r="C9" s="178"/>
      <c r="D9" s="178"/>
      <c r="E9" s="179"/>
      <c r="F9" s="10">
        <f t="shared" si="0"/>
        <v>147</v>
      </c>
      <c r="G9" s="9">
        <v>53</v>
      </c>
      <c r="H9" s="8">
        <f t="shared" si="1"/>
        <v>36.054421768707485</v>
      </c>
      <c r="I9" s="9">
        <v>50</v>
      </c>
      <c r="J9" s="8">
        <f t="shared" si="2"/>
        <v>34.013605442176868</v>
      </c>
      <c r="K9" s="9">
        <v>37</v>
      </c>
      <c r="L9" s="8">
        <f t="shared" si="3"/>
        <v>25.170068027210885</v>
      </c>
      <c r="M9" s="9">
        <v>7</v>
      </c>
      <c r="N9" s="8">
        <f t="shared" si="4"/>
        <v>4.7619047619047619</v>
      </c>
      <c r="P9" s="54"/>
    </row>
    <row r="10" spans="1:16" ht="23.1" customHeight="1">
      <c r="A10" s="175"/>
      <c r="B10" s="177" t="s">
        <v>46</v>
      </c>
      <c r="C10" s="178"/>
      <c r="D10" s="178"/>
      <c r="E10" s="179"/>
      <c r="F10" s="10">
        <f t="shared" si="0"/>
        <v>222</v>
      </c>
      <c r="G10" s="9">
        <v>116</v>
      </c>
      <c r="H10" s="8">
        <f t="shared" si="1"/>
        <v>52.252252252252248</v>
      </c>
      <c r="I10" s="9">
        <v>66</v>
      </c>
      <c r="J10" s="8">
        <f t="shared" si="2"/>
        <v>29.72972972972973</v>
      </c>
      <c r="K10" s="9">
        <v>38</v>
      </c>
      <c r="L10" s="8">
        <f t="shared" si="3"/>
        <v>17.117117117117118</v>
      </c>
      <c r="M10" s="9">
        <v>2</v>
      </c>
      <c r="N10" s="8">
        <f t="shared" si="4"/>
        <v>0.90090090090090091</v>
      </c>
      <c r="P10" s="54"/>
    </row>
    <row r="11" spans="1:16" ht="23.1" customHeight="1">
      <c r="A11" s="175"/>
      <c r="B11" s="177" t="s">
        <v>45</v>
      </c>
      <c r="C11" s="178"/>
      <c r="D11" s="178"/>
      <c r="E11" s="179"/>
      <c r="F11" s="10">
        <f t="shared" si="0"/>
        <v>75</v>
      </c>
      <c r="G11" s="9">
        <v>39</v>
      </c>
      <c r="H11" s="8">
        <f t="shared" si="1"/>
        <v>52</v>
      </c>
      <c r="I11" s="9">
        <v>22</v>
      </c>
      <c r="J11" s="8">
        <f t="shared" si="2"/>
        <v>29.333333333333332</v>
      </c>
      <c r="K11" s="9">
        <v>13</v>
      </c>
      <c r="L11" s="8">
        <f t="shared" si="3"/>
        <v>17.333333333333336</v>
      </c>
      <c r="M11" s="9">
        <v>1</v>
      </c>
      <c r="N11" s="8">
        <f t="shared" si="4"/>
        <v>1.3333333333333335</v>
      </c>
      <c r="P11" s="54"/>
    </row>
    <row r="12" spans="1:16" ht="23.1" customHeight="1">
      <c r="A12" s="176"/>
      <c r="B12" s="177" t="s">
        <v>44</v>
      </c>
      <c r="C12" s="178"/>
      <c r="D12" s="178"/>
      <c r="E12" s="179"/>
      <c r="F12" s="10">
        <f t="shared" si="0"/>
        <v>191</v>
      </c>
      <c r="G12" s="9">
        <v>86</v>
      </c>
      <c r="H12" s="8">
        <f t="shared" si="1"/>
        <v>45.026178010471199</v>
      </c>
      <c r="I12" s="9">
        <v>80</v>
      </c>
      <c r="J12" s="8">
        <f t="shared" si="2"/>
        <v>41.8848167539267</v>
      </c>
      <c r="K12" s="9">
        <v>22</v>
      </c>
      <c r="L12" s="8">
        <f t="shared" si="3"/>
        <v>11.518324607329843</v>
      </c>
      <c r="M12" s="9">
        <v>3</v>
      </c>
      <c r="N12" s="8">
        <f t="shared" si="4"/>
        <v>1.5706806282722512</v>
      </c>
      <c r="P12" s="54"/>
    </row>
    <row r="13" spans="1:16" ht="23.1" customHeight="1">
      <c r="A13" s="171" t="s">
        <v>43</v>
      </c>
      <c r="B13" s="171" t="s">
        <v>42</v>
      </c>
      <c r="C13" s="13"/>
      <c r="D13" s="14" t="s">
        <v>16</v>
      </c>
      <c r="E13" s="11"/>
      <c r="F13" s="10">
        <f t="shared" si="0"/>
        <v>231</v>
      </c>
      <c r="G13" s="9">
        <f>SUM(G14:G37)</f>
        <v>95</v>
      </c>
      <c r="H13" s="8">
        <f t="shared" si="1"/>
        <v>41.125541125541126</v>
      </c>
      <c r="I13" s="9">
        <f>SUM(I14:I37)</f>
        <v>76</v>
      </c>
      <c r="J13" s="8">
        <f t="shared" si="2"/>
        <v>32.900432900432904</v>
      </c>
      <c r="K13" s="9">
        <f>SUM(K14:K37)</f>
        <v>55</v>
      </c>
      <c r="L13" s="8">
        <f t="shared" si="3"/>
        <v>23.809523809523807</v>
      </c>
      <c r="M13" s="9">
        <f>SUM(M14:M37)</f>
        <v>5</v>
      </c>
      <c r="N13" s="8">
        <f t="shared" si="4"/>
        <v>2.1645021645021645</v>
      </c>
      <c r="P13" s="54"/>
    </row>
    <row r="14" spans="1:16" ht="23.1" customHeight="1">
      <c r="A14" s="172"/>
      <c r="B14" s="172"/>
      <c r="C14" s="13"/>
      <c r="D14" s="14" t="s">
        <v>41</v>
      </c>
      <c r="E14" s="11"/>
      <c r="F14" s="10">
        <f t="shared" si="0"/>
        <v>27</v>
      </c>
      <c r="G14" s="9">
        <v>16</v>
      </c>
      <c r="H14" s="8">
        <f t="shared" si="1"/>
        <v>59.259259259259252</v>
      </c>
      <c r="I14" s="9">
        <v>8</v>
      </c>
      <c r="J14" s="8">
        <f t="shared" si="2"/>
        <v>29.629629629629626</v>
      </c>
      <c r="K14" s="9">
        <v>3</v>
      </c>
      <c r="L14" s="8">
        <f t="shared" si="3"/>
        <v>11.111111111111111</v>
      </c>
      <c r="M14" s="9">
        <v>0</v>
      </c>
      <c r="N14" s="8">
        <f t="shared" si="4"/>
        <v>0</v>
      </c>
      <c r="P14" s="54"/>
    </row>
    <row r="15" spans="1:16" ht="23.1" customHeight="1">
      <c r="A15" s="172"/>
      <c r="B15" s="172"/>
      <c r="C15" s="13"/>
      <c r="D15" s="14" t="s">
        <v>40</v>
      </c>
      <c r="E15" s="11"/>
      <c r="F15" s="10">
        <f t="shared" si="0"/>
        <v>4</v>
      </c>
      <c r="G15" s="9">
        <v>1</v>
      </c>
      <c r="H15" s="8">
        <f t="shared" si="1"/>
        <v>25</v>
      </c>
      <c r="I15" s="9">
        <v>1</v>
      </c>
      <c r="J15" s="8">
        <f t="shared" si="2"/>
        <v>25</v>
      </c>
      <c r="K15" s="9">
        <v>2</v>
      </c>
      <c r="L15" s="8">
        <f t="shared" si="3"/>
        <v>50</v>
      </c>
      <c r="M15" s="9">
        <v>0</v>
      </c>
      <c r="N15" s="8">
        <f t="shared" si="4"/>
        <v>0</v>
      </c>
      <c r="P15" s="54"/>
    </row>
    <row r="16" spans="1:16" ht="23.1" customHeight="1">
      <c r="A16" s="172"/>
      <c r="B16" s="172"/>
      <c r="C16" s="13"/>
      <c r="D16" s="14" t="s">
        <v>39</v>
      </c>
      <c r="E16" s="11"/>
      <c r="F16" s="10">
        <f t="shared" si="0"/>
        <v>20</v>
      </c>
      <c r="G16" s="9">
        <v>10</v>
      </c>
      <c r="H16" s="8">
        <f t="shared" si="1"/>
        <v>50</v>
      </c>
      <c r="I16" s="9">
        <v>5</v>
      </c>
      <c r="J16" s="8">
        <f t="shared" si="2"/>
        <v>25</v>
      </c>
      <c r="K16" s="9">
        <v>5</v>
      </c>
      <c r="L16" s="8">
        <f t="shared" si="3"/>
        <v>25</v>
      </c>
      <c r="M16" s="9">
        <v>0</v>
      </c>
      <c r="N16" s="8">
        <f t="shared" si="4"/>
        <v>0</v>
      </c>
      <c r="P16" s="54"/>
    </row>
    <row r="17" spans="1:16" ht="23.1" customHeight="1">
      <c r="A17" s="172"/>
      <c r="B17" s="172"/>
      <c r="C17" s="13"/>
      <c r="D17" s="14" t="s">
        <v>38</v>
      </c>
      <c r="E17" s="11"/>
      <c r="F17" s="10">
        <f t="shared" si="0"/>
        <v>2</v>
      </c>
      <c r="G17" s="9">
        <v>0</v>
      </c>
      <c r="H17" s="8">
        <f t="shared" si="1"/>
        <v>0</v>
      </c>
      <c r="I17" s="9">
        <v>1</v>
      </c>
      <c r="J17" s="8">
        <f t="shared" si="2"/>
        <v>50</v>
      </c>
      <c r="K17" s="9">
        <v>1</v>
      </c>
      <c r="L17" s="8">
        <f t="shared" si="3"/>
        <v>50</v>
      </c>
      <c r="M17" s="9">
        <v>0</v>
      </c>
      <c r="N17" s="8">
        <f t="shared" si="4"/>
        <v>0</v>
      </c>
      <c r="P17" s="54"/>
    </row>
    <row r="18" spans="1:16" ht="23.1" customHeight="1">
      <c r="A18" s="172"/>
      <c r="B18" s="172"/>
      <c r="C18" s="13"/>
      <c r="D18" s="14" t="s">
        <v>37</v>
      </c>
      <c r="E18" s="11"/>
      <c r="F18" s="10">
        <f t="shared" si="0"/>
        <v>5</v>
      </c>
      <c r="G18" s="9">
        <v>3</v>
      </c>
      <c r="H18" s="8">
        <f t="shared" si="1"/>
        <v>60</v>
      </c>
      <c r="I18" s="9">
        <v>2</v>
      </c>
      <c r="J18" s="8">
        <f t="shared" si="2"/>
        <v>40</v>
      </c>
      <c r="K18" s="9">
        <v>0</v>
      </c>
      <c r="L18" s="8">
        <f t="shared" si="3"/>
        <v>0</v>
      </c>
      <c r="M18" s="9">
        <v>0</v>
      </c>
      <c r="N18" s="8">
        <f t="shared" si="4"/>
        <v>0</v>
      </c>
      <c r="P18" s="54"/>
    </row>
    <row r="19" spans="1:16" ht="23.1" customHeight="1">
      <c r="A19" s="172"/>
      <c r="B19" s="172"/>
      <c r="C19" s="13"/>
      <c r="D19" s="14" t="s">
        <v>36</v>
      </c>
      <c r="E19" s="11"/>
      <c r="F19" s="10">
        <f t="shared" si="0"/>
        <v>1</v>
      </c>
      <c r="G19" s="9">
        <v>1</v>
      </c>
      <c r="H19" s="8">
        <f t="shared" si="1"/>
        <v>100</v>
      </c>
      <c r="I19" s="9">
        <v>0</v>
      </c>
      <c r="J19" s="8">
        <f t="shared" si="2"/>
        <v>0</v>
      </c>
      <c r="K19" s="9">
        <v>0</v>
      </c>
      <c r="L19" s="8">
        <f t="shared" si="3"/>
        <v>0</v>
      </c>
      <c r="M19" s="9">
        <v>0</v>
      </c>
      <c r="N19" s="8">
        <f t="shared" si="4"/>
        <v>0</v>
      </c>
      <c r="P19" s="54"/>
    </row>
    <row r="20" spans="1:16" ht="23.1" customHeight="1">
      <c r="A20" s="172"/>
      <c r="B20" s="172"/>
      <c r="C20" s="13"/>
      <c r="D20" s="14" t="s">
        <v>35</v>
      </c>
      <c r="E20" s="11"/>
      <c r="F20" s="10">
        <f t="shared" si="0"/>
        <v>5</v>
      </c>
      <c r="G20" s="9">
        <v>2</v>
      </c>
      <c r="H20" s="8">
        <f t="shared" si="1"/>
        <v>40</v>
      </c>
      <c r="I20" s="9">
        <v>0</v>
      </c>
      <c r="J20" s="8">
        <f t="shared" si="2"/>
        <v>0</v>
      </c>
      <c r="K20" s="9">
        <v>3</v>
      </c>
      <c r="L20" s="8">
        <f t="shared" si="3"/>
        <v>60</v>
      </c>
      <c r="M20" s="9">
        <v>0</v>
      </c>
      <c r="N20" s="8">
        <f t="shared" si="4"/>
        <v>0</v>
      </c>
      <c r="P20" s="54"/>
    </row>
    <row r="21" spans="1:16" ht="23.1" customHeight="1">
      <c r="A21" s="172"/>
      <c r="B21" s="172"/>
      <c r="C21" s="13"/>
      <c r="D21" s="14" t="s">
        <v>34</v>
      </c>
      <c r="E21" s="11"/>
      <c r="F21" s="10">
        <f t="shared" si="0"/>
        <v>11</v>
      </c>
      <c r="G21" s="9">
        <v>4</v>
      </c>
      <c r="H21" s="8">
        <f t="shared" si="1"/>
        <v>36.363636363636367</v>
      </c>
      <c r="I21" s="9">
        <v>6</v>
      </c>
      <c r="J21" s="8">
        <f t="shared" si="2"/>
        <v>54.54545454545454</v>
      </c>
      <c r="K21" s="9">
        <v>1</v>
      </c>
      <c r="L21" s="8">
        <f t="shared" si="3"/>
        <v>9.0909090909090917</v>
      </c>
      <c r="M21" s="9">
        <v>0</v>
      </c>
      <c r="N21" s="8">
        <f t="shared" si="4"/>
        <v>0</v>
      </c>
      <c r="P21" s="54"/>
    </row>
    <row r="22" spans="1:16" ht="23.1" customHeight="1">
      <c r="A22" s="172"/>
      <c r="B22" s="172"/>
      <c r="C22" s="13"/>
      <c r="D22" s="14" t="s">
        <v>33</v>
      </c>
      <c r="E22" s="11"/>
      <c r="F22" s="10">
        <f t="shared" si="0"/>
        <v>1</v>
      </c>
      <c r="G22" s="9">
        <v>0</v>
      </c>
      <c r="H22" s="8">
        <f t="shared" si="1"/>
        <v>0</v>
      </c>
      <c r="I22" s="9">
        <v>0</v>
      </c>
      <c r="J22" s="8">
        <f t="shared" si="2"/>
        <v>0</v>
      </c>
      <c r="K22" s="9">
        <v>0</v>
      </c>
      <c r="L22" s="8">
        <f t="shared" si="3"/>
        <v>0</v>
      </c>
      <c r="M22" s="9">
        <v>1</v>
      </c>
      <c r="N22" s="8">
        <f t="shared" si="4"/>
        <v>100</v>
      </c>
      <c r="P22" s="54"/>
    </row>
    <row r="23" spans="1:16" ht="23.1" customHeight="1">
      <c r="A23" s="172"/>
      <c r="B23" s="172"/>
      <c r="C23" s="13"/>
      <c r="D23" s="14" t="s">
        <v>32</v>
      </c>
      <c r="E23" s="11"/>
      <c r="F23" s="10">
        <f t="shared" si="0"/>
        <v>8</v>
      </c>
      <c r="G23" s="9">
        <v>4</v>
      </c>
      <c r="H23" s="8">
        <f t="shared" si="1"/>
        <v>50</v>
      </c>
      <c r="I23" s="9">
        <v>0</v>
      </c>
      <c r="J23" s="8">
        <f t="shared" si="2"/>
        <v>0</v>
      </c>
      <c r="K23" s="9">
        <v>3</v>
      </c>
      <c r="L23" s="8">
        <f t="shared" si="3"/>
        <v>37.5</v>
      </c>
      <c r="M23" s="9">
        <v>1</v>
      </c>
      <c r="N23" s="8">
        <f t="shared" si="4"/>
        <v>12.5</v>
      </c>
      <c r="P23" s="54"/>
    </row>
    <row r="24" spans="1:16" ht="23.1" customHeight="1">
      <c r="A24" s="172"/>
      <c r="B24" s="172"/>
      <c r="C24" s="13"/>
      <c r="D24" s="14" t="s">
        <v>31</v>
      </c>
      <c r="E24" s="11"/>
      <c r="F24" s="10">
        <f t="shared" ref="F24" si="5">SUM(G24,I24,K24,M24)</f>
        <v>1</v>
      </c>
      <c r="G24" s="9">
        <v>0</v>
      </c>
      <c r="H24" s="8">
        <f t="shared" ref="H24" si="6">IF(G24=0,0,G24/$F24*100)</f>
        <v>0</v>
      </c>
      <c r="I24" s="9">
        <v>1</v>
      </c>
      <c r="J24" s="8">
        <f t="shared" ref="J24" si="7">IF(I24=0,0,I24/$F24*100)</f>
        <v>100</v>
      </c>
      <c r="K24" s="9">
        <v>0</v>
      </c>
      <c r="L24" s="8">
        <f t="shared" ref="L24" si="8">IF(K24=0,0,K24/$F24*100)</f>
        <v>0</v>
      </c>
      <c r="M24" s="9">
        <v>0</v>
      </c>
      <c r="N24" s="8">
        <f t="shared" ref="N24" si="9">IF(M24=0,0,M24/$F24*100)</f>
        <v>0</v>
      </c>
      <c r="P24" s="54"/>
    </row>
    <row r="25" spans="1:16" ht="23.1" customHeight="1">
      <c r="A25" s="172"/>
      <c r="B25" s="172"/>
      <c r="C25" s="13"/>
      <c r="D25" s="12" t="s">
        <v>30</v>
      </c>
      <c r="E25" s="11"/>
      <c r="F25" s="10">
        <f t="shared" si="0"/>
        <v>2</v>
      </c>
      <c r="G25" s="9">
        <v>1</v>
      </c>
      <c r="H25" s="8">
        <f t="shared" si="1"/>
        <v>50</v>
      </c>
      <c r="I25" s="9">
        <v>1</v>
      </c>
      <c r="J25" s="8">
        <f t="shared" si="2"/>
        <v>50</v>
      </c>
      <c r="K25" s="9">
        <v>0</v>
      </c>
      <c r="L25" s="8">
        <f t="shared" si="3"/>
        <v>0</v>
      </c>
      <c r="M25" s="9">
        <v>0</v>
      </c>
      <c r="N25" s="8">
        <f t="shared" si="4"/>
        <v>0</v>
      </c>
      <c r="P25" s="54"/>
    </row>
    <row r="26" spans="1:16" ht="23.1" customHeight="1">
      <c r="A26" s="172"/>
      <c r="B26" s="172"/>
      <c r="C26" s="13"/>
      <c r="D26" s="14" t="s">
        <v>29</v>
      </c>
      <c r="E26" s="11"/>
      <c r="F26" s="10">
        <f t="shared" si="0"/>
        <v>6</v>
      </c>
      <c r="G26" s="9">
        <v>4</v>
      </c>
      <c r="H26" s="113">
        <f t="shared" si="1"/>
        <v>66.666666666666657</v>
      </c>
      <c r="I26" s="9">
        <v>0</v>
      </c>
      <c r="J26" s="8">
        <f t="shared" si="2"/>
        <v>0</v>
      </c>
      <c r="K26" s="9">
        <v>2</v>
      </c>
      <c r="L26" s="8">
        <f t="shared" si="3"/>
        <v>33.333333333333329</v>
      </c>
      <c r="M26" s="9">
        <v>0</v>
      </c>
      <c r="N26" s="8">
        <f t="shared" si="4"/>
        <v>0</v>
      </c>
      <c r="P26" s="54"/>
    </row>
    <row r="27" spans="1:16" ht="23.1" customHeight="1">
      <c r="A27" s="172"/>
      <c r="B27" s="172"/>
      <c r="C27" s="13"/>
      <c r="D27" s="14" t="s">
        <v>28</v>
      </c>
      <c r="E27" s="11"/>
      <c r="F27" s="10">
        <f t="shared" si="0"/>
        <v>3</v>
      </c>
      <c r="G27" s="9">
        <v>1</v>
      </c>
      <c r="H27" s="8">
        <f t="shared" si="1"/>
        <v>33.333333333333329</v>
      </c>
      <c r="I27" s="9">
        <v>0</v>
      </c>
      <c r="J27" s="8">
        <f t="shared" si="2"/>
        <v>0</v>
      </c>
      <c r="K27" s="9">
        <v>2</v>
      </c>
      <c r="L27" s="8">
        <f t="shared" si="3"/>
        <v>66.666666666666657</v>
      </c>
      <c r="M27" s="9">
        <v>0</v>
      </c>
      <c r="N27" s="8">
        <f t="shared" si="4"/>
        <v>0</v>
      </c>
      <c r="P27" s="54"/>
    </row>
    <row r="28" spans="1:16" ht="23.1" customHeight="1">
      <c r="A28" s="172"/>
      <c r="B28" s="172"/>
      <c r="C28" s="13"/>
      <c r="D28" s="14" t="s">
        <v>27</v>
      </c>
      <c r="E28" s="11"/>
      <c r="F28" s="10">
        <f t="shared" si="0"/>
        <v>5</v>
      </c>
      <c r="G28" s="9">
        <v>2</v>
      </c>
      <c r="H28" s="8">
        <f t="shared" si="1"/>
        <v>40</v>
      </c>
      <c r="I28" s="9">
        <v>1</v>
      </c>
      <c r="J28" s="8">
        <f t="shared" si="2"/>
        <v>20</v>
      </c>
      <c r="K28" s="9">
        <v>2</v>
      </c>
      <c r="L28" s="8">
        <f t="shared" si="3"/>
        <v>40</v>
      </c>
      <c r="M28" s="9">
        <v>0</v>
      </c>
      <c r="N28" s="8">
        <f t="shared" si="4"/>
        <v>0</v>
      </c>
      <c r="P28" s="54"/>
    </row>
    <row r="29" spans="1:16" ht="23.1" customHeight="1">
      <c r="A29" s="172"/>
      <c r="B29" s="172"/>
      <c r="C29" s="13"/>
      <c r="D29" s="14" t="s">
        <v>26</v>
      </c>
      <c r="E29" s="11"/>
      <c r="F29" s="10">
        <f t="shared" si="0"/>
        <v>15</v>
      </c>
      <c r="G29" s="9">
        <v>7</v>
      </c>
      <c r="H29" s="8">
        <f t="shared" si="1"/>
        <v>46.666666666666664</v>
      </c>
      <c r="I29" s="9">
        <v>6</v>
      </c>
      <c r="J29" s="8">
        <f t="shared" si="2"/>
        <v>40</v>
      </c>
      <c r="K29" s="9">
        <v>2</v>
      </c>
      <c r="L29" s="8">
        <f t="shared" si="3"/>
        <v>13.333333333333334</v>
      </c>
      <c r="M29" s="9">
        <v>0</v>
      </c>
      <c r="N29" s="8">
        <f t="shared" si="4"/>
        <v>0</v>
      </c>
      <c r="P29" s="54"/>
    </row>
    <row r="30" spans="1:16" ht="23.1" customHeight="1">
      <c r="A30" s="172"/>
      <c r="B30" s="172"/>
      <c r="C30" s="13"/>
      <c r="D30" s="14" t="s">
        <v>25</v>
      </c>
      <c r="E30" s="11"/>
      <c r="F30" s="10">
        <f t="shared" si="0"/>
        <v>5</v>
      </c>
      <c r="G30" s="9">
        <v>2</v>
      </c>
      <c r="H30" s="8">
        <f t="shared" si="1"/>
        <v>40</v>
      </c>
      <c r="I30" s="9">
        <v>1</v>
      </c>
      <c r="J30" s="8">
        <f t="shared" si="2"/>
        <v>20</v>
      </c>
      <c r="K30" s="9">
        <v>2</v>
      </c>
      <c r="L30" s="8">
        <f t="shared" si="3"/>
        <v>40</v>
      </c>
      <c r="M30" s="9">
        <v>0</v>
      </c>
      <c r="N30" s="8">
        <f t="shared" si="4"/>
        <v>0</v>
      </c>
      <c r="P30" s="54"/>
    </row>
    <row r="31" spans="1:16" ht="23.1" customHeight="1">
      <c r="A31" s="172"/>
      <c r="B31" s="172"/>
      <c r="C31" s="13"/>
      <c r="D31" s="14" t="s">
        <v>24</v>
      </c>
      <c r="E31" s="11"/>
      <c r="F31" s="10">
        <f t="shared" si="0"/>
        <v>31</v>
      </c>
      <c r="G31" s="9">
        <v>9</v>
      </c>
      <c r="H31" s="8">
        <f t="shared" si="1"/>
        <v>29.032258064516132</v>
      </c>
      <c r="I31" s="9">
        <v>12</v>
      </c>
      <c r="J31" s="8">
        <f t="shared" si="2"/>
        <v>38.70967741935484</v>
      </c>
      <c r="K31" s="9">
        <v>9</v>
      </c>
      <c r="L31" s="8">
        <f t="shared" si="3"/>
        <v>29.032258064516132</v>
      </c>
      <c r="M31" s="9">
        <v>1</v>
      </c>
      <c r="N31" s="8">
        <f t="shared" si="4"/>
        <v>3.225806451612903</v>
      </c>
      <c r="P31" s="54"/>
    </row>
    <row r="32" spans="1:16" ht="23.1" customHeight="1">
      <c r="A32" s="172"/>
      <c r="B32" s="172"/>
      <c r="C32" s="13"/>
      <c r="D32" s="14" t="s">
        <v>23</v>
      </c>
      <c r="E32" s="11"/>
      <c r="F32" s="10">
        <f t="shared" si="0"/>
        <v>10</v>
      </c>
      <c r="G32" s="9">
        <v>2</v>
      </c>
      <c r="H32" s="8">
        <f t="shared" si="1"/>
        <v>20</v>
      </c>
      <c r="I32" s="9">
        <v>6</v>
      </c>
      <c r="J32" s="8">
        <f t="shared" si="2"/>
        <v>60</v>
      </c>
      <c r="K32" s="9">
        <v>2</v>
      </c>
      <c r="L32" s="8">
        <f t="shared" si="3"/>
        <v>20</v>
      </c>
      <c r="M32" s="9">
        <v>0</v>
      </c>
      <c r="N32" s="8">
        <f t="shared" si="4"/>
        <v>0</v>
      </c>
      <c r="P32" s="54"/>
    </row>
    <row r="33" spans="1:16" ht="24" customHeight="1">
      <c r="A33" s="172"/>
      <c r="B33" s="172"/>
      <c r="C33" s="13"/>
      <c r="D33" s="14" t="s">
        <v>22</v>
      </c>
      <c r="E33" s="11"/>
      <c r="F33" s="10">
        <f t="shared" si="0"/>
        <v>28</v>
      </c>
      <c r="G33" s="9">
        <v>10</v>
      </c>
      <c r="H33" s="8">
        <f t="shared" si="1"/>
        <v>35.714285714285715</v>
      </c>
      <c r="I33" s="9">
        <v>11</v>
      </c>
      <c r="J33" s="8">
        <f t="shared" si="2"/>
        <v>39.285714285714285</v>
      </c>
      <c r="K33" s="9">
        <v>6</v>
      </c>
      <c r="L33" s="8">
        <f t="shared" si="3"/>
        <v>21.428571428571427</v>
      </c>
      <c r="M33" s="9">
        <v>1</v>
      </c>
      <c r="N33" s="8">
        <f t="shared" si="4"/>
        <v>3.5714285714285712</v>
      </c>
      <c r="P33" s="54"/>
    </row>
    <row r="34" spans="1:16" ht="23.1" customHeight="1">
      <c r="A34" s="172"/>
      <c r="B34" s="172"/>
      <c r="C34" s="13"/>
      <c r="D34" s="14" t="s">
        <v>21</v>
      </c>
      <c r="E34" s="11"/>
      <c r="F34" s="10">
        <f t="shared" si="0"/>
        <v>13</v>
      </c>
      <c r="G34" s="9">
        <v>6</v>
      </c>
      <c r="H34" s="8">
        <f t="shared" si="1"/>
        <v>46.153846153846153</v>
      </c>
      <c r="I34" s="9">
        <v>3</v>
      </c>
      <c r="J34" s="8">
        <f t="shared" si="2"/>
        <v>23.076923076923077</v>
      </c>
      <c r="K34" s="9">
        <v>3</v>
      </c>
      <c r="L34" s="8">
        <f t="shared" si="3"/>
        <v>23.076923076923077</v>
      </c>
      <c r="M34" s="9">
        <v>1</v>
      </c>
      <c r="N34" s="8">
        <f t="shared" si="4"/>
        <v>7.6923076923076925</v>
      </c>
      <c r="P34" s="54"/>
    </row>
    <row r="35" spans="1:16" ht="23.1" customHeight="1">
      <c r="A35" s="172"/>
      <c r="B35" s="172"/>
      <c r="C35" s="13"/>
      <c r="D35" s="14" t="s">
        <v>20</v>
      </c>
      <c r="E35" s="11"/>
      <c r="F35" s="10">
        <f t="shared" si="0"/>
        <v>8</v>
      </c>
      <c r="G35" s="9">
        <v>2</v>
      </c>
      <c r="H35" s="8">
        <f t="shared" si="1"/>
        <v>25</v>
      </c>
      <c r="I35" s="9">
        <v>2</v>
      </c>
      <c r="J35" s="8">
        <f t="shared" si="2"/>
        <v>25</v>
      </c>
      <c r="K35" s="9">
        <v>4</v>
      </c>
      <c r="L35" s="8">
        <f t="shared" si="3"/>
        <v>50</v>
      </c>
      <c r="M35" s="9">
        <v>0</v>
      </c>
      <c r="N35" s="8">
        <f t="shared" si="4"/>
        <v>0</v>
      </c>
      <c r="P35" s="54"/>
    </row>
    <row r="36" spans="1:16" ht="23.1" customHeight="1">
      <c r="A36" s="172"/>
      <c r="B36" s="172"/>
      <c r="C36" s="13"/>
      <c r="D36" s="14" t="s">
        <v>19</v>
      </c>
      <c r="E36" s="11"/>
      <c r="F36" s="10">
        <f t="shared" si="0"/>
        <v>15</v>
      </c>
      <c r="G36" s="9">
        <v>6</v>
      </c>
      <c r="H36" s="8">
        <f t="shared" si="1"/>
        <v>40</v>
      </c>
      <c r="I36" s="9">
        <v>6</v>
      </c>
      <c r="J36" s="8">
        <f t="shared" si="2"/>
        <v>40</v>
      </c>
      <c r="K36" s="9">
        <v>3</v>
      </c>
      <c r="L36" s="8">
        <f t="shared" si="3"/>
        <v>20</v>
      </c>
      <c r="M36" s="9">
        <v>0</v>
      </c>
      <c r="N36" s="8">
        <f t="shared" si="4"/>
        <v>0</v>
      </c>
      <c r="P36" s="54"/>
    </row>
    <row r="37" spans="1:16" ht="23.1" customHeight="1">
      <c r="A37" s="172"/>
      <c r="B37" s="173"/>
      <c r="C37" s="13"/>
      <c r="D37" s="14" t="s">
        <v>18</v>
      </c>
      <c r="E37" s="11"/>
      <c r="F37" s="10">
        <f t="shared" si="0"/>
        <v>5</v>
      </c>
      <c r="G37" s="9">
        <v>2</v>
      </c>
      <c r="H37" s="8">
        <f t="shared" si="1"/>
        <v>40</v>
      </c>
      <c r="I37" s="9">
        <v>3</v>
      </c>
      <c r="J37" s="8">
        <f t="shared" si="2"/>
        <v>60</v>
      </c>
      <c r="K37" s="9">
        <v>0</v>
      </c>
      <c r="L37" s="8">
        <f t="shared" si="3"/>
        <v>0</v>
      </c>
      <c r="M37" s="9">
        <v>0</v>
      </c>
      <c r="N37" s="8">
        <f t="shared" si="4"/>
        <v>0</v>
      </c>
      <c r="P37" s="54"/>
    </row>
    <row r="38" spans="1:16" ht="23.1" customHeight="1">
      <c r="A38" s="172"/>
      <c r="B38" s="171" t="s">
        <v>17</v>
      </c>
      <c r="C38" s="13"/>
      <c r="D38" s="14" t="s">
        <v>16</v>
      </c>
      <c r="E38" s="11"/>
      <c r="F38" s="10">
        <f t="shared" si="0"/>
        <v>681</v>
      </c>
      <c r="G38" s="9">
        <f>SUM(G39:G53)</f>
        <v>253</v>
      </c>
      <c r="H38" s="8">
        <f t="shared" si="1"/>
        <v>37.151248164464022</v>
      </c>
      <c r="I38" s="9">
        <f>SUM(I39:I53)</f>
        <v>213</v>
      </c>
      <c r="J38" s="8">
        <f t="shared" si="2"/>
        <v>31.277533039647576</v>
      </c>
      <c r="K38" s="9">
        <f>SUM(K39:K53)</f>
        <v>185</v>
      </c>
      <c r="L38" s="8">
        <f t="shared" si="3"/>
        <v>27.165932452276063</v>
      </c>
      <c r="M38" s="9">
        <f>SUM(M39:M53)</f>
        <v>30</v>
      </c>
      <c r="N38" s="8">
        <f t="shared" si="4"/>
        <v>4.4052863436123353</v>
      </c>
      <c r="P38" s="54"/>
    </row>
    <row r="39" spans="1:16" ht="23.1" customHeight="1">
      <c r="A39" s="172"/>
      <c r="B39" s="172"/>
      <c r="C39" s="13"/>
      <c r="D39" s="14" t="s">
        <v>15</v>
      </c>
      <c r="E39" s="11"/>
      <c r="F39" s="10">
        <f t="shared" si="0"/>
        <v>6</v>
      </c>
      <c r="G39" s="9">
        <v>1</v>
      </c>
      <c r="H39" s="8">
        <f t="shared" si="1"/>
        <v>16.666666666666664</v>
      </c>
      <c r="I39" s="9">
        <v>1</v>
      </c>
      <c r="J39" s="8">
        <f t="shared" si="2"/>
        <v>16.666666666666664</v>
      </c>
      <c r="K39" s="9">
        <v>4</v>
      </c>
      <c r="L39" s="8">
        <f t="shared" si="3"/>
        <v>66.666666666666657</v>
      </c>
      <c r="M39" s="9">
        <v>0</v>
      </c>
      <c r="N39" s="8">
        <f t="shared" si="4"/>
        <v>0</v>
      </c>
      <c r="P39" s="54"/>
    </row>
    <row r="40" spans="1:16" ht="23.1" customHeight="1">
      <c r="A40" s="172"/>
      <c r="B40" s="172"/>
      <c r="C40" s="13"/>
      <c r="D40" s="14" t="s">
        <v>14</v>
      </c>
      <c r="E40" s="11"/>
      <c r="F40" s="10">
        <f t="shared" si="0"/>
        <v>84</v>
      </c>
      <c r="G40" s="9">
        <v>21</v>
      </c>
      <c r="H40" s="8">
        <f t="shared" si="1"/>
        <v>25</v>
      </c>
      <c r="I40" s="9">
        <v>23</v>
      </c>
      <c r="J40" s="8">
        <f t="shared" si="2"/>
        <v>27.380952380952383</v>
      </c>
      <c r="K40" s="9">
        <v>31</v>
      </c>
      <c r="L40" s="8">
        <f t="shared" si="3"/>
        <v>36.904761904761905</v>
      </c>
      <c r="M40" s="9">
        <v>9</v>
      </c>
      <c r="N40" s="8">
        <f t="shared" si="4"/>
        <v>10.714285714285714</v>
      </c>
      <c r="P40" s="54"/>
    </row>
    <row r="41" spans="1:16" ht="23.1" customHeight="1">
      <c r="A41" s="172"/>
      <c r="B41" s="172"/>
      <c r="C41" s="13"/>
      <c r="D41" s="14" t="s">
        <v>13</v>
      </c>
      <c r="E41" s="11"/>
      <c r="F41" s="10">
        <f t="shared" si="0"/>
        <v>24</v>
      </c>
      <c r="G41" s="9">
        <v>4</v>
      </c>
      <c r="H41" s="8">
        <f t="shared" si="1"/>
        <v>16.666666666666664</v>
      </c>
      <c r="I41" s="9">
        <v>13</v>
      </c>
      <c r="J41" s="8">
        <f t="shared" si="2"/>
        <v>54.166666666666664</v>
      </c>
      <c r="K41" s="9">
        <v>4</v>
      </c>
      <c r="L41" s="8">
        <f t="shared" si="3"/>
        <v>16.666666666666664</v>
      </c>
      <c r="M41" s="9">
        <v>3</v>
      </c>
      <c r="N41" s="8">
        <f t="shared" si="4"/>
        <v>12.5</v>
      </c>
      <c r="P41" s="54"/>
    </row>
    <row r="42" spans="1:16" ht="23.1" customHeight="1">
      <c r="A42" s="172"/>
      <c r="B42" s="172"/>
      <c r="C42" s="13"/>
      <c r="D42" s="14" t="s">
        <v>12</v>
      </c>
      <c r="E42" s="11"/>
      <c r="F42" s="10">
        <f t="shared" si="0"/>
        <v>8</v>
      </c>
      <c r="G42" s="9">
        <v>3</v>
      </c>
      <c r="H42" s="8">
        <f t="shared" si="1"/>
        <v>37.5</v>
      </c>
      <c r="I42" s="9">
        <v>4</v>
      </c>
      <c r="J42" s="8">
        <f t="shared" si="2"/>
        <v>50</v>
      </c>
      <c r="K42" s="9">
        <v>1</v>
      </c>
      <c r="L42" s="8">
        <f t="shared" si="3"/>
        <v>12.5</v>
      </c>
      <c r="M42" s="9">
        <v>0</v>
      </c>
      <c r="N42" s="8">
        <f t="shared" si="4"/>
        <v>0</v>
      </c>
      <c r="P42" s="54"/>
    </row>
    <row r="43" spans="1:16" ht="23.1" customHeight="1">
      <c r="A43" s="172"/>
      <c r="B43" s="172"/>
      <c r="C43" s="13"/>
      <c r="D43" s="14" t="s">
        <v>11</v>
      </c>
      <c r="E43" s="11"/>
      <c r="F43" s="10">
        <f t="shared" si="0"/>
        <v>33</v>
      </c>
      <c r="G43" s="9">
        <v>9</v>
      </c>
      <c r="H43" s="8">
        <f t="shared" si="1"/>
        <v>27.27272727272727</v>
      </c>
      <c r="I43" s="9">
        <v>11</v>
      </c>
      <c r="J43" s="8">
        <f t="shared" si="2"/>
        <v>33.333333333333329</v>
      </c>
      <c r="K43" s="9">
        <v>10</v>
      </c>
      <c r="L43" s="8">
        <f t="shared" si="3"/>
        <v>30.303030303030305</v>
      </c>
      <c r="M43" s="9">
        <v>3</v>
      </c>
      <c r="N43" s="8">
        <f t="shared" si="4"/>
        <v>9.0909090909090917</v>
      </c>
      <c r="P43" s="54"/>
    </row>
    <row r="44" spans="1:16" ht="23.1" customHeight="1">
      <c r="A44" s="172"/>
      <c r="B44" s="172"/>
      <c r="C44" s="13"/>
      <c r="D44" s="14" t="s">
        <v>10</v>
      </c>
      <c r="E44" s="11"/>
      <c r="F44" s="10">
        <f t="shared" si="0"/>
        <v>184</v>
      </c>
      <c r="G44" s="9">
        <v>71</v>
      </c>
      <c r="H44" s="8">
        <f t="shared" si="1"/>
        <v>38.586956521739133</v>
      </c>
      <c r="I44" s="9">
        <v>54</v>
      </c>
      <c r="J44" s="8">
        <f t="shared" si="2"/>
        <v>29.347826086956523</v>
      </c>
      <c r="K44" s="9">
        <v>53</v>
      </c>
      <c r="L44" s="8">
        <f t="shared" si="3"/>
        <v>28.804347826086957</v>
      </c>
      <c r="M44" s="9">
        <v>6</v>
      </c>
      <c r="N44" s="8">
        <f t="shared" si="4"/>
        <v>3.2608695652173911</v>
      </c>
      <c r="P44" s="54"/>
    </row>
    <row r="45" spans="1:16" ht="23.1" customHeight="1">
      <c r="A45" s="172"/>
      <c r="B45" s="172"/>
      <c r="C45" s="13"/>
      <c r="D45" s="14" t="s">
        <v>9</v>
      </c>
      <c r="E45" s="11"/>
      <c r="F45" s="10">
        <f t="shared" si="0"/>
        <v>21</v>
      </c>
      <c r="G45" s="9">
        <v>15</v>
      </c>
      <c r="H45" s="8">
        <f t="shared" si="1"/>
        <v>71.428571428571431</v>
      </c>
      <c r="I45" s="9">
        <v>4</v>
      </c>
      <c r="J45" s="8">
        <f t="shared" si="2"/>
        <v>19.047619047619047</v>
      </c>
      <c r="K45" s="9">
        <v>2</v>
      </c>
      <c r="L45" s="8">
        <f t="shared" si="3"/>
        <v>9.5238095238095237</v>
      </c>
      <c r="M45" s="9">
        <v>0</v>
      </c>
      <c r="N45" s="8">
        <f t="shared" si="4"/>
        <v>0</v>
      </c>
      <c r="P45" s="54"/>
    </row>
    <row r="46" spans="1:16" ht="22.5" customHeight="1">
      <c r="A46" s="172"/>
      <c r="B46" s="172"/>
      <c r="C46" s="13"/>
      <c r="D46" s="14" t="s">
        <v>8</v>
      </c>
      <c r="E46" s="11"/>
      <c r="F46" s="10">
        <f t="shared" si="0"/>
        <v>8</v>
      </c>
      <c r="G46" s="9">
        <v>3</v>
      </c>
      <c r="H46" s="8">
        <f t="shared" si="1"/>
        <v>37.5</v>
      </c>
      <c r="I46" s="9">
        <v>4</v>
      </c>
      <c r="J46" s="8">
        <f t="shared" si="2"/>
        <v>50</v>
      </c>
      <c r="K46" s="9">
        <v>0</v>
      </c>
      <c r="L46" s="8">
        <f t="shared" si="3"/>
        <v>0</v>
      </c>
      <c r="M46" s="9">
        <v>1</v>
      </c>
      <c r="N46" s="8">
        <f t="shared" si="4"/>
        <v>12.5</v>
      </c>
      <c r="P46" s="54"/>
    </row>
    <row r="47" spans="1:16" ht="22.5" customHeight="1">
      <c r="A47" s="172"/>
      <c r="B47" s="172"/>
      <c r="C47" s="13"/>
      <c r="D47" s="12" t="s">
        <v>7</v>
      </c>
      <c r="E47" s="11"/>
      <c r="F47" s="10">
        <f t="shared" si="0"/>
        <v>19</v>
      </c>
      <c r="G47" s="9">
        <v>4</v>
      </c>
      <c r="H47" s="8">
        <f t="shared" si="1"/>
        <v>21.052631578947366</v>
      </c>
      <c r="I47" s="9">
        <v>6</v>
      </c>
      <c r="J47" s="8">
        <f t="shared" si="2"/>
        <v>31.578947368421051</v>
      </c>
      <c r="K47" s="9">
        <v>8</v>
      </c>
      <c r="L47" s="8">
        <f t="shared" si="3"/>
        <v>42.105263157894733</v>
      </c>
      <c r="M47" s="9">
        <v>1</v>
      </c>
      <c r="N47" s="8">
        <f t="shared" si="4"/>
        <v>5.2631578947368416</v>
      </c>
      <c r="P47" s="54"/>
    </row>
    <row r="48" spans="1:16" ht="23.1" customHeight="1">
      <c r="A48" s="172"/>
      <c r="B48" s="172"/>
      <c r="C48" s="13"/>
      <c r="D48" s="14" t="s">
        <v>6</v>
      </c>
      <c r="E48" s="11"/>
      <c r="F48" s="10">
        <f t="shared" si="0"/>
        <v>45</v>
      </c>
      <c r="G48" s="9">
        <v>18</v>
      </c>
      <c r="H48" s="8">
        <f t="shared" si="1"/>
        <v>40</v>
      </c>
      <c r="I48" s="9">
        <v>14</v>
      </c>
      <c r="J48" s="8">
        <f t="shared" si="2"/>
        <v>31.111111111111111</v>
      </c>
      <c r="K48" s="9">
        <v>12</v>
      </c>
      <c r="L48" s="8">
        <f t="shared" si="3"/>
        <v>26.666666666666668</v>
      </c>
      <c r="M48" s="9">
        <v>1</v>
      </c>
      <c r="N48" s="8">
        <f t="shared" si="4"/>
        <v>2.2222222222222223</v>
      </c>
      <c r="P48" s="54"/>
    </row>
    <row r="49" spans="1:16" ht="23.1" customHeight="1">
      <c r="A49" s="172"/>
      <c r="B49" s="172"/>
      <c r="C49" s="13"/>
      <c r="D49" s="14" t="s">
        <v>5</v>
      </c>
      <c r="E49" s="11"/>
      <c r="F49" s="10">
        <f t="shared" si="0"/>
        <v>16</v>
      </c>
      <c r="G49" s="9">
        <v>7</v>
      </c>
      <c r="H49" s="8">
        <f t="shared" si="1"/>
        <v>43.75</v>
      </c>
      <c r="I49" s="9">
        <v>3</v>
      </c>
      <c r="J49" s="8">
        <f t="shared" si="2"/>
        <v>18.75</v>
      </c>
      <c r="K49" s="9">
        <v>6</v>
      </c>
      <c r="L49" s="8">
        <f t="shared" si="3"/>
        <v>37.5</v>
      </c>
      <c r="M49" s="9">
        <v>0</v>
      </c>
      <c r="N49" s="8">
        <f t="shared" si="4"/>
        <v>0</v>
      </c>
      <c r="P49" s="54"/>
    </row>
    <row r="50" spans="1:16" ht="23.1" customHeight="1">
      <c r="A50" s="172"/>
      <c r="B50" s="172"/>
      <c r="C50" s="13"/>
      <c r="D50" s="14" t="s">
        <v>4</v>
      </c>
      <c r="E50" s="11"/>
      <c r="F50" s="10">
        <f t="shared" si="0"/>
        <v>19</v>
      </c>
      <c r="G50" s="9">
        <v>3</v>
      </c>
      <c r="H50" s="8">
        <f t="shared" si="1"/>
        <v>15.789473684210526</v>
      </c>
      <c r="I50" s="9">
        <v>7</v>
      </c>
      <c r="J50" s="8">
        <f t="shared" si="2"/>
        <v>36.84210526315789</v>
      </c>
      <c r="K50" s="9">
        <v>9</v>
      </c>
      <c r="L50" s="8">
        <f t="shared" si="3"/>
        <v>47.368421052631575</v>
      </c>
      <c r="M50" s="9">
        <v>0</v>
      </c>
      <c r="N50" s="8">
        <f t="shared" si="4"/>
        <v>0</v>
      </c>
      <c r="P50" s="54"/>
    </row>
    <row r="51" spans="1:16" ht="23.1" customHeight="1">
      <c r="A51" s="172"/>
      <c r="B51" s="172"/>
      <c r="C51" s="13"/>
      <c r="D51" s="14" t="s">
        <v>3</v>
      </c>
      <c r="E51" s="11"/>
      <c r="F51" s="10">
        <f t="shared" si="0"/>
        <v>146</v>
      </c>
      <c r="G51" s="9">
        <v>64</v>
      </c>
      <c r="H51" s="8">
        <f t="shared" si="1"/>
        <v>43.835616438356162</v>
      </c>
      <c r="I51" s="9">
        <v>47</v>
      </c>
      <c r="J51" s="8">
        <f t="shared" si="2"/>
        <v>32.19178082191781</v>
      </c>
      <c r="K51" s="9">
        <v>31</v>
      </c>
      <c r="L51" s="8">
        <f t="shared" si="3"/>
        <v>21.232876712328768</v>
      </c>
      <c r="M51" s="9">
        <v>4</v>
      </c>
      <c r="N51" s="8">
        <f t="shared" si="4"/>
        <v>2.7397260273972601</v>
      </c>
      <c r="P51" s="54"/>
    </row>
    <row r="52" spans="1:16" ht="23.1" customHeight="1">
      <c r="A52" s="172"/>
      <c r="B52" s="172"/>
      <c r="C52" s="13"/>
      <c r="D52" s="14" t="s">
        <v>2</v>
      </c>
      <c r="E52" s="11"/>
      <c r="F52" s="10">
        <f t="shared" si="0"/>
        <v>22</v>
      </c>
      <c r="G52" s="9">
        <v>13</v>
      </c>
      <c r="H52" s="8">
        <f t="shared" si="1"/>
        <v>59.090909090909093</v>
      </c>
      <c r="I52" s="9">
        <v>7</v>
      </c>
      <c r="J52" s="8">
        <f t="shared" si="2"/>
        <v>31.818181818181817</v>
      </c>
      <c r="K52" s="9">
        <v>1</v>
      </c>
      <c r="L52" s="8">
        <f t="shared" si="3"/>
        <v>4.5454545454545459</v>
      </c>
      <c r="M52" s="9">
        <v>1</v>
      </c>
      <c r="N52" s="8">
        <f t="shared" si="4"/>
        <v>4.5454545454545459</v>
      </c>
      <c r="P52" s="54"/>
    </row>
    <row r="53" spans="1:16" ht="24" customHeight="1">
      <c r="A53" s="173"/>
      <c r="B53" s="173"/>
      <c r="C53" s="13"/>
      <c r="D53" s="12" t="s">
        <v>1</v>
      </c>
      <c r="E53" s="11"/>
      <c r="F53" s="10">
        <f t="shared" si="0"/>
        <v>46</v>
      </c>
      <c r="G53" s="9">
        <v>17</v>
      </c>
      <c r="H53" s="8">
        <f t="shared" si="1"/>
        <v>36.95652173913043</v>
      </c>
      <c r="I53" s="9">
        <v>15</v>
      </c>
      <c r="J53" s="8">
        <f t="shared" si="2"/>
        <v>32.608695652173914</v>
      </c>
      <c r="K53" s="9">
        <v>13</v>
      </c>
      <c r="L53" s="8">
        <f t="shared" si="3"/>
        <v>28.260869565217391</v>
      </c>
      <c r="M53" s="9">
        <v>1</v>
      </c>
      <c r="N53" s="8">
        <f t="shared" si="4"/>
        <v>2.1739130434782608</v>
      </c>
      <c r="P53" s="54"/>
    </row>
    <row r="61" spans="1:16">
      <c r="D61" s="5"/>
    </row>
    <row r="65" spans="4:4">
      <c r="D65" s="5"/>
    </row>
    <row r="67" spans="4:4">
      <c r="D67" s="5"/>
    </row>
    <row r="69" spans="4:4">
      <c r="D69" s="5"/>
    </row>
    <row r="71" spans="4:4">
      <c r="D71" s="5"/>
    </row>
    <row r="73" spans="4:4" ht="13.5" customHeight="1">
      <c r="D73" s="6"/>
    </row>
    <row r="74" spans="4:4" ht="13.5" customHeight="1"/>
    <row r="75" spans="4:4">
      <c r="D75" s="5"/>
    </row>
    <row r="77" spans="4:4">
      <c r="D77" s="5"/>
    </row>
    <row r="79" spans="4:4">
      <c r="D79" s="5"/>
    </row>
    <row r="81" spans="4:6">
      <c r="D81" s="5"/>
    </row>
    <row r="85" spans="4:6" ht="12.75" customHeight="1"/>
    <row r="86" spans="4:6" ht="12.75" customHeight="1">
      <c r="F86" s="57"/>
    </row>
  </sheetData>
  <mergeCells count="24">
    <mergeCell ref="A13:A53"/>
    <mergeCell ref="B13:B37"/>
    <mergeCell ref="B38:B53"/>
    <mergeCell ref="M3:N4"/>
    <mergeCell ref="A7:E7"/>
    <mergeCell ref="A8:A12"/>
    <mergeCell ref="B8:E8"/>
    <mergeCell ref="B9:E9"/>
    <mergeCell ref="B10:E10"/>
    <mergeCell ref="B11:E11"/>
    <mergeCell ref="B12:E12"/>
    <mergeCell ref="G5:G6"/>
    <mergeCell ref="H5:H6"/>
    <mergeCell ref="I5:I6"/>
    <mergeCell ref="J5:J6"/>
    <mergeCell ref="L5:L6"/>
    <mergeCell ref="M5:M6"/>
    <mergeCell ref="N5:N6"/>
    <mergeCell ref="A3:E6"/>
    <mergeCell ref="F3:F6"/>
    <mergeCell ref="G3:H4"/>
    <mergeCell ref="I3:J4"/>
    <mergeCell ref="K3:L4"/>
    <mergeCell ref="K5:K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0"/>
  <sheetViews>
    <sheetView showGridLines="0" view="pageBreakPreview" zoomScaleNormal="100" zoomScaleSheetLayoutView="100" workbookViewId="0">
      <selection activeCell="A2" sqref="A2"/>
    </sheetView>
  </sheetViews>
  <sheetFormatPr defaultRowHeight="13.5"/>
  <cols>
    <col min="1" max="2" width="2.625" style="121" customWidth="1"/>
    <col min="3" max="3" width="1.375" style="121" customWidth="1"/>
    <col min="4" max="4" width="27.625" style="121" customWidth="1"/>
    <col min="5" max="5" width="1.375" style="121" customWidth="1"/>
    <col min="6" max="17" width="9" style="102" customWidth="1"/>
    <col min="18" max="16384" width="9" style="102"/>
  </cols>
  <sheetData>
    <row r="1" spans="1:17" ht="14.25">
      <c r="A1" s="120" t="s">
        <v>661</v>
      </c>
      <c r="F1" s="122"/>
    </row>
    <row r="2" spans="1:17">
      <c r="F2" s="122"/>
      <c r="Q2" s="123" t="s">
        <v>437</v>
      </c>
    </row>
    <row r="3" spans="1:17" ht="12.75" customHeight="1">
      <c r="A3" s="268" t="s">
        <v>64</v>
      </c>
      <c r="B3" s="269"/>
      <c r="C3" s="269"/>
      <c r="D3" s="269"/>
      <c r="E3" s="270"/>
      <c r="F3" s="320" t="s">
        <v>130</v>
      </c>
      <c r="G3" s="257" t="s">
        <v>438</v>
      </c>
      <c r="H3" s="124"/>
      <c r="I3" s="124"/>
      <c r="J3" s="103"/>
      <c r="K3" s="103"/>
      <c r="L3" s="103"/>
      <c r="M3" s="103"/>
      <c r="N3" s="103"/>
      <c r="O3" s="103"/>
      <c r="P3" s="303" t="s">
        <v>441</v>
      </c>
      <c r="Q3" s="303" t="s">
        <v>408</v>
      </c>
    </row>
    <row r="4" spans="1:17" ht="23.25" customHeight="1">
      <c r="A4" s="271"/>
      <c r="B4" s="272"/>
      <c r="C4" s="272"/>
      <c r="D4" s="272"/>
      <c r="E4" s="273"/>
      <c r="F4" s="323"/>
      <c r="G4" s="330"/>
      <c r="H4" s="351" t="s">
        <v>439</v>
      </c>
      <c r="I4" s="351" t="s">
        <v>440</v>
      </c>
      <c r="J4" s="320" t="s">
        <v>442</v>
      </c>
      <c r="K4" s="321"/>
      <c r="L4" s="322"/>
      <c r="M4" s="320" t="s">
        <v>409</v>
      </c>
      <c r="N4" s="321"/>
      <c r="O4" s="321"/>
      <c r="P4" s="258"/>
      <c r="Q4" s="258"/>
    </row>
    <row r="5" spans="1:17" ht="14.25" customHeight="1">
      <c r="A5" s="271"/>
      <c r="B5" s="272"/>
      <c r="C5" s="272"/>
      <c r="D5" s="272"/>
      <c r="E5" s="273"/>
      <c r="F5" s="323"/>
      <c r="G5" s="330"/>
      <c r="H5" s="351"/>
      <c r="I5" s="351"/>
      <c r="J5" s="349" t="s">
        <v>436</v>
      </c>
      <c r="K5" s="342" t="s">
        <v>434</v>
      </c>
      <c r="L5" s="221" t="s">
        <v>435</v>
      </c>
      <c r="M5" s="349" t="s">
        <v>436</v>
      </c>
      <c r="N5" s="342" t="s">
        <v>434</v>
      </c>
      <c r="O5" s="285" t="s">
        <v>435</v>
      </c>
      <c r="P5" s="258"/>
      <c r="Q5" s="258"/>
    </row>
    <row r="6" spans="1:17" ht="30.75" customHeight="1">
      <c r="A6" s="274"/>
      <c r="B6" s="275"/>
      <c r="C6" s="275"/>
      <c r="D6" s="275"/>
      <c r="E6" s="276"/>
      <c r="F6" s="323"/>
      <c r="G6" s="331"/>
      <c r="H6" s="351"/>
      <c r="I6" s="351"/>
      <c r="J6" s="350"/>
      <c r="K6" s="344"/>
      <c r="L6" s="223"/>
      <c r="M6" s="350"/>
      <c r="N6" s="344"/>
      <c r="O6" s="287"/>
      <c r="P6" s="259"/>
      <c r="Q6" s="259"/>
    </row>
    <row r="7" spans="1:17" ht="12" customHeight="1">
      <c r="A7" s="268" t="s">
        <v>50</v>
      </c>
      <c r="B7" s="269"/>
      <c r="C7" s="269"/>
      <c r="D7" s="269"/>
      <c r="E7" s="270"/>
      <c r="F7" s="98">
        <f>SUM(G7,P7:Q7)</f>
        <v>912</v>
      </c>
      <c r="G7" s="98">
        <f>SUM(G9,G11,G13,G15,G17)</f>
        <v>551</v>
      </c>
      <c r="H7" s="98">
        <f t="shared" ref="H7:I7" si="0">SUM(H9,H11,H13,H15,H17)</f>
        <v>373</v>
      </c>
      <c r="I7" s="98">
        <f t="shared" si="0"/>
        <v>178</v>
      </c>
      <c r="J7" s="98">
        <f t="shared" ref="J7" si="1">SUM(J9,J11,J13,J15,J17)</f>
        <v>13888</v>
      </c>
      <c r="K7" s="105">
        <f>SUM(K9,K11,K13,K15,K17)</f>
        <v>4950</v>
      </c>
      <c r="L7" s="106">
        <f t="shared" ref="L7:Q7" si="2">SUM(L9,L11,L13,L15,L17)</f>
        <v>8938</v>
      </c>
      <c r="M7" s="104">
        <f>SUM(N7,O7)</f>
        <v>548</v>
      </c>
      <c r="N7" s="105">
        <f>SUM(N9,N11,N13,N15,N17)</f>
        <v>231</v>
      </c>
      <c r="O7" s="106">
        <f>SUM(O9,O11,O13,O15,O17)</f>
        <v>317</v>
      </c>
      <c r="P7" s="106">
        <f>SUM(P9,P11,P13,P15,P17)</f>
        <v>272</v>
      </c>
      <c r="Q7" s="106">
        <f t="shared" si="2"/>
        <v>89</v>
      </c>
    </row>
    <row r="8" spans="1:17" ht="12" customHeight="1">
      <c r="A8" s="271"/>
      <c r="B8" s="272"/>
      <c r="C8" s="272"/>
      <c r="D8" s="272"/>
      <c r="E8" s="273"/>
      <c r="F8" s="99">
        <f>SUM(G8,P8:Q8)</f>
        <v>0.99999999999999989</v>
      </c>
      <c r="G8" s="99">
        <f>IF(G7=0,0,G7/$F7)</f>
        <v>0.60416666666666663</v>
      </c>
      <c r="H8" s="99">
        <f>IF(H7=0,0,$H7/G7)</f>
        <v>0.67695099818511795</v>
      </c>
      <c r="I8" s="99">
        <f>IF(I7=0,0,I7/G7)</f>
        <v>0.32304900181488205</v>
      </c>
      <c r="J8" s="107">
        <f>SUM(K8:L8)</f>
        <v>1</v>
      </c>
      <c r="K8" s="108">
        <f>IF(K7=0,0,K7/$J7)</f>
        <v>0.35642281105990781</v>
      </c>
      <c r="L8" s="109">
        <f t="shared" ref="L8" si="3">IF(L7=0,0,L7/$J7)</f>
        <v>0.64357718894009219</v>
      </c>
      <c r="M8" s="107">
        <f>IF(M7=0,0,M7/$J7)</f>
        <v>3.9458525345622122E-2</v>
      </c>
      <c r="N8" s="108">
        <f>IF(N7=0,0,N7/K7)</f>
        <v>4.6666666666666669E-2</v>
      </c>
      <c r="O8" s="109">
        <f>IF(O7=0,0,O7/L7)</f>
        <v>3.5466547326023716E-2</v>
      </c>
      <c r="P8" s="110">
        <f>IF(P7=0,0,P7/F7)</f>
        <v>0.2982456140350877</v>
      </c>
      <c r="Q8" s="119">
        <f>IF(Q7=0,0,Q7/$F7)</f>
        <v>9.7587719298245612E-2</v>
      </c>
    </row>
    <row r="9" spans="1:17" ht="12" customHeight="1">
      <c r="A9" s="277" t="s">
        <v>49</v>
      </c>
      <c r="B9" s="297" t="s">
        <v>48</v>
      </c>
      <c r="C9" s="298"/>
      <c r="D9" s="298"/>
      <c r="E9" s="299"/>
      <c r="F9" s="98">
        <f>SUM(G9,P9:Q9)</f>
        <v>277</v>
      </c>
      <c r="G9" s="98">
        <v>115</v>
      </c>
      <c r="H9" s="98">
        <v>87</v>
      </c>
      <c r="I9" s="98">
        <v>28</v>
      </c>
      <c r="J9" s="98">
        <f t="shared" ref="J9" si="4">SUM(K9,L9)</f>
        <v>483</v>
      </c>
      <c r="K9" s="105">
        <v>128</v>
      </c>
      <c r="L9" s="106">
        <v>355</v>
      </c>
      <c r="M9" s="98">
        <f>SUM(N9,O9)</f>
        <v>44</v>
      </c>
      <c r="N9" s="105">
        <v>17</v>
      </c>
      <c r="O9" s="106">
        <v>27</v>
      </c>
      <c r="P9" s="106">
        <v>134</v>
      </c>
      <c r="Q9" s="106">
        <v>28</v>
      </c>
    </row>
    <row r="10" spans="1:17" ht="12" customHeight="1">
      <c r="A10" s="278"/>
      <c r="B10" s="300"/>
      <c r="C10" s="301"/>
      <c r="D10" s="301"/>
      <c r="E10" s="302"/>
      <c r="F10" s="99">
        <f t="shared" ref="F10:F72" si="5">SUM(G10,P10:Q10)</f>
        <v>1</v>
      </c>
      <c r="G10" s="99">
        <f>IF(G9=0,0,G9/$F9)</f>
        <v>0.41516245487364623</v>
      </c>
      <c r="H10" s="99">
        <f t="shared" ref="H10" si="6">IF(H9=0,0,$H9/G9)</f>
        <v>0.75652173913043474</v>
      </c>
      <c r="I10" s="99">
        <f t="shared" ref="I10" si="7">IF(I9=0,0,I9/G9)</f>
        <v>0.24347826086956523</v>
      </c>
      <c r="J10" s="107">
        <f t="shared" ref="J10" si="8">SUM(K10:L10)</f>
        <v>1</v>
      </c>
      <c r="K10" s="108">
        <f>IF(K9=0,0,K9/$J9)</f>
        <v>0.26501035196687373</v>
      </c>
      <c r="L10" s="109">
        <f t="shared" ref="L10" si="9">IF(L9=0,0,L9/$J9)</f>
        <v>0.73498964803312627</v>
      </c>
      <c r="M10" s="107">
        <f>IF(M9=0,0,M9/$J9)</f>
        <v>9.1097308488612833E-2</v>
      </c>
      <c r="N10" s="108">
        <f>IF(N9=0,0,N9/K9)</f>
        <v>0.1328125</v>
      </c>
      <c r="O10" s="109">
        <f>IF(O9=0,0,O9/L9)</f>
        <v>7.605633802816901E-2</v>
      </c>
      <c r="P10" s="110">
        <f t="shared" ref="P10" si="10">IF(P9=0,0,P9/F9)</f>
        <v>0.48375451263537905</v>
      </c>
      <c r="Q10" s="119">
        <f>IF(Q9=0,0,Q9/$F9)</f>
        <v>0.10108303249097472</v>
      </c>
    </row>
    <row r="11" spans="1:17" ht="12" customHeight="1">
      <c r="A11" s="278"/>
      <c r="B11" s="297" t="s">
        <v>47</v>
      </c>
      <c r="C11" s="298"/>
      <c r="D11" s="298"/>
      <c r="E11" s="299"/>
      <c r="F11" s="98">
        <f t="shared" si="5"/>
        <v>147</v>
      </c>
      <c r="G11" s="98">
        <v>91</v>
      </c>
      <c r="H11" s="98">
        <v>67</v>
      </c>
      <c r="I11" s="98">
        <v>24</v>
      </c>
      <c r="J11" s="98">
        <f>SUM(K11,L11)</f>
        <v>1054</v>
      </c>
      <c r="K11" s="105">
        <v>312</v>
      </c>
      <c r="L11" s="106">
        <v>742</v>
      </c>
      <c r="M11" s="98">
        <f>SUM(N11,O11)</f>
        <v>59</v>
      </c>
      <c r="N11" s="105">
        <v>19</v>
      </c>
      <c r="O11" s="106">
        <v>40</v>
      </c>
      <c r="P11" s="106">
        <v>42</v>
      </c>
      <c r="Q11" s="106">
        <v>14</v>
      </c>
    </row>
    <row r="12" spans="1:17" ht="12" customHeight="1">
      <c r="A12" s="278"/>
      <c r="B12" s="300"/>
      <c r="C12" s="301"/>
      <c r="D12" s="301"/>
      <c r="E12" s="302"/>
      <c r="F12" s="99">
        <f t="shared" si="5"/>
        <v>1</v>
      </c>
      <c r="G12" s="99">
        <f>IF(G11=0,0,G11/$F11)</f>
        <v>0.61904761904761907</v>
      </c>
      <c r="H12" s="99">
        <f t="shared" ref="H12" si="11">IF(H11=0,0,$H11/G11)</f>
        <v>0.73626373626373631</v>
      </c>
      <c r="I12" s="99">
        <f t="shared" ref="I12" si="12">IF(I11=0,0,I11/G11)</f>
        <v>0.26373626373626374</v>
      </c>
      <c r="J12" s="107">
        <f t="shared" ref="J12" si="13">SUM(K12:L12)</f>
        <v>1</v>
      </c>
      <c r="K12" s="108">
        <f>IF(K11=0,0,K11/$J11)</f>
        <v>0.29601518026565465</v>
      </c>
      <c r="L12" s="109">
        <f t="shared" ref="L12" si="14">IF(L11=0,0,L11/$J11)</f>
        <v>0.70398481973434535</v>
      </c>
      <c r="M12" s="107">
        <f>IF(M11=0,0,M11/$J11)</f>
        <v>5.5977229601518026E-2</v>
      </c>
      <c r="N12" s="108">
        <f>IF(N11=0,0,N11/K11)</f>
        <v>6.0897435897435896E-2</v>
      </c>
      <c r="O12" s="109">
        <f>IF(O11=0,0,O11/L11)</f>
        <v>5.3908355795148251E-2</v>
      </c>
      <c r="P12" s="110">
        <f t="shared" ref="P12" si="15">IF(P11=0,0,P11/F11)</f>
        <v>0.2857142857142857</v>
      </c>
      <c r="Q12" s="119">
        <f>IF(Q11=0,0,Q11/$F11)</f>
        <v>9.5238095238095233E-2</v>
      </c>
    </row>
    <row r="13" spans="1:17" ht="12" customHeight="1">
      <c r="A13" s="278"/>
      <c r="B13" s="297" t="s">
        <v>46</v>
      </c>
      <c r="C13" s="298"/>
      <c r="D13" s="298"/>
      <c r="E13" s="299"/>
      <c r="F13" s="98">
        <f t="shared" si="5"/>
        <v>222</v>
      </c>
      <c r="G13" s="98">
        <v>153</v>
      </c>
      <c r="H13" s="98">
        <v>94</v>
      </c>
      <c r="I13" s="98">
        <v>59</v>
      </c>
      <c r="J13" s="98">
        <f t="shared" ref="J13" si="16">SUM(K13,L13)</f>
        <v>3129</v>
      </c>
      <c r="K13" s="105">
        <v>995</v>
      </c>
      <c r="L13" s="106">
        <v>2134</v>
      </c>
      <c r="M13" s="98">
        <f>SUM(N13,O13)</f>
        <v>180</v>
      </c>
      <c r="N13" s="105">
        <v>74</v>
      </c>
      <c r="O13" s="106">
        <v>106</v>
      </c>
      <c r="P13" s="106">
        <v>51</v>
      </c>
      <c r="Q13" s="106">
        <v>18</v>
      </c>
    </row>
    <row r="14" spans="1:17" ht="12" customHeight="1">
      <c r="A14" s="278"/>
      <c r="B14" s="300"/>
      <c r="C14" s="301"/>
      <c r="D14" s="301"/>
      <c r="E14" s="302"/>
      <c r="F14" s="99">
        <f t="shared" si="5"/>
        <v>1</v>
      </c>
      <c r="G14" s="99">
        <f>IF(G13=0,0,G13/$F13)</f>
        <v>0.68918918918918914</v>
      </c>
      <c r="H14" s="99">
        <f t="shared" ref="H14" si="17">IF(H13=0,0,$H13/G13)</f>
        <v>0.6143790849673203</v>
      </c>
      <c r="I14" s="99">
        <f t="shared" ref="I14" si="18">IF(I13=0,0,I13/G13)</f>
        <v>0.38562091503267976</v>
      </c>
      <c r="J14" s="107">
        <f t="shared" ref="J14" si="19">SUM(K14:L14)</f>
        <v>1</v>
      </c>
      <c r="K14" s="108">
        <f>IF(K13=0,0,K13/$J13)</f>
        <v>0.31799296899968044</v>
      </c>
      <c r="L14" s="109">
        <f t="shared" ref="L14" si="20">IF(L13=0,0,L13/$J13)</f>
        <v>0.68200703100031956</v>
      </c>
      <c r="M14" s="107">
        <f>IF(M13=0,0,M13/$J13)</f>
        <v>5.7526366251198467E-2</v>
      </c>
      <c r="N14" s="108">
        <f>IF(N13=0,0,N13/K13)</f>
        <v>7.4371859296482407E-2</v>
      </c>
      <c r="O14" s="109">
        <f>IF(O13=0,0,O13/L13)</f>
        <v>4.9671977507029057E-2</v>
      </c>
      <c r="P14" s="110">
        <f t="shared" ref="P14" si="21">IF(P13=0,0,P13/F13)</f>
        <v>0.22972972972972974</v>
      </c>
      <c r="Q14" s="119">
        <f>IF(Q13=0,0,Q13/$F13)</f>
        <v>8.1081081081081086E-2</v>
      </c>
    </row>
    <row r="15" spans="1:17" ht="12" customHeight="1">
      <c r="A15" s="278"/>
      <c r="B15" s="297" t="s">
        <v>45</v>
      </c>
      <c r="C15" s="298"/>
      <c r="D15" s="298"/>
      <c r="E15" s="299"/>
      <c r="F15" s="98">
        <f t="shared" si="5"/>
        <v>75</v>
      </c>
      <c r="G15" s="98">
        <v>58</v>
      </c>
      <c r="H15" s="98">
        <v>36</v>
      </c>
      <c r="I15" s="98">
        <v>22</v>
      </c>
      <c r="J15" s="98">
        <f t="shared" ref="J15" si="22">SUM(K15,L15)</f>
        <v>1557</v>
      </c>
      <c r="K15" s="105">
        <v>609</v>
      </c>
      <c r="L15" s="106">
        <v>948</v>
      </c>
      <c r="M15" s="98">
        <f>SUM(N15,O15)</f>
        <v>82</v>
      </c>
      <c r="N15" s="105">
        <v>46</v>
      </c>
      <c r="O15" s="106">
        <v>36</v>
      </c>
      <c r="P15" s="106">
        <v>11</v>
      </c>
      <c r="Q15" s="106">
        <v>6</v>
      </c>
    </row>
    <row r="16" spans="1:17" ht="12" customHeight="1">
      <c r="A16" s="278"/>
      <c r="B16" s="300"/>
      <c r="C16" s="301"/>
      <c r="D16" s="301"/>
      <c r="E16" s="302"/>
      <c r="F16" s="99">
        <f t="shared" si="5"/>
        <v>0.99999999999999989</v>
      </c>
      <c r="G16" s="99">
        <f>IF(G15=0,0,G15/$F15)</f>
        <v>0.77333333333333332</v>
      </c>
      <c r="H16" s="99">
        <f t="shared" ref="H16" si="23">IF(H15=0,0,$H15/G15)</f>
        <v>0.62068965517241381</v>
      </c>
      <c r="I16" s="99">
        <f t="shared" ref="I16" si="24">IF(I15=0,0,I15/G15)</f>
        <v>0.37931034482758619</v>
      </c>
      <c r="J16" s="107">
        <f t="shared" ref="J16" si="25">SUM(K16:L16)</f>
        <v>1</v>
      </c>
      <c r="K16" s="108">
        <f>IF(K15=0,0,K15/$J15)</f>
        <v>0.39113680154142583</v>
      </c>
      <c r="L16" s="109">
        <f t="shared" ref="L16" si="26">IF(L15=0,0,L15/$J15)</f>
        <v>0.60886319845857417</v>
      </c>
      <c r="M16" s="107">
        <f>IF(M15=0,0,M15/$J15)</f>
        <v>5.266538214515093E-2</v>
      </c>
      <c r="N16" s="108">
        <f>IF(N15=0,0,N15/K15)</f>
        <v>7.5533661740558297E-2</v>
      </c>
      <c r="O16" s="109">
        <f>IF(O15=0,0,O15/L15)</f>
        <v>3.7974683544303799E-2</v>
      </c>
      <c r="P16" s="110">
        <f t="shared" ref="P16" si="27">IF(P15=0,0,P15/F15)</f>
        <v>0.14666666666666667</v>
      </c>
      <c r="Q16" s="119">
        <f>IF(Q15=0,0,Q15/$F15)</f>
        <v>0.08</v>
      </c>
    </row>
    <row r="17" spans="1:17" ht="12" customHeight="1">
      <c r="A17" s="278"/>
      <c r="B17" s="297" t="s">
        <v>44</v>
      </c>
      <c r="C17" s="298"/>
      <c r="D17" s="298"/>
      <c r="E17" s="299"/>
      <c r="F17" s="98">
        <f t="shared" si="5"/>
        <v>191</v>
      </c>
      <c r="G17" s="98">
        <v>134</v>
      </c>
      <c r="H17" s="98">
        <v>89</v>
      </c>
      <c r="I17" s="98">
        <v>45</v>
      </c>
      <c r="J17" s="98">
        <f t="shared" ref="J17" si="28">SUM(K17,L17)</f>
        <v>7665</v>
      </c>
      <c r="K17" s="105">
        <v>2906</v>
      </c>
      <c r="L17" s="106">
        <v>4759</v>
      </c>
      <c r="M17" s="98">
        <f>SUM(N17,O17)</f>
        <v>183</v>
      </c>
      <c r="N17" s="105">
        <v>75</v>
      </c>
      <c r="O17" s="106">
        <v>108</v>
      </c>
      <c r="P17" s="106">
        <v>34</v>
      </c>
      <c r="Q17" s="106">
        <v>23</v>
      </c>
    </row>
    <row r="18" spans="1:17" ht="12" customHeight="1">
      <c r="A18" s="279"/>
      <c r="B18" s="300"/>
      <c r="C18" s="301"/>
      <c r="D18" s="301"/>
      <c r="E18" s="302"/>
      <c r="F18" s="99">
        <f t="shared" si="5"/>
        <v>0.99999999999999989</v>
      </c>
      <c r="G18" s="99">
        <f>IF(G17=0,0,G17/$F17)</f>
        <v>0.70157068062827221</v>
      </c>
      <c r="H18" s="99">
        <f t="shared" ref="H18" si="29">IF(H17=0,0,$H17/G17)</f>
        <v>0.66417910447761197</v>
      </c>
      <c r="I18" s="99">
        <f t="shared" ref="I18" si="30">IF(I17=0,0,I17/G17)</f>
        <v>0.33582089552238809</v>
      </c>
      <c r="J18" s="107">
        <f t="shared" ref="J18" si="31">SUM(K18:L18)</f>
        <v>1</v>
      </c>
      <c r="K18" s="108">
        <f>IF(K17=0,0,K17/$J17)</f>
        <v>0.37912589693411614</v>
      </c>
      <c r="L18" s="109">
        <f t="shared" ref="L18" si="32">IF(L17=0,0,L17/$J17)</f>
        <v>0.62087410306588386</v>
      </c>
      <c r="M18" s="107">
        <f>IF(M17=0,0,M17/$J17)</f>
        <v>2.3874755381604697E-2</v>
      </c>
      <c r="N18" s="108">
        <f>IF(N17=0,0,N17/K17)</f>
        <v>2.5808671713695802E-2</v>
      </c>
      <c r="O18" s="109">
        <f>IF(O17=0,0,O17/L17)</f>
        <v>2.2693843244379071E-2</v>
      </c>
      <c r="P18" s="110">
        <f t="shared" ref="P18" si="33">IF(P17=0,0,P17/F17)</f>
        <v>0.17801047120418848</v>
      </c>
      <c r="Q18" s="119">
        <f>IF(Q17=0,0,Q17/$F17)</f>
        <v>0.12041884816753927</v>
      </c>
    </row>
    <row r="19" spans="1:17" ht="12" customHeight="1">
      <c r="A19" s="260" t="s">
        <v>43</v>
      </c>
      <c r="B19" s="260" t="s">
        <v>42</v>
      </c>
      <c r="C19" s="125"/>
      <c r="D19" s="225" t="s">
        <v>16</v>
      </c>
      <c r="E19" s="117"/>
      <c r="F19" s="98">
        <f>SUM(G19,P19:Q19)</f>
        <v>231</v>
      </c>
      <c r="G19" s="98">
        <f>SUM(G21,G23,G25,G27,G29,G31,G33,G35,G37,G39,G41,G43,G45,G47,G49,G51,G53,G55,G57,G59,G61,G63,G65,G67)</f>
        <v>158</v>
      </c>
      <c r="H19" s="98">
        <f>SUM(H21,H23,H25,H27,H29,H31,H33,H35,H37,H39,H41,H43,H45,H47,H49,H51,H53,H55,H57,H59,H61,H63,H65,H67)</f>
        <v>87</v>
      </c>
      <c r="I19" s="98">
        <f>SUM(I21,I23,I25,I27,I29,I31,I33,I35,I37,I39,I41,I43,I45,I47,I49,I51,I53,I55,I57,I59,I61,I63,I65,I67)</f>
        <v>71</v>
      </c>
      <c r="J19" s="98">
        <f>SUM(K19,L19)</f>
        <v>4543</v>
      </c>
      <c r="K19" s="105">
        <f t="shared" ref="K19:O19" si="34">SUM(K21,K23,K25,K27,K29,K31,K33,K35,K37,K39,K41,K43,K45,K47,K49,K51,K53,K55,K57,K59,K61,K63,K65,K67)</f>
        <v>2007</v>
      </c>
      <c r="L19" s="106">
        <f t="shared" si="34"/>
        <v>2536</v>
      </c>
      <c r="M19" s="98">
        <f>SUM(N19,O19)</f>
        <v>258</v>
      </c>
      <c r="N19" s="105">
        <f t="shared" si="34"/>
        <v>143</v>
      </c>
      <c r="O19" s="106">
        <f t="shared" si="34"/>
        <v>115</v>
      </c>
      <c r="P19" s="106">
        <f>SUM(P21,P23,P25,P27,P29,P31,P33,P35,P37,P39,P41,P43,P45,P47,P49,P51,P53,P55,P57,P59,P61,P63,P65,P67)</f>
        <v>55</v>
      </c>
      <c r="Q19" s="106">
        <f>SUM(Q21,Q23,Q25,Q27,Q29,Q31,Q33,Q35,Q37,Q39,Q41,Q43,Q45,Q47,Q49,Q51,Q53,Q55,Q57,Q59,Q61,Q63,Q65,Q67)</f>
        <v>18</v>
      </c>
    </row>
    <row r="20" spans="1:17" ht="12" customHeight="1">
      <c r="A20" s="261"/>
      <c r="B20" s="261"/>
      <c r="C20" s="126"/>
      <c r="D20" s="226"/>
      <c r="E20" s="118"/>
      <c r="F20" s="99">
        <f t="shared" si="5"/>
        <v>1</v>
      </c>
      <c r="G20" s="99">
        <f>IF(G19=0,0,G19/$F19)</f>
        <v>0.68398268398268403</v>
      </c>
      <c r="H20" s="99">
        <f t="shared" ref="H20" si="35">IF(H19=0,0,$H19/G19)</f>
        <v>0.55063291139240511</v>
      </c>
      <c r="I20" s="99">
        <f t="shared" ref="I20" si="36">IF(I19=0,0,I19/G19)</f>
        <v>0.44936708860759494</v>
      </c>
      <c r="J20" s="107">
        <f t="shared" ref="J20" si="37">SUM(K20:L20)</f>
        <v>1</v>
      </c>
      <c r="K20" s="108">
        <f>IF(K19=0,0,K19/$J19)</f>
        <v>0.4417785604226282</v>
      </c>
      <c r="L20" s="109">
        <f t="shared" ref="L20" si="38">IF(L19=0,0,L19/$J19)</f>
        <v>0.5582214395773718</v>
      </c>
      <c r="M20" s="107">
        <f>IF(M19=0,0,M19/$J19)</f>
        <v>5.6790666960158484E-2</v>
      </c>
      <c r="N20" s="108">
        <f>IF(N19=0,0,N19/K19)</f>
        <v>7.1250622820129547E-2</v>
      </c>
      <c r="O20" s="109">
        <f>IF(O19=0,0,O19/L19)</f>
        <v>4.5347003154574135E-2</v>
      </c>
      <c r="P20" s="110">
        <f t="shared" ref="P20" si="39">IF(P19=0,0,P19/F19)</f>
        <v>0.23809523809523808</v>
      </c>
      <c r="Q20" s="119">
        <f>IF(Q19=0,0,Q19/$F19)</f>
        <v>7.792207792207792E-2</v>
      </c>
    </row>
    <row r="21" spans="1:17" ht="12" customHeight="1">
      <c r="A21" s="261"/>
      <c r="B21" s="261"/>
      <c r="C21" s="125"/>
      <c r="D21" s="225" t="s">
        <v>41</v>
      </c>
      <c r="E21" s="117"/>
      <c r="F21" s="98">
        <f t="shared" si="5"/>
        <v>27</v>
      </c>
      <c r="G21" s="98">
        <v>16</v>
      </c>
      <c r="H21" s="98">
        <v>8</v>
      </c>
      <c r="I21" s="98">
        <v>8</v>
      </c>
      <c r="J21" s="98">
        <f t="shared" ref="J21" si="40">SUM(K21,L21)</f>
        <v>1652</v>
      </c>
      <c r="K21" s="105">
        <v>598</v>
      </c>
      <c r="L21" s="106">
        <v>1054</v>
      </c>
      <c r="M21" s="98">
        <f>SUM(N21,O21)</f>
        <v>23</v>
      </c>
      <c r="N21" s="105">
        <v>9</v>
      </c>
      <c r="O21" s="106">
        <v>14</v>
      </c>
      <c r="P21" s="106">
        <v>4</v>
      </c>
      <c r="Q21" s="106">
        <v>7</v>
      </c>
    </row>
    <row r="22" spans="1:17" ht="12" customHeight="1">
      <c r="A22" s="261"/>
      <c r="B22" s="261"/>
      <c r="C22" s="126"/>
      <c r="D22" s="226"/>
      <c r="E22" s="118"/>
      <c r="F22" s="99">
        <f t="shared" si="5"/>
        <v>1</v>
      </c>
      <c r="G22" s="99">
        <f>IF(G21=0,0,G21/$F21)</f>
        <v>0.59259259259259256</v>
      </c>
      <c r="H22" s="99">
        <f t="shared" ref="H22" si="41">IF(H21=0,0,$H21/G21)</f>
        <v>0.5</v>
      </c>
      <c r="I22" s="99">
        <f t="shared" ref="I22" si="42">IF(I21=0,0,I21/G21)</f>
        <v>0.5</v>
      </c>
      <c r="J22" s="107">
        <f t="shared" ref="J22" si="43">SUM(K22:L22)</f>
        <v>1</v>
      </c>
      <c r="K22" s="108">
        <f>IF(K21=0,0,K21/$J21)</f>
        <v>0.36198547215496368</v>
      </c>
      <c r="L22" s="109">
        <f t="shared" ref="L22" si="44">IF(L21=0,0,L21/$J21)</f>
        <v>0.63801452784503632</v>
      </c>
      <c r="M22" s="107">
        <f>IF(M21=0,0,M21/$J21)</f>
        <v>1.3922518159806295E-2</v>
      </c>
      <c r="N22" s="108">
        <f>IF(N21=0,0,N21/K21)</f>
        <v>1.5050167224080268E-2</v>
      </c>
      <c r="O22" s="109">
        <f>IF(O21=0,0,O21/L21)</f>
        <v>1.3282732447817837E-2</v>
      </c>
      <c r="P22" s="110">
        <f t="shared" ref="P22" si="45">IF(P21=0,0,P21/F21)</f>
        <v>0.14814814814814814</v>
      </c>
      <c r="Q22" s="119">
        <f>IF(Q21=0,0,Q21/$F21)</f>
        <v>0.25925925925925924</v>
      </c>
    </row>
    <row r="23" spans="1:17" ht="12" customHeight="1">
      <c r="A23" s="261"/>
      <c r="B23" s="261"/>
      <c r="C23" s="125"/>
      <c r="D23" s="225" t="s">
        <v>40</v>
      </c>
      <c r="E23" s="117"/>
      <c r="F23" s="98">
        <f t="shared" si="5"/>
        <v>4</v>
      </c>
      <c r="G23" s="98">
        <v>3</v>
      </c>
      <c r="H23" s="98">
        <v>2</v>
      </c>
      <c r="I23" s="98">
        <v>1</v>
      </c>
      <c r="J23" s="98">
        <f t="shared" ref="J23" si="46">SUM(K23,L23)</f>
        <v>28</v>
      </c>
      <c r="K23" s="105">
        <v>23</v>
      </c>
      <c r="L23" s="106">
        <v>5</v>
      </c>
      <c r="M23" s="98">
        <f>SUM(N23,O23)</f>
        <v>2</v>
      </c>
      <c r="N23" s="105">
        <v>1</v>
      </c>
      <c r="O23" s="106">
        <v>1</v>
      </c>
      <c r="P23" s="106">
        <v>1</v>
      </c>
      <c r="Q23" s="106">
        <v>0</v>
      </c>
    </row>
    <row r="24" spans="1:17" ht="12" customHeight="1">
      <c r="A24" s="261"/>
      <c r="B24" s="261"/>
      <c r="C24" s="126"/>
      <c r="D24" s="226"/>
      <c r="E24" s="118"/>
      <c r="F24" s="99">
        <f t="shared" si="5"/>
        <v>1</v>
      </c>
      <c r="G24" s="99">
        <f>IF(G23=0,0,G23/$F23)</f>
        <v>0.75</v>
      </c>
      <c r="H24" s="99">
        <f t="shared" ref="H24" si="47">IF(H23=0,0,$H23/G23)</f>
        <v>0.66666666666666663</v>
      </c>
      <c r="I24" s="99">
        <f t="shared" ref="I24" si="48">IF(I23=0,0,I23/G23)</f>
        <v>0.33333333333333331</v>
      </c>
      <c r="J24" s="107">
        <f t="shared" ref="J24" si="49">SUM(K24:L24)</f>
        <v>1</v>
      </c>
      <c r="K24" s="108">
        <f>IF(K23=0,0,K23/$J23)</f>
        <v>0.8214285714285714</v>
      </c>
      <c r="L24" s="109">
        <f t="shared" ref="L24" si="50">IF(L23=0,0,L23/$J23)</f>
        <v>0.17857142857142858</v>
      </c>
      <c r="M24" s="107">
        <f>IF(M23=0,0,M23/$J23)</f>
        <v>7.1428571428571425E-2</v>
      </c>
      <c r="N24" s="108">
        <f>IF(N23=0,0,N23/K23)</f>
        <v>4.3478260869565216E-2</v>
      </c>
      <c r="O24" s="109">
        <f>IF(O23=0,0,O23/L23)</f>
        <v>0.2</v>
      </c>
      <c r="P24" s="110">
        <f t="shared" ref="P24" si="51">IF(P23=0,0,P23/F23)</f>
        <v>0.25</v>
      </c>
      <c r="Q24" s="119">
        <f>IF(Q23=0,0,Q23/$F23)</f>
        <v>0</v>
      </c>
    </row>
    <row r="25" spans="1:17" ht="12" customHeight="1">
      <c r="A25" s="261"/>
      <c r="B25" s="261"/>
      <c r="C25" s="125"/>
      <c r="D25" s="225" t="s">
        <v>39</v>
      </c>
      <c r="E25" s="117"/>
      <c r="F25" s="98">
        <f t="shared" si="5"/>
        <v>20</v>
      </c>
      <c r="G25" s="98">
        <v>13</v>
      </c>
      <c r="H25" s="98">
        <v>9</v>
      </c>
      <c r="I25" s="98">
        <v>4</v>
      </c>
      <c r="J25" s="98">
        <f t="shared" ref="J25" si="52">SUM(K25,L25)</f>
        <v>121</v>
      </c>
      <c r="K25" s="105">
        <v>31</v>
      </c>
      <c r="L25" s="106">
        <v>90</v>
      </c>
      <c r="M25" s="98">
        <f>SUM(N25,O25)</f>
        <v>10</v>
      </c>
      <c r="N25" s="105">
        <v>4</v>
      </c>
      <c r="O25" s="106">
        <v>6</v>
      </c>
      <c r="P25" s="106">
        <v>6</v>
      </c>
      <c r="Q25" s="106">
        <v>1</v>
      </c>
    </row>
    <row r="26" spans="1:17" ht="12" customHeight="1">
      <c r="A26" s="261"/>
      <c r="B26" s="261"/>
      <c r="C26" s="126"/>
      <c r="D26" s="226"/>
      <c r="E26" s="118"/>
      <c r="F26" s="99">
        <f t="shared" si="5"/>
        <v>1</v>
      </c>
      <c r="G26" s="99">
        <f>IF(G25=0,0,G25/$F25)</f>
        <v>0.65</v>
      </c>
      <c r="H26" s="99">
        <f t="shared" ref="H26" si="53">IF(H25=0,0,$H25/G25)</f>
        <v>0.69230769230769229</v>
      </c>
      <c r="I26" s="99">
        <f t="shared" ref="I26" si="54">IF(I25=0,0,I25/G25)</f>
        <v>0.30769230769230771</v>
      </c>
      <c r="J26" s="107">
        <f>SUM(K26:L26)</f>
        <v>1</v>
      </c>
      <c r="K26" s="108">
        <f>IF(K25=0,0,K25/$J25)</f>
        <v>0.256198347107438</v>
      </c>
      <c r="L26" s="109">
        <f t="shared" ref="L26" si="55">IF(L25=0,0,L25/$J25)</f>
        <v>0.74380165289256195</v>
      </c>
      <c r="M26" s="107">
        <f>IF(M25=0,0,M25/$J25)</f>
        <v>8.2644628099173556E-2</v>
      </c>
      <c r="N26" s="108">
        <f>IF(N25=0,0,N25/K25)</f>
        <v>0.12903225806451613</v>
      </c>
      <c r="O26" s="109">
        <f>IF(O25=0,0,O25/L25)</f>
        <v>6.6666666666666666E-2</v>
      </c>
      <c r="P26" s="110">
        <f t="shared" ref="P26" si="56">IF(P25=0,0,P25/F25)</f>
        <v>0.3</v>
      </c>
      <c r="Q26" s="119">
        <f>IF(Q25=0,0,Q25/$F25)</f>
        <v>0.05</v>
      </c>
    </row>
    <row r="27" spans="1:17" ht="12" customHeight="1">
      <c r="A27" s="261"/>
      <c r="B27" s="261"/>
      <c r="C27" s="125"/>
      <c r="D27" s="225" t="s">
        <v>107</v>
      </c>
      <c r="E27" s="117"/>
      <c r="F27" s="98">
        <f t="shared" si="5"/>
        <v>2</v>
      </c>
      <c r="G27" s="98">
        <v>2</v>
      </c>
      <c r="H27" s="98">
        <v>2</v>
      </c>
      <c r="I27" s="98">
        <v>0</v>
      </c>
      <c r="J27" s="98">
        <f t="shared" ref="J27" si="57">SUM(K27,L27)</f>
        <v>21</v>
      </c>
      <c r="K27" s="105">
        <v>15</v>
      </c>
      <c r="L27" s="106">
        <v>6</v>
      </c>
      <c r="M27" s="98">
        <f>SUM(N27,O27)</f>
        <v>0</v>
      </c>
      <c r="N27" s="105">
        <v>0</v>
      </c>
      <c r="O27" s="106">
        <v>0</v>
      </c>
      <c r="P27" s="106">
        <v>0</v>
      </c>
      <c r="Q27" s="106">
        <v>0</v>
      </c>
    </row>
    <row r="28" spans="1:17" ht="12" customHeight="1">
      <c r="A28" s="261"/>
      <c r="B28" s="261"/>
      <c r="C28" s="126"/>
      <c r="D28" s="226"/>
      <c r="E28" s="118"/>
      <c r="F28" s="99">
        <f t="shared" si="5"/>
        <v>1</v>
      </c>
      <c r="G28" s="99">
        <f>IF(G27=0,0,G27/$F27)</f>
        <v>1</v>
      </c>
      <c r="H28" s="99">
        <f t="shared" ref="H28" si="58">IF(H27=0,0,$H27/G27)</f>
        <v>1</v>
      </c>
      <c r="I28" s="99">
        <f>IF(I27=0,0,I27/G27)</f>
        <v>0</v>
      </c>
      <c r="J28" s="107">
        <f>SUM(K28:L28)</f>
        <v>1</v>
      </c>
      <c r="K28" s="108">
        <f>IF(K27=0,0,K27/$J27)</f>
        <v>0.7142857142857143</v>
      </c>
      <c r="L28" s="109">
        <f t="shared" ref="L28" si="59">IF(L27=0,0,L27/$J27)</f>
        <v>0.2857142857142857</v>
      </c>
      <c r="M28" s="107">
        <f>IF(M27=0,0,M27/$J27)</f>
        <v>0</v>
      </c>
      <c r="N28" s="108">
        <f>IF(N27=0,0,N27/K27)</f>
        <v>0</v>
      </c>
      <c r="O28" s="109">
        <f>IF(O27=0,0,O27/L27)</f>
        <v>0</v>
      </c>
      <c r="P28" s="110">
        <f t="shared" ref="P28" si="60">IF(P27=0,0,P27/F27)</f>
        <v>0</v>
      </c>
      <c r="Q28" s="119">
        <f>IF(Q27=0,0,Q27/$F27)</f>
        <v>0</v>
      </c>
    </row>
    <row r="29" spans="1:17" ht="12" customHeight="1">
      <c r="A29" s="261"/>
      <c r="B29" s="261"/>
      <c r="C29" s="125"/>
      <c r="D29" s="225" t="s">
        <v>37</v>
      </c>
      <c r="E29" s="117"/>
      <c r="F29" s="98">
        <f t="shared" si="5"/>
        <v>5</v>
      </c>
      <c r="G29" s="98">
        <v>4</v>
      </c>
      <c r="H29" s="98">
        <v>2</v>
      </c>
      <c r="I29" s="98">
        <v>2</v>
      </c>
      <c r="J29" s="98">
        <f t="shared" ref="J29" si="61">SUM(K29,L29)</f>
        <v>106</v>
      </c>
      <c r="K29" s="105">
        <v>68</v>
      </c>
      <c r="L29" s="106">
        <v>38</v>
      </c>
      <c r="M29" s="98">
        <f>SUM(N29,O29)</f>
        <v>13</v>
      </c>
      <c r="N29" s="105">
        <v>6</v>
      </c>
      <c r="O29" s="106">
        <v>7</v>
      </c>
      <c r="P29" s="106">
        <v>1</v>
      </c>
      <c r="Q29" s="106">
        <v>0</v>
      </c>
    </row>
    <row r="30" spans="1:17" ht="12" customHeight="1">
      <c r="A30" s="261"/>
      <c r="B30" s="261"/>
      <c r="C30" s="126"/>
      <c r="D30" s="226"/>
      <c r="E30" s="118"/>
      <c r="F30" s="99">
        <f t="shared" si="5"/>
        <v>1</v>
      </c>
      <c r="G30" s="99">
        <f>IF(G29=0,0,G29/$F29)</f>
        <v>0.8</v>
      </c>
      <c r="H30" s="99">
        <f t="shared" ref="H30" si="62">IF(H29=0,0,$H29/G29)</f>
        <v>0.5</v>
      </c>
      <c r="I30" s="99">
        <f t="shared" ref="I30" si="63">IF(I29=0,0,I29/G29)</f>
        <v>0.5</v>
      </c>
      <c r="J30" s="107">
        <f t="shared" ref="J30" si="64">SUM(K30:L30)</f>
        <v>1</v>
      </c>
      <c r="K30" s="108">
        <f>IF(K29=0,0,K29/$J29)</f>
        <v>0.64150943396226412</v>
      </c>
      <c r="L30" s="109">
        <f t="shared" ref="L30" si="65">IF(L29=0,0,L29/$J29)</f>
        <v>0.35849056603773582</v>
      </c>
      <c r="M30" s="107">
        <f>IF(M29=0,0,M29/$J29)</f>
        <v>0.12264150943396226</v>
      </c>
      <c r="N30" s="108">
        <f>IF(N29=0,0,N29/K29)</f>
        <v>8.8235294117647065E-2</v>
      </c>
      <c r="O30" s="109">
        <f>IF(O29=0,0,O29/L29)</f>
        <v>0.18421052631578946</v>
      </c>
      <c r="P30" s="110">
        <f t="shared" ref="P30" si="66">IF(P29=0,0,P29/F29)</f>
        <v>0.2</v>
      </c>
      <c r="Q30" s="119">
        <f>IF(Q29=0,0,Q29/$F29)</f>
        <v>0</v>
      </c>
    </row>
    <row r="31" spans="1:17" ht="12" customHeight="1">
      <c r="A31" s="261"/>
      <c r="B31" s="261"/>
      <c r="C31" s="125"/>
      <c r="D31" s="225" t="s">
        <v>105</v>
      </c>
      <c r="E31" s="117"/>
      <c r="F31" s="98">
        <f t="shared" si="5"/>
        <v>1</v>
      </c>
      <c r="G31" s="98">
        <v>1</v>
      </c>
      <c r="H31" s="98">
        <v>0</v>
      </c>
      <c r="I31" s="98">
        <v>1</v>
      </c>
      <c r="J31" s="98">
        <f t="shared" ref="J31" si="67">SUM(K31,L31)</f>
        <v>2</v>
      </c>
      <c r="K31" s="105">
        <v>0</v>
      </c>
      <c r="L31" s="106">
        <v>2</v>
      </c>
      <c r="M31" s="98">
        <f>SUM(N31,O31)</f>
        <v>1</v>
      </c>
      <c r="N31" s="105">
        <v>0</v>
      </c>
      <c r="O31" s="106">
        <v>1</v>
      </c>
      <c r="P31" s="106">
        <v>0</v>
      </c>
      <c r="Q31" s="106">
        <v>0</v>
      </c>
    </row>
    <row r="32" spans="1:17" ht="12" customHeight="1">
      <c r="A32" s="261"/>
      <c r="B32" s="261"/>
      <c r="C32" s="126"/>
      <c r="D32" s="226"/>
      <c r="E32" s="118"/>
      <c r="F32" s="99">
        <f t="shared" si="5"/>
        <v>1</v>
      </c>
      <c r="G32" s="99">
        <f>IF(G31=0,0,G31/$F31)</f>
        <v>1</v>
      </c>
      <c r="H32" s="99">
        <f t="shared" ref="H32" si="68">IF(H31=0,0,$H31/G31)</f>
        <v>0</v>
      </c>
      <c r="I32" s="99">
        <f t="shared" ref="I32" si="69">IF(I31=0,0,I31/G31)</f>
        <v>1</v>
      </c>
      <c r="J32" s="107">
        <f t="shared" ref="J32" si="70">SUM(K32:L32)</f>
        <v>1</v>
      </c>
      <c r="K32" s="108">
        <f>IF(K31=0,0,K31/$J31)</f>
        <v>0</v>
      </c>
      <c r="L32" s="109">
        <f t="shared" ref="L32" si="71">IF(L31=0,0,L31/$J31)</f>
        <v>1</v>
      </c>
      <c r="M32" s="107">
        <f>IF(M31=0,0,M31/$J31)</f>
        <v>0.5</v>
      </c>
      <c r="N32" s="108">
        <f>IF(N31=0,0,N31/K31)</f>
        <v>0</v>
      </c>
      <c r="O32" s="109">
        <f>IF(O31=0,0,O31/L31)</f>
        <v>0.5</v>
      </c>
      <c r="P32" s="110">
        <f t="shared" ref="P32" si="72">IF(P31=0,0,P31/F31)</f>
        <v>0</v>
      </c>
      <c r="Q32" s="119">
        <f>IF(Q31=0,0,Q31/$F31)</f>
        <v>0</v>
      </c>
    </row>
    <row r="33" spans="1:17" ht="12" customHeight="1">
      <c r="A33" s="261"/>
      <c r="B33" s="261"/>
      <c r="C33" s="125"/>
      <c r="D33" s="225" t="s">
        <v>35</v>
      </c>
      <c r="E33" s="117"/>
      <c r="F33" s="98">
        <f t="shared" si="5"/>
        <v>5</v>
      </c>
      <c r="G33" s="98">
        <v>2</v>
      </c>
      <c r="H33" s="98">
        <v>0</v>
      </c>
      <c r="I33" s="98">
        <v>2</v>
      </c>
      <c r="J33" s="98">
        <f t="shared" ref="J33" si="73">SUM(K33,L33)</f>
        <v>35</v>
      </c>
      <c r="K33" s="105">
        <v>13</v>
      </c>
      <c r="L33" s="106">
        <v>22</v>
      </c>
      <c r="M33" s="98">
        <f>SUM(N33,O33)</f>
        <v>8</v>
      </c>
      <c r="N33" s="105">
        <v>5</v>
      </c>
      <c r="O33" s="106">
        <v>3</v>
      </c>
      <c r="P33" s="106">
        <v>2</v>
      </c>
      <c r="Q33" s="106">
        <v>1</v>
      </c>
    </row>
    <row r="34" spans="1:17" ht="12" customHeight="1">
      <c r="A34" s="261"/>
      <c r="B34" s="261"/>
      <c r="C34" s="126"/>
      <c r="D34" s="226"/>
      <c r="E34" s="118"/>
      <c r="F34" s="99">
        <f t="shared" si="5"/>
        <v>1</v>
      </c>
      <c r="G34" s="99">
        <f>IF(G33=0,0,G33/$F33)</f>
        <v>0.4</v>
      </c>
      <c r="H34" s="99">
        <f t="shared" ref="H34" si="74">IF(H33=0,0,$H33/G33)</f>
        <v>0</v>
      </c>
      <c r="I34" s="99">
        <f t="shared" ref="I34" si="75">IF(I33=0,0,I33/G33)</f>
        <v>1</v>
      </c>
      <c r="J34" s="107">
        <f t="shared" ref="J34" si="76">SUM(K34:L34)</f>
        <v>1</v>
      </c>
      <c r="K34" s="108">
        <f>IF(K33=0,0,K33/$J33)</f>
        <v>0.37142857142857144</v>
      </c>
      <c r="L34" s="109">
        <f t="shared" ref="L34" si="77">IF(L33=0,0,L33/$J33)</f>
        <v>0.62857142857142856</v>
      </c>
      <c r="M34" s="107">
        <f>IF(M33=0,0,M33/$J33)</f>
        <v>0.22857142857142856</v>
      </c>
      <c r="N34" s="108">
        <f>IF(N33=0,0,N33/K33)</f>
        <v>0.38461538461538464</v>
      </c>
      <c r="O34" s="109">
        <f>IF(O33=0,0,O33/L33)</f>
        <v>0.13636363636363635</v>
      </c>
      <c r="P34" s="110">
        <f t="shared" ref="P34" si="78">IF(P33=0,0,P33/F33)</f>
        <v>0.4</v>
      </c>
      <c r="Q34" s="119">
        <f>IF(Q33=0,0,Q33/$F33)</f>
        <v>0.2</v>
      </c>
    </row>
    <row r="35" spans="1:17" ht="12" customHeight="1">
      <c r="A35" s="261"/>
      <c r="B35" s="261"/>
      <c r="C35" s="125"/>
      <c r="D35" s="225" t="s">
        <v>104</v>
      </c>
      <c r="E35" s="117"/>
      <c r="F35" s="98">
        <f t="shared" si="5"/>
        <v>11</v>
      </c>
      <c r="G35" s="98">
        <v>9</v>
      </c>
      <c r="H35" s="98">
        <v>3</v>
      </c>
      <c r="I35" s="98">
        <v>6</v>
      </c>
      <c r="J35" s="98">
        <f t="shared" ref="J35" si="79">SUM(K35,L35)</f>
        <v>199</v>
      </c>
      <c r="K35" s="105">
        <v>64</v>
      </c>
      <c r="L35" s="106">
        <v>135</v>
      </c>
      <c r="M35" s="98">
        <f>SUM(N35,O35)</f>
        <v>13</v>
      </c>
      <c r="N35" s="105">
        <v>6</v>
      </c>
      <c r="O35" s="106">
        <v>7</v>
      </c>
      <c r="P35" s="106">
        <v>2</v>
      </c>
      <c r="Q35" s="106">
        <v>0</v>
      </c>
    </row>
    <row r="36" spans="1:17" ht="12" customHeight="1">
      <c r="A36" s="261"/>
      <c r="B36" s="261"/>
      <c r="C36" s="126"/>
      <c r="D36" s="226"/>
      <c r="E36" s="118"/>
      <c r="F36" s="99">
        <f t="shared" si="5"/>
        <v>1</v>
      </c>
      <c r="G36" s="99">
        <f>IF(G35=0,0,G35/$F35)</f>
        <v>0.81818181818181823</v>
      </c>
      <c r="H36" s="99">
        <f t="shared" ref="H36" si="80">IF(H35=0,0,$H35/G35)</f>
        <v>0.33333333333333331</v>
      </c>
      <c r="I36" s="99">
        <f t="shared" ref="I36" si="81">IF(I35=0,0,I35/G35)</f>
        <v>0.66666666666666663</v>
      </c>
      <c r="J36" s="107">
        <f t="shared" ref="J36" si="82">SUM(K36:L36)</f>
        <v>1</v>
      </c>
      <c r="K36" s="108">
        <f>IF(K35=0,0,K35/$J35)</f>
        <v>0.32160804020100503</v>
      </c>
      <c r="L36" s="109">
        <f t="shared" ref="L36" si="83">IF(L35=0,0,L35/$J35)</f>
        <v>0.67839195979899503</v>
      </c>
      <c r="M36" s="107">
        <f>IF(M35=0,0,M35/$J35)</f>
        <v>6.5326633165829151E-2</v>
      </c>
      <c r="N36" s="108">
        <f>IF(N35=0,0,N35/K35)</f>
        <v>9.375E-2</v>
      </c>
      <c r="O36" s="109">
        <f>IF(O35=0,0,O35/L35)</f>
        <v>5.185185185185185E-2</v>
      </c>
      <c r="P36" s="110">
        <f t="shared" ref="P36" si="84">IF(P35=0,0,P35/F35)</f>
        <v>0.18181818181818182</v>
      </c>
      <c r="Q36" s="119">
        <f>IF(Q35=0,0,Q35/$F35)</f>
        <v>0</v>
      </c>
    </row>
    <row r="37" spans="1:17" ht="12" customHeight="1">
      <c r="A37" s="261"/>
      <c r="B37" s="261"/>
      <c r="C37" s="125"/>
      <c r="D37" s="225" t="s">
        <v>33</v>
      </c>
      <c r="E37" s="117"/>
      <c r="F37" s="98">
        <f t="shared" si="5"/>
        <v>1</v>
      </c>
      <c r="G37" s="98">
        <v>0</v>
      </c>
      <c r="H37" s="98">
        <v>0</v>
      </c>
      <c r="I37" s="98">
        <v>0</v>
      </c>
      <c r="J37" s="98">
        <f t="shared" ref="J37" si="85">SUM(K37,L37)</f>
        <v>0</v>
      </c>
      <c r="K37" s="105">
        <v>0</v>
      </c>
      <c r="L37" s="106">
        <v>0</v>
      </c>
      <c r="M37" s="98">
        <f>SUM(N37,O37)</f>
        <v>0</v>
      </c>
      <c r="N37" s="105">
        <v>0</v>
      </c>
      <c r="O37" s="106">
        <v>0</v>
      </c>
      <c r="P37" s="106">
        <v>1</v>
      </c>
      <c r="Q37" s="106">
        <v>0</v>
      </c>
    </row>
    <row r="38" spans="1:17" ht="12" customHeight="1">
      <c r="A38" s="261"/>
      <c r="B38" s="261"/>
      <c r="C38" s="126"/>
      <c r="D38" s="226"/>
      <c r="E38" s="118"/>
      <c r="F38" s="99">
        <f t="shared" si="5"/>
        <v>1</v>
      </c>
      <c r="G38" s="99">
        <f>IF(G37=0,0,G37/$F37)</f>
        <v>0</v>
      </c>
      <c r="H38" s="99">
        <f t="shared" ref="H38" si="86">IF(H37=0,0,$H37/G37)</f>
        <v>0</v>
      </c>
      <c r="I38" s="99">
        <f t="shared" ref="I38" si="87">IF(I37=0,0,I37/G37)</f>
        <v>0</v>
      </c>
      <c r="J38" s="107">
        <f t="shared" ref="J38" si="88">SUM(K38:L38)</f>
        <v>0</v>
      </c>
      <c r="K38" s="108">
        <f>IF(K37=0,0,K37/$J37)</f>
        <v>0</v>
      </c>
      <c r="L38" s="109">
        <f t="shared" ref="L38" si="89">IF(L37=0,0,L37/$J37)</f>
        <v>0</v>
      </c>
      <c r="M38" s="107">
        <f>IF(M37=0,0,M37/$J37)</f>
        <v>0</v>
      </c>
      <c r="N38" s="108">
        <f>IF(N37=0,0,N37/K37)</f>
        <v>0</v>
      </c>
      <c r="O38" s="109">
        <f>IF(O37=0,0,O37/L37)</f>
        <v>0</v>
      </c>
      <c r="P38" s="110">
        <f t="shared" ref="P38" si="90">IF(P37=0,0,P37/F37)</f>
        <v>1</v>
      </c>
      <c r="Q38" s="119">
        <f>IF(Q37=0,0,Q37/$F37)</f>
        <v>0</v>
      </c>
    </row>
    <row r="39" spans="1:17" ht="12" customHeight="1">
      <c r="A39" s="261"/>
      <c r="B39" s="261"/>
      <c r="C39" s="125"/>
      <c r="D39" s="225" t="s">
        <v>32</v>
      </c>
      <c r="E39" s="117"/>
      <c r="F39" s="98">
        <f t="shared" si="5"/>
        <v>8</v>
      </c>
      <c r="G39" s="98">
        <v>6</v>
      </c>
      <c r="H39" s="98">
        <v>3</v>
      </c>
      <c r="I39" s="98">
        <v>3</v>
      </c>
      <c r="J39" s="98">
        <f t="shared" ref="J39" si="91">SUM(K39,L39)</f>
        <v>115</v>
      </c>
      <c r="K39" s="105">
        <v>37</v>
      </c>
      <c r="L39" s="106">
        <v>78</v>
      </c>
      <c r="M39" s="98">
        <f>SUM(N39,O39)</f>
        <v>8</v>
      </c>
      <c r="N39" s="105">
        <v>3</v>
      </c>
      <c r="O39" s="106">
        <v>5</v>
      </c>
      <c r="P39" s="106">
        <v>2</v>
      </c>
      <c r="Q39" s="106">
        <v>0</v>
      </c>
    </row>
    <row r="40" spans="1:17" ht="12" customHeight="1">
      <c r="A40" s="261"/>
      <c r="B40" s="261"/>
      <c r="C40" s="126"/>
      <c r="D40" s="226"/>
      <c r="E40" s="118"/>
      <c r="F40" s="99">
        <f t="shared" si="5"/>
        <v>1</v>
      </c>
      <c r="G40" s="99">
        <f>IF(G39=0,0,G39/$F39)</f>
        <v>0.75</v>
      </c>
      <c r="H40" s="99">
        <f t="shared" ref="H40" si="92">IF(H39=0,0,$H39/G39)</f>
        <v>0.5</v>
      </c>
      <c r="I40" s="99">
        <f t="shared" ref="I40" si="93">IF(I39=0,0,I39/G39)</f>
        <v>0.5</v>
      </c>
      <c r="J40" s="107">
        <f t="shared" ref="J40" si="94">SUM(K40:L40)</f>
        <v>1</v>
      </c>
      <c r="K40" s="108">
        <f>IF(K39=0,0,K39/$J39)</f>
        <v>0.32173913043478258</v>
      </c>
      <c r="L40" s="109">
        <f t="shared" ref="L40:L42" si="95">IF(L39=0,0,L39/$J39)</f>
        <v>0.67826086956521736</v>
      </c>
      <c r="M40" s="107">
        <f>IF(M39=0,0,M39/$J39)</f>
        <v>6.9565217391304349E-2</v>
      </c>
      <c r="N40" s="108">
        <f>IF(N39=0,0,N39/K39)</f>
        <v>8.1081081081081086E-2</v>
      </c>
      <c r="O40" s="109">
        <f>IF(O39=0,0,O39/L39)</f>
        <v>6.4102564102564097E-2</v>
      </c>
      <c r="P40" s="110">
        <f t="shared" ref="P40" si="96">IF(P39=0,0,P39/F39)</f>
        <v>0.25</v>
      </c>
      <c r="Q40" s="119">
        <f>IF(Q39=0,0,Q39/$F39)</f>
        <v>0</v>
      </c>
    </row>
    <row r="41" spans="1:17" ht="12" customHeight="1">
      <c r="A41" s="261"/>
      <c r="B41" s="261"/>
      <c r="C41" s="125"/>
      <c r="D41" s="225" t="s">
        <v>101</v>
      </c>
      <c r="E41" s="117"/>
      <c r="F41" s="98">
        <f t="shared" ref="F41:F42" si="97">SUM(G41,P41:Q41)</f>
        <v>1</v>
      </c>
      <c r="G41" s="98">
        <v>0</v>
      </c>
      <c r="H41" s="98">
        <v>0</v>
      </c>
      <c r="I41" s="98">
        <v>0</v>
      </c>
      <c r="J41" s="98">
        <f t="shared" ref="J41" si="98">SUM(K41,L41)</f>
        <v>0</v>
      </c>
      <c r="K41" s="105">
        <v>0</v>
      </c>
      <c r="L41" s="106">
        <v>0</v>
      </c>
      <c r="M41" s="98">
        <f>SUM(N41,O41)</f>
        <v>0</v>
      </c>
      <c r="N41" s="105">
        <v>0</v>
      </c>
      <c r="O41" s="106">
        <v>0</v>
      </c>
      <c r="P41" s="106">
        <v>1</v>
      </c>
      <c r="Q41" s="106">
        <v>0</v>
      </c>
    </row>
    <row r="42" spans="1:17" ht="12" customHeight="1">
      <c r="A42" s="261"/>
      <c r="B42" s="261"/>
      <c r="C42" s="126"/>
      <c r="D42" s="226"/>
      <c r="E42" s="118"/>
      <c r="F42" s="99">
        <f t="shared" si="97"/>
        <v>1</v>
      </c>
      <c r="G42" s="99">
        <f>IF(G41=0,0,G41/$F41)</f>
        <v>0</v>
      </c>
      <c r="H42" s="99">
        <f t="shared" ref="H42" si="99">IF(H41=0,0,$H41/G41)</f>
        <v>0</v>
      </c>
      <c r="I42" s="99">
        <f t="shared" ref="I42" si="100">IF(I41=0,0,I41/G41)</f>
        <v>0</v>
      </c>
      <c r="J42" s="107">
        <f t="shared" ref="J42" si="101">SUM(K42:L42)</f>
        <v>0</v>
      </c>
      <c r="K42" s="108">
        <f>IF(K41=0,0,K41/$J41)</f>
        <v>0</v>
      </c>
      <c r="L42" s="109">
        <f t="shared" si="95"/>
        <v>0</v>
      </c>
      <c r="M42" s="107">
        <f>IF(M41=0,0,M41/$J41)</f>
        <v>0</v>
      </c>
      <c r="N42" s="108">
        <f>IF(N41=0,0,N41/K41)</f>
        <v>0</v>
      </c>
      <c r="O42" s="109">
        <f>IF(O41=0,0,O41/L41)</f>
        <v>0</v>
      </c>
      <c r="P42" s="110">
        <f t="shared" ref="P42" si="102">IF(P41=0,0,P41/F41)</f>
        <v>1</v>
      </c>
      <c r="Q42" s="119">
        <f>IF(Q41=0,0,Q41/$F41)</f>
        <v>0</v>
      </c>
    </row>
    <row r="43" spans="1:17" ht="12" customHeight="1">
      <c r="A43" s="261"/>
      <c r="B43" s="261"/>
      <c r="C43" s="125"/>
      <c r="D43" s="225" t="s">
        <v>30</v>
      </c>
      <c r="E43" s="117"/>
      <c r="F43" s="98">
        <f t="shared" si="5"/>
        <v>2</v>
      </c>
      <c r="G43" s="98">
        <v>2</v>
      </c>
      <c r="H43" s="98">
        <v>2</v>
      </c>
      <c r="I43" s="98">
        <v>0</v>
      </c>
      <c r="J43" s="98">
        <f t="shared" ref="J43" si="103">SUM(K43,L43)</f>
        <v>14</v>
      </c>
      <c r="K43" s="105">
        <v>11</v>
      </c>
      <c r="L43" s="106">
        <v>3</v>
      </c>
      <c r="M43" s="98">
        <f>SUM(N43,O43)</f>
        <v>0</v>
      </c>
      <c r="N43" s="105">
        <v>0</v>
      </c>
      <c r="O43" s="106">
        <v>0</v>
      </c>
      <c r="P43" s="106">
        <v>0</v>
      </c>
      <c r="Q43" s="106">
        <v>0</v>
      </c>
    </row>
    <row r="44" spans="1:17" ht="12" customHeight="1">
      <c r="A44" s="261"/>
      <c r="B44" s="261"/>
      <c r="C44" s="126"/>
      <c r="D44" s="226"/>
      <c r="E44" s="118"/>
      <c r="F44" s="99">
        <f t="shared" si="5"/>
        <v>1</v>
      </c>
      <c r="G44" s="99">
        <f>IF(G43=0,0,G43/$F43)</f>
        <v>1</v>
      </c>
      <c r="H44" s="99">
        <f t="shared" ref="H44" si="104">IF(H43=0,0,$H43/G43)</f>
        <v>1</v>
      </c>
      <c r="I44" s="99">
        <f t="shared" ref="I44" si="105">IF(I43=0,0,I43/G43)</f>
        <v>0</v>
      </c>
      <c r="J44" s="107">
        <f t="shared" ref="J44" si="106">SUM(K44:L44)</f>
        <v>1</v>
      </c>
      <c r="K44" s="108">
        <f>IF(K43=0,0,K43/$J43)</f>
        <v>0.7857142857142857</v>
      </c>
      <c r="L44" s="109">
        <f t="shared" ref="L44" si="107">IF(L43=0,0,L43/$J43)</f>
        <v>0.21428571428571427</v>
      </c>
      <c r="M44" s="107">
        <f>IF(M43=0,0,M43/$J43)</f>
        <v>0</v>
      </c>
      <c r="N44" s="108">
        <f>IF(N43=0,0,N43/K43)</f>
        <v>0</v>
      </c>
      <c r="O44" s="109">
        <f>IF(O43=0,0,O43/L43)</f>
        <v>0</v>
      </c>
      <c r="P44" s="110">
        <f t="shared" ref="P44" si="108">IF(P43=0,0,P43/F43)</f>
        <v>0</v>
      </c>
      <c r="Q44" s="119">
        <f>IF(Q43=0,0,Q43/$F43)</f>
        <v>0</v>
      </c>
    </row>
    <row r="45" spans="1:17" ht="12" customHeight="1">
      <c r="A45" s="261"/>
      <c r="B45" s="261"/>
      <c r="C45" s="125"/>
      <c r="D45" s="225" t="s">
        <v>29</v>
      </c>
      <c r="E45" s="117"/>
      <c r="F45" s="98">
        <f t="shared" si="5"/>
        <v>6</v>
      </c>
      <c r="G45" s="98">
        <v>5</v>
      </c>
      <c r="H45" s="98">
        <v>3</v>
      </c>
      <c r="I45" s="98">
        <v>2</v>
      </c>
      <c r="J45" s="98">
        <f t="shared" ref="J45:J99" si="109">SUM(K45,L45)</f>
        <v>81</v>
      </c>
      <c r="K45" s="105">
        <v>38</v>
      </c>
      <c r="L45" s="106">
        <v>43</v>
      </c>
      <c r="M45" s="98">
        <f>SUM(N45,O45)</f>
        <v>9</v>
      </c>
      <c r="N45" s="105">
        <v>5</v>
      </c>
      <c r="O45" s="106">
        <v>4</v>
      </c>
      <c r="P45" s="106">
        <v>1</v>
      </c>
      <c r="Q45" s="106">
        <v>0</v>
      </c>
    </row>
    <row r="46" spans="1:17" ht="12" customHeight="1">
      <c r="A46" s="261"/>
      <c r="B46" s="261"/>
      <c r="C46" s="126"/>
      <c r="D46" s="226"/>
      <c r="E46" s="118"/>
      <c r="F46" s="99">
        <f t="shared" si="5"/>
        <v>1</v>
      </c>
      <c r="G46" s="99">
        <f>IF(G45=0,0,G45/$F45)</f>
        <v>0.83333333333333337</v>
      </c>
      <c r="H46" s="99">
        <f t="shared" ref="H46" si="110">IF(H45=0,0,$H45/G45)</f>
        <v>0.6</v>
      </c>
      <c r="I46" s="99">
        <f t="shared" ref="I46" si="111">IF(I45=0,0,I45/G45)</f>
        <v>0.4</v>
      </c>
      <c r="J46" s="107">
        <f>SUM(K46:L46)</f>
        <v>1</v>
      </c>
      <c r="K46" s="108">
        <f>IF(K45=0,0,K45/$J45)</f>
        <v>0.46913580246913578</v>
      </c>
      <c r="L46" s="109">
        <f t="shared" ref="L46" si="112">IF(L45=0,0,L45/$J45)</f>
        <v>0.53086419753086422</v>
      </c>
      <c r="M46" s="107">
        <f>IF(M45=0,0,M45/$J45)</f>
        <v>0.1111111111111111</v>
      </c>
      <c r="N46" s="108">
        <f>IF(N45=0,0,N45/K45)</f>
        <v>0.13157894736842105</v>
      </c>
      <c r="O46" s="109">
        <f>IF(O45=0,0,O45/L45)</f>
        <v>9.3023255813953487E-2</v>
      </c>
      <c r="P46" s="110">
        <f t="shared" ref="P46" si="113">IF(P45=0,0,P45/F45)</f>
        <v>0.16666666666666666</v>
      </c>
      <c r="Q46" s="119">
        <f>IF(Q45=0,0,Q45/$F45)</f>
        <v>0</v>
      </c>
    </row>
    <row r="47" spans="1:17" ht="12" customHeight="1">
      <c r="A47" s="261"/>
      <c r="B47" s="261"/>
      <c r="C47" s="125"/>
      <c r="D47" s="225" t="s">
        <v>28</v>
      </c>
      <c r="E47" s="117"/>
      <c r="F47" s="98">
        <f t="shared" si="5"/>
        <v>3</v>
      </c>
      <c r="G47" s="98">
        <v>2</v>
      </c>
      <c r="H47" s="98">
        <v>2</v>
      </c>
      <c r="I47" s="98">
        <v>0</v>
      </c>
      <c r="J47" s="98">
        <f t="shared" si="109"/>
        <v>15</v>
      </c>
      <c r="K47" s="105">
        <v>14</v>
      </c>
      <c r="L47" s="106">
        <v>1</v>
      </c>
      <c r="M47" s="98">
        <f>SUM(N47,O47)</f>
        <v>0</v>
      </c>
      <c r="N47" s="105">
        <v>0</v>
      </c>
      <c r="O47" s="106">
        <v>0</v>
      </c>
      <c r="P47" s="106">
        <v>1</v>
      </c>
      <c r="Q47" s="106">
        <v>0</v>
      </c>
    </row>
    <row r="48" spans="1:17" ht="12" customHeight="1">
      <c r="A48" s="261"/>
      <c r="B48" s="261"/>
      <c r="C48" s="126"/>
      <c r="D48" s="226"/>
      <c r="E48" s="118"/>
      <c r="F48" s="99">
        <f t="shared" si="5"/>
        <v>1</v>
      </c>
      <c r="G48" s="99">
        <f>IF(G47=0,0,G47/$F47)</f>
        <v>0.66666666666666663</v>
      </c>
      <c r="H48" s="99">
        <f t="shared" ref="H48" si="114">IF(H47=0,0,$H47/G47)</f>
        <v>1</v>
      </c>
      <c r="I48" s="99">
        <f t="shared" ref="I48" si="115">IF(I47=0,0,I47/G47)</f>
        <v>0</v>
      </c>
      <c r="J48" s="107">
        <f t="shared" ref="J48" si="116">SUM(K48:L48)</f>
        <v>1</v>
      </c>
      <c r="K48" s="108">
        <f>IF(K47=0,0,K47/$J47)</f>
        <v>0.93333333333333335</v>
      </c>
      <c r="L48" s="109">
        <f t="shared" ref="L48" si="117">IF(L47=0,0,L47/$J47)</f>
        <v>6.6666666666666666E-2</v>
      </c>
      <c r="M48" s="107">
        <f>IF(M47=0,0,M47/$J47)</f>
        <v>0</v>
      </c>
      <c r="N48" s="108">
        <f>IF(N47=0,0,N47/K47)</f>
        <v>0</v>
      </c>
      <c r="O48" s="109">
        <f>IF(O47=0,0,O47/L47)</f>
        <v>0</v>
      </c>
      <c r="P48" s="110">
        <f t="shared" ref="P48" si="118">IF(P47=0,0,P47/F47)</f>
        <v>0.33333333333333331</v>
      </c>
      <c r="Q48" s="119">
        <f>IF(Q47=0,0,Q47/$F47)</f>
        <v>0</v>
      </c>
    </row>
    <row r="49" spans="1:17" ht="12" customHeight="1">
      <c r="A49" s="261"/>
      <c r="B49" s="261"/>
      <c r="C49" s="125"/>
      <c r="D49" s="225" t="s">
        <v>27</v>
      </c>
      <c r="E49" s="117"/>
      <c r="F49" s="98">
        <f t="shared" si="5"/>
        <v>5</v>
      </c>
      <c r="G49" s="98">
        <v>5</v>
      </c>
      <c r="H49" s="98">
        <v>3</v>
      </c>
      <c r="I49" s="98">
        <v>2</v>
      </c>
      <c r="J49" s="98">
        <f t="shared" si="109"/>
        <v>45</v>
      </c>
      <c r="K49" s="105">
        <v>35</v>
      </c>
      <c r="L49" s="106">
        <v>10</v>
      </c>
      <c r="M49" s="98">
        <f>SUM(N49,O49)</f>
        <v>8</v>
      </c>
      <c r="N49" s="105">
        <v>6</v>
      </c>
      <c r="O49" s="106">
        <v>2</v>
      </c>
      <c r="P49" s="106">
        <v>0</v>
      </c>
      <c r="Q49" s="106">
        <v>0</v>
      </c>
    </row>
    <row r="50" spans="1:17" ht="12" customHeight="1">
      <c r="A50" s="261"/>
      <c r="B50" s="261"/>
      <c r="C50" s="126"/>
      <c r="D50" s="226"/>
      <c r="E50" s="118"/>
      <c r="F50" s="99">
        <f t="shared" si="5"/>
        <v>1</v>
      </c>
      <c r="G50" s="99">
        <f>IF(G49=0,0,G49/$F49)</f>
        <v>1</v>
      </c>
      <c r="H50" s="99">
        <f t="shared" ref="H50" si="119">IF(H49=0,0,$H49/G49)</f>
        <v>0.6</v>
      </c>
      <c r="I50" s="99">
        <f t="shared" ref="I50" si="120">IF(I49=0,0,I49/G49)</f>
        <v>0.4</v>
      </c>
      <c r="J50" s="107">
        <f t="shared" ref="J50" si="121">SUM(K50:L50)</f>
        <v>1</v>
      </c>
      <c r="K50" s="108">
        <f>IF(K49=0,0,K49/$J49)</f>
        <v>0.77777777777777779</v>
      </c>
      <c r="L50" s="109">
        <f t="shared" ref="L50" si="122">IF(L49=0,0,L49/$J49)</f>
        <v>0.22222222222222221</v>
      </c>
      <c r="M50" s="107">
        <f>IF(M49=0,0,M49/$J49)</f>
        <v>0.17777777777777778</v>
      </c>
      <c r="N50" s="108">
        <f>IF(N49=0,0,N49/K49)</f>
        <v>0.17142857142857143</v>
      </c>
      <c r="O50" s="109">
        <f>IF(O49=0,0,O49/L49)</f>
        <v>0.2</v>
      </c>
      <c r="P50" s="110">
        <f t="shared" ref="P50" si="123">IF(P49=0,0,P49/F49)</f>
        <v>0</v>
      </c>
      <c r="Q50" s="119">
        <f>IF(Q49=0,0,Q49/$F49)</f>
        <v>0</v>
      </c>
    </row>
    <row r="51" spans="1:17" ht="12" customHeight="1">
      <c r="A51" s="261"/>
      <c r="B51" s="261"/>
      <c r="C51" s="125"/>
      <c r="D51" s="225" t="s">
        <v>99</v>
      </c>
      <c r="E51" s="117"/>
      <c r="F51" s="98">
        <f t="shared" si="5"/>
        <v>15</v>
      </c>
      <c r="G51" s="98">
        <v>4</v>
      </c>
      <c r="H51" s="98">
        <v>2</v>
      </c>
      <c r="I51" s="98">
        <v>2</v>
      </c>
      <c r="J51" s="98">
        <f t="shared" si="109"/>
        <v>30</v>
      </c>
      <c r="K51" s="105">
        <v>15</v>
      </c>
      <c r="L51" s="106">
        <v>15</v>
      </c>
      <c r="M51" s="98">
        <f>SUM(N51,O51)</f>
        <v>5</v>
      </c>
      <c r="N51" s="105">
        <v>2</v>
      </c>
      <c r="O51" s="106">
        <v>3</v>
      </c>
      <c r="P51" s="106">
        <v>8</v>
      </c>
      <c r="Q51" s="106">
        <v>3</v>
      </c>
    </row>
    <row r="52" spans="1:17" ht="12" customHeight="1">
      <c r="A52" s="261"/>
      <c r="B52" s="261"/>
      <c r="C52" s="126"/>
      <c r="D52" s="226"/>
      <c r="E52" s="118"/>
      <c r="F52" s="99">
        <f t="shared" si="5"/>
        <v>1</v>
      </c>
      <c r="G52" s="99">
        <f>IF(G51=0,0,G51/$F51)</f>
        <v>0.26666666666666666</v>
      </c>
      <c r="H52" s="99">
        <f t="shared" ref="H52" si="124">IF(H51=0,0,$H51/G51)</f>
        <v>0.5</v>
      </c>
      <c r="I52" s="99">
        <f t="shared" ref="I52" si="125">IF(I51=0,0,I51/G51)</f>
        <v>0.5</v>
      </c>
      <c r="J52" s="107">
        <f t="shared" ref="J52" si="126">SUM(K52:L52)</f>
        <v>1</v>
      </c>
      <c r="K52" s="108">
        <f>IF(K51=0,0,K51/$J51)</f>
        <v>0.5</v>
      </c>
      <c r="L52" s="109">
        <f t="shared" ref="L52" si="127">IF(L51=0,0,L51/$J51)</f>
        <v>0.5</v>
      </c>
      <c r="M52" s="107">
        <f>IF(M51=0,0,M51/$J51)</f>
        <v>0.16666666666666666</v>
      </c>
      <c r="N52" s="108">
        <f>IF(N51=0,0,N51/K51)</f>
        <v>0.13333333333333333</v>
      </c>
      <c r="O52" s="109">
        <f>IF(O51=0,0,O51/L51)</f>
        <v>0.2</v>
      </c>
      <c r="P52" s="110">
        <f t="shared" ref="P52" si="128">IF(P51=0,0,P51/F51)</f>
        <v>0.53333333333333333</v>
      </c>
      <c r="Q52" s="119">
        <f>IF(Q51=0,0,Q51/$F51)</f>
        <v>0.2</v>
      </c>
    </row>
    <row r="53" spans="1:17" ht="12" customHeight="1">
      <c r="A53" s="261"/>
      <c r="B53" s="261"/>
      <c r="C53" s="125"/>
      <c r="D53" s="225" t="s">
        <v>98</v>
      </c>
      <c r="E53" s="117"/>
      <c r="F53" s="98">
        <f t="shared" si="5"/>
        <v>5</v>
      </c>
      <c r="G53" s="98">
        <v>5</v>
      </c>
      <c r="H53" s="98">
        <v>3</v>
      </c>
      <c r="I53" s="98">
        <v>2</v>
      </c>
      <c r="J53" s="98">
        <f t="shared" si="109"/>
        <v>101</v>
      </c>
      <c r="K53" s="105">
        <v>53</v>
      </c>
      <c r="L53" s="106">
        <v>48</v>
      </c>
      <c r="M53" s="98">
        <f>SUM(N53,O53)</f>
        <v>8</v>
      </c>
      <c r="N53" s="105">
        <v>8</v>
      </c>
      <c r="O53" s="106">
        <v>0</v>
      </c>
      <c r="P53" s="106">
        <v>0</v>
      </c>
      <c r="Q53" s="106">
        <v>0</v>
      </c>
    </row>
    <row r="54" spans="1:17" ht="12" customHeight="1">
      <c r="A54" s="261"/>
      <c r="B54" s="261"/>
      <c r="C54" s="126"/>
      <c r="D54" s="226"/>
      <c r="E54" s="118"/>
      <c r="F54" s="99">
        <f t="shared" si="5"/>
        <v>1</v>
      </c>
      <c r="G54" s="99">
        <f>IF(G53=0,0,G53/$F53)</f>
        <v>1</v>
      </c>
      <c r="H54" s="99">
        <f t="shared" ref="H54" si="129">IF(H53=0,0,$H53/G53)</f>
        <v>0.6</v>
      </c>
      <c r="I54" s="99">
        <f t="shared" ref="I54" si="130">IF(I53=0,0,I53/G53)</f>
        <v>0.4</v>
      </c>
      <c r="J54" s="107">
        <f t="shared" ref="J54" si="131">SUM(K54:L54)</f>
        <v>1</v>
      </c>
      <c r="K54" s="108">
        <f>IF(K53=0,0,K53/$J53)</f>
        <v>0.52475247524752477</v>
      </c>
      <c r="L54" s="109">
        <f t="shared" ref="L54" si="132">IF(L53=0,0,L53/$J53)</f>
        <v>0.47524752475247523</v>
      </c>
      <c r="M54" s="107">
        <f>IF(M53=0,0,M53/$J53)</f>
        <v>7.9207920792079209E-2</v>
      </c>
      <c r="N54" s="108">
        <f>IF(N53=0,0,N53/K53)</f>
        <v>0.15094339622641509</v>
      </c>
      <c r="O54" s="109">
        <f>IF(O53=0,0,O53/L53)</f>
        <v>0</v>
      </c>
      <c r="P54" s="110">
        <f t="shared" ref="P54" si="133">IF(P53=0,0,P53/F53)</f>
        <v>0</v>
      </c>
      <c r="Q54" s="119">
        <f>IF(Q53=0,0,Q53/$F53)</f>
        <v>0</v>
      </c>
    </row>
    <row r="55" spans="1:17" ht="12" customHeight="1">
      <c r="A55" s="261"/>
      <c r="B55" s="261"/>
      <c r="C55" s="125"/>
      <c r="D55" s="225" t="s">
        <v>24</v>
      </c>
      <c r="E55" s="117"/>
      <c r="F55" s="98">
        <f t="shared" si="5"/>
        <v>31</v>
      </c>
      <c r="G55" s="98">
        <v>18</v>
      </c>
      <c r="H55" s="98">
        <v>14</v>
      </c>
      <c r="I55" s="98">
        <v>4</v>
      </c>
      <c r="J55" s="98">
        <f t="shared" si="109"/>
        <v>252</v>
      </c>
      <c r="K55" s="105">
        <v>178</v>
      </c>
      <c r="L55" s="106">
        <v>74</v>
      </c>
      <c r="M55" s="98">
        <f>SUM(N55,O55)</f>
        <v>19</v>
      </c>
      <c r="N55" s="105">
        <v>12</v>
      </c>
      <c r="O55" s="106">
        <v>7</v>
      </c>
      <c r="P55" s="106">
        <v>8</v>
      </c>
      <c r="Q55" s="106">
        <v>5</v>
      </c>
    </row>
    <row r="56" spans="1:17" ht="12" customHeight="1">
      <c r="A56" s="261"/>
      <c r="B56" s="261"/>
      <c r="C56" s="126"/>
      <c r="D56" s="226"/>
      <c r="E56" s="118"/>
      <c r="F56" s="99">
        <f t="shared" si="5"/>
        <v>1</v>
      </c>
      <c r="G56" s="99">
        <f>IF(G55=0,0,G55/$F55)</f>
        <v>0.58064516129032262</v>
      </c>
      <c r="H56" s="99">
        <f t="shared" ref="H56" si="134">IF(H55=0,0,$H55/G55)</f>
        <v>0.77777777777777779</v>
      </c>
      <c r="I56" s="99">
        <f t="shared" ref="I56" si="135">IF(I55=0,0,I55/G55)</f>
        <v>0.22222222222222221</v>
      </c>
      <c r="J56" s="107">
        <f t="shared" ref="J56" si="136">SUM(K56:L56)</f>
        <v>1</v>
      </c>
      <c r="K56" s="108">
        <f>IF(K55=0,0,K55/$J55)</f>
        <v>0.70634920634920639</v>
      </c>
      <c r="L56" s="109">
        <f t="shared" ref="L56" si="137">IF(L55=0,0,L55/$J55)</f>
        <v>0.29365079365079366</v>
      </c>
      <c r="M56" s="107">
        <f>IF(M55=0,0,M55/$J55)</f>
        <v>7.5396825396825393E-2</v>
      </c>
      <c r="N56" s="108">
        <f>IF(N55=0,0,N55/K55)</f>
        <v>6.741573033707865E-2</v>
      </c>
      <c r="O56" s="109">
        <f>IF(O55=0,0,O55/L55)</f>
        <v>9.45945945945946E-2</v>
      </c>
      <c r="P56" s="110">
        <f t="shared" ref="P56" si="138">IF(P55=0,0,P55/F55)</f>
        <v>0.25806451612903225</v>
      </c>
      <c r="Q56" s="119">
        <f>IF(Q55=0,0,Q55/$F55)</f>
        <v>0.16129032258064516</v>
      </c>
    </row>
    <row r="57" spans="1:17" ht="12" customHeight="1">
      <c r="A57" s="261"/>
      <c r="B57" s="261"/>
      <c r="C57" s="125"/>
      <c r="D57" s="225" t="s">
        <v>23</v>
      </c>
      <c r="E57" s="117"/>
      <c r="F57" s="98">
        <f t="shared" si="5"/>
        <v>10</v>
      </c>
      <c r="G57" s="98">
        <v>7</v>
      </c>
      <c r="H57" s="98">
        <v>5</v>
      </c>
      <c r="I57" s="98">
        <v>2</v>
      </c>
      <c r="J57" s="98">
        <f t="shared" si="109"/>
        <v>43</v>
      </c>
      <c r="K57" s="105">
        <v>11</v>
      </c>
      <c r="L57" s="106">
        <v>32</v>
      </c>
      <c r="M57" s="98">
        <f>SUM(N57,O57)</f>
        <v>6</v>
      </c>
      <c r="N57" s="105">
        <v>3</v>
      </c>
      <c r="O57" s="106">
        <v>3</v>
      </c>
      <c r="P57" s="106">
        <v>3</v>
      </c>
      <c r="Q57" s="106">
        <v>0</v>
      </c>
    </row>
    <row r="58" spans="1:17" ht="12" customHeight="1">
      <c r="A58" s="261"/>
      <c r="B58" s="261"/>
      <c r="C58" s="126"/>
      <c r="D58" s="226"/>
      <c r="E58" s="118"/>
      <c r="F58" s="99">
        <f t="shared" si="5"/>
        <v>1</v>
      </c>
      <c r="G58" s="99">
        <f>IF(G57=0,0,G57/$F57)</f>
        <v>0.7</v>
      </c>
      <c r="H58" s="99">
        <f t="shared" ref="H58" si="139">IF(H57=0,0,$H57/G57)</f>
        <v>0.7142857142857143</v>
      </c>
      <c r="I58" s="99">
        <f t="shared" ref="I58" si="140">IF(I57=0,0,I57/G57)</f>
        <v>0.2857142857142857</v>
      </c>
      <c r="J58" s="107">
        <f t="shared" ref="J58" si="141">SUM(K58:L58)</f>
        <v>1</v>
      </c>
      <c r="K58" s="108">
        <f>IF(K57=0,0,K57/$J57)</f>
        <v>0.2558139534883721</v>
      </c>
      <c r="L58" s="109">
        <f t="shared" ref="L58" si="142">IF(L57=0,0,L57/$J57)</f>
        <v>0.7441860465116279</v>
      </c>
      <c r="M58" s="107">
        <f>IF(M57=0,0,M57/$J57)</f>
        <v>0.13953488372093023</v>
      </c>
      <c r="N58" s="108">
        <f>IF(N57=0,0,N57/K57)</f>
        <v>0.27272727272727271</v>
      </c>
      <c r="O58" s="109">
        <f>IF(O57=0,0,O57/L57)</f>
        <v>9.375E-2</v>
      </c>
      <c r="P58" s="110">
        <f t="shared" ref="P58" si="143">IF(P57=0,0,P57/F57)</f>
        <v>0.3</v>
      </c>
      <c r="Q58" s="119">
        <f>IF(Q57=0,0,Q57/$F57)</f>
        <v>0</v>
      </c>
    </row>
    <row r="59" spans="1:17" ht="12.75" customHeight="1">
      <c r="A59" s="261"/>
      <c r="B59" s="261"/>
      <c r="C59" s="125"/>
      <c r="D59" s="225" t="s">
        <v>22</v>
      </c>
      <c r="E59" s="117"/>
      <c r="F59" s="98">
        <f t="shared" si="5"/>
        <v>28</v>
      </c>
      <c r="G59" s="98">
        <v>22</v>
      </c>
      <c r="H59" s="98">
        <v>10</v>
      </c>
      <c r="I59" s="98">
        <v>12</v>
      </c>
      <c r="J59" s="98">
        <f t="shared" si="109"/>
        <v>802</v>
      </c>
      <c r="K59" s="105">
        <v>445</v>
      </c>
      <c r="L59" s="106">
        <v>357</v>
      </c>
      <c r="M59" s="98">
        <f>SUM(N59,O59)</f>
        <v>53</v>
      </c>
      <c r="N59" s="105">
        <v>33</v>
      </c>
      <c r="O59" s="106">
        <v>20</v>
      </c>
      <c r="P59" s="106">
        <v>6</v>
      </c>
      <c r="Q59" s="106">
        <v>0</v>
      </c>
    </row>
    <row r="60" spans="1:17" ht="12.75" customHeight="1">
      <c r="A60" s="261"/>
      <c r="B60" s="261"/>
      <c r="C60" s="126"/>
      <c r="D60" s="226"/>
      <c r="E60" s="118"/>
      <c r="F60" s="99">
        <f t="shared" si="5"/>
        <v>1</v>
      </c>
      <c r="G60" s="99">
        <f>IF(G59=0,0,G59/$F59)</f>
        <v>0.7857142857142857</v>
      </c>
      <c r="H60" s="99">
        <f t="shared" ref="H60" si="144">IF(H59=0,0,$H59/G59)</f>
        <v>0.45454545454545453</v>
      </c>
      <c r="I60" s="99">
        <f t="shared" ref="I60" si="145">IF(I59=0,0,I59/G59)</f>
        <v>0.54545454545454541</v>
      </c>
      <c r="J60" s="107">
        <f t="shared" ref="J60" si="146">SUM(K60:L60)</f>
        <v>1</v>
      </c>
      <c r="K60" s="108">
        <f>IF(K59=0,0,K59/$J59)</f>
        <v>0.5548628428927681</v>
      </c>
      <c r="L60" s="109">
        <f t="shared" ref="L60" si="147">IF(L59=0,0,L59/$J59)</f>
        <v>0.4451371571072319</v>
      </c>
      <c r="M60" s="107">
        <f>IF(M59=0,0,M59/$J59)</f>
        <v>6.6084788029925193E-2</v>
      </c>
      <c r="N60" s="108">
        <f>IF(N59=0,0,N59/K59)</f>
        <v>7.415730337078652E-2</v>
      </c>
      <c r="O60" s="109">
        <f>IF(O59=0,0,O59/L59)</f>
        <v>5.6022408963585436E-2</v>
      </c>
      <c r="P60" s="110">
        <f t="shared" ref="P60" si="148">IF(P59=0,0,P59/F59)</f>
        <v>0.21428571428571427</v>
      </c>
      <c r="Q60" s="119">
        <f>IF(Q59=0,0,Q59/$F59)</f>
        <v>0</v>
      </c>
    </row>
    <row r="61" spans="1:17" ht="12" customHeight="1">
      <c r="A61" s="261"/>
      <c r="B61" s="261"/>
      <c r="C61" s="125"/>
      <c r="D61" s="225" t="s">
        <v>21</v>
      </c>
      <c r="E61" s="117"/>
      <c r="F61" s="98">
        <f t="shared" si="5"/>
        <v>13</v>
      </c>
      <c r="G61" s="98">
        <v>10</v>
      </c>
      <c r="H61" s="98">
        <v>7</v>
      </c>
      <c r="I61" s="98">
        <v>3</v>
      </c>
      <c r="J61" s="98">
        <f t="shared" si="109"/>
        <v>98</v>
      </c>
      <c r="K61" s="105">
        <v>24</v>
      </c>
      <c r="L61" s="106">
        <v>74</v>
      </c>
      <c r="M61" s="98">
        <f>SUM(N61,O61)</f>
        <v>8</v>
      </c>
      <c r="N61" s="105">
        <v>2</v>
      </c>
      <c r="O61" s="106">
        <v>6</v>
      </c>
      <c r="P61" s="106">
        <v>2</v>
      </c>
      <c r="Q61" s="106">
        <v>1</v>
      </c>
    </row>
    <row r="62" spans="1:17" ht="12" customHeight="1">
      <c r="A62" s="261"/>
      <c r="B62" s="261"/>
      <c r="C62" s="126"/>
      <c r="D62" s="226"/>
      <c r="E62" s="118"/>
      <c r="F62" s="99">
        <f t="shared" si="5"/>
        <v>1</v>
      </c>
      <c r="G62" s="99">
        <f>IF(G61=0,0,G61/$F61)</f>
        <v>0.76923076923076927</v>
      </c>
      <c r="H62" s="99">
        <f t="shared" ref="H62" si="149">IF(H61=0,0,$H61/G61)</f>
        <v>0.7</v>
      </c>
      <c r="I62" s="99">
        <f t="shared" ref="I62" si="150">IF(I61=0,0,I61/G61)</f>
        <v>0.3</v>
      </c>
      <c r="J62" s="107">
        <f t="shared" ref="J62" si="151">SUM(K62:L62)</f>
        <v>1</v>
      </c>
      <c r="K62" s="108">
        <f>IF(K61=0,0,K61/$J61)</f>
        <v>0.24489795918367346</v>
      </c>
      <c r="L62" s="109">
        <f t="shared" ref="L62" si="152">IF(L61=0,0,L61/$J61)</f>
        <v>0.75510204081632648</v>
      </c>
      <c r="M62" s="107">
        <f>IF(M61=0,0,M61/$J61)</f>
        <v>8.1632653061224483E-2</v>
      </c>
      <c r="N62" s="108">
        <f>IF(N61=0,0,N61/K61)</f>
        <v>8.3333333333333329E-2</v>
      </c>
      <c r="O62" s="109">
        <f>IF(O61=0,0,O61/L61)</f>
        <v>8.1081081081081086E-2</v>
      </c>
      <c r="P62" s="110">
        <f t="shared" ref="P62" si="153">IF(P61=0,0,P61/F61)</f>
        <v>0.15384615384615385</v>
      </c>
      <c r="Q62" s="119">
        <f>IF(Q61=0,0,Q61/$F61)</f>
        <v>7.6923076923076927E-2</v>
      </c>
    </row>
    <row r="63" spans="1:17" ht="12" customHeight="1">
      <c r="A63" s="261"/>
      <c r="B63" s="261"/>
      <c r="C63" s="125"/>
      <c r="D63" s="225" t="s">
        <v>20</v>
      </c>
      <c r="E63" s="117"/>
      <c r="F63" s="98">
        <f t="shared" si="5"/>
        <v>8</v>
      </c>
      <c r="G63" s="98">
        <v>5</v>
      </c>
      <c r="H63" s="98">
        <v>2</v>
      </c>
      <c r="I63" s="98">
        <v>3</v>
      </c>
      <c r="J63" s="98">
        <f t="shared" si="109"/>
        <v>424</v>
      </c>
      <c r="K63" s="105">
        <v>97</v>
      </c>
      <c r="L63" s="106">
        <v>327</v>
      </c>
      <c r="M63" s="98">
        <f>SUM(N63,O63)</f>
        <v>17</v>
      </c>
      <c r="N63" s="105">
        <v>7</v>
      </c>
      <c r="O63" s="106">
        <v>10</v>
      </c>
      <c r="P63" s="106">
        <v>3</v>
      </c>
      <c r="Q63" s="106">
        <v>0</v>
      </c>
    </row>
    <row r="64" spans="1:17" ht="12" customHeight="1">
      <c r="A64" s="261"/>
      <c r="B64" s="261"/>
      <c r="C64" s="126"/>
      <c r="D64" s="226"/>
      <c r="E64" s="118"/>
      <c r="F64" s="99">
        <f t="shared" si="5"/>
        <v>1</v>
      </c>
      <c r="G64" s="99">
        <f>IF(G63=0,0,G63/$F63)</f>
        <v>0.625</v>
      </c>
      <c r="H64" s="99">
        <f t="shared" ref="H64" si="154">IF(H63=0,0,$H63/G63)</f>
        <v>0.4</v>
      </c>
      <c r="I64" s="99">
        <f t="shared" ref="I64" si="155">IF(I63=0,0,I63/G63)</f>
        <v>0.6</v>
      </c>
      <c r="J64" s="107">
        <f t="shared" ref="J64" si="156">SUM(K64:L64)</f>
        <v>1</v>
      </c>
      <c r="K64" s="108">
        <f>IF(K63=0,0,K63/$J63)</f>
        <v>0.22877358490566038</v>
      </c>
      <c r="L64" s="109">
        <f t="shared" ref="L64" si="157">IF(L63=0,0,L63/$J63)</f>
        <v>0.77122641509433965</v>
      </c>
      <c r="M64" s="107">
        <f>IF(M63=0,0,M63/$J63)</f>
        <v>4.0094339622641507E-2</v>
      </c>
      <c r="N64" s="108">
        <f>IF(N63=0,0,N63/K63)</f>
        <v>7.2164948453608241E-2</v>
      </c>
      <c r="O64" s="109">
        <f>IF(O63=0,0,O63/L63)</f>
        <v>3.0581039755351681E-2</v>
      </c>
      <c r="P64" s="110">
        <f t="shared" ref="P64" si="158">IF(P63=0,0,P63/F63)</f>
        <v>0.375</v>
      </c>
      <c r="Q64" s="119">
        <f>IF(Q63=0,0,Q63/$F63)</f>
        <v>0</v>
      </c>
    </row>
    <row r="65" spans="1:17" ht="12" customHeight="1">
      <c r="A65" s="261"/>
      <c r="B65" s="261"/>
      <c r="C65" s="125"/>
      <c r="D65" s="225" t="s">
        <v>19</v>
      </c>
      <c r="E65" s="117"/>
      <c r="F65" s="98">
        <f t="shared" si="5"/>
        <v>15</v>
      </c>
      <c r="G65" s="98">
        <v>14</v>
      </c>
      <c r="H65" s="98">
        <v>4</v>
      </c>
      <c r="I65" s="98">
        <v>10</v>
      </c>
      <c r="J65" s="98">
        <f t="shared" si="109"/>
        <v>313</v>
      </c>
      <c r="K65" s="105">
        <v>220</v>
      </c>
      <c r="L65" s="106">
        <v>93</v>
      </c>
      <c r="M65" s="98">
        <f>SUM(N65,O65)</f>
        <v>43</v>
      </c>
      <c r="N65" s="105">
        <v>28</v>
      </c>
      <c r="O65" s="106">
        <v>15</v>
      </c>
      <c r="P65" s="106">
        <v>1</v>
      </c>
      <c r="Q65" s="106">
        <v>0</v>
      </c>
    </row>
    <row r="66" spans="1:17" ht="12" customHeight="1">
      <c r="A66" s="261"/>
      <c r="B66" s="261"/>
      <c r="C66" s="126"/>
      <c r="D66" s="226"/>
      <c r="E66" s="118"/>
      <c r="F66" s="99">
        <f t="shared" si="5"/>
        <v>1</v>
      </c>
      <c r="G66" s="99">
        <f>IF(G65=0,0,G65/$F65)</f>
        <v>0.93333333333333335</v>
      </c>
      <c r="H66" s="99">
        <f t="shared" ref="H66" si="159">IF(H65=0,0,$H65/G65)</f>
        <v>0.2857142857142857</v>
      </c>
      <c r="I66" s="99">
        <f t="shared" ref="I66" si="160">IF(I65=0,0,I65/G65)</f>
        <v>0.7142857142857143</v>
      </c>
      <c r="J66" s="107">
        <f t="shared" ref="J66" si="161">SUM(K66:L66)</f>
        <v>1</v>
      </c>
      <c r="K66" s="108">
        <f>IF(K65=0,0,K65/$J65)</f>
        <v>0.70287539936102239</v>
      </c>
      <c r="L66" s="109">
        <f t="shared" ref="L66" si="162">IF(L65=0,0,L65/$J65)</f>
        <v>0.29712460063897761</v>
      </c>
      <c r="M66" s="107">
        <f>IF(M65=0,0,M65/$J65)</f>
        <v>0.13738019169329074</v>
      </c>
      <c r="N66" s="108">
        <f>IF(N65=0,0,N65/K65)</f>
        <v>0.12727272727272726</v>
      </c>
      <c r="O66" s="109">
        <f>IF(O65=0,0,O65/L65)</f>
        <v>0.16129032258064516</v>
      </c>
      <c r="P66" s="110">
        <f t="shared" ref="P66" si="163">IF(P65=0,0,P65/F65)</f>
        <v>6.6666666666666666E-2</v>
      </c>
      <c r="Q66" s="119">
        <f>IF(Q65=0,0,Q65/$F65)</f>
        <v>0</v>
      </c>
    </row>
    <row r="67" spans="1:17" ht="12" customHeight="1">
      <c r="A67" s="261"/>
      <c r="B67" s="261"/>
      <c r="C67" s="125"/>
      <c r="D67" s="225" t="s">
        <v>18</v>
      </c>
      <c r="E67" s="117"/>
      <c r="F67" s="98">
        <f t="shared" si="5"/>
        <v>5</v>
      </c>
      <c r="G67" s="98">
        <v>3</v>
      </c>
      <c r="H67" s="98">
        <v>1</v>
      </c>
      <c r="I67" s="98">
        <v>2</v>
      </c>
      <c r="J67" s="98">
        <f t="shared" si="109"/>
        <v>46</v>
      </c>
      <c r="K67" s="105">
        <v>17</v>
      </c>
      <c r="L67" s="106">
        <v>29</v>
      </c>
      <c r="M67" s="98">
        <f>SUM(N67,O67)</f>
        <v>4</v>
      </c>
      <c r="N67" s="105">
        <v>3</v>
      </c>
      <c r="O67" s="106">
        <v>1</v>
      </c>
      <c r="P67" s="106">
        <v>2</v>
      </c>
      <c r="Q67" s="106">
        <v>0</v>
      </c>
    </row>
    <row r="68" spans="1:17" ht="12" customHeight="1">
      <c r="A68" s="261"/>
      <c r="B68" s="262"/>
      <c r="C68" s="126"/>
      <c r="D68" s="226"/>
      <c r="E68" s="118"/>
      <c r="F68" s="99">
        <f t="shared" si="5"/>
        <v>1</v>
      </c>
      <c r="G68" s="99">
        <f>IF(G67=0,0,G67/$F67)</f>
        <v>0.6</v>
      </c>
      <c r="H68" s="99">
        <f t="shared" ref="H68" si="164">IF(H67=0,0,$H67/G67)</f>
        <v>0.33333333333333331</v>
      </c>
      <c r="I68" s="99">
        <f t="shared" ref="I68" si="165">IF(I67=0,0,I67/G67)</f>
        <v>0.66666666666666663</v>
      </c>
      <c r="J68" s="107">
        <f t="shared" ref="J68" si="166">SUM(K68:L68)</f>
        <v>1</v>
      </c>
      <c r="K68" s="108">
        <f>IF(K67=0,0,K67/$J67)</f>
        <v>0.36956521739130432</v>
      </c>
      <c r="L68" s="109">
        <f t="shared" ref="L68" si="167">IF(L67=0,0,L67/$J67)</f>
        <v>0.63043478260869568</v>
      </c>
      <c r="M68" s="107">
        <f>IF(M67=0,0,M67/$J67)</f>
        <v>8.6956521739130432E-2</v>
      </c>
      <c r="N68" s="108">
        <f>IF(N67=0,0,N67/K67)</f>
        <v>0.17647058823529413</v>
      </c>
      <c r="O68" s="109">
        <f>IF(O67=0,0,O67/L67)</f>
        <v>3.4482758620689655E-2</v>
      </c>
      <c r="P68" s="110">
        <f t="shared" ref="P68" si="168">IF(P67=0,0,P67/F67)</f>
        <v>0.4</v>
      </c>
      <c r="Q68" s="119">
        <f>IF(Q67=0,0,Q67/$F67)</f>
        <v>0</v>
      </c>
    </row>
    <row r="69" spans="1:17" ht="12" customHeight="1">
      <c r="A69" s="261"/>
      <c r="B69" s="260" t="s">
        <v>17</v>
      </c>
      <c r="C69" s="125"/>
      <c r="D69" s="225" t="s">
        <v>16</v>
      </c>
      <c r="E69" s="117"/>
      <c r="F69" s="98">
        <f>SUM(G69,P69:Q69)</f>
        <v>681</v>
      </c>
      <c r="G69" s="98">
        <f>SUM(G71,G73,G75,G77,G79,G81,G83,G85,G87,G89,G91,G93,G95,G97,G99)</f>
        <v>393</v>
      </c>
      <c r="H69" s="98">
        <f>SUM(H71,H73,H75,H77,H79,H81,H83,H85,H87,H89,H91,H93,H95,H97,H99)</f>
        <v>286</v>
      </c>
      <c r="I69" s="98">
        <f>SUM(I71,I73,I75,I77,I79,I81,I83,I85,I87,I89,I91,I93,I95,I97,I99)</f>
        <v>107</v>
      </c>
      <c r="J69" s="98">
        <f>SUM(K69,L69)</f>
        <v>9345</v>
      </c>
      <c r="K69" s="105">
        <f>SUM(K71,K73,K75,K77,K79,K81,K83,K85,K87,K89,K91,K93,K95,K97,K99)</f>
        <v>2943</v>
      </c>
      <c r="L69" s="106">
        <f>SUM(L71,L73,L75,L77,L79,L81,L83,L85,L87,L89,L91,L93,L95,L97,L99)</f>
        <v>6402</v>
      </c>
      <c r="M69" s="98">
        <f>SUM(N69,O69)</f>
        <v>290</v>
      </c>
      <c r="N69" s="105">
        <f>SUM(N71,N73,N75,N77,N79,N81,N83,N85,N87,N89,N91,N93,N95,N97,N99)</f>
        <v>88</v>
      </c>
      <c r="O69" s="106">
        <f>SUM(O71,O73,O75,O77,O79,O81,O83,O85,O87,O89,O91,O93,O95,O97,O99)</f>
        <v>202</v>
      </c>
      <c r="P69" s="106">
        <f>SUM(P71,P73,P75,P77,P79,P81,P83,P85,P87,P89,P91,P93,P95,P97,P99)</f>
        <v>217</v>
      </c>
      <c r="Q69" s="106">
        <f t="shared" ref="Q69" si="169">SUM(Q71,Q73,Q75,Q77,Q79,Q81,Q83,Q85,Q87,Q89,Q91,Q93,Q95,Q97,Q99)</f>
        <v>71</v>
      </c>
    </row>
    <row r="70" spans="1:17" ht="12" customHeight="1">
      <c r="A70" s="261"/>
      <c r="B70" s="261"/>
      <c r="C70" s="126"/>
      <c r="D70" s="226"/>
      <c r="E70" s="118"/>
      <c r="F70" s="99">
        <f t="shared" si="5"/>
        <v>1</v>
      </c>
      <c r="G70" s="99">
        <f>IF(G69=0,0,G69/$F69)</f>
        <v>0.5770925110132159</v>
      </c>
      <c r="H70" s="99">
        <f t="shared" ref="H70" si="170">IF(H69=0,0,$H69/G69)</f>
        <v>0.72773536895674296</v>
      </c>
      <c r="I70" s="99">
        <f t="shared" ref="I70" si="171">IF(I69=0,0,I69/G69)</f>
        <v>0.27226463104325699</v>
      </c>
      <c r="J70" s="107">
        <f t="shared" ref="J70" si="172">SUM(K70:L70)</f>
        <v>1</v>
      </c>
      <c r="K70" s="108">
        <f>IF(K69=0,0,K69/$J69)</f>
        <v>0.31492776886035312</v>
      </c>
      <c r="L70" s="109">
        <f t="shared" ref="L70" si="173">IF(L69=0,0,L69/$J69)</f>
        <v>0.68507223113964688</v>
      </c>
      <c r="M70" s="107">
        <f>IF(M69=0,0,M69/$J69)</f>
        <v>3.1032637774210808E-2</v>
      </c>
      <c r="N70" s="108">
        <f>IF(N69=0,0,N69/K69)</f>
        <v>2.9901461094121645E-2</v>
      </c>
      <c r="O70" s="109">
        <f>IF(O69=0,0,O69/L69)</f>
        <v>3.1552639800062482E-2</v>
      </c>
      <c r="P70" s="110">
        <f t="shared" ref="P70" si="174">IF(P69=0,0,P69/F69)</f>
        <v>0.3186490455212922</v>
      </c>
      <c r="Q70" s="119">
        <f>IF(Q69=0,0,Q69/$F69)</f>
        <v>0.10425844346549193</v>
      </c>
    </row>
    <row r="71" spans="1:17" ht="12" customHeight="1">
      <c r="A71" s="261"/>
      <c r="B71" s="261"/>
      <c r="C71" s="125"/>
      <c r="D71" s="225" t="s">
        <v>120</v>
      </c>
      <c r="E71" s="117"/>
      <c r="F71" s="98">
        <f>SUM(G71,P71:Q71)</f>
        <v>6</v>
      </c>
      <c r="G71" s="98">
        <v>2</v>
      </c>
      <c r="H71" s="98">
        <v>2</v>
      </c>
      <c r="I71" s="98">
        <v>0</v>
      </c>
      <c r="J71" s="98">
        <f t="shared" si="109"/>
        <v>3</v>
      </c>
      <c r="K71" s="105">
        <v>0</v>
      </c>
      <c r="L71" s="106">
        <v>3</v>
      </c>
      <c r="M71" s="98">
        <f>SUM(N71,O71)</f>
        <v>0</v>
      </c>
      <c r="N71" s="105">
        <v>0</v>
      </c>
      <c r="O71" s="106">
        <v>0</v>
      </c>
      <c r="P71" s="106">
        <v>4</v>
      </c>
      <c r="Q71" s="106">
        <v>0</v>
      </c>
    </row>
    <row r="72" spans="1:17" ht="12" customHeight="1">
      <c r="A72" s="261"/>
      <c r="B72" s="261"/>
      <c r="C72" s="126"/>
      <c r="D72" s="226"/>
      <c r="E72" s="118"/>
      <c r="F72" s="99">
        <f t="shared" si="5"/>
        <v>1</v>
      </c>
      <c r="G72" s="99">
        <f>IF(G71=0,0,G71/$F71)</f>
        <v>0.33333333333333331</v>
      </c>
      <c r="H72" s="99">
        <f t="shared" ref="H72" si="175">IF(H71=0,0,$H71/G71)</f>
        <v>1</v>
      </c>
      <c r="I72" s="99">
        <f t="shared" ref="I72" si="176">IF(I71=0,0,I71/G71)</f>
        <v>0</v>
      </c>
      <c r="J72" s="107">
        <f t="shared" ref="J72" si="177">SUM(K72:L72)</f>
        <v>1</v>
      </c>
      <c r="K72" s="108">
        <f>IF(K71=0,0,K71/$J71)</f>
        <v>0</v>
      </c>
      <c r="L72" s="109">
        <f t="shared" ref="L72" si="178">IF(L71=0,0,L71/$J71)</f>
        <v>1</v>
      </c>
      <c r="M72" s="107">
        <f>IF(M71=0,0,M71/$J71)</f>
        <v>0</v>
      </c>
      <c r="N72" s="108">
        <f>IF(N71=0,0,N71/K71)</f>
        <v>0</v>
      </c>
      <c r="O72" s="109">
        <f>IF(O71=0,0,O71/L71)</f>
        <v>0</v>
      </c>
      <c r="P72" s="110">
        <f t="shared" ref="P72" si="179">IF(P71=0,0,P71/F71)</f>
        <v>0.66666666666666663</v>
      </c>
      <c r="Q72" s="119">
        <f>IF(Q71=0,0,Q71/$F71)</f>
        <v>0</v>
      </c>
    </row>
    <row r="73" spans="1:17" ht="12" customHeight="1">
      <c r="A73" s="261"/>
      <c r="B73" s="261"/>
      <c r="C73" s="125"/>
      <c r="D73" s="225" t="s">
        <v>14</v>
      </c>
      <c r="E73" s="117"/>
      <c r="F73" s="98">
        <f t="shared" ref="F73:F100" si="180">SUM(G73,P73:Q73)</f>
        <v>84</v>
      </c>
      <c r="G73" s="98">
        <v>21</v>
      </c>
      <c r="H73" s="98">
        <v>14</v>
      </c>
      <c r="I73" s="98">
        <v>7</v>
      </c>
      <c r="J73" s="98">
        <f t="shared" si="109"/>
        <v>95</v>
      </c>
      <c r="K73" s="105">
        <v>73</v>
      </c>
      <c r="L73" s="106">
        <v>22</v>
      </c>
      <c r="M73" s="98">
        <f>SUM(N73,O73)</f>
        <v>10</v>
      </c>
      <c r="N73" s="105">
        <v>8</v>
      </c>
      <c r="O73" s="106">
        <v>2</v>
      </c>
      <c r="P73" s="106">
        <v>54</v>
      </c>
      <c r="Q73" s="106">
        <v>9</v>
      </c>
    </row>
    <row r="74" spans="1:17" ht="12" customHeight="1">
      <c r="A74" s="261"/>
      <c r="B74" s="261"/>
      <c r="C74" s="126"/>
      <c r="D74" s="226"/>
      <c r="E74" s="118"/>
      <c r="F74" s="99">
        <f t="shared" si="180"/>
        <v>1</v>
      </c>
      <c r="G74" s="99">
        <f>IF(G73=0,0,G73/$F73)</f>
        <v>0.25</v>
      </c>
      <c r="H74" s="99">
        <f t="shared" ref="H74" si="181">IF(H73=0,0,$H73/G73)</f>
        <v>0.66666666666666663</v>
      </c>
      <c r="I74" s="99">
        <f t="shared" ref="I74" si="182">IF(I73=0,0,I73/G73)</f>
        <v>0.33333333333333331</v>
      </c>
      <c r="J74" s="107">
        <f t="shared" ref="J74" si="183">SUM(K74:L74)</f>
        <v>1</v>
      </c>
      <c r="K74" s="108">
        <f>IF(K73=0,0,K73/$J73)</f>
        <v>0.76842105263157889</v>
      </c>
      <c r="L74" s="109">
        <f t="shared" ref="L74" si="184">IF(L73=0,0,L73/$J73)</f>
        <v>0.23157894736842105</v>
      </c>
      <c r="M74" s="107">
        <f>IF(M73=0,0,M73/$J73)</f>
        <v>0.10526315789473684</v>
      </c>
      <c r="N74" s="108">
        <f>IF(N73=0,0,N73/K73)</f>
        <v>0.1095890410958904</v>
      </c>
      <c r="O74" s="109">
        <f>IF(O73=0,0,O73/L73)</f>
        <v>9.0909090909090912E-2</v>
      </c>
      <c r="P74" s="110">
        <f t="shared" ref="P74" si="185">IF(P73=0,0,P73/F73)</f>
        <v>0.6428571428571429</v>
      </c>
      <c r="Q74" s="119">
        <f>IF(Q73=0,0,Q73/$F73)</f>
        <v>0.10714285714285714</v>
      </c>
    </row>
    <row r="75" spans="1:17" ht="12" customHeight="1">
      <c r="A75" s="261"/>
      <c r="B75" s="261"/>
      <c r="C75" s="125"/>
      <c r="D75" s="225" t="s">
        <v>13</v>
      </c>
      <c r="E75" s="117"/>
      <c r="F75" s="98">
        <f t="shared" si="180"/>
        <v>24</v>
      </c>
      <c r="G75" s="98">
        <v>7</v>
      </c>
      <c r="H75" s="98">
        <v>6</v>
      </c>
      <c r="I75" s="98">
        <v>1</v>
      </c>
      <c r="J75" s="98">
        <f t="shared" si="109"/>
        <v>23</v>
      </c>
      <c r="K75" s="105">
        <v>13</v>
      </c>
      <c r="L75" s="106">
        <v>10</v>
      </c>
      <c r="M75" s="98">
        <f>SUM(N75,O75)</f>
        <v>1</v>
      </c>
      <c r="N75" s="105">
        <v>0</v>
      </c>
      <c r="O75" s="106">
        <v>1</v>
      </c>
      <c r="P75" s="106">
        <v>8</v>
      </c>
      <c r="Q75" s="106">
        <v>9</v>
      </c>
    </row>
    <row r="76" spans="1:17" ht="12" customHeight="1">
      <c r="A76" s="261"/>
      <c r="B76" s="261"/>
      <c r="C76" s="126"/>
      <c r="D76" s="226"/>
      <c r="E76" s="118"/>
      <c r="F76" s="99">
        <f t="shared" si="180"/>
        <v>1</v>
      </c>
      <c r="G76" s="99">
        <f>IF(G75=0,0,G75/$F75)</f>
        <v>0.29166666666666669</v>
      </c>
      <c r="H76" s="99">
        <f t="shared" ref="H76" si="186">IF(H75=0,0,$H75/G75)</f>
        <v>0.8571428571428571</v>
      </c>
      <c r="I76" s="99">
        <f t="shared" ref="I76" si="187">IF(I75=0,0,I75/G75)</f>
        <v>0.14285714285714285</v>
      </c>
      <c r="J76" s="107">
        <f t="shared" ref="J76" si="188">SUM(K76:L76)</f>
        <v>1</v>
      </c>
      <c r="K76" s="108">
        <f>IF(K75=0,0,K75/$J75)</f>
        <v>0.56521739130434778</v>
      </c>
      <c r="L76" s="109">
        <f t="shared" ref="L76" si="189">IF(L75=0,0,L75/$J75)</f>
        <v>0.43478260869565216</v>
      </c>
      <c r="M76" s="107">
        <f>IF(M75=0,0,M75/$J75)</f>
        <v>4.3478260869565216E-2</v>
      </c>
      <c r="N76" s="108">
        <f>IF(N75=0,0,N75/K75)</f>
        <v>0</v>
      </c>
      <c r="O76" s="109">
        <f>IF(O75=0,0,O75/L75)</f>
        <v>0.1</v>
      </c>
      <c r="P76" s="110">
        <f t="shared" ref="P76" si="190">IF(P75=0,0,P75/F75)</f>
        <v>0.33333333333333331</v>
      </c>
      <c r="Q76" s="119">
        <f>IF(Q75=0,0,Q75/$F75)</f>
        <v>0.375</v>
      </c>
    </row>
    <row r="77" spans="1:17" ht="12" customHeight="1">
      <c r="A77" s="261"/>
      <c r="B77" s="261"/>
      <c r="C77" s="125"/>
      <c r="D77" s="225" t="s">
        <v>12</v>
      </c>
      <c r="E77" s="117"/>
      <c r="F77" s="98">
        <f t="shared" si="180"/>
        <v>8</v>
      </c>
      <c r="G77" s="98">
        <v>5</v>
      </c>
      <c r="H77" s="98">
        <v>3</v>
      </c>
      <c r="I77" s="98">
        <v>2</v>
      </c>
      <c r="J77" s="98">
        <f t="shared" si="109"/>
        <v>34</v>
      </c>
      <c r="K77" s="105">
        <v>4</v>
      </c>
      <c r="L77" s="106">
        <v>30</v>
      </c>
      <c r="M77" s="98">
        <f>SUM(N77,O77)</f>
        <v>2</v>
      </c>
      <c r="N77" s="105">
        <v>0</v>
      </c>
      <c r="O77" s="106">
        <v>2</v>
      </c>
      <c r="P77" s="106">
        <v>2</v>
      </c>
      <c r="Q77" s="106">
        <v>1</v>
      </c>
    </row>
    <row r="78" spans="1:17" ht="12" customHeight="1">
      <c r="A78" s="261"/>
      <c r="B78" s="261"/>
      <c r="C78" s="126"/>
      <c r="D78" s="226"/>
      <c r="E78" s="118"/>
      <c r="F78" s="99">
        <f t="shared" si="180"/>
        <v>1</v>
      </c>
      <c r="G78" s="99">
        <f>IF(G77=0,0,G77/$F77)</f>
        <v>0.625</v>
      </c>
      <c r="H78" s="99">
        <f t="shared" ref="H78" si="191">IF(H77=0,0,$H77/G77)</f>
        <v>0.6</v>
      </c>
      <c r="I78" s="99">
        <f t="shared" ref="I78" si="192">IF(I77=0,0,I77/G77)</f>
        <v>0.4</v>
      </c>
      <c r="J78" s="107">
        <f t="shared" ref="J78" si="193">SUM(K78:L78)</f>
        <v>1</v>
      </c>
      <c r="K78" s="108">
        <f>IF(K77=0,0,K77/$J77)</f>
        <v>0.11764705882352941</v>
      </c>
      <c r="L78" s="109">
        <f t="shared" ref="L78" si="194">IF(L77=0,0,L77/$J77)</f>
        <v>0.88235294117647056</v>
      </c>
      <c r="M78" s="107">
        <f>IF(M77=0,0,M77/$J77)</f>
        <v>5.8823529411764705E-2</v>
      </c>
      <c r="N78" s="108">
        <f>IF(N77=0,0,N77/K77)</f>
        <v>0</v>
      </c>
      <c r="O78" s="109">
        <f>IF(O77=0,0,O77/L77)</f>
        <v>6.6666666666666666E-2</v>
      </c>
      <c r="P78" s="110">
        <f t="shared" ref="P78" si="195">IF(P77=0,0,P77/F77)</f>
        <v>0.25</v>
      </c>
      <c r="Q78" s="119">
        <f>IF(Q77=0,0,Q77/$F77)</f>
        <v>0.125</v>
      </c>
    </row>
    <row r="79" spans="1:17" ht="12" customHeight="1">
      <c r="A79" s="261"/>
      <c r="B79" s="261"/>
      <c r="C79" s="125"/>
      <c r="D79" s="225" t="s">
        <v>11</v>
      </c>
      <c r="E79" s="117"/>
      <c r="F79" s="98">
        <f t="shared" si="180"/>
        <v>33</v>
      </c>
      <c r="G79" s="98">
        <v>13</v>
      </c>
      <c r="H79" s="98">
        <v>10</v>
      </c>
      <c r="I79" s="98">
        <v>3</v>
      </c>
      <c r="J79" s="98">
        <f t="shared" si="109"/>
        <v>355</v>
      </c>
      <c r="K79" s="105">
        <v>213</v>
      </c>
      <c r="L79" s="106">
        <v>142</v>
      </c>
      <c r="M79" s="98">
        <f>SUM(N79,O79)</f>
        <v>6</v>
      </c>
      <c r="N79" s="105">
        <v>6</v>
      </c>
      <c r="O79" s="106">
        <v>0</v>
      </c>
      <c r="P79" s="106">
        <v>16</v>
      </c>
      <c r="Q79" s="106">
        <v>4</v>
      </c>
    </row>
    <row r="80" spans="1:17" ht="12" customHeight="1">
      <c r="A80" s="261"/>
      <c r="B80" s="261"/>
      <c r="C80" s="126"/>
      <c r="D80" s="226"/>
      <c r="E80" s="118"/>
      <c r="F80" s="99">
        <f t="shared" si="180"/>
        <v>1</v>
      </c>
      <c r="G80" s="99">
        <f>IF(G79=0,0,G79/$F79)</f>
        <v>0.39393939393939392</v>
      </c>
      <c r="H80" s="99">
        <f t="shared" ref="H80" si="196">IF(H79=0,0,$H79/G79)</f>
        <v>0.76923076923076927</v>
      </c>
      <c r="I80" s="99">
        <f t="shared" ref="I80" si="197">IF(I79=0,0,I79/G79)</f>
        <v>0.23076923076923078</v>
      </c>
      <c r="J80" s="107">
        <f t="shared" ref="J80" si="198">SUM(K80:L80)</f>
        <v>1</v>
      </c>
      <c r="K80" s="108">
        <f>IF(K79=0,0,K79/$J79)</f>
        <v>0.6</v>
      </c>
      <c r="L80" s="109">
        <f t="shared" ref="L80" si="199">IF(L79=0,0,L79/$J79)</f>
        <v>0.4</v>
      </c>
      <c r="M80" s="107">
        <f>IF(M79=0,0,M79/$J79)</f>
        <v>1.6901408450704224E-2</v>
      </c>
      <c r="N80" s="108">
        <f>IF(N79=0,0,N79/K79)</f>
        <v>2.8169014084507043E-2</v>
      </c>
      <c r="O80" s="109">
        <f>IF(O79=0,0,O79/L79)</f>
        <v>0</v>
      </c>
      <c r="P80" s="110">
        <f t="shared" ref="P80" si="200">IF(P79=0,0,P79/F79)</f>
        <v>0.48484848484848486</v>
      </c>
      <c r="Q80" s="119">
        <f>IF(Q79=0,0,Q79/$F79)</f>
        <v>0.12121212121212122</v>
      </c>
    </row>
    <row r="81" spans="1:17" ht="12" customHeight="1">
      <c r="A81" s="261"/>
      <c r="B81" s="261"/>
      <c r="C81" s="125"/>
      <c r="D81" s="225" t="s">
        <v>10</v>
      </c>
      <c r="E81" s="117"/>
      <c r="F81" s="98">
        <f t="shared" si="180"/>
        <v>184</v>
      </c>
      <c r="G81" s="98">
        <v>99</v>
      </c>
      <c r="H81" s="98">
        <v>81</v>
      </c>
      <c r="I81" s="98">
        <v>18</v>
      </c>
      <c r="J81" s="98">
        <f t="shared" si="109"/>
        <v>1392</v>
      </c>
      <c r="K81" s="105">
        <v>307</v>
      </c>
      <c r="L81" s="106">
        <v>1085</v>
      </c>
      <c r="M81" s="98">
        <f>SUM(N81,O81)</f>
        <v>30</v>
      </c>
      <c r="N81" s="105">
        <v>10</v>
      </c>
      <c r="O81" s="106">
        <v>20</v>
      </c>
      <c r="P81" s="106">
        <v>61</v>
      </c>
      <c r="Q81" s="106">
        <v>24</v>
      </c>
    </row>
    <row r="82" spans="1:17" ht="12" customHeight="1">
      <c r="A82" s="261"/>
      <c r="B82" s="261"/>
      <c r="C82" s="126"/>
      <c r="D82" s="226"/>
      <c r="E82" s="118"/>
      <c r="F82" s="99">
        <f t="shared" si="180"/>
        <v>0.99999999999999989</v>
      </c>
      <c r="G82" s="99">
        <f>IF(G81=0,0,G81/$F81)</f>
        <v>0.53804347826086951</v>
      </c>
      <c r="H82" s="99">
        <f t="shared" ref="H82" si="201">IF(H81=0,0,$H81/G81)</f>
        <v>0.81818181818181823</v>
      </c>
      <c r="I82" s="99">
        <f t="shared" ref="I82" si="202">IF(I81=0,0,I81/G81)</f>
        <v>0.18181818181818182</v>
      </c>
      <c r="J82" s="107">
        <f t="shared" ref="J82" si="203">SUM(K82:L82)</f>
        <v>1</v>
      </c>
      <c r="K82" s="108">
        <f>IF(K81=0,0,K81/$J81)</f>
        <v>0.22054597701149425</v>
      </c>
      <c r="L82" s="109">
        <f t="shared" ref="L82" si="204">IF(L81=0,0,L81/$J81)</f>
        <v>0.77945402298850575</v>
      </c>
      <c r="M82" s="107">
        <f>IF(M81=0,0,M81/$J81)</f>
        <v>2.1551724137931036E-2</v>
      </c>
      <c r="N82" s="108">
        <f>IF(N81=0,0,N81/K81)</f>
        <v>3.2573289902280131E-2</v>
      </c>
      <c r="O82" s="109">
        <f>IF(O81=0,0,O81/L81)</f>
        <v>1.8433179723502304E-2</v>
      </c>
      <c r="P82" s="110">
        <f t="shared" ref="P82" si="205">IF(P81=0,0,P81/F81)</f>
        <v>0.33152173913043476</v>
      </c>
      <c r="Q82" s="119">
        <f>IF(Q81=0,0,Q81/$F81)</f>
        <v>0.13043478260869565</v>
      </c>
    </row>
    <row r="83" spans="1:17" ht="12" customHeight="1">
      <c r="A83" s="261"/>
      <c r="B83" s="261"/>
      <c r="C83" s="125"/>
      <c r="D83" s="225" t="s">
        <v>9</v>
      </c>
      <c r="E83" s="117"/>
      <c r="F83" s="98">
        <f t="shared" si="180"/>
        <v>21</v>
      </c>
      <c r="G83" s="98">
        <v>15</v>
      </c>
      <c r="H83" s="98">
        <v>13</v>
      </c>
      <c r="I83" s="98">
        <v>2</v>
      </c>
      <c r="J83" s="98">
        <f t="shared" si="109"/>
        <v>118</v>
      </c>
      <c r="K83" s="105">
        <v>41</v>
      </c>
      <c r="L83" s="106">
        <v>77</v>
      </c>
      <c r="M83" s="98">
        <f>SUM(N83,O83)</f>
        <v>2</v>
      </c>
      <c r="N83" s="105">
        <v>0</v>
      </c>
      <c r="O83" s="106">
        <v>2</v>
      </c>
      <c r="P83" s="106">
        <v>6</v>
      </c>
      <c r="Q83" s="106">
        <v>0</v>
      </c>
    </row>
    <row r="84" spans="1:17" ht="12" customHeight="1">
      <c r="A84" s="261"/>
      <c r="B84" s="261"/>
      <c r="C84" s="126"/>
      <c r="D84" s="226"/>
      <c r="E84" s="118"/>
      <c r="F84" s="99">
        <f t="shared" si="180"/>
        <v>1</v>
      </c>
      <c r="G84" s="99">
        <f>IF(G83=0,0,G83/$F83)</f>
        <v>0.7142857142857143</v>
      </c>
      <c r="H84" s="99">
        <f t="shared" ref="H84" si="206">IF(H83=0,0,$H83/G83)</f>
        <v>0.8666666666666667</v>
      </c>
      <c r="I84" s="99">
        <f t="shared" ref="I84" si="207">IF(I83=0,0,I83/G83)</f>
        <v>0.13333333333333333</v>
      </c>
      <c r="J84" s="107">
        <f t="shared" ref="J84" si="208">SUM(K84:L84)</f>
        <v>1</v>
      </c>
      <c r="K84" s="108">
        <f>IF(K83=0,0,K83/$J83)</f>
        <v>0.34745762711864409</v>
      </c>
      <c r="L84" s="109">
        <f t="shared" ref="L84" si="209">IF(L83=0,0,L83/$J83)</f>
        <v>0.65254237288135597</v>
      </c>
      <c r="M84" s="107">
        <f>IF(M83=0,0,M83/$J83)</f>
        <v>1.6949152542372881E-2</v>
      </c>
      <c r="N84" s="108">
        <f>IF(N83=0,0,N83/K83)</f>
        <v>0</v>
      </c>
      <c r="O84" s="109">
        <f>IF(O83=0,0,O83/L83)</f>
        <v>2.5974025974025976E-2</v>
      </c>
      <c r="P84" s="110">
        <f t="shared" ref="P84" si="210">IF(P83=0,0,P83/F83)</f>
        <v>0.2857142857142857</v>
      </c>
      <c r="Q84" s="119">
        <f>IF(Q83=0,0,Q83/$F83)</f>
        <v>0</v>
      </c>
    </row>
    <row r="85" spans="1:17" ht="12" customHeight="1">
      <c r="A85" s="261"/>
      <c r="B85" s="261"/>
      <c r="C85" s="125"/>
      <c r="D85" s="225" t="s">
        <v>8</v>
      </c>
      <c r="E85" s="117"/>
      <c r="F85" s="98">
        <f t="shared" si="180"/>
        <v>8</v>
      </c>
      <c r="G85" s="98">
        <v>2</v>
      </c>
      <c r="H85" s="98">
        <v>2</v>
      </c>
      <c r="I85" s="98">
        <v>0</v>
      </c>
      <c r="J85" s="98">
        <f t="shared" si="109"/>
        <v>2</v>
      </c>
      <c r="K85" s="105">
        <v>2</v>
      </c>
      <c r="L85" s="106">
        <v>0</v>
      </c>
      <c r="M85" s="98">
        <f>SUM(N85,O85)</f>
        <v>0</v>
      </c>
      <c r="N85" s="105">
        <v>0</v>
      </c>
      <c r="O85" s="106">
        <v>0</v>
      </c>
      <c r="P85" s="106">
        <v>5</v>
      </c>
      <c r="Q85" s="106">
        <v>1</v>
      </c>
    </row>
    <row r="86" spans="1:17" ht="12" customHeight="1">
      <c r="A86" s="261"/>
      <c r="B86" s="261"/>
      <c r="C86" s="126"/>
      <c r="D86" s="226"/>
      <c r="E86" s="118"/>
      <c r="F86" s="99">
        <f t="shared" si="180"/>
        <v>1</v>
      </c>
      <c r="G86" s="99">
        <f>IF(G85=0,0,G85/$F85)</f>
        <v>0.25</v>
      </c>
      <c r="H86" s="99">
        <f t="shared" ref="H86" si="211">IF(H85=0,0,$H85/G85)</f>
        <v>1</v>
      </c>
      <c r="I86" s="99">
        <f t="shared" ref="I86" si="212">IF(I85=0,0,I85/G85)</f>
        <v>0</v>
      </c>
      <c r="J86" s="107">
        <f t="shared" ref="J86" si="213">SUM(K86:L86)</f>
        <v>1</v>
      </c>
      <c r="K86" s="108">
        <f>IF(K85=0,0,K85/$J85)</f>
        <v>1</v>
      </c>
      <c r="L86" s="109">
        <f t="shared" ref="L86" si="214">IF(L85=0,0,L85/$J85)</f>
        <v>0</v>
      </c>
      <c r="M86" s="107">
        <f>IF(M85=0,0,M85/$J85)</f>
        <v>0</v>
      </c>
      <c r="N86" s="108">
        <f>IF(N85=0,0,N85/K85)</f>
        <v>0</v>
      </c>
      <c r="O86" s="109">
        <f>IF(O85=0,0,O85/L85)</f>
        <v>0</v>
      </c>
      <c r="P86" s="110">
        <f t="shared" ref="P86" si="215">IF(P85=0,0,P85/F85)</f>
        <v>0.625</v>
      </c>
      <c r="Q86" s="119">
        <f>IF(Q85=0,0,Q85/$F85)</f>
        <v>0.125</v>
      </c>
    </row>
    <row r="87" spans="1:17" ht="13.5" customHeight="1">
      <c r="A87" s="261"/>
      <c r="B87" s="261"/>
      <c r="C87" s="125"/>
      <c r="D87" s="296" t="s">
        <v>119</v>
      </c>
      <c r="E87" s="117"/>
      <c r="F87" s="98">
        <f t="shared" si="180"/>
        <v>19</v>
      </c>
      <c r="G87" s="98">
        <v>6</v>
      </c>
      <c r="H87" s="98">
        <v>6</v>
      </c>
      <c r="I87" s="98">
        <v>0</v>
      </c>
      <c r="J87" s="98">
        <f t="shared" si="109"/>
        <v>100</v>
      </c>
      <c r="K87" s="105">
        <v>40</v>
      </c>
      <c r="L87" s="106">
        <v>60</v>
      </c>
      <c r="M87" s="98">
        <f>SUM(N87,O87)</f>
        <v>0</v>
      </c>
      <c r="N87" s="105">
        <v>0</v>
      </c>
      <c r="O87" s="106">
        <v>0</v>
      </c>
      <c r="P87" s="106">
        <v>11</v>
      </c>
      <c r="Q87" s="106">
        <v>2</v>
      </c>
    </row>
    <row r="88" spans="1:17" ht="13.5" customHeight="1">
      <c r="A88" s="261"/>
      <c r="B88" s="261"/>
      <c r="C88" s="126"/>
      <c r="D88" s="226"/>
      <c r="E88" s="118"/>
      <c r="F88" s="99">
        <f t="shared" si="180"/>
        <v>1</v>
      </c>
      <c r="G88" s="99">
        <f>IF(G87=0,0,G87/$F87)</f>
        <v>0.31578947368421051</v>
      </c>
      <c r="H88" s="99">
        <f t="shared" ref="H88" si="216">IF(H87=0,0,$H87/G87)</f>
        <v>1</v>
      </c>
      <c r="I88" s="99">
        <f t="shared" ref="I88" si="217">IF(I87=0,0,I87/G87)</f>
        <v>0</v>
      </c>
      <c r="J88" s="107">
        <f t="shared" ref="J88" si="218">SUM(K88:L88)</f>
        <v>1</v>
      </c>
      <c r="K88" s="108">
        <f>IF(K87=0,0,K87/$J87)</f>
        <v>0.4</v>
      </c>
      <c r="L88" s="109">
        <f t="shared" ref="L88" si="219">IF(L87=0,0,L87/$J87)</f>
        <v>0.6</v>
      </c>
      <c r="M88" s="107">
        <f>IF(M87=0,0,M87/$J87)</f>
        <v>0</v>
      </c>
      <c r="N88" s="108">
        <f>IF(N87=0,0,N87/K87)</f>
        <v>0</v>
      </c>
      <c r="O88" s="109">
        <f>IF(O87=0,0,O87/L87)</f>
        <v>0</v>
      </c>
      <c r="P88" s="110">
        <f t="shared" ref="P88" si="220">IF(P87=0,0,P87/F87)</f>
        <v>0.57894736842105265</v>
      </c>
      <c r="Q88" s="119">
        <f>IF(Q87=0,0,Q87/$F87)</f>
        <v>0.10526315789473684</v>
      </c>
    </row>
    <row r="89" spans="1:17" ht="12" customHeight="1">
      <c r="A89" s="261"/>
      <c r="B89" s="261"/>
      <c r="C89" s="125"/>
      <c r="D89" s="225" t="s">
        <v>6</v>
      </c>
      <c r="E89" s="117"/>
      <c r="F89" s="98">
        <f t="shared" si="180"/>
        <v>45</v>
      </c>
      <c r="G89" s="98">
        <v>29</v>
      </c>
      <c r="H89" s="98">
        <v>21</v>
      </c>
      <c r="I89" s="98">
        <v>8</v>
      </c>
      <c r="J89" s="98">
        <f t="shared" si="109"/>
        <v>426</v>
      </c>
      <c r="K89" s="105">
        <v>117</v>
      </c>
      <c r="L89" s="106">
        <v>309</v>
      </c>
      <c r="M89" s="98">
        <f>SUM(N89,O89)</f>
        <v>9</v>
      </c>
      <c r="N89" s="105">
        <v>2</v>
      </c>
      <c r="O89" s="106">
        <v>7</v>
      </c>
      <c r="P89" s="106">
        <v>11</v>
      </c>
      <c r="Q89" s="106">
        <v>5</v>
      </c>
    </row>
    <row r="90" spans="1:17" ht="12" customHeight="1">
      <c r="A90" s="261"/>
      <c r="B90" s="261"/>
      <c r="C90" s="126"/>
      <c r="D90" s="226"/>
      <c r="E90" s="118"/>
      <c r="F90" s="99">
        <f t="shared" si="180"/>
        <v>1</v>
      </c>
      <c r="G90" s="99">
        <f>IF(G89=0,0,G89/$F89)</f>
        <v>0.64444444444444449</v>
      </c>
      <c r="H90" s="99">
        <f t="shared" ref="H90" si="221">IF(H89=0,0,$H89/G89)</f>
        <v>0.72413793103448276</v>
      </c>
      <c r="I90" s="99">
        <f t="shared" ref="I90" si="222">IF(I89=0,0,I89/G89)</f>
        <v>0.27586206896551724</v>
      </c>
      <c r="J90" s="107">
        <f t="shared" ref="J90" si="223">SUM(K90:L90)</f>
        <v>1</v>
      </c>
      <c r="K90" s="108">
        <f>IF(K89=0,0,K89/$J89)</f>
        <v>0.27464788732394368</v>
      </c>
      <c r="L90" s="109">
        <f t="shared" ref="L90" si="224">IF(L89=0,0,L89/$J89)</f>
        <v>0.72535211267605637</v>
      </c>
      <c r="M90" s="107">
        <f>IF(M89=0,0,M89/$J89)</f>
        <v>2.1126760563380281E-2</v>
      </c>
      <c r="N90" s="108">
        <f>IF(N89=0,0,N89/K89)</f>
        <v>1.7094017094017096E-2</v>
      </c>
      <c r="O90" s="109">
        <f>IF(O89=0,0,O89/L89)</f>
        <v>2.2653721682847898E-2</v>
      </c>
      <c r="P90" s="110">
        <f t="shared" ref="P90" si="225">IF(P89=0,0,P89/F89)</f>
        <v>0.24444444444444444</v>
      </c>
      <c r="Q90" s="119">
        <f>IF(Q89=0,0,Q89/$F89)</f>
        <v>0.1111111111111111</v>
      </c>
    </row>
    <row r="91" spans="1:17" ht="12" customHeight="1">
      <c r="A91" s="261"/>
      <c r="B91" s="261"/>
      <c r="C91" s="125"/>
      <c r="D91" s="225" t="s">
        <v>5</v>
      </c>
      <c r="E91" s="117"/>
      <c r="F91" s="98">
        <f t="shared" si="180"/>
        <v>16</v>
      </c>
      <c r="G91" s="98">
        <v>14</v>
      </c>
      <c r="H91" s="98">
        <v>10</v>
      </c>
      <c r="I91" s="98">
        <v>4</v>
      </c>
      <c r="J91" s="98">
        <f t="shared" si="109"/>
        <v>62</v>
      </c>
      <c r="K91" s="105">
        <v>18</v>
      </c>
      <c r="L91" s="106">
        <v>44</v>
      </c>
      <c r="M91" s="98">
        <f>SUM(N91,O91)</f>
        <v>4</v>
      </c>
      <c r="N91" s="105">
        <v>0</v>
      </c>
      <c r="O91" s="106">
        <v>4</v>
      </c>
      <c r="P91" s="106">
        <v>1</v>
      </c>
      <c r="Q91" s="106">
        <v>1</v>
      </c>
    </row>
    <row r="92" spans="1:17" ht="12" customHeight="1">
      <c r="A92" s="261"/>
      <c r="B92" s="261"/>
      <c r="C92" s="126"/>
      <c r="D92" s="226"/>
      <c r="E92" s="118"/>
      <c r="F92" s="99">
        <f t="shared" si="180"/>
        <v>1</v>
      </c>
      <c r="G92" s="99">
        <f>IF(G91=0,0,G91/$F91)</f>
        <v>0.875</v>
      </c>
      <c r="H92" s="99">
        <f t="shared" ref="H92" si="226">IF(H91=0,0,$H91/G91)</f>
        <v>0.7142857142857143</v>
      </c>
      <c r="I92" s="99">
        <f t="shared" ref="I92" si="227">IF(I91=0,0,I91/G91)</f>
        <v>0.2857142857142857</v>
      </c>
      <c r="J92" s="107">
        <f t="shared" ref="J92" si="228">SUM(K92:L92)</f>
        <v>1</v>
      </c>
      <c r="K92" s="108">
        <f>IF(K91=0,0,K91/$J91)</f>
        <v>0.29032258064516131</v>
      </c>
      <c r="L92" s="109">
        <f t="shared" ref="L92" si="229">IF(L91=0,0,L91/$J91)</f>
        <v>0.70967741935483875</v>
      </c>
      <c r="M92" s="107">
        <f>IF(M91=0,0,M91/$J91)</f>
        <v>6.4516129032258063E-2</v>
      </c>
      <c r="N92" s="108">
        <f>IF(N91=0,0,N91/K91)</f>
        <v>0</v>
      </c>
      <c r="O92" s="109">
        <f>IF(O91=0,0,O91/L91)</f>
        <v>9.0909090909090912E-2</v>
      </c>
      <c r="P92" s="110">
        <f t="shared" ref="P92" si="230">IF(P91=0,0,P91/F91)</f>
        <v>6.25E-2</v>
      </c>
      <c r="Q92" s="119">
        <f>IF(Q91=0,0,Q91/$F91)</f>
        <v>6.25E-2</v>
      </c>
    </row>
    <row r="93" spans="1:17" ht="12" customHeight="1">
      <c r="A93" s="261"/>
      <c r="B93" s="261"/>
      <c r="C93" s="125"/>
      <c r="D93" s="225" t="s">
        <v>4</v>
      </c>
      <c r="E93" s="117"/>
      <c r="F93" s="98">
        <f t="shared" si="180"/>
        <v>19</v>
      </c>
      <c r="G93" s="98">
        <v>15</v>
      </c>
      <c r="H93" s="98">
        <v>12</v>
      </c>
      <c r="I93" s="98">
        <v>3</v>
      </c>
      <c r="J93" s="98">
        <f t="shared" si="109"/>
        <v>675</v>
      </c>
      <c r="K93" s="105">
        <v>199</v>
      </c>
      <c r="L93" s="106">
        <v>476</v>
      </c>
      <c r="M93" s="98">
        <f>SUM(N93,O93)</f>
        <v>59</v>
      </c>
      <c r="N93" s="105">
        <v>3</v>
      </c>
      <c r="O93" s="106">
        <v>56</v>
      </c>
      <c r="P93" s="106">
        <v>4</v>
      </c>
      <c r="Q93" s="106">
        <v>0</v>
      </c>
    </row>
    <row r="94" spans="1:17" ht="12" customHeight="1">
      <c r="A94" s="261"/>
      <c r="B94" s="261"/>
      <c r="C94" s="126"/>
      <c r="D94" s="226"/>
      <c r="E94" s="118"/>
      <c r="F94" s="99">
        <f t="shared" si="180"/>
        <v>1</v>
      </c>
      <c r="G94" s="99">
        <f>IF(G93=0,0,G93/$F93)</f>
        <v>0.78947368421052633</v>
      </c>
      <c r="H94" s="99">
        <f t="shared" ref="H94" si="231">IF(H93=0,0,$H93/G93)</f>
        <v>0.8</v>
      </c>
      <c r="I94" s="99">
        <f t="shared" ref="I94" si="232">IF(I93=0,0,I93/G93)</f>
        <v>0.2</v>
      </c>
      <c r="J94" s="107">
        <f t="shared" ref="J94" si="233">SUM(K94:L94)</f>
        <v>1</v>
      </c>
      <c r="K94" s="108">
        <f>IF(K93=0,0,K93/$J93)</f>
        <v>0.29481481481481481</v>
      </c>
      <c r="L94" s="109">
        <f t="shared" ref="L94" si="234">IF(L93=0,0,L93/$J93)</f>
        <v>0.70518518518518514</v>
      </c>
      <c r="M94" s="107">
        <f>IF(M93=0,0,M93/$J93)</f>
        <v>8.7407407407407406E-2</v>
      </c>
      <c r="N94" s="108">
        <f>IF(N93=0,0,N93/K93)</f>
        <v>1.507537688442211E-2</v>
      </c>
      <c r="O94" s="109">
        <f>IF(O93=0,0,O93/L93)</f>
        <v>0.11764705882352941</v>
      </c>
      <c r="P94" s="110">
        <f t="shared" ref="P94" si="235">IF(P93=0,0,P93/F93)</f>
        <v>0.21052631578947367</v>
      </c>
      <c r="Q94" s="119">
        <f>IF(Q93=0,0,Q93/$F93)</f>
        <v>0</v>
      </c>
    </row>
    <row r="95" spans="1:17" ht="12" customHeight="1">
      <c r="A95" s="261"/>
      <c r="B95" s="261"/>
      <c r="C95" s="125"/>
      <c r="D95" s="225" t="s">
        <v>3</v>
      </c>
      <c r="E95" s="117"/>
      <c r="F95" s="98">
        <f t="shared" si="180"/>
        <v>146</v>
      </c>
      <c r="G95" s="98">
        <v>114</v>
      </c>
      <c r="H95" s="98">
        <v>76</v>
      </c>
      <c r="I95" s="98">
        <v>38</v>
      </c>
      <c r="J95" s="98">
        <f t="shared" si="109"/>
        <v>3037</v>
      </c>
      <c r="K95" s="105">
        <v>486</v>
      </c>
      <c r="L95" s="106">
        <v>2551</v>
      </c>
      <c r="M95" s="98">
        <f>SUM(N95,O95)</f>
        <v>116</v>
      </c>
      <c r="N95" s="105">
        <v>24</v>
      </c>
      <c r="O95" s="106">
        <v>92</v>
      </c>
      <c r="P95" s="106">
        <v>24</v>
      </c>
      <c r="Q95" s="106">
        <v>8</v>
      </c>
    </row>
    <row r="96" spans="1:17" ht="12" customHeight="1">
      <c r="A96" s="261"/>
      <c r="B96" s="261"/>
      <c r="C96" s="126"/>
      <c r="D96" s="226"/>
      <c r="E96" s="118"/>
      <c r="F96" s="99">
        <f t="shared" si="180"/>
        <v>1</v>
      </c>
      <c r="G96" s="99">
        <f>IF(G95=0,0,G95/$F95)</f>
        <v>0.78082191780821919</v>
      </c>
      <c r="H96" s="99">
        <f t="shared" ref="H96" si="236">IF(H95=0,0,$H95/G95)</f>
        <v>0.66666666666666663</v>
      </c>
      <c r="I96" s="99">
        <f t="shared" ref="I96" si="237">IF(I95=0,0,I95/G95)</f>
        <v>0.33333333333333331</v>
      </c>
      <c r="J96" s="107">
        <f t="shared" ref="J96" si="238">SUM(K96:L96)</f>
        <v>1</v>
      </c>
      <c r="K96" s="108">
        <f>IF(K95=0,0,K95/$J95)</f>
        <v>0.16002634178465591</v>
      </c>
      <c r="L96" s="109">
        <f t="shared" ref="L96" si="239">IF(L95=0,0,L95/$J95)</f>
        <v>0.83997365821534409</v>
      </c>
      <c r="M96" s="107">
        <f>IF(M95=0,0,M95/$J95)</f>
        <v>3.8195587751070133E-2</v>
      </c>
      <c r="N96" s="108">
        <f>IF(N95=0,0,N95/K95)</f>
        <v>4.9382716049382713E-2</v>
      </c>
      <c r="O96" s="109">
        <f>IF(O95=0,0,O95/L95)</f>
        <v>3.6064288514308117E-2</v>
      </c>
      <c r="P96" s="110">
        <f t="shared" ref="P96" si="240">IF(P95=0,0,P95/F95)</f>
        <v>0.16438356164383561</v>
      </c>
      <c r="Q96" s="119">
        <f>IF(Q95=0,0,Q95/$F95)</f>
        <v>5.4794520547945202E-2</v>
      </c>
    </row>
    <row r="97" spans="1:17" ht="12" customHeight="1">
      <c r="A97" s="261"/>
      <c r="B97" s="261"/>
      <c r="C97" s="125"/>
      <c r="D97" s="225" t="s">
        <v>2</v>
      </c>
      <c r="E97" s="117"/>
      <c r="F97" s="98">
        <f t="shared" si="180"/>
        <v>22</v>
      </c>
      <c r="G97" s="98">
        <v>20</v>
      </c>
      <c r="H97" s="98">
        <v>11</v>
      </c>
      <c r="I97" s="98">
        <v>9</v>
      </c>
      <c r="J97" s="98">
        <f t="shared" si="109"/>
        <v>1140</v>
      </c>
      <c r="K97" s="105">
        <v>633</v>
      </c>
      <c r="L97" s="106">
        <v>507</v>
      </c>
      <c r="M97" s="98">
        <f>SUM(N97,O97)</f>
        <v>13</v>
      </c>
      <c r="N97" s="105">
        <v>13</v>
      </c>
      <c r="O97" s="106">
        <v>0</v>
      </c>
      <c r="P97" s="106">
        <v>1</v>
      </c>
      <c r="Q97" s="106">
        <v>1</v>
      </c>
    </row>
    <row r="98" spans="1:17" ht="12" customHeight="1">
      <c r="A98" s="261"/>
      <c r="B98" s="261"/>
      <c r="C98" s="126"/>
      <c r="D98" s="226"/>
      <c r="E98" s="118"/>
      <c r="F98" s="99">
        <f t="shared" si="180"/>
        <v>0.99999999999999989</v>
      </c>
      <c r="G98" s="99">
        <f>IF(G97=0,0,G97/$F97)</f>
        <v>0.90909090909090906</v>
      </c>
      <c r="H98" s="99">
        <f t="shared" ref="H98" si="241">IF(H97=0,0,$H97/G97)</f>
        <v>0.55000000000000004</v>
      </c>
      <c r="I98" s="99">
        <f t="shared" ref="I98" si="242">IF(I97=0,0,I97/G97)</f>
        <v>0.45</v>
      </c>
      <c r="J98" s="107">
        <f t="shared" ref="J98" si="243">SUM(K98:L98)</f>
        <v>1</v>
      </c>
      <c r="K98" s="108">
        <f>IF(K97=0,0,K97/$J97)</f>
        <v>0.55526315789473679</v>
      </c>
      <c r="L98" s="109">
        <f t="shared" ref="L98" si="244">IF(L97=0,0,L97/$J97)</f>
        <v>0.44473684210526315</v>
      </c>
      <c r="M98" s="107">
        <f>IF(M97=0,0,M97/$J97)</f>
        <v>1.1403508771929825E-2</v>
      </c>
      <c r="N98" s="108">
        <f>IF(N97=0,0,N97/K97)</f>
        <v>2.0537124802527645E-2</v>
      </c>
      <c r="O98" s="109">
        <f>IF(O97=0,0,O97/L97)</f>
        <v>0</v>
      </c>
      <c r="P98" s="110">
        <f t="shared" ref="P98" si="245">IF(P97=0,0,P97/F97)</f>
        <v>4.5454545454545456E-2</v>
      </c>
      <c r="Q98" s="119">
        <f>IF(Q97=0,0,Q97/$F97)</f>
        <v>4.5454545454545456E-2</v>
      </c>
    </row>
    <row r="99" spans="1:17" ht="12.75" customHeight="1">
      <c r="A99" s="261"/>
      <c r="B99" s="261"/>
      <c r="C99" s="125"/>
      <c r="D99" s="225" t="s">
        <v>1</v>
      </c>
      <c r="E99" s="117"/>
      <c r="F99" s="98">
        <f>SUM(G99,P99:Q99)</f>
        <v>46</v>
      </c>
      <c r="G99" s="98">
        <v>31</v>
      </c>
      <c r="H99" s="98">
        <v>19</v>
      </c>
      <c r="I99" s="98">
        <v>12</v>
      </c>
      <c r="J99" s="98">
        <f t="shared" si="109"/>
        <v>1883</v>
      </c>
      <c r="K99" s="105">
        <v>797</v>
      </c>
      <c r="L99" s="106">
        <v>1086</v>
      </c>
      <c r="M99" s="98">
        <f>SUM(N99,O99)</f>
        <v>38</v>
      </c>
      <c r="N99" s="105">
        <v>22</v>
      </c>
      <c r="O99" s="106">
        <v>16</v>
      </c>
      <c r="P99" s="106">
        <v>9</v>
      </c>
      <c r="Q99" s="106">
        <v>6</v>
      </c>
    </row>
    <row r="100" spans="1:17" ht="12.75" customHeight="1">
      <c r="A100" s="262"/>
      <c r="B100" s="262"/>
      <c r="C100" s="126"/>
      <c r="D100" s="226"/>
      <c r="E100" s="118"/>
      <c r="F100" s="127">
        <f t="shared" si="180"/>
        <v>1</v>
      </c>
      <c r="G100" s="127">
        <f>IF(G99=0,0,G99/$F99)</f>
        <v>0.67391304347826086</v>
      </c>
      <c r="H100" s="127">
        <f t="shared" ref="H100" si="246">IF(H99=0,0,$H99/G99)</f>
        <v>0.61290322580645162</v>
      </c>
      <c r="I100" s="127">
        <f t="shared" ref="I100" si="247">IF(I99=0,0,I99/G99)</f>
        <v>0.38709677419354838</v>
      </c>
      <c r="J100" s="107">
        <f t="shared" ref="J100" si="248">SUM(K100:L100)</f>
        <v>1</v>
      </c>
      <c r="K100" s="108">
        <f>IF(K99=0,0,K99/$J99)</f>
        <v>0.42326075411577269</v>
      </c>
      <c r="L100" s="109">
        <f t="shared" ref="L100" si="249">IF(L99=0,0,L99/$J99)</f>
        <v>0.57673924588422731</v>
      </c>
      <c r="M100" s="107">
        <f>IF(M99=0,0,M99/$J99)</f>
        <v>2.0180562931492299E-2</v>
      </c>
      <c r="N100" s="108">
        <f>IF(N99=0,0,N99/K99)</f>
        <v>2.7603513174404015E-2</v>
      </c>
      <c r="O100" s="109">
        <f>IF(O99=0,0,O99/L99)</f>
        <v>1.4732965009208104E-2</v>
      </c>
      <c r="P100" s="109">
        <f t="shared" ref="P100" si="250">IF(P99=0,0,P99/F99)</f>
        <v>0.19565217391304349</v>
      </c>
      <c r="Q100" s="128">
        <f>IF(Q99=0,0,Q99/$F99)</f>
        <v>0.13043478260869565</v>
      </c>
    </row>
  </sheetData>
  <mergeCells count="66">
    <mergeCell ref="D41:D42"/>
    <mergeCell ref="Q3:Q6"/>
    <mergeCell ref="A7:E8"/>
    <mergeCell ref="A9:A18"/>
    <mergeCell ref="B9:E10"/>
    <mergeCell ref="B11:E12"/>
    <mergeCell ref="B13:E14"/>
    <mergeCell ref="B15:E16"/>
    <mergeCell ref="A3:E6"/>
    <mergeCell ref="F3:F6"/>
    <mergeCell ref="I4:I6"/>
    <mergeCell ref="H4:H6"/>
    <mergeCell ref="P3:P6"/>
    <mergeCell ref="D65:D66"/>
    <mergeCell ref="D43:D44"/>
    <mergeCell ref="B17:E18"/>
    <mergeCell ref="A19:A100"/>
    <mergeCell ref="B19:B68"/>
    <mergeCell ref="D19:D20"/>
    <mergeCell ref="D21:D22"/>
    <mergeCell ref="D23:D24"/>
    <mergeCell ref="D25:D26"/>
    <mergeCell ref="D27:D28"/>
    <mergeCell ref="D29:D30"/>
    <mergeCell ref="D31:D32"/>
    <mergeCell ref="D33:D34"/>
    <mergeCell ref="D35:D36"/>
    <mergeCell ref="D37:D38"/>
    <mergeCell ref="D39:D40"/>
    <mergeCell ref="D55:D56"/>
    <mergeCell ref="D57:D58"/>
    <mergeCell ref="D59:D60"/>
    <mergeCell ref="D61:D62"/>
    <mergeCell ref="D63:D64"/>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 ref="D95:D96"/>
    <mergeCell ref="D97:D98"/>
    <mergeCell ref="G3:G6"/>
    <mergeCell ref="J4:L4"/>
    <mergeCell ref="M4:O4"/>
    <mergeCell ref="J5:J6"/>
    <mergeCell ref="K5:K6"/>
    <mergeCell ref="L5:L6"/>
    <mergeCell ref="M5:M6"/>
    <mergeCell ref="N5:N6"/>
    <mergeCell ref="O5:O6"/>
    <mergeCell ref="D67:D68"/>
    <mergeCell ref="D45:D46"/>
    <mergeCell ref="D47:D48"/>
    <mergeCell ref="D49:D50"/>
    <mergeCell ref="D51:D52"/>
    <mergeCell ref="D53:D54"/>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M7:Q100 J9:L100 G19:I100" formula="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6"/>
  <sheetViews>
    <sheetView showGridLines="0" view="pageBreakPreview" zoomScaleNormal="100" zoomScaleSheetLayoutView="100" workbookViewId="0"/>
  </sheetViews>
  <sheetFormatPr defaultRowHeight="13.5"/>
  <cols>
    <col min="1" max="2" width="2.625" style="4" customWidth="1"/>
    <col min="3" max="3" width="1.375" style="4" customWidth="1"/>
    <col min="4" max="4" width="27.625" style="4" customWidth="1"/>
    <col min="5" max="5" width="1.375" style="4" customWidth="1"/>
    <col min="6" max="6" width="9.125" style="3" customWidth="1"/>
    <col min="7" max="14" width="9.875" style="3" customWidth="1"/>
    <col min="15" max="16384" width="9" style="3"/>
  </cols>
  <sheetData>
    <row r="1" spans="1:16" ht="14.25">
      <c r="A1" s="18" t="s">
        <v>670</v>
      </c>
    </row>
    <row r="3" spans="1:16" ht="14.25" customHeight="1">
      <c r="A3" s="158" t="s">
        <v>64</v>
      </c>
      <c r="B3" s="159"/>
      <c r="C3" s="159"/>
      <c r="D3" s="159"/>
      <c r="E3" s="160"/>
      <c r="F3" s="167" t="s">
        <v>130</v>
      </c>
      <c r="G3" s="184" t="s">
        <v>457</v>
      </c>
      <c r="H3" s="185"/>
      <c r="I3" s="184" t="s">
        <v>456</v>
      </c>
      <c r="J3" s="185"/>
      <c r="K3" s="184" t="s">
        <v>455</v>
      </c>
      <c r="L3" s="185"/>
      <c r="M3" s="348" t="s">
        <v>408</v>
      </c>
      <c r="N3" s="348"/>
      <c r="O3" s="6"/>
    </row>
    <row r="4" spans="1:16" ht="62.25" customHeight="1">
      <c r="A4" s="161"/>
      <c r="B4" s="162"/>
      <c r="C4" s="162"/>
      <c r="D4" s="162"/>
      <c r="E4" s="163"/>
      <c r="F4" s="150"/>
      <c r="G4" s="186"/>
      <c r="H4" s="187"/>
      <c r="I4" s="186"/>
      <c r="J4" s="187"/>
      <c r="K4" s="186"/>
      <c r="L4" s="187"/>
      <c r="M4" s="210"/>
      <c r="N4" s="210"/>
    </row>
    <row r="5" spans="1:16" ht="15" customHeight="1">
      <c r="A5" s="161"/>
      <c r="B5" s="162"/>
      <c r="C5" s="162"/>
      <c r="D5" s="162"/>
      <c r="E5" s="163"/>
      <c r="F5" s="150"/>
      <c r="G5" s="151" t="s">
        <v>52</v>
      </c>
      <c r="H5" s="153" t="s">
        <v>51</v>
      </c>
      <c r="I5" s="151" t="s">
        <v>52</v>
      </c>
      <c r="J5" s="153" t="s">
        <v>51</v>
      </c>
      <c r="K5" s="151" t="s">
        <v>52</v>
      </c>
      <c r="L5" s="153" t="s">
        <v>51</v>
      </c>
      <c r="M5" s="345" t="s">
        <v>52</v>
      </c>
      <c r="N5" s="153" t="s">
        <v>51</v>
      </c>
    </row>
    <row r="6" spans="1:16" ht="15" customHeight="1">
      <c r="A6" s="164"/>
      <c r="B6" s="165"/>
      <c r="C6" s="165"/>
      <c r="D6" s="165"/>
      <c r="E6" s="166"/>
      <c r="F6" s="150"/>
      <c r="G6" s="152"/>
      <c r="H6" s="154"/>
      <c r="I6" s="152"/>
      <c r="J6" s="154"/>
      <c r="K6" s="152"/>
      <c r="L6" s="154"/>
      <c r="M6" s="346"/>
      <c r="N6" s="154"/>
    </row>
    <row r="7" spans="1:16" ht="23.1" customHeight="1">
      <c r="A7" s="155" t="s">
        <v>50</v>
      </c>
      <c r="B7" s="156"/>
      <c r="C7" s="156"/>
      <c r="D7" s="156"/>
      <c r="E7" s="157"/>
      <c r="F7" s="10">
        <f t="shared" ref="F7:F53" si="0">SUM(G7,I7,K7,M7)</f>
        <v>912</v>
      </c>
      <c r="G7" s="9">
        <f>SUM(G8:G12)</f>
        <v>660</v>
      </c>
      <c r="H7" s="8">
        <f t="shared" ref="H7:H53" si="1">IF(G7=0,0,G7/$F7*100)</f>
        <v>72.368421052631575</v>
      </c>
      <c r="I7" s="9">
        <f>SUM(I8:I12)</f>
        <v>163</v>
      </c>
      <c r="J7" s="8">
        <f t="shared" ref="J7:J53" si="2">IF(I7=0,0,I7/$F7*100)</f>
        <v>17.87280701754386</v>
      </c>
      <c r="K7" s="9">
        <f>SUM(K8:K12)</f>
        <v>80</v>
      </c>
      <c r="L7" s="8">
        <f t="shared" ref="L7:L53" si="3">IF(K7=0,0,K7/$F7*100)</f>
        <v>8.7719298245614024</v>
      </c>
      <c r="M7" s="9">
        <f>SUM(M8:M12)</f>
        <v>9</v>
      </c>
      <c r="N7" s="8">
        <f t="shared" ref="N7:N53" si="4">IF(M7=0,0,M7/$F7*100)</f>
        <v>0.98684210526315785</v>
      </c>
      <c r="O7" s="54"/>
      <c r="P7" s="54"/>
    </row>
    <row r="8" spans="1:16" ht="23.1" customHeight="1">
      <c r="A8" s="174" t="s">
        <v>49</v>
      </c>
      <c r="B8" s="177" t="s">
        <v>48</v>
      </c>
      <c r="C8" s="178"/>
      <c r="D8" s="178"/>
      <c r="E8" s="179"/>
      <c r="F8" s="10">
        <f>SUM(G8,I8,K8,M8)</f>
        <v>277</v>
      </c>
      <c r="G8" s="9">
        <v>133</v>
      </c>
      <c r="H8" s="8">
        <f t="shared" si="1"/>
        <v>48.014440433212997</v>
      </c>
      <c r="I8" s="9">
        <v>80</v>
      </c>
      <c r="J8" s="8">
        <f t="shared" si="2"/>
        <v>28.880866425992778</v>
      </c>
      <c r="K8" s="9">
        <v>61</v>
      </c>
      <c r="L8" s="8">
        <f t="shared" si="3"/>
        <v>22.021660649819495</v>
      </c>
      <c r="M8" s="9">
        <v>3</v>
      </c>
      <c r="N8" s="8">
        <f t="shared" si="4"/>
        <v>1.0830324909747291</v>
      </c>
      <c r="O8" s="54"/>
      <c r="P8" s="54"/>
    </row>
    <row r="9" spans="1:16" ht="23.1" customHeight="1">
      <c r="A9" s="175"/>
      <c r="B9" s="177" t="s">
        <v>47</v>
      </c>
      <c r="C9" s="178"/>
      <c r="D9" s="178"/>
      <c r="E9" s="179"/>
      <c r="F9" s="10">
        <f t="shared" si="0"/>
        <v>147</v>
      </c>
      <c r="G9" s="9">
        <v>101</v>
      </c>
      <c r="H9" s="8">
        <f t="shared" si="1"/>
        <v>68.707482993197274</v>
      </c>
      <c r="I9" s="9">
        <v>31</v>
      </c>
      <c r="J9" s="8">
        <f t="shared" si="2"/>
        <v>21.088435374149661</v>
      </c>
      <c r="K9" s="9">
        <v>13</v>
      </c>
      <c r="L9" s="8">
        <f t="shared" si="3"/>
        <v>8.8435374149659864</v>
      </c>
      <c r="M9" s="9">
        <v>2</v>
      </c>
      <c r="N9" s="8">
        <f t="shared" si="4"/>
        <v>1.3605442176870748</v>
      </c>
      <c r="O9" s="54"/>
      <c r="P9" s="54"/>
    </row>
    <row r="10" spans="1:16" ht="23.1" customHeight="1">
      <c r="A10" s="175"/>
      <c r="B10" s="177" t="s">
        <v>46</v>
      </c>
      <c r="C10" s="178"/>
      <c r="D10" s="178"/>
      <c r="E10" s="179"/>
      <c r="F10" s="10">
        <f t="shared" si="0"/>
        <v>222</v>
      </c>
      <c r="G10" s="9">
        <v>189</v>
      </c>
      <c r="H10" s="8">
        <f t="shared" si="1"/>
        <v>85.13513513513513</v>
      </c>
      <c r="I10" s="9">
        <v>28</v>
      </c>
      <c r="J10" s="8">
        <f t="shared" si="2"/>
        <v>12.612612612612612</v>
      </c>
      <c r="K10" s="9">
        <v>4</v>
      </c>
      <c r="L10" s="8">
        <f t="shared" si="3"/>
        <v>1.8018018018018018</v>
      </c>
      <c r="M10" s="9">
        <v>1</v>
      </c>
      <c r="N10" s="8">
        <f t="shared" si="4"/>
        <v>0.45045045045045046</v>
      </c>
      <c r="O10" s="54"/>
      <c r="P10" s="54"/>
    </row>
    <row r="11" spans="1:16" ht="23.1" customHeight="1">
      <c r="A11" s="175"/>
      <c r="B11" s="177" t="s">
        <v>45</v>
      </c>
      <c r="C11" s="178"/>
      <c r="D11" s="178"/>
      <c r="E11" s="179"/>
      <c r="F11" s="10">
        <f t="shared" si="0"/>
        <v>75</v>
      </c>
      <c r="G11" s="9">
        <v>62</v>
      </c>
      <c r="H11" s="8">
        <f t="shared" si="1"/>
        <v>82.666666666666671</v>
      </c>
      <c r="I11" s="9">
        <v>13</v>
      </c>
      <c r="J11" s="8">
        <f t="shared" si="2"/>
        <v>17.333333333333336</v>
      </c>
      <c r="K11" s="9">
        <v>0</v>
      </c>
      <c r="L11" s="8">
        <f t="shared" si="3"/>
        <v>0</v>
      </c>
      <c r="M11" s="9">
        <v>0</v>
      </c>
      <c r="N11" s="8">
        <f t="shared" si="4"/>
        <v>0</v>
      </c>
      <c r="O11" s="54"/>
      <c r="P11" s="54"/>
    </row>
    <row r="12" spans="1:16" ht="23.1" customHeight="1">
      <c r="A12" s="176"/>
      <c r="B12" s="177" t="s">
        <v>44</v>
      </c>
      <c r="C12" s="178"/>
      <c r="D12" s="178"/>
      <c r="E12" s="179"/>
      <c r="F12" s="10">
        <f t="shared" si="0"/>
        <v>191</v>
      </c>
      <c r="G12" s="9">
        <v>175</v>
      </c>
      <c r="H12" s="8">
        <f t="shared" si="1"/>
        <v>91.623036649214669</v>
      </c>
      <c r="I12" s="9">
        <v>11</v>
      </c>
      <c r="J12" s="8">
        <f t="shared" si="2"/>
        <v>5.7591623036649215</v>
      </c>
      <c r="K12" s="9">
        <v>2</v>
      </c>
      <c r="L12" s="8">
        <f t="shared" si="3"/>
        <v>1.0471204188481675</v>
      </c>
      <c r="M12" s="9">
        <v>3</v>
      </c>
      <c r="N12" s="8">
        <f t="shared" si="4"/>
        <v>1.5706806282722512</v>
      </c>
      <c r="O12" s="54"/>
      <c r="P12" s="54"/>
    </row>
    <row r="13" spans="1:16" ht="23.1" customHeight="1">
      <c r="A13" s="171" t="s">
        <v>43</v>
      </c>
      <c r="B13" s="171" t="s">
        <v>42</v>
      </c>
      <c r="C13" s="13"/>
      <c r="D13" s="14" t="s">
        <v>16</v>
      </c>
      <c r="E13" s="11"/>
      <c r="F13" s="10">
        <f t="shared" si="0"/>
        <v>231</v>
      </c>
      <c r="G13" s="9">
        <f>SUM(G14:G37)</f>
        <v>179</v>
      </c>
      <c r="H13" s="8">
        <f t="shared" si="1"/>
        <v>77.489177489177479</v>
      </c>
      <c r="I13" s="9">
        <f>SUM(I14:I37)</f>
        <v>36</v>
      </c>
      <c r="J13" s="8">
        <f t="shared" si="2"/>
        <v>15.584415584415584</v>
      </c>
      <c r="K13" s="9">
        <f>SUM(K14:K37)</f>
        <v>14</v>
      </c>
      <c r="L13" s="8">
        <f t="shared" si="3"/>
        <v>6.0606060606060606</v>
      </c>
      <c r="M13" s="9">
        <f>SUM(M14:M37)</f>
        <v>2</v>
      </c>
      <c r="N13" s="8">
        <f t="shared" si="4"/>
        <v>0.86580086580086579</v>
      </c>
      <c r="O13" s="54"/>
      <c r="P13" s="54"/>
    </row>
    <row r="14" spans="1:16" ht="23.1" customHeight="1">
      <c r="A14" s="172"/>
      <c r="B14" s="172"/>
      <c r="C14" s="13"/>
      <c r="D14" s="14" t="s">
        <v>41</v>
      </c>
      <c r="E14" s="11"/>
      <c r="F14" s="10">
        <f t="shared" si="0"/>
        <v>27</v>
      </c>
      <c r="G14" s="9">
        <v>22</v>
      </c>
      <c r="H14" s="8">
        <f t="shared" si="1"/>
        <v>81.481481481481481</v>
      </c>
      <c r="I14" s="9">
        <v>4</v>
      </c>
      <c r="J14" s="8">
        <f t="shared" si="2"/>
        <v>14.814814814814813</v>
      </c>
      <c r="K14" s="9">
        <v>1</v>
      </c>
      <c r="L14" s="8">
        <f t="shared" si="3"/>
        <v>3.7037037037037033</v>
      </c>
      <c r="M14" s="9">
        <v>0</v>
      </c>
      <c r="N14" s="8">
        <f t="shared" si="4"/>
        <v>0</v>
      </c>
      <c r="O14" s="54"/>
      <c r="P14" s="54"/>
    </row>
    <row r="15" spans="1:16" ht="23.1" customHeight="1">
      <c r="A15" s="172"/>
      <c r="B15" s="172"/>
      <c r="C15" s="13"/>
      <c r="D15" s="14" t="s">
        <v>40</v>
      </c>
      <c r="E15" s="11"/>
      <c r="F15" s="10">
        <f t="shared" si="0"/>
        <v>4</v>
      </c>
      <c r="G15" s="9">
        <v>1</v>
      </c>
      <c r="H15" s="8">
        <f t="shared" si="1"/>
        <v>25</v>
      </c>
      <c r="I15" s="9">
        <v>0</v>
      </c>
      <c r="J15" s="8">
        <f t="shared" si="2"/>
        <v>0</v>
      </c>
      <c r="K15" s="9">
        <v>2</v>
      </c>
      <c r="L15" s="8">
        <f t="shared" si="3"/>
        <v>50</v>
      </c>
      <c r="M15" s="9">
        <v>1</v>
      </c>
      <c r="N15" s="8">
        <f t="shared" si="4"/>
        <v>25</v>
      </c>
      <c r="O15" s="54"/>
      <c r="P15" s="54"/>
    </row>
    <row r="16" spans="1:16" ht="23.1" customHeight="1">
      <c r="A16" s="172"/>
      <c r="B16" s="172"/>
      <c r="C16" s="13"/>
      <c r="D16" s="14" t="s">
        <v>39</v>
      </c>
      <c r="E16" s="11"/>
      <c r="F16" s="10">
        <f t="shared" si="0"/>
        <v>20</v>
      </c>
      <c r="G16" s="9">
        <v>18</v>
      </c>
      <c r="H16" s="8">
        <f t="shared" si="1"/>
        <v>90</v>
      </c>
      <c r="I16" s="9">
        <v>1</v>
      </c>
      <c r="J16" s="8">
        <f t="shared" si="2"/>
        <v>5</v>
      </c>
      <c r="K16" s="9">
        <v>1</v>
      </c>
      <c r="L16" s="8">
        <f t="shared" si="3"/>
        <v>5</v>
      </c>
      <c r="M16" s="9">
        <v>0</v>
      </c>
      <c r="N16" s="8">
        <f t="shared" si="4"/>
        <v>0</v>
      </c>
      <c r="O16" s="54"/>
      <c r="P16" s="54"/>
    </row>
    <row r="17" spans="1:16" ht="23.1" customHeight="1">
      <c r="A17" s="172"/>
      <c r="B17" s="172"/>
      <c r="C17" s="13"/>
      <c r="D17" s="14" t="s">
        <v>38</v>
      </c>
      <c r="E17" s="11"/>
      <c r="F17" s="10">
        <f t="shared" si="0"/>
        <v>2</v>
      </c>
      <c r="G17" s="9">
        <v>1</v>
      </c>
      <c r="H17" s="8">
        <f t="shared" si="1"/>
        <v>50</v>
      </c>
      <c r="I17" s="9">
        <v>1</v>
      </c>
      <c r="J17" s="8">
        <f t="shared" si="2"/>
        <v>50</v>
      </c>
      <c r="K17" s="9">
        <v>0</v>
      </c>
      <c r="L17" s="8">
        <f t="shared" si="3"/>
        <v>0</v>
      </c>
      <c r="M17" s="9">
        <v>0</v>
      </c>
      <c r="N17" s="8">
        <f t="shared" si="4"/>
        <v>0</v>
      </c>
      <c r="O17" s="54"/>
      <c r="P17" s="54"/>
    </row>
    <row r="18" spans="1:16" ht="23.1" customHeight="1">
      <c r="A18" s="172"/>
      <c r="B18" s="172"/>
      <c r="C18" s="13"/>
      <c r="D18" s="14" t="s">
        <v>37</v>
      </c>
      <c r="E18" s="11"/>
      <c r="F18" s="10">
        <f t="shared" si="0"/>
        <v>5</v>
      </c>
      <c r="G18" s="9">
        <v>5</v>
      </c>
      <c r="H18" s="8">
        <f t="shared" si="1"/>
        <v>100</v>
      </c>
      <c r="I18" s="9">
        <v>0</v>
      </c>
      <c r="J18" s="8">
        <f t="shared" si="2"/>
        <v>0</v>
      </c>
      <c r="K18" s="9">
        <v>0</v>
      </c>
      <c r="L18" s="8">
        <f t="shared" si="3"/>
        <v>0</v>
      </c>
      <c r="M18" s="9">
        <v>0</v>
      </c>
      <c r="N18" s="8">
        <f t="shared" si="4"/>
        <v>0</v>
      </c>
      <c r="O18" s="54"/>
      <c r="P18" s="54"/>
    </row>
    <row r="19" spans="1:16" ht="23.1" customHeight="1">
      <c r="A19" s="172"/>
      <c r="B19" s="172"/>
      <c r="C19" s="13"/>
      <c r="D19" s="14" t="s">
        <v>36</v>
      </c>
      <c r="E19" s="11"/>
      <c r="F19" s="10">
        <f t="shared" si="0"/>
        <v>1</v>
      </c>
      <c r="G19" s="9">
        <v>1</v>
      </c>
      <c r="H19" s="8">
        <f t="shared" si="1"/>
        <v>100</v>
      </c>
      <c r="I19" s="9">
        <v>0</v>
      </c>
      <c r="J19" s="8">
        <f t="shared" si="2"/>
        <v>0</v>
      </c>
      <c r="K19" s="9">
        <v>0</v>
      </c>
      <c r="L19" s="8">
        <f t="shared" si="3"/>
        <v>0</v>
      </c>
      <c r="M19" s="9">
        <v>0</v>
      </c>
      <c r="N19" s="8">
        <f t="shared" si="4"/>
        <v>0</v>
      </c>
      <c r="O19" s="54"/>
      <c r="P19" s="54"/>
    </row>
    <row r="20" spans="1:16" ht="23.1" customHeight="1">
      <c r="A20" s="172"/>
      <c r="B20" s="172"/>
      <c r="C20" s="13"/>
      <c r="D20" s="14" t="s">
        <v>35</v>
      </c>
      <c r="E20" s="11"/>
      <c r="F20" s="10">
        <f t="shared" si="0"/>
        <v>5</v>
      </c>
      <c r="G20" s="9">
        <v>3</v>
      </c>
      <c r="H20" s="8">
        <f t="shared" si="1"/>
        <v>60</v>
      </c>
      <c r="I20" s="9">
        <v>2</v>
      </c>
      <c r="J20" s="8">
        <f t="shared" si="2"/>
        <v>40</v>
      </c>
      <c r="K20" s="9">
        <v>0</v>
      </c>
      <c r="L20" s="8">
        <f t="shared" si="3"/>
        <v>0</v>
      </c>
      <c r="M20" s="9">
        <v>0</v>
      </c>
      <c r="N20" s="8">
        <f t="shared" si="4"/>
        <v>0</v>
      </c>
      <c r="O20" s="54"/>
      <c r="P20" s="54"/>
    </row>
    <row r="21" spans="1:16" ht="23.1" customHeight="1">
      <c r="A21" s="172"/>
      <c r="B21" s="172"/>
      <c r="C21" s="13"/>
      <c r="D21" s="14" t="s">
        <v>34</v>
      </c>
      <c r="E21" s="11"/>
      <c r="F21" s="10">
        <f t="shared" si="0"/>
        <v>11</v>
      </c>
      <c r="G21" s="9">
        <v>10</v>
      </c>
      <c r="H21" s="8">
        <f t="shared" si="1"/>
        <v>90.909090909090907</v>
      </c>
      <c r="I21" s="9">
        <v>1</v>
      </c>
      <c r="J21" s="8">
        <f t="shared" si="2"/>
        <v>9.0909090909090917</v>
      </c>
      <c r="K21" s="9">
        <v>0</v>
      </c>
      <c r="L21" s="8">
        <f t="shared" si="3"/>
        <v>0</v>
      </c>
      <c r="M21" s="9">
        <v>0</v>
      </c>
      <c r="N21" s="8">
        <f t="shared" si="4"/>
        <v>0</v>
      </c>
      <c r="O21" s="54"/>
      <c r="P21" s="54"/>
    </row>
    <row r="22" spans="1:16" ht="23.1" customHeight="1">
      <c r="A22" s="172"/>
      <c r="B22" s="172"/>
      <c r="C22" s="13"/>
      <c r="D22" s="14" t="s">
        <v>33</v>
      </c>
      <c r="E22" s="11"/>
      <c r="F22" s="10">
        <f t="shared" si="0"/>
        <v>1</v>
      </c>
      <c r="G22" s="9">
        <v>0</v>
      </c>
      <c r="H22" s="8">
        <f t="shared" si="1"/>
        <v>0</v>
      </c>
      <c r="I22" s="9">
        <v>1</v>
      </c>
      <c r="J22" s="8">
        <f t="shared" si="2"/>
        <v>100</v>
      </c>
      <c r="K22" s="9">
        <v>0</v>
      </c>
      <c r="L22" s="8">
        <f t="shared" si="3"/>
        <v>0</v>
      </c>
      <c r="M22" s="9">
        <v>0</v>
      </c>
      <c r="N22" s="8">
        <f t="shared" si="4"/>
        <v>0</v>
      </c>
      <c r="O22" s="54"/>
      <c r="P22" s="54"/>
    </row>
    <row r="23" spans="1:16" ht="23.1" customHeight="1">
      <c r="A23" s="172"/>
      <c r="B23" s="172"/>
      <c r="C23" s="13"/>
      <c r="D23" s="14" t="s">
        <v>32</v>
      </c>
      <c r="E23" s="11"/>
      <c r="F23" s="10">
        <f t="shared" si="0"/>
        <v>8</v>
      </c>
      <c r="G23" s="9">
        <v>4</v>
      </c>
      <c r="H23" s="8">
        <f t="shared" si="1"/>
        <v>50</v>
      </c>
      <c r="I23" s="9">
        <v>3</v>
      </c>
      <c r="J23" s="8">
        <f t="shared" si="2"/>
        <v>37.5</v>
      </c>
      <c r="K23" s="9">
        <v>1</v>
      </c>
      <c r="L23" s="8">
        <f t="shared" si="3"/>
        <v>12.5</v>
      </c>
      <c r="M23" s="9">
        <v>0</v>
      </c>
      <c r="N23" s="8">
        <f t="shared" si="4"/>
        <v>0</v>
      </c>
      <c r="O23" s="54"/>
      <c r="P23" s="54"/>
    </row>
    <row r="24" spans="1:16" ht="23.1" customHeight="1">
      <c r="A24" s="172"/>
      <c r="B24" s="172"/>
      <c r="C24" s="13"/>
      <c r="D24" s="14" t="s">
        <v>31</v>
      </c>
      <c r="E24" s="11"/>
      <c r="F24" s="10">
        <f t="shared" ref="F24" si="5">SUM(G24,I24,K24,M24)</f>
        <v>1</v>
      </c>
      <c r="G24" s="9">
        <v>0</v>
      </c>
      <c r="H24" s="8">
        <f t="shared" ref="H24" si="6">IF(G24=0,0,G24/$F24*100)</f>
        <v>0</v>
      </c>
      <c r="I24" s="9">
        <v>1</v>
      </c>
      <c r="J24" s="8">
        <f t="shared" ref="J24" si="7">IF(I24=0,0,I24/$F24*100)</f>
        <v>100</v>
      </c>
      <c r="K24" s="9">
        <v>0</v>
      </c>
      <c r="L24" s="8">
        <f t="shared" ref="L24" si="8">IF(K24=0,0,K24/$F24*100)</f>
        <v>0</v>
      </c>
      <c r="M24" s="9">
        <v>0</v>
      </c>
      <c r="N24" s="8">
        <f t="shared" ref="N24" si="9">IF(M24=0,0,M24/$F24*100)</f>
        <v>0</v>
      </c>
      <c r="O24" s="54"/>
      <c r="P24" s="54"/>
    </row>
    <row r="25" spans="1:16" ht="23.1" customHeight="1">
      <c r="A25" s="172"/>
      <c r="B25" s="172"/>
      <c r="C25" s="13"/>
      <c r="D25" s="12" t="s">
        <v>30</v>
      </c>
      <c r="E25" s="11"/>
      <c r="F25" s="10">
        <f t="shared" si="0"/>
        <v>2</v>
      </c>
      <c r="G25" s="9">
        <v>0</v>
      </c>
      <c r="H25" s="8">
        <f t="shared" si="1"/>
        <v>0</v>
      </c>
      <c r="I25" s="9">
        <v>1</v>
      </c>
      <c r="J25" s="8">
        <f t="shared" si="2"/>
        <v>50</v>
      </c>
      <c r="K25" s="9">
        <v>0</v>
      </c>
      <c r="L25" s="8">
        <f t="shared" si="3"/>
        <v>0</v>
      </c>
      <c r="M25" s="9">
        <v>1</v>
      </c>
      <c r="N25" s="8">
        <f t="shared" si="4"/>
        <v>50</v>
      </c>
      <c r="O25" s="54"/>
      <c r="P25" s="54"/>
    </row>
    <row r="26" spans="1:16" ht="23.1" customHeight="1">
      <c r="A26" s="172"/>
      <c r="B26" s="172"/>
      <c r="C26" s="13"/>
      <c r="D26" s="111" t="s">
        <v>29</v>
      </c>
      <c r="E26" s="112"/>
      <c r="F26" s="31">
        <f t="shared" si="0"/>
        <v>6</v>
      </c>
      <c r="G26" s="30">
        <v>5</v>
      </c>
      <c r="H26" s="113">
        <f t="shared" si="1"/>
        <v>83.333333333333343</v>
      </c>
      <c r="I26" s="9">
        <v>0</v>
      </c>
      <c r="J26" s="8">
        <f t="shared" si="2"/>
        <v>0</v>
      </c>
      <c r="K26" s="9">
        <v>1</v>
      </c>
      <c r="L26" s="8">
        <f t="shared" si="3"/>
        <v>16.666666666666664</v>
      </c>
      <c r="M26" s="9">
        <v>0</v>
      </c>
      <c r="N26" s="8">
        <f t="shared" si="4"/>
        <v>0</v>
      </c>
      <c r="O26" s="54"/>
      <c r="P26" s="54"/>
    </row>
    <row r="27" spans="1:16" ht="23.1" customHeight="1">
      <c r="A27" s="172"/>
      <c r="B27" s="172"/>
      <c r="C27" s="13"/>
      <c r="D27" s="14" t="s">
        <v>28</v>
      </c>
      <c r="E27" s="11"/>
      <c r="F27" s="10">
        <f t="shared" si="0"/>
        <v>3</v>
      </c>
      <c r="G27" s="9">
        <v>1</v>
      </c>
      <c r="H27" s="8">
        <f t="shared" si="1"/>
        <v>33.333333333333329</v>
      </c>
      <c r="I27" s="9">
        <v>2</v>
      </c>
      <c r="J27" s="8">
        <f t="shared" si="2"/>
        <v>66.666666666666657</v>
      </c>
      <c r="K27" s="9">
        <v>0</v>
      </c>
      <c r="L27" s="8">
        <f t="shared" si="3"/>
        <v>0</v>
      </c>
      <c r="M27" s="9">
        <v>0</v>
      </c>
      <c r="N27" s="8">
        <f t="shared" si="4"/>
        <v>0</v>
      </c>
      <c r="O27" s="54"/>
      <c r="P27" s="54"/>
    </row>
    <row r="28" spans="1:16" ht="23.1" customHeight="1">
      <c r="A28" s="172"/>
      <c r="B28" s="172"/>
      <c r="C28" s="13"/>
      <c r="D28" s="14" t="s">
        <v>27</v>
      </c>
      <c r="E28" s="11"/>
      <c r="F28" s="10">
        <f t="shared" si="0"/>
        <v>5</v>
      </c>
      <c r="G28" s="9">
        <v>4</v>
      </c>
      <c r="H28" s="8">
        <f t="shared" si="1"/>
        <v>80</v>
      </c>
      <c r="I28" s="9">
        <v>1</v>
      </c>
      <c r="J28" s="8">
        <f t="shared" si="2"/>
        <v>20</v>
      </c>
      <c r="K28" s="9">
        <v>0</v>
      </c>
      <c r="L28" s="8">
        <f t="shared" si="3"/>
        <v>0</v>
      </c>
      <c r="M28" s="9">
        <v>0</v>
      </c>
      <c r="N28" s="8">
        <f t="shared" si="4"/>
        <v>0</v>
      </c>
      <c r="O28" s="54"/>
      <c r="P28" s="54"/>
    </row>
    <row r="29" spans="1:16" ht="23.1" customHeight="1">
      <c r="A29" s="172"/>
      <c r="B29" s="172"/>
      <c r="C29" s="13"/>
      <c r="D29" s="14" t="s">
        <v>26</v>
      </c>
      <c r="E29" s="11"/>
      <c r="F29" s="10">
        <f t="shared" si="0"/>
        <v>15</v>
      </c>
      <c r="G29" s="9">
        <v>12</v>
      </c>
      <c r="H29" s="8">
        <f t="shared" si="1"/>
        <v>80</v>
      </c>
      <c r="I29" s="9">
        <v>2</v>
      </c>
      <c r="J29" s="8">
        <f t="shared" si="2"/>
        <v>13.333333333333334</v>
      </c>
      <c r="K29" s="9">
        <v>1</v>
      </c>
      <c r="L29" s="8">
        <f t="shared" si="3"/>
        <v>6.666666666666667</v>
      </c>
      <c r="M29" s="9">
        <v>0</v>
      </c>
      <c r="N29" s="8">
        <f t="shared" si="4"/>
        <v>0</v>
      </c>
      <c r="O29" s="54"/>
      <c r="P29" s="54"/>
    </row>
    <row r="30" spans="1:16" ht="23.1" customHeight="1">
      <c r="A30" s="172"/>
      <c r="B30" s="172"/>
      <c r="C30" s="13"/>
      <c r="D30" s="14" t="s">
        <v>25</v>
      </c>
      <c r="E30" s="11"/>
      <c r="F30" s="10">
        <f t="shared" si="0"/>
        <v>5</v>
      </c>
      <c r="G30" s="9">
        <v>4</v>
      </c>
      <c r="H30" s="8">
        <f t="shared" si="1"/>
        <v>80</v>
      </c>
      <c r="I30" s="9">
        <v>1</v>
      </c>
      <c r="J30" s="8">
        <f t="shared" si="2"/>
        <v>20</v>
      </c>
      <c r="K30" s="9">
        <v>0</v>
      </c>
      <c r="L30" s="8">
        <f t="shared" si="3"/>
        <v>0</v>
      </c>
      <c r="M30" s="9">
        <v>0</v>
      </c>
      <c r="N30" s="8">
        <f t="shared" si="4"/>
        <v>0</v>
      </c>
      <c r="O30" s="54"/>
      <c r="P30" s="54"/>
    </row>
    <row r="31" spans="1:16" ht="23.1" customHeight="1">
      <c r="A31" s="172"/>
      <c r="B31" s="172"/>
      <c r="C31" s="13"/>
      <c r="D31" s="14" t="s">
        <v>24</v>
      </c>
      <c r="E31" s="11"/>
      <c r="F31" s="10">
        <f t="shared" si="0"/>
        <v>31</v>
      </c>
      <c r="G31" s="9">
        <v>23</v>
      </c>
      <c r="H31" s="8">
        <f t="shared" si="1"/>
        <v>74.193548387096769</v>
      </c>
      <c r="I31" s="9">
        <v>5</v>
      </c>
      <c r="J31" s="8">
        <f t="shared" si="2"/>
        <v>16.129032258064516</v>
      </c>
      <c r="K31" s="9">
        <v>3</v>
      </c>
      <c r="L31" s="8">
        <f t="shared" si="3"/>
        <v>9.67741935483871</v>
      </c>
      <c r="M31" s="9">
        <v>0</v>
      </c>
      <c r="N31" s="8">
        <f t="shared" si="4"/>
        <v>0</v>
      </c>
      <c r="O31" s="54"/>
      <c r="P31" s="54"/>
    </row>
    <row r="32" spans="1:16" ht="23.1" customHeight="1">
      <c r="A32" s="172"/>
      <c r="B32" s="172"/>
      <c r="C32" s="13"/>
      <c r="D32" s="14" t="s">
        <v>23</v>
      </c>
      <c r="E32" s="11"/>
      <c r="F32" s="10">
        <f t="shared" si="0"/>
        <v>10</v>
      </c>
      <c r="G32" s="9">
        <v>8</v>
      </c>
      <c r="H32" s="8">
        <f t="shared" si="1"/>
        <v>80</v>
      </c>
      <c r="I32" s="9">
        <v>0</v>
      </c>
      <c r="J32" s="8">
        <f t="shared" si="2"/>
        <v>0</v>
      </c>
      <c r="K32" s="9">
        <v>2</v>
      </c>
      <c r="L32" s="8">
        <f t="shared" si="3"/>
        <v>20</v>
      </c>
      <c r="M32" s="9">
        <v>0</v>
      </c>
      <c r="N32" s="8">
        <f t="shared" si="4"/>
        <v>0</v>
      </c>
      <c r="O32" s="54"/>
      <c r="P32" s="54"/>
    </row>
    <row r="33" spans="1:16" ht="24" customHeight="1">
      <c r="A33" s="172"/>
      <c r="B33" s="172"/>
      <c r="C33" s="13"/>
      <c r="D33" s="14" t="s">
        <v>22</v>
      </c>
      <c r="E33" s="11"/>
      <c r="F33" s="10">
        <f t="shared" si="0"/>
        <v>28</v>
      </c>
      <c r="G33" s="9">
        <v>24</v>
      </c>
      <c r="H33" s="8">
        <f t="shared" si="1"/>
        <v>85.714285714285708</v>
      </c>
      <c r="I33" s="9">
        <v>3</v>
      </c>
      <c r="J33" s="8">
        <f t="shared" si="2"/>
        <v>10.714285714285714</v>
      </c>
      <c r="K33" s="9">
        <v>1</v>
      </c>
      <c r="L33" s="8">
        <f t="shared" si="3"/>
        <v>3.5714285714285712</v>
      </c>
      <c r="M33" s="9">
        <v>0</v>
      </c>
      <c r="N33" s="8">
        <f t="shared" si="4"/>
        <v>0</v>
      </c>
      <c r="O33" s="54"/>
      <c r="P33" s="54"/>
    </row>
    <row r="34" spans="1:16" ht="23.1" customHeight="1">
      <c r="A34" s="172"/>
      <c r="B34" s="172"/>
      <c r="C34" s="13"/>
      <c r="D34" s="14" t="s">
        <v>21</v>
      </c>
      <c r="E34" s="11"/>
      <c r="F34" s="10">
        <f t="shared" si="0"/>
        <v>13</v>
      </c>
      <c r="G34" s="9">
        <v>10</v>
      </c>
      <c r="H34" s="8">
        <f t="shared" si="1"/>
        <v>76.923076923076934</v>
      </c>
      <c r="I34" s="9">
        <v>2</v>
      </c>
      <c r="J34" s="8">
        <f t="shared" si="2"/>
        <v>15.384615384615385</v>
      </c>
      <c r="K34" s="9">
        <v>1</v>
      </c>
      <c r="L34" s="8">
        <f t="shared" si="3"/>
        <v>7.6923076923076925</v>
      </c>
      <c r="M34" s="9">
        <v>0</v>
      </c>
      <c r="N34" s="8">
        <f t="shared" si="4"/>
        <v>0</v>
      </c>
      <c r="O34" s="54"/>
      <c r="P34" s="54"/>
    </row>
    <row r="35" spans="1:16" ht="23.1" customHeight="1">
      <c r="A35" s="172"/>
      <c r="B35" s="172"/>
      <c r="C35" s="13"/>
      <c r="D35" s="14" t="s">
        <v>20</v>
      </c>
      <c r="E35" s="11"/>
      <c r="F35" s="10">
        <f t="shared" si="0"/>
        <v>8</v>
      </c>
      <c r="G35" s="9">
        <v>7</v>
      </c>
      <c r="H35" s="8">
        <f t="shared" si="1"/>
        <v>87.5</v>
      </c>
      <c r="I35" s="9">
        <v>1</v>
      </c>
      <c r="J35" s="8">
        <f t="shared" si="2"/>
        <v>12.5</v>
      </c>
      <c r="K35" s="9">
        <v>0</v>
      </c>
      <c r="L35" s="8">
        <f t="shared" si="3"/>
        <v>0</v>
      </c>
      <c r="M35" s="9">
        <v>0</v>
      </c>
      <c r="N35" s="8">
        <f t="shared" si="4"/>
        <v>0</v>
      </c>
      <c r="O35" s="54"/>
      <c r="P35" s="54"/>
    </row>
    <row r="36" spans="1:16" ht="23.1" customHeight="1">
      <c r="A36" s="172"/>
      <c r="B36" s="172"/>
      <c r="C36" s="13"/>
      <c r="D36" s="14" t="s">
        <v>19</v>
      </c>
      <c r="E36" s="11"/>
      <c r="F36" s="10">
        <f t="shared" si="0"/>
        <v>15</v>
      </c>
      <c r="G36" s="9">
        <v>11</v>
      </c>
      <c r="H36" s="8">
        <f t="shared" si="1"/>
        <v>73.333333333333329</v>
      </c>
      <c r="I36" s="9">
        <v>4</v>
      </c>
      <c r="J36" s="8">
        <f t="shared" si="2"/>
        <v>26.666666666666668</v>
      </c>
      <c r="K36" s="9">
        <v>0</v>
      </c>
      <c r="L36" s="8">
        <f t="shared" si="3"/>
        <v>0</v>
      </c>
      <c r="M36" s="9">
        <v>0</v>
      </c>
      <c r="N36" s="8">
        <f t="shared" si="4"/>
        <v>0</v>
      </c>
      <c r="O36" s="54"/>
      <c r="P36" s="54"/>
    </row>
    <row r="37" spans="1:16" ht="23.1" customHeight="1">
      <c r="A37" s="172"/>
      <c r="B37" s="173"/>
      <c r="C37" s="13"/>
      <c r="D37" s="14" t="s">
        <v>18</v>
      </c>
      <c r="E37" s="11"/>
      <c r="F37" s="10">
        <f t="shared" si="0"/>
        <v>5</v>
      </c>
      <c r="G37" s="9">
        <v>5</v>
      </c>
      <c r="H37" s="8">
        <f t="shared" si="1"/>
        <v>100</v>
      </c>
      <c r="I37" s="9">
        <v>0</v>
      </c>
      <c r="J37" s="8">
        <f t="shared" si="2"/>
        <v>0</v>
      </c>
      <c r="K37" s="9">
        <v>0</v>
      </c>
      <c r="L37" s="8">
        <f t="shared" si="3"/>
        <v>0</v>
      </c>
      <c r="M37" s="9">
        <v>0</v>
      </c>
      <c r="N37" s="8">
        <f t="shared" si="4"/>
        <v>0</v>
      </c>
      <c r="O37" s="54"/>
      <c r="P37" s="54"/>
    </row>
    <row r="38" spans="1:16" ht="23.1" customHeight="1">
      <c r="A38" s="172"/>
      <c r="B38" s="171" t="s">
        <v>17</v>
      </c>
      <c r="C38" s="13"/>
      <c r="D38" s="14" t="s">
        <v>16</v>
      </c>
      <c r="E38" s="11"/>
      <c r="F38" s="10">
        <f t="shared" si="0"/>
        <v>681</v>
      </c>
      <c r="G38" s="9">
        <f>SUM(G39:G53)</f>
        <v>481</v>
      </c>
      <c r="H38" s="8">
        <f t="shared" si="1"/>
        <v>70.631424375917774</v>
      </c>
      <c r="I38" s="9">
        <f>SUM(I39:I53)</f>
        <v>127</v>
      </c>
      <c r="J38" s="8">
        <f t="shared" si="2"/>
        <v>18.649045521292219</v>
      </c>
      <c r="K38" s="9">
        <f>SUM(K39:K53)</f>
        <v>66</v>
      </c>
      <c r="L38" s="8">
        <f t="shared" si="3"/>
        <v>9.6916299559471373</v>
      </c>
      <c r="M38" s="9">
        <f>SUM(M39:M53)</f>
        <v>7</v>
      </c>
      <c r="N38" s="8">
        <f t="shared" si="4"/>
        <v>1.0279001468428781</v>
      </c>
      <c r="O38" s="54"/>
      <c r="P38" s="54"/>
    </row>
    <row r="39" spans="1:16" ht="23.1" customHeight="1">
      <c r="A39" s="172"/>
      <c r="B39" s="172"/>
      <c r="C39" s="13"/>
      <c r="D39" s="14" t="s">
        <v>15</v>
      </c>
      <c r="E39" s="11"/>
      <c r="F39" s="10">
        <f t="shared" si="0"/>
        <v>6</v>
      </c>
      <c r="G39" s="9">
        <v>2</v>
      </c>
      <c r="H39" s="8">
        <f t="shared" si="1"/>
        <v>33.333333333333329</v>
      </c>
      <c r="I39" s="9">
        <v>2</v>
      </c>
      <c r="J39" s="8">
        <f t="shared" si="2"/>
        <v>33.333333333333329</v>
      </c>
      <c r="K39" s="9">
        <v>2</v>
      </c>
      <c r="L39" s="8">
        <f t="shared" si="3"/>
        <v>33.333333333333329</v>
      </c>
      <c r="M39" s="9">
        <v>0</v>
      </c>
      <c r="N39" s="8">
        <f t="shared" si="4"/>
        <v>0</v>
      </c>
      <c r="O39" s="54"/>
      <c r="P39" s="54"/>
    </row>
    <row r="40" spans="1:16" ht="23.1" customHeight="1">
      <c r="A40" s="172"/>
      <c r="B40" s="172"/>
      <c r="C40" s="13"/>
      <c r="D40" s="14" t="s">
        <v>14</v>
      </c>
      <c r="E40" s="11"/>
      <c r="F40" s="10">
        <f t="shared" si="0"/>
        <v>84</v>
      </c>
      <c r="G40" s="9">
        <v>44</v>
      </c>
      <c r="H40" s="8">
        <f t="shared" si="1"/>
        <v>52.380952380952387</v>
      </c>
      <c r="I40" s="9">
        <v>24</v>
      </c>
      <c r="J40" s="8">
        <f t="shared" si="2"/>
        <v>28.571428571428569</v>
      </c>
      <c r="K40" s="9">
        <v>16</v>
      </c>
      <c r="L40" s="8">
        <f t="shared" si="3"/>
        <v>19.047619047619047</v>
      </c>
      <c r="M40" s="9">
        <v>0</v>
      </c>
      <c r="N40" s="8">
        <f t="shared" si="4"/>
        <v>0</v>
      </c>
      <c r="O40" s="54"/>
      <c r="P40" s="54"/>
    </row>
    <row r="41" spans="1:16" ht="23.1" customHeight="1">
      <c r="A41" s="172"/>
      <c r="B41" s="172"/>
      <c r="C41" s="13"/>
      <c r="D41" s="14" t="s">
        <v>13</v>
      </c>
      <c r="E41" s="11"/>
      <c r="F41" s="10">
        <f t="shared" si="0"/>
        <v>24</v>
      </c>
      <c r="G41" s="9">
        <v>18</v>
      </c>
      <c r="H41" s="8">
        <f t="shared" si="1"/>
        <v>75</v>
      </c>
      <c r="I41" s="9">
        <v>3</v>
      </c>
      <c r="J41" s="8">
        <f t="shared" si="2"/>
        <v>12.5</v>
      </c>
      <c r="K41" s="9">
        <v>2</v>
      </c>
      <c r="L41" s="8">
        <f t="shared" si="3"/>
        <v>8.3333333333333321</v>
      </c>
      <c r="M41" s="9">
        <v>1</v>
      </c>
      <c r="N41" s="8">
        <f t="shared" si="4"/>
        <v>4.1666666666666661</v>
      </c>
      <c r="O41" s="54"/>
      <c r="P41" s="54"/>
    </row>
    <row r="42" spans="1:16" ht="23.1" customHeight="1">
      <c r="A42" s="172"/>
      <c r="B42" s="172"/>
      <c r="C42" s="13"/>
      <c r="D42" s="14" t="s">
        <v>12</v>
      </c>
      <c r="E42" s="11"/>
      <c r="F42" s="10">
        <f t="shared" si="0"/>
        <v>8</v>
      </c>
      <c r="G42" s="9">
        <v>7</v>
      </c>
      <c r="H42" s="8">
        <f t="shared" si="1"/>
        <v>87.5</v>
      </c>
      <c r="I42" s="9">
        <v>1</v>
      </c>
      <c r="J42" s="8">
        <f t="shared" si="2"/>
        <v>12.5</v>
      </c>
      <c r="K42" s="9">
        <v>0</v>
      </c>
      <c r="L42" s="8">
        <f t="shared" si="3"/>
        <v>0</v>
      </c>
      <c r="M42" s="9">
        <v>0</v>
      </c>
      <c r="N42" s="8">
        <f t="shared" si="4"/>
        <v>0</v>
      </c>
      <c r="O42" s="54"/>
      <c r="P42" s="54"/>
    </row>
    <row r="43" spans="1:16" ht="23.1" customHeight="1">
      <c r="A43" s="172"/>
      <c r="B43" s="172"/>
      <c r="C43" s="13"/>
      <c r="D43" s="14" t="s">
        <v>11</v>
      </c>
      <c r="E43" s="11"/>
      <c r="F43" s="10">
        <f t="shared" si="0"/>
        <v>33</v>
      </c>
      <c r="G43" s="9">
        <v>28</v>
      </c>
      <c r="H43" s="8">
        <f t="shared" si="1"/>
        <v>84.848484848484844</v>
      </c>
      <c r="I43" s="9">
        <v>4</v>
      </c>
      <c r="J43" s="8">
        <f t="shared" si="2"/>
        <v>12.121212121212121</v>
      </c>
      <c r="K43" s="9">
        <v>1</v>
      </c>
      <c r="L43" s="8">
        <f t="shared" si="3"/>
        <v>3.0303030303030303</v>
      </c>
      <c r="M43" s="9">
        <v>0</v>
      </c>
      <c r="N43" s="8">
        <f t="shared" si="4"/>
        <v>0</v>
      </c>
      <c r="O43" s="54"/>
      <c r="P43" s="54"/>
    </row>
    <row r="44" spans="1:16" ht="23.1" customHeight="1">
      <c r="A44" s="172"/>
      <c r="B44" s="172"/>
      <c r="C44" s="13"/>
      <c r="D44" s="14" t="s">
        <v>10</v>
      </c>
      <c r="E44" s="11"/>
      <c r="F44" s="10">
        <f t="shared" si="0"/>
        <v>184</v>
      </c>
      <c r="G44" s="9">
        <v>137</v>
      </c>
      <c r="H44" s="8">
        <f t="shared" si="1"/>
        <v>74.456521739130437</v>
      </c>
      <c r="I44" s="9">
        <v>27</v>
      </c>
      <c r="J44" s="8">
        <f t="shared" si="2"/>
        <v>14.673913043478262</v>
      </c>
      <c r="K44" s="9">
        <v>16</v>
      </c>
      <c r="L44" s="8">
        <f t="shared" si="3"/>
        <v>8.695652173913043</v>
      </c>
      <c r="M44" s="9">
        <v>4</v>
      </c>
      <c r="N44" s="8">
        <f t="shared" si="4"/>
        <v>2.1739130434782608</v>
      </c>
      <c r="O44" s="54"/>
      <c r="P44" s="54"/>
    </row>
    <row r="45" spans="1:16" ht="23.1" customHeight="1">
      <c r="A45" s="172"/>
      <c r="B45" s="172"/>
      <c r="C45" s="13"/>
      <c r="D45" s="14" t="s">
        <v>9</v>
      </c>
      <c r="E45" s="11"/>
      <c r="F45" s="10">
        <f t="shared" si="0"/>
        <v>21</v>
      </c>
      <c r="G45" s="9">
        <v>21</v>
      </c>
      <c r="H45" s="8">
        <f t="shared" si="1"/>
        <v>100</v>
      </c>
      <c r="I45" s="9">
        <v>0</v>
      </c>
      <c r="J45" s="8">
        <f t="shared" si="2"/>
        <v>0</v>
      </c>
      <c r="K45" s="9">
        <v>0</v>
      </c>
      <c r="L45" s="8">
        <f t="shared" si="3"/>
        <v>0</v>
      </c>
      <c r="M45" s="9">
        <v>0</v>
      </c>
      <c r="N45" s="8">
        <f t="shared" si="4"/>
        <v>0</v>
      </c>
      <c r="O45" s="54"/>
      <c r="P45" s="54"/>
    </row>
    <row r="46" spans="1:16" ht="22.5" customHeight="1">
      <c r="A46" s="172"/>
      <c r="B46" s="172"/>
      <c r="C46" s="13"/>
      <c r="D46" s="14" t="s">
        <v>8</v>
      </c>
      <c r="E46" s="11"/>
      <c r="F46" s="10">
        <f t="shared" si="0"/>
        <v>8</v>
      </c>
      <c r="G46" s="9">
        <v>4</v>
      </c>
      <c r="H46" s="8">
        <f t="shared" si="1"/>
        <v>50</v>
      </c>
      <c r="I46" s="9">
        <v>3</v>
      </c>
      <c r="J46" s="8">
        <f t="shared" si="2"/>
        <v>37.5</v>
      </c>
      <c r="K46" s="9">
        <v>1</v>
      </c>
      <c r="L46" s="8">
        <f t="shared" si="3"/>
        <v>12.5</v>
      </c>
      <c r="M46" s="9">
        <v>0</v>
      </c>
      <c r="N46" s="8">
        <f t="shared" si="4"/>
        <v>0</v>
      </c>
      <c r="O46" s="54"/>
      <c r="P46" s="54"/>
    </row>
    <row r="47" spans="1:16" ht="22.5" customHeight="1">
      <c r="A47" s="172"/>
      <c r="B47" s="172"/>
      <c r="C47" s="13"/>
      <c r="D47" s="12" t="s">
        <v>7</v>
      </c>
      <c r="E47" s="11"/>
      <c r="F47" s="10">
        <f t="shared" si="0"/>
        <v>19</v>
      </c>
      <c r="G47" s="9">
        <v>14</v>
      </c>
      <c r="H47" s="8">
        <f t="shared" si="1"/>
        <v>73.68421052631578</v>
      </c>
      <c r="I47" s="9">
        <v>3</v>
      </c>
      <c r="J47" s="8">
        <f t="shared" si="2"/>
        <v>15.789473684210526</v>
      </c>
      <c r="K47" s="9">
        <v>2</v>
      </c>
      <c r="L47" s="8">
        <f t="shared" si="3"/>
        <v>10.526315789473683</v>
      </c>
      <c r="M47" s="9">
        <v>0</v>
      </c>
      <c r="N47" s="8">
        <f t="shared" si="4"/>
        <v>0</v>
      </c>
      <c r="O47" s="54"/>
      <c r="P47" s="54"/>
    </row>
    <row r="48" spans="1:16" ht="23.1" customHeight="1">
      <c r="A48" s="172"/>
      <c r="B48" s="172"/>
      <c r="C48" s="13"/>
      <c r="D48" s="14" t="s">
        <v>6</v>
      </c>
      <c r="E48" s="11"/>
      <c r="F48" s="10">
        <f t="shared" si="0"/>
        <v>45</v>
      </c>
      <c r="G48" s="9">
        <v>25</v>
      </c>
      <c r="H48" s="8">
        <f t="shared" si="1"/>
        <v>55.555555555555557</v>
      </c>
      <c r="I48" s="9">
        <v>11</v>
      </c>
      <c r="J48" s="8">
        <f t="shared" si="2"/>
        <v>24.444444444444443</v>
      </c>
      <c r="K48" s="9">
        <v>9</v>
      </c>
      <c r="L48" s="8">
        <f t="shared" si="3"/>
        <v>20</v>
      </c>
      <c r="M48" s="9">
        <v>0</v>
      </c>
      <c r="N48" s="8">
        <f t="shared" si="4"/>
        <v>0</v>
      </c>
      <c r="O48" s="54"/>
      <c r="P48" s="54"/>
    </row>
    <row r="49" spans="1:16" ht="23.1" customHeight="1">
      <c r="A49" s="172"/>
      <c r="B49" s="172"/>
      <c r="C49" s="13"/>
      <c r="D49" s="14" t="s">
        <v>5</v>
      </c>
      <c r="E49" s="11"/>
      <c r="F49" s="10">
        <f t="shared" si="0"/>
        <v>16</v>
      </c>
      <c r="G49" s="9">
        <v>9</v>
      </c>
      <c r="H49" s="8">
        <f t="shared" si="1"/>
        <v>56.25</v>
      </c>
      <c r="I49" s="9">
        <v>5</v>
      </c>
      <c r="J49" s="8">
        <f t="shared" si="2"/>
        <v>31.25</v>
      </c>
      <c r="K49" s="9">
        <v>2</v>
      </c>
      <c r="L49" s="8">
        <f t="shared" si="3"/>
        <v>12.5</v>
      </c>
      <c r="M49" s="9">
        <v>0</v>
      </c>
      <c r="N49" s="8">
        <f t="shared" si="4"/>
        <v>0</v>
      </c>
      <c r="O49" s="54"/>
      <c r="P49" s="54"/>
    </row>
    <row r="50" spans="1:16" ht="23.1" customHeight="1">
      <c r="A50" s="172"/>
      <c r="B50" s="172"/>
      <c r="C50" s="13"/>
      <c r="D50" s="14" t="s">
        <v>4</v>
      </c>
      <c r="E50" s="11"/>
      <c r="F50" s="10">
        <f t="shared" si="0"/>
        <v>19</v>
      </c>
      <c r="G50" s="9">
        <v>14</v>
      </c>
      <c r="H50" s="8">
        <f t="shared" si="1"/>
        <v>73.68421052631578</v>
      </c>
      <c r="I50" s="9">
        <v>4</v>
      </c>
      <c r="J50" s="8">
        <f t="shared" si="2"/>
        <v>21.052631578947366</v>
      </c>
      <c r="K50" s="9">
        <v>1</v>
      </c>
      <c r="L50" s="8">
        <f t="shared" si="3"/>
        <v>5.2631578947368416</v>
      </c>
      <c r="M50" s="9">
        <v>0</v>
      </c>
      <c r="N50" s="8">
        <f t="shared" si="4"/>
        <v>0</v>
      </c>
      <c r="O50" s="54"/>
      <c r="P50" s="54"/>
    </row>
    <row r="51" spans="1:16" ht="23.1" customHeight="1">
      <c r="A51" s="172"/>
      <c r="B51" s="172"/>
      <c r="C51" s="13"/>
      <c r="D51" s="14" t="s">
        <v>3</v>
      </c>
      <c r="E51" s="11"/>
      <c r="F51" s="10">
        <f t="shared" si="0"/>
        <v>146</v>
      </c>
      <c r="G51" s="9">
        <v>105</v>
      </c>
      <c r="H51" s="8">
        <f t="shared" si="1"/>
        <v>71.917808219178085</v>
      </c>
      <c r="I51" s="9">
        <v>29</v>
      </c>
      <c r="J51" s="8">
        <f t="shared" si="2"/>
        <v>19.863013698630137</v>
      </c>
      <c r="K51" s="9">
        <v>11</v>
      </c>
      <c r="L51" s="8">
        <f t="shared" si="3"/>
        <v>7.5342465753424657</v>
      </c>
      <c r="M51" s="9">
        <v>1</v>
      </c>
      <c r="N51" s="8">
        <f t="shared" si="4"/>
        <v>0.68493150684931503</v>
      </c>
      <c r="O51" s="54"/>
      <c r="P51" s="54"/>
    </row>
    <row r="52" spans="1:16" ht="23.1" customHeight="1">
      <c r="A52" s="172"/>
      <c r="B52" s="172"/>
      <c r="C52" s="13"/>
      <c r="D52" s="14" t="s">
        <v>2</v>
      </c>
      <c r="E52" s="11"/>
      <c r="F52" s="10">
        <f t="shared" si="0"/>
        <v>22</v>
      </c>
      <c r="G52" s="9">
        <v>20</v>
      </c>
      <c r="H52" s="8">
        <f t="shared" si="1"/>
        <v>90.909090909090907</v>
      </c>
      <c r="I52" s="9">
        <v>1</v>
      </c>
      <c r="J52" s="8">
        <f t="shared" si="2"/>
        <v>4.5454545454545459</v>
      </c>
      <c r="K52" s="9">
        <v>0</v>
      </c>
      <c r="L52" s="8">
        <f t="shared" si="3"/>
        <v>0</v>
      </c>
      <c r="M52" s="9">
        <v>1</v>
      </c>
      <c r="N52" s="8">
        <f t="shared" si="4"/>
        <v>4.5454545454545459</v>
      </c>
      <c r="O52" s="54"/>
      <c r="P52" s="54"/>
    </row>
    <row r="53" spans="1:16" ht="24" customHeight="1">
      <c r="A53" s="173"/>
      <c r="B53" s="173"/>
      <c r="C53" s="13"/>
      <c r="D53" s="12" t="s">
        <v>1</v>
      </c>
      <c r="E53" s="11"/>
      <c r="F53" s="10">
        <f t="shared" si="0"/>
        <v>46</v>
      </c>
      <c r="G53" s="9">
        <v>33</v>
      </c>
      <c r="H53" s="8">
        <f t="shared" si="1"/>
        <v>71.739130434782609</v>
      </c>
      <c r="I53" s="9">
        <v>10</v>
      </c>
      <c r="J53" s="8">
        <f t="shared" si="2"/>
        <v>21.739130434782609</v>
      </c>
      <c r="K53" s="9">
        <v>3</v>
      </c>
      <c r="L53" s="8">
        <f t="shared" si="3"/>
        <v>6.5217391304347823</v>
      </c>
      <c r="M53" s="9">
        <v>0</v>
      </c>
      <c r="N53" s="8">
        <f t="shared" si="4"/>
        <v>0</v>
      </c>
      <c r="O53" s="54"/>
      <c r="P53" s="54"/>
    </row>
    <row r="61" spans="1:16" s="4" customFormat="1" ht="12">
      <c r="D61" s="5"/>
    </row>
    <row r="65" spans="4:4" s="4" customFormat="1" ht="12">
      <c r="D65" s="5"/>
    </row>
    <row r="67" spans="4:4" s="4" customFormat="1" ht="12">
      <c r="D67" s="5"/>
    </row>
    <row r="69" spans="4:4" s="4" customFormat="1" ht="12">
      <c r="D69" s="5"/>
    </row>
    <row r="71" spans="4:4" s="4" customFormat="1" ht="12">
      <c r="D71" s="5"/>
    </row>
    <row r="73" spans="4:4" s="4" customFormat="1" ht="13.5" customHeight="1">
      <c r="D73" s="6"/>
    </row>
    <row r="74" spans="4:4" s="4" customFormat="1" ht="13.5" customHeight="1"/>
    <row r="75" spans="4:4">
      <c r="D75" s="5"/>
    </row>
    <row r="77" spans="4:4">
      <c r="D77" s="5"/>
    </row>
    <row r="79" spans="4:4">
      <c r="D79" s="5"/>
    </row>
    <row r="81" spans="4:6">
      <c r="D81" s="5"/>
    </row>
    <row r="85" spans="4:6" ht="12.75" customHeight="1"/>
    <row r="86" spans="4:6" ht="12.75" customHeight="1">
      <c r="F86" s="57"/>
    </row>
  </sheetData>
  <mergeCells count="24">
    <mergeCell ref="A3:E6"/>
    <mergeCell ref="F3:F6"/>
    <mergeCell ref="B12:E12"/>
    <mergeCell ref="A13:A53"/>
    <mergeCell ref="B13:B37"/>
    <mergeCell ref="B38:B53"/>
    <mergeCell ref="A7:E7"/>
    <mergeCell ref="A8:A12"/>
    <mergeCell ref="B8:E8"/>
    <mergeCell ref="B9:E9"/>
    <mergeCell ref="B10:E10"/>
    <mergeCell ref="B11:E11"/>
    <mergeCell ref="G3:H4"/>
    <mergeCell ref="I3:J4"/>
    <mergeCell ref="K3:L4"/>
    <mergeCell ref="M3:N4"/>
    <mergeCell ref="G5:G6"/>
    <mergeCell ref="H5:H6"/>
    <mergeCell ref="I5:I6"/>
    <mergeCell ref="J5:J6"/>
    <mergeCell ref="M5:M6"/>
    <mergeCell ref="N5:N6"/>
    <mergeCell ref="K5:K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0"/>
  <sheetViews>
    <sheetView showGridLines="0" view="pageBreakPreview" zoomScaleNormal="100" zoomScaleSheetLayoutView="100" workbookViewId="0"/>
  </sheetViews>
  <sheetFormatPr defaultRowHeight="13.5"/>
  <cols>
    <col min="1" max="2" width="2.625" style="4" customWidth="1"/>
    <col min="3" max="3" width="1.375" style="4" customWidth="1"/>
    <col min="4" max="4" width="27.625" style="4" customWidth="1"/>
    <col min="5" max="5" width="1.375" style="4" customWidth="1"/>
    <col min="6" max="19" width="7.75" style="3" customWidth="1"/>
    <col min="20" max="16384" width="9" style="3"/>
  </cols>
  <sheetData>
    <row r="1" spans="1:19" ht="14.25">
      <c r="A1" s="18" t="s">
        <v>671</v>
      </c>
    </row>
    <row r="2" spans="1:19">
      <c r="S2" s="46" t="s">
        <v>153</v>
      </c>
    </row>
    <row r="3" spans="1:19" ht="17.25" customHeight="1">
      <c r="A3" s="238" t="s">
        <v>64</v>
      </c>
      <c r="B3" s="239"/>
      <c r="C3" s="239"/>
      <c r="D3" s="239"/>
      <c r="E3" s="240"/>
      <c r="F3" s="358" t="s">
        <v>130</v>
      </c>
      <c r="G3" s="352" t="s">
        <v>458</v>
      </c>
      <c r="H3" s="355" t="s">
        <v>463</v>
      </c>
      <c r="I3" s="355" t="s">
        <v>464</v>
      </c>
      <c r="J3" s="355" t="s">
        <v>465</v>
      </c>
      <c r="K3" s="355" t="s">
        <v>466</v>
      </c>
      <c r="L3" s="355" t="s">
        <v>467</v>
      </c>
      <c r="M3" s="355" t="s">
        <v>468</v>
      </c>
      <c r="N3" s="355" t="s">
        <v>459</v>
      </c>
      <c r="O3" s="355" t="s">
        <v>460</v>
      </c>
      <c r="P3" s="355" t="s">
        <v>469</v>
      </c>
      <c r="Q3" s="355" t="s">
        <v>461</v>
      </c>
      <c r="R3" s="355" t="s">
        <v>462</v>
      </c>
      <c r="S3" s="355" t="s">
        <v>154</v>
      </c>
    </row>
    <row r="4" spans="1:19" ht="17.25" customHeight="1">
      <c r="A4" s="241"/>
      <c r="B4" s="242"/>
      <c r="C4" s="242"/>
      <c r="D4" s="242"/>
      <c r="E4" s="243"/>
      <c r="F4" s="359"/>
      <c r="G4" s="353"/>
      <c r="H4" s="356"/>
      <c r="I4" s="356"/>
      <c r="J4" s="356"/>
      <c r="K4" s="356"/>
      <c r="L4" s="356"/>
      <c r="M4" s="356"/>
      <c r="N4" s="356"/>
      <c r="O4" s="356"/>
      <c r="P4" s="356"/>
      <c r="Q4" s="356"/>
      <c r="R4" s="356"/>
      <c r="S4" s="356"/>
    </row>
    <row r="5" spans="1:19" ht="17.25" customHeight="1">
      <c r="A5" s="241"/>
      <c r="B5" s="242"/>
      <c r="C5" s="242"/>
      <c r="D5" s="242"/>
      <c r="E5" s="243"/>
      <c r="F5" s="359"/>
      <c r="G5" s="353"/>
      <c r="H5" s="356"/>
      <c r="I5" s="356"/>
      <c r="J5" s="356"/>
      <c r="K5" s="356"/>
      <c r="L5" s="356"/>
      <c r="M5" s="356"/>
      <c r="N5" s="356"/>
      <c r="O5" s="356"/>
      <c r="P5" s="356"/>
      <c r="Q5" s="356"/>
      <c r="R5" s="356"/>
      <c r="S5" s="356"/>
    </row>
    <row r="6" spans="1:19" ht="17.25" customHeight="1">
      <c r="A6" s="244"/>
      <c r="B6" s="245"/>
      <c r="C6" s="245"/>
      <c r="D6" s="245"/>
      <c r="E6" s="246"/>
      <c r="F6" s="359"/>
      <c r="G6" s="354"/>
      <c r="H6" s="357"/>
      <c r="I6" s="357"/>
      <c r="J6" s="357"/>
      <c r="K6" s="357"/>
      <c r="L6" s="357"/>
      <c r="M6" s="357"/>
      <c r="N6" s="357"/>
      <c r="O6" s="357"/>
      <c r="P6" s="357"/>
      <c r="Q6" s="357"/>
      <c r="R6" s="357"/>
      <c r="S6" s="357"/>
    </row>
    <row r="7" spans="1:19" ht="12" customHeight="1">
      <c r="A7" s="158" t="s">
        <v>50</v>
      </c>
      <c r="B7" s="159"/>
      <c r="C7" s="159"/>
      <c r="D7" s="159"/>
      <c r="E7" s="160"/>
      <c r="F7" s="98">
        <v>823</v>
      </c>
      <c r="G7" s="68">
        <f t="shared" ref="G7:S7" si="0">SUM(G9,G11,G13,G15,G17)</f>
        <v>571</v>
      </c>
      <c r="H7" s="41">
        <f t="shared" si="0"/>
        <v>757</v>
      </c>
      <c r="I7" s="41">
        <f t="shared" si="0"/>
        <v>137</v>
      </c>
      <c r="J7" s="41">
        <f t="shared" si="0"/>
        <v>41</v>
      </c>
      <c r="K7" s="41">
        <f t="shared" si="0"/>
        <v>432</v>
      </c>
      <c r="L7" s="41">
        <f t="shared" si="0"/>
        <v>220</v>
      </c>
      <c r="M7" s="41">
        <f t="shared" ref="M7:O7" si="1">SUM(M9,M11,M13,M15,M17)</f>
        <v>128</v>
      </c>
      <c r="N7" s="41">
        <f t="shared" si="1"/>
        <v>37</v>
      </c>
      <c r="O7" s="41">
        <f t="shared" si="1"/>
        <v>19</v>
      </c>
      <c r="P7" s="41">
        <f t="shared" si="0"/>
        <v>61</v>
      </c>
      <c r="Q7" s="41">
        <f t="shared" si="0"/>
        <v>2</v>
      </c>
      <c r="R7" s="41">
        <f t="shared" si="0"/>
        <v>10</v>
      </c>
      <c r="S7" s="41">
        <f t="shared" si="0"/>
        <v>3</v>
      </c>
    </row>
    <row r="8" spans="1:19" ht="12" customHeight="1">
      <c r="A8" s="161"/>
      <c r="B8" s="162"/>
      <c r="C8" s="162"/>
      <c r="D8" s="162"/>
      <c r="E8" s="163"/>
      <c r="F8" s="99"/>
      <c r="G8" s="66">
        <f t="shared" ref="G8:S8" si="2">IF(G7=0,0,G7/$F7)</f>
        <v>0.69380315917375457</v>
      </c>
      <c r="H8" s="37">
        <f t="shared" si="2"/>
        <v>0.91980558930741185</v>
      </c>
      <c r="I8" s="37">
        <f t="shared" si="2"/>
        <v>0.16646415552855406</v>
      </c>
      <c r="J8" s="37">
        <f t="shared" si="2"/>
        <v>4.9817739975698661E-2</v>
      </c>
      <c r="K8" s="37">
        <f t="shared" si="2"/>
        <v>0.52490886998784936</v>
      </c>
      <c r="L8" s="37">
        <f t="shared" si="2"/>
        <v>0.26731470230862697</v>
      </c>
      <c r="M8" s="37">
        <f t="shared" ref="M8:O8" si="3">IF(M7=0,0,M7/$F7)</f>
        <v>0.15552855407047386</v>
      </c>
      <c r="N8" s="37">
        <f t="shared" si="3"/>
        <v>4.4957472660996353E-2</v>
      </c>
      <c r="O8" s="37">
        <f t="shared" si="3"/>
        <v>2.3086269744835967E-2</v>
      </c>
      <c r="P8" s="37">
        <f t="shared" si="2"/>
        <v>7.4119076549210211E-2</v>
      </c>
      <c r="Q8" s="37">
        <f t="shared" si="2"/>
        <v>2.4301336573511541E-3</v>
      </c>
      <c r="R8" s="37">
        <f t="shared" si="2"/>
        <v>1.2150668286755772E-2</v>
      </c>
      <c r="S8" s="37">
        <f t="shared" si="2"/>
        <v>3.6452004860267314E-3</v>
      </c>
    </row>
    <row r="9" spans="1:19" ht="12" customHeight="1">
      <c r="A9" s="174" t="s">
        <v>49</v>
      </c>
      <c r="B9" s="232" t="s">
        <v>48</v>
      </c>
      <c r="C9" s="233"/>
      <c r="D9" s="233"/>
      <c r="E9" s="234"/>
      <c r="F9" s="98">
        <v>213</v>
      </c>
      <c r="G9" s="68">
        <v>109</v>
      </c>
      <c r="H9" s="41">
        <v>179</v>
      </c>
      <c r="I9" s="41">
        <v>23</v>
      </c>
      <c r="J9" s="41">
        <v>5</v>
      </c>
      <c r="K9" s="41">
        <v>68</v>
      </c>
      <c r="L9" s="41">
        <v>42</v>
      </c>
      <c r="M9" s="41">
        <v>30</v>
      </c>
      <c r="N9" s="41">
        <v>2</v>
      </c>
      <c r="O9" s="41">
        <v>4</v>
      </c>
      <c r="P9" s="41">
        <v>11</v>
      </c>
      <c r="Q9" s="41">
        <v>1</v>
      </c>
      <c r="R9" s="41">
        <v>3</v>
      </c>
      <c r="S9" s="41">
        <v>3</v>
      </c>
    </row>
    <row r="10" spans="1:19" ht="12" customHeight="1">
      <c r="A10" s="175"/>
      <c r="B10" s="235"/>
      <c r="C10" s="236"/>
      <c r="D10" s="236"/>
      <c r="E10" s="237"/>
      <c r="F10" s="99"/>
      <c r="G10" s="66">
        <f t="shared" ref="G10:S10" si="4">IF(G9=0,0,G9/$F9)</f>
        <v>0.51173708920187788</v>
      </c>
      <c r="H10" s="37">
        <f t="shared" si="4"/>
        <v>0.84037558685446012</v>
      </c>
      <c r="I10" s="37">
        <f t="shared" si="4"/>
        <v>0.107981220657277</v>
      </c>
      <c r="J10" s="37">
        <f t="shared" si="4"/>
        <v>2.3474178403755867E-2</v>
      </c>
      <c r="K10" s="37">
        <f t="shared" si="4"/>
        <v>0.31924882629107981</v>
      </c>
      <c r="L10" s="37">
        <f t="shared" si="4"/>
        <v>0.19718309859154928</v>
      </c>
      <c r="M10" s="37">
        <f t="shared" ref="M10:O10" si="5">IF(M9=0,0,M9/$F9)</f>
        <v>0.14084507042253522</v>
      </c>
      <c r="N10" s="37">
        <f t="shared" si="5"/>
        <v>9.3896713615023476E-3</v>
      </c>
      <c r="O10" s="37">
        <f t="shared" si="5"/>
        <v>1.8779342723004695E-2</v>
      </c>
      <c r="P10" s="37">
        <f t="shared" si="4"/>
        <v>5.1643192488262914E-2</v>
      </c>
      <c r="Q10" s="37">
        <f t="shared" si="4"/>
        <v>4.6948356807511738E-3</v>
      </c>
      <c r="R10" s="37">
        <f t="shared" si="4"/>
        <v>1.4084507042253521E-2</v>
      </c>
      <c r="S10" s="37">
        <f t="shared" si="4"/>
        <v>1.4084507042253521E-2</v>
      </c>
    </row>
    <row r="11" spans="1:19" ht="12" customHeight="1">
      <c r="A11" s="175"/>
      <c r="B11" s="232" t="s">
        <v>47</v>
      </c>
      <c r="C11" s="233"/>
      <c r="D11" s="233"/>
      <c r="E11" s="234"/>
      <c r="F11" s="98">
        <v>132</v>
      </c>
      <c r="G11" s="68">
        <v>84</v>
      </c>
      <c r="H11" s="41">
        <v>124</v>
      </c>
      <c r="I11" s="41">
        <v>26</v>
      </c>
      <c r="J11" s="41">
        <v>1</v>
      </c>
      <c r="K11" s="41">
        <v>59</v>
      </c>
      <c r="L11" s="41">
        <v>28</v>
      </c>
      <c r="M11" s="41">
        <v>18</v>
      </c>
      <c r="N11" s="41">
        <v>3</v>
      </c>
      <c r="O11" s="41">
        <v>5</v>
      </c>
      <c r="P11" s="41">
        <v>2</v>
      </c>
      <c r="Q11" s="41">
        <v>0</v>
      </c>
      <c r="R11" s="41">
        <v>2</v>
      </c>
      <c r="S11" s="41">
        <v>0</v>
      </c>
    </row>
    <row r="12" spans="1:19" ht="12" customHeight="1">
      <c r="A12" s="175"/>
      <c r="B12" s="235"/>
      <c r="C12" s="236"/>
      <c r="D12" s="236"/>
      <c r="E12" s="237"/>
      <c r="F12" s="99"/>
      <c r="G12" s="66">
        <f t="shared" ref="G12:S12" si="6">IF(G11=0,0,G11/$F11)</f>
        <v>0.63636363636363635</v>
      </c>
      <c r="H12" s="37">
        <f t="shared" si="6"/>
        <v>0.93939393939393945</v>
      </c>
      <c r="I12" s="37">
        <f t="shared" si="6"/>
        <v>0.19696969696969696</v>
      </c>
      <c r="J12" s="37">
        <f t="shared" si="6"/>
        <v>7.575757575757576E-3</v>
      </c>
      <c r="K12" s="37">
        <f t="shared" si="6"/>
        <v>0.44696969696969696</v>
      </c>
      <c r="L12" s="37">
        <f t="shared" si="6"/>
        <v>0.21212121212121213</v>
      </c>
      <c r="M12" s="37">
        <f t="shared" ref="M12:O12" si="7">IF(M11=0,0,M11/$F11)</f>
        <v>0.13636363636363635</v>
      </c>
      <c r="N12" s="37">
        <f t="shared" si="7"/>
        <v>2.2727272727272728E-2</v>
      </c>
      <c r="O12" s="37">
        <f t="shared" si="7"/>
        <v>3.787878787878788E-2</v>
      </c>
      <c r="P12" s="37">
        <f t="shared" si="6"/>
        <v>1.5151515151515152E-2</v>
      </c>
      <c r="Q12" s="37">
        <f t="shared" si="6"/>
        <v>0</v>
      </c>
      <c r="R12" s="37">
        <f t="shared" si="6"/>
        <v>1.5151515151515152E-2</v>
      </c>
      <c r="S12" s="37">
        <f t="shared" si="6"/>
        <v>0</v>
      </c>
    </row>
    <row r="13" spans="1:19" ht="12" customHeight="1">
      <c r="A13" s="175"/>
      <c r="B13" s="232" t="s">
        <v>46</v>
      </c>
      <c r="C13" s="233"/>
      <c r="D13" s="233"/>
      <c r="E13" s="234"/>
      <c r="F13" s="98">
        <v>217</v>
      </c>
      <c r="G13" s="68">
        <v>152</v>
      </c>
      <c r="H13" s="41">
        <v>207</v>
      </c>
      <c r="I13" s="41">
        <v>33</v>
      </c>
      <c r="J13" s="41">
        <v>6</v>
      </c>
      <c r="K13" s="41">
        <v>121</v>
      </c>
      <c r="L13" s="41">
        <v>54</v>
      </c>
      <c r="M13" s="41">
        <v>24</v>
      </c>
      <c r="N13" s="41">
        <v>6</v>
      </c>
      <c r="O13" s="41">
        <v>5</v>
      </c>
      <c r="P13" s="41">
        <v>11</v>
      </c>
      <c r="Q13" s="41">
        <v>0</v>
      </c>
      <c r="R13" s="41">
        <v>3</v>
      </c>
      <c r="S13" s="41">
        <v>0</v>
      </c>
    </row>
    <row r="14" spans="1:19" ht="12" customHeight="1">
      <c r="A14" s="175"/>
      <c r="B14" s="235"/>
      <c r="C14" s="236"/>
      <c r="D14" s="236"/>
      <c r="E14" s="237"/>
      <c r="F14" s="99"/>
      <c r="G14" s="66">
        <f t="shared" ref="G14:S14" si="8">IF(G13=0,0,G13/$F13)</f>
        <v>0.70046082949308752</v>
      </c>
      <c r="H14" s="37">
        <f t="shared" si="8"/>
        <v>0.95391705069124422</v>
      </c>
      <c r="I14" s="37">
        <f t="shared" si="8"/>
        <v>0.15207373271889402</v>
      </c>
      <c r="J14" s="37">
        <f t="shared" si="8"/>
        <v>2.7649769585253458E-2</v>
      </c>
      <c r="K14" s="37">
        <f t="shared" si="8"/>
        <v>0.55760368663594473</v>
      </c>
      <c r="L14" s="37">
        <f t="shared" si="8"/>
        <v>0.24884792626728111</v>
      </c>
      <c r="M14" s="37">
        <f t="shared" ref="M14:O14" si="9">IF(M13=0,0,M13/$F13)</f>
        <v>0.11059907834101383</v>
      </c>
      <c r="N14" s="37">
        <f t="shared" si="9"/>
        <v>2.7649769585253458E-2</v>
      </c>
      <c r="O14" s="37">
        <f t="shared" si="9"/>
        <v>2.3041474654377881E-2</v>
      </c>
      <c r="P14" s="37">
        <f t="shared" si="8"/>
        <v>5.0691244239631339E-2</v>
      </c>
      <c r="Q14" s="37">
        <f t="shared" si="8"/>
        <v>0</v>
      </c>
      <c r="R14" s="37">
        <f t="shared" si="8"/>
        <v>1.3824884792626729E-2</v>
      </c>
      <c r="S14" s="37">
        <f t="shared" si="8"/>
        <v>0</v>
      </c>
    </row>
    <row r="15" spans="1:19" ht="12" customHeight="1">
      <c r="A15" s="175"/>
      <c r="B15" s="232" t="s">
        <v>45</v>
      </c>
      <c r="C15" s="233"/>
      <c r="D15" s="233"/>
      <c r="E15" s="234"/>
      <c r="F15" s="98">
        <v>75</v>
      </c>
      <c r="G15" s="68">
        <v>58</v>
      </c>
      <c r="H15" s="41">
        <v>66</v>
      </c>
      <c r="I15" s="41">
        <v>15</v>
      </c>
      <c r="J15" s="41">
        <v>3</v>
      </c>
      <c r="K15" s="41">
        <v>45</v>
      </c>
      <c r="L15" s="41">
        <v>23</v>
      </c>
      <c r="M15" s="41">
        <v>11</v>
      </c>
      <c r="N15" s="41">
        <v>1</v>
      </c>
      <c r="O15" s="41">
        <v>1</v>
      </c>
      <c r="P15" s="41">
        <v>6</v>
      </c>
      <c r="Q15" s="41">
        <v>0</v>
      </c>
      <c r="R15" s="41">
        <v>1</v>
      </c>
      <c r="S15" s="41">
        <v>0</v>
      </c>
    </row>
    <row r="16" spans="1:19" ht="12" customHeight="1">
      <c r="A16" s="175"/>
      <c r="B16" s="235"/>
      <c r="C16" s="236"/>
      <c r="D16" s="236"/>
      <c r="E16" s="237"/>
      <c r="F16" s="99"/>
      <c r="G16" s="66">
        <f t="shared" ref="G16:S16" si="10">IF(G15=0,0,G15/$F15)</f>
        <v>0.77333333333333332</v>
      </c>
      <c r="H16" s="37">
        <f t="shared" si="10"/>
        <v>0.88</v>
      </c>
      <c r="I16" s="37">
        <f t="shared" si="10"/>
        <v>0.2</v>
      </c>
      <c r="J16" s="37">
        <f t="shared" si="10"/>
        <v>0.04</v>
      </c>
      <c r="K16" s="37">
        <f t="shared" si="10"/>
        <v>0.6</v>
      </c>
      <c r="L16" s="37">
        <f t="shared" si="10"/>
        <v>0.30666666666666664</v>
      </c>
      <c r="M16" s="37">
        <f t="shared" ref="M16:O16" si="11">IF(M15=0,0,M15/$F15)</f>
        <v>0.14666666666666667</v>
      </c>
      <c r="N16" s="37">
        <f t="shared" si="11"/>
        <v>1.3333333333333334E-2</v>
      </c>
      <c r="O16" s="37">
        <f t="shared" si="11"/>
        <v>1.3333333333333334E-2</v>
      </c>
      <c r="P16" s="37">
        <f t="shared" si="10"/>
        <v>0.08</v>
      </c>
      <c r="Q16" s="37">
        <f t="shared" si="10"/>
        <v>0</v>
      </c>
      <c r="R16" s="37">
        <f t="shared" si="10"/>
        <v>1.3333333333333334E-2</v>
      </c>
      <c r="S16" s="37">
        <f t="shared" si="10"/>
        <v>0</v>
      </c>
    </row>
    <row r="17" spans="1:19" ht="12" customHeight="1">
      <c r="A17" s="175"/>
      <c r="B17" s="232" t="s">
        <v>44</v>
      </c>
      <c r="C17" s="233"/>
      <c r="D17" s="233"/>
      <c r="E17" s="234"/>
      <c r="F17" s="98">
        <v>186</v>
      </c>
      <c r="G17" s="68">
        <v>168</v>
      </c>
      <c r="H17" s="41">
        <v>181</v>
      </c>
      <c r="I17" s="41">
        <v>40</v>
      </c>
      <c r="J17" s="41">
        <v>26</v>
      </c>
      <c r="K17" s="41">
        <v>139</v>
      </c>
      <c r="L17" s="41">
        <v>73</v>
      </c>
      <c r="M17" s="41">
        <v>45</v>
      </c>
      <c r="N17" s="41">
        <v>25</v>
      </c>
      <c r="O17" s="41">
        <v>4</v>
      </c>
      <c r="P17" s="41">
        <v>31</v>
      </c>
      <c r="Q17" s="41">
        <v>1</v>
      </c>
      <c r="R17" s="41">
        <v>1</v>
      </c>
      <c r="S17" s="41">
        <v>0</v>
      </c>
    </row>
    <row r="18" spans="1:19" ht="12" customHeight="1">
      <c r="A18" s="176"/>
      <c r="B18" s="235"/>
      <c r="C18" s="236"/>
      <c r="D18" s="236"/>
      <c r="E18" s="237"/>
      <c r="F18" s="99"/>
      <c r="G18" s="66">
        <f t="shared" ref="G18:S18" si="12">IF(G17=0,0,G17/$F17)</f>
        <v>0.90322580645161288</v>
      </c>
      <c r="H18" s="37">
        <f t="shared" si="12"/>
        <v>0.9731182795698925</v>
      </c>
      <c r="I18" s="37">
        <f t="shared" si="12"/>
        <v>0.21505376344086022</v>
      </c>
      <c r="J18" s="37">
        <f t="shared" si="12"/>
        <v>0.13978494623655913</v>
      </c>
      <c r="K18" s="37">
        <f t="shared" si="12"/>
        <v>0.74731182795698925</v>
      </c>
      <c r="L18" s="37">
        <f t="shared" si="12"/>
        <v>0.39247311827956988</v>
      </c>
      <c r="M18" s="37">
        <f t="shared" ref="M18:O18" si="13">IF(M17=0,0,M17/$F17)</f>
        <v>0.24193548387096775</v>
      </c>
      <c r="N18" s="37">
        <f t="shared" si="13"/>
        <v>0.13440860215053763</v>
      </c>
      <c r="O18" s="37">
        <f t="shared" si="13"/>
        <v>2.1505376344086023E-2</v>
      </c>
      <c r="P18" s="37">
        <f t="shared" si="12"/>
        <v>0.16666666666666666</v>
      </c>
      <c r="Q18" s="37">
        <f t="shared" si="12"/>
        <v>5.3763440860215058E-3</v>
      </c>
      <c r="R18" s="37">
        <f t="shared" si="12"/>
        <v>5.3763440860215058E-3</v>
      </c>
      <c r="S18" s="37">
        <f t="shared" si="12"/>
        <v>0</v>
      </c>
    </row>
    <row r="19" spans="1:19" ht="12" customHeight="1">
      <c r="A19" s="171" t="s">
        <v>43</v>
      </c>
      <c r="B19" s="171" t="s">
        <v>42</v>
      </c>
      <c r="C19" s="43"/>
      <c r="D19" s="219" t="s">
        <v>16</v>
      </c>
      <c r="E19" s="42"/>
      <c r="F19" s="98">
        <v>215</v>
      </c>
      <c r="G19" s="68">
        <f t="shared" ref="G19:S19" si="14">SUM(G21,G23,G25,G27,G29,G31,G33,G35,G37,G39,G41,G43,G45,G47,G49,G51,G53,G55,G57,G59,G61,G63,G65,G67)</f>
        <v>167</v>
      </c>
      <c r="H19" s="41">
        <f t="shared" si="14"/>
        <v>193</v>
      </c>
      <c r="I19" s="41">
        <f t="shared" si="14"/>
        <v>29</v>
      </c>
      <c r="J19" s="41">
        <f t="shared" si="14"/>
        <v>9</v>
      </c>
      <c r="K19" s="41">
        <f t="shared" si="14"/>
        <v>127</v>
      </c>
      <c r="L19" s="41">
        <f t="shared" si="14"/>
        <v>51</v>
      </c>
      <c r="M19" s="41">
        <f t="shared" ref="M19:O19" si="15">SUM(M21,M23,M25,M27,M29,M31,M33,M35,M37,M39,M41,M43,M45,M47,M49,M51,M53,M55,M57,M59,M61,M63,M65,M67)</f>
        <v>33</v>
      </c>
      <c r="N19" s="41">
        <f t="shared" si="15"/>
        <v>9</v>
      </c>
      <c r="O19" s="41">
        <f t="shared" si="15"/>
        <v>5</v>
      </c>
      <c r="P19" s="41">
        <f t="shared" si="14"/>
        <v>19</v>
      </c>
      <c r="Q19" s="41">
        <f t="shared" si="14"/>
        <v>0</v>
      </c>
      <c r="R19" s="41">
        <f t="shared" si="14"/>
        <v>2</v>
      </c>
      <c r="S19" s="41">
        <f t="shared" si="14"/>
        <v>1</v>
      </c>
    </row>
    <row r="20" spans="1:19" ht="12" customHeight="1">
      <c r="A20" s="172"/>
      <c r="B20" s="172"/>
      <c r="C20" s="40"/>
      <c r="D20" s="220"/>
      <c r="E20" s="39"/>
      <c r="F20" s="99"/>
      <c r="G20" s="66">
        <f t="shared" ref="G20:S20" si="16">IF(G19=0,0,G19/$F19)</f>
        <v>0.77674418604651163</v>
      </c>
      <c r="H20" s="37">
        <f t="shared" si="16"/>
        <v>0.89767441860465114</v>
      </c>
      <c r="I20" s="37">
        <f t="shared" si="16"/>
        <v>0.13488372093023257</v>
      </c>
      <c r="J20" s="37">
        <f t="shared" si="16"/>
        <v>4.1860465116279069E-2</v>
      </c>
      <c r="K20" s="37">
        <f t="shared" si="16"/>
        <v>0.59069767441860466</v>
      </c>
      <c r="L20" s="37">
        <f t="shared" si="16"/>
        <v>0.23720930232558141</v>
      </c>
      <c r="M20" s="37">
        <f t="shared" ref="M20:O20" si="17">IF(M19=0,0,M19/$F19)</f>
        <v>0.15348837209302327</v>
      </c>
      <c r="N20" s="37">
        <f t="shared" si="17"/>
        <v>4.1860465116279069E-2</v>
      </c>
      <c r="O20" s="37">
        <f t="shared" si="17"/>
        <v>2.3255813953488372E-2</v>
      </c>
      <c r="P20" s="37">
        <f t="shared" si="16"/>
        <v>8.8372093023255813E-2</v>
      </c>
      <c r="Q20" s="37">
        <f t="shared" si="16"/>
        <v>0</v>
      </c>
      <c r="R20" s="37">
        <f t="shared" si="16"/>
        <v>9.3023255813953487E-3</v>
      </c>
      <c r="S20" s="37">
        <f t="shared" si="16"/>
        <v>4.6511627906976744E-3</v>
      </c>
    </row>
    <row r="21" spans="1:19" ht="12" customHeight="1">
      <c r="A21" s="172"/>
      <c r="B21" s="172"/>
      <c r="C21" s="43"/>
      <c r="D21" s="219" t="s">
        <v>410</v>
      </c>
      <c r="E21" s="42"/>
      <c r="F21" s="98">
        <v>26</v>
      </c>
      <c r="G21" s="68">
        <v>22</v>
      </c>
      <c r="H21" s="41">
        <v>24</v>
      </c>
      <c r="I21" s="41">
        <v>4</v>
      </c>
      <c r="J21" s="41">
        <v>1</v>
      </c>
      <c r="K21" s="41">
        <v>15</v>
      </c>
      <c r="L21" s="41">
        <v>5</v>
      </c>
      <c r="M21" s="41">
        <v>1</v>
      </c>
      <c r="N21" s="41">
        <v>1</v>
      </c>
      <c r="O21" s="41">
        <v>0</v>
      </c>
      <c r="P21" s="41">
        <v>1</v>
      </c>
      <c r="Q21" s="41">
        <v>0</v>
      </c>
      <c r="R21" s="41">
        <v>1</v>
      </c>
      <c r="S21" s="41">
        <v>0</v>
      </c>
    </row>
    <row r="22" spans="1:19" ht="12" customHeight="1">
      <c r="A22" s="172"/>
      <c r="B22" s="172"/>
      <c r="C22" s="40"/>
      <c r="D22" s="220"/>
      <c r="E22" s="39"/>
      <c r="F22" s="99"/>
      <c r="G22" s="66">
        <f t="shared" ref="G22:S22" si="18">IF(G21=0,0,G21/$F21)</f>
        <v>0.84615384615384615</v>
      </c>
      <c r="H22" s="37">
        <f t="shared" si="18"/>
        <v>0.92307692307692313</v>
      </c>
      <c r="I22" s="37">
        <f t="shared" si="18"/>
        <v>0.15384615384615385</v>
      </c>
      <c r="J22" s="37">
        <f t="shared" si="18"/>
        <v>3.8461538461538464E-2</v>
      </c>
      <c r="K22" s="37">
        <f t="shared" si="18"/>
        <v>0.57692307692307687</v>
      </c>
      <c r="L22" s="37">
        <f t="shared" si="18"/>
        <v>0.19230769230769232</v>
      </c>
      <c r="M22" s="37">
        <f t="shared" ref="M22:O22" si="19">IF(M21=0,0,M21/$F21)</f>
        <v>3.8461538461538464E-2</v>
      </c>
      <c r="N22" s="37">
        <f t="shared" si="19"/>
        <v>3.8461538461538464E-2</v>
      </c>
      <c r="O22" s="37">
        <f t="shared" si="19"/>
        <v>0</v>
      </c>
      <c r="P22" s="37">
        <f t="shared" si="18"/>
        <v>3.8461538461538464E-2</v>
      </c>
      <c r="Q22" s="37">
        <f t="shared" si="18"/>
        <v>0</v>
      </c>
      <c r="R22" s="37">
        <f t="shared" si="18"/>
        <v>3.8461538461538464E-2</v>
      </c>
      <c r="S22" s="37">
        <f t="shared" si="18"/>
        <v>0</v>
      </c>
    </row>
    <row r="23" spans="1:19" ht="12" customHeight="1">
      <c r="A23" s="172"/>
      <c r="B23" s="172"/>
      <c r="C23" s="43"/>
      <c r="D23" s="225" t="s">
        <v>411</v>
      </c>
      <c r="E23" s="117"/>
      <c r="F23" s="98">
        <v>1</v>
      </c>
      <c r="G23" s="105">
        <v>0</v>
      </c>
      <c r="H23" s="106">
        <v>1</v>
      </c>
      <c r="I23" s="41">
        <v>0</v>
      </c>
      <c r="J23" s="41">
        <v>0</v>
      </c>
      <c r="K23" s="41">
        <v>0</v>
      </c>
      <c r="L23" s="41">
        <v>0</v>
      </c>
      <c r="M23" s="41">
        <v>0</v>
      </c>
      <c r="N23" s="41">
        <v>0</v>
      </c>
      <c r="O23" s="41">
        <v>0</v>
      </c>
      <c r="P23" s="41">
        <v>0</v>
      </c>
      <c r="Q23" s="41">
        <v>0</v>
      </c>
      <c r="R23" s="41">
        <v>0</v>
      </c>
      <c r="S23" s="41">
        <v>0</v>
      </c>
    </row>
    <row r="24" spans="1:19" ht="12" customHeight="1">
      <c r="A24" s="172"/>
      <c r="B24" s="172"/>
      <c r="C24" s="40"/>
      <c r="D24" s="226"/>
      <c r="E24" s="118"/>
      <c r="F24" s="99"/>
      <c r="G24" s="108">
        <f t="shared" ref="G24:S24" si="20">IF(G23=0,0,G23/$F23)</f>
        <v>0</v>
      </c>
      <c r="H24" s="109">
        <f t="shared" si="20"/>
        <v>1</v>
      </c>
      <c r="I24" s="37">
        <f t="shared" si="20"/>
        <v>0</v>
      </c>
      <c r="J24" s="37">
        <f t="shared" si="20"/>
        <v>0</v>
      </c>
      <c r="K24" s="37">
        <f t="shared" si="20"/>
        <v>0</v>
      </c>
      <c r="L24" s="37">
        <f t="shared" si="20"/>
        <v>0</v>
      </c>
      <c r="M24" s="37">
        <f t="shared" ref="M24:O24" si="21">IF(M23=0,0,M23/$F23)</f>
        <v>0</v>
      </c>
      <c r="N24" s="37">
        <f t="shared" si="21"/>
        <v>0</v>
      </c>
      <c r="O24" s="37">
        <f t="shared" si="21"/>
        <v>0</v>
      </c>
      <c r="P24" s="37">
        <f t="shared" si="20"/>
        <v>0</v>
      </c>
      <c r="Q24" s="37">
        <f t="shared" si="20"/>
        <v>0</v>
      </c>
      <c r="R24" s="37">
        <f t="shared" si="20"/>
        <v>0</v>
      </c>
      <c r="S24" s="37">
        <f t="shared" si="20"/>
        <v>0</v>
      </c>
    </row>
    <row r="25" spans="1:19" ht="12" customHeight="1">
      <c r="A25" s="172"/>
      <c r="B25" s="172"/>
      <c r="C25" s="43"/>
      <c r="D25" s="225" t="s">
        <v>412</v>
      </c>
      <c r="E25" s="117"/>
      <c r="F25" s="98">
        <v>19</v>
      </c>
      <c r="G25" s="105">
        <v>14</v>
      </c>
      <c r="H25" s="106">
        <v>18</v>
      </c>
      <c r="I25" s="41">
        <v>2</v>
      </c>
      <c r="J25" s="41">
        <v>0</v>
      </c>
      <c r="K25" s="41">
        <v>9</v>
      </c>
      <c r="L25" s="41">
        <v>6</v>
      </c>
      <c r="M25" s="41">
        <v>2</v>
      </c>
      <c r="N25" s="41">
        <v>0</v>
      </c>
      <c r="O25" s="41">
        <v>0</v>
      </c>
      <c r="P25" s="41">
        <v>0</v>
      </c>
      <c r="Q25" s="41">
        <v>0</v>
      </c>
      <c r="R25" s="41">
        <v>1</v>
      </c>
      <c r="S25" s="41">
        <v>0</v>
      </c>
    </row>
    <row r="26" spans="1:19" ht="12" customHeight="1">
      <c r="A26" s="172"/>
      <c r="B26" s="172"/>
      <c r="C26" s="40"/>
      <c r="D26" s="226"/>
      <c r="E26" s="118"/>
      <c r="F26" s="99"/>
      <c r="G26" s="108">
        <f t="shared" ref="G26:S26" si="22">IF(G25=0,0,G25/$F25)</f>
        <v>0.73684210526315785</v>
      </c>
      <c r="H26" s="109">
        <f>IF(H25=0,0,H25/$F25)</f>
        <v>0.94736842105263153</v>
      </c>
      <c r="I26" s="37">
        <f>IF(I25=0,0,I25/$F25)</f>
        <v>0.10526315789473684</v>
      </c>
      <c r="J26" s="37">
        <f t="shared" si="22"/>
        <v>0</v>
      </c>
      <c r="K26" s="37">
        <f t="shared" si="22"/>
        <v>0.47368421052631576</v>
      </c>
      <c r="L26" s="37">
        <f t="shared" si="22"/>
        <v>0.31578947368421051</v>
      </c>
      <c r="M26" s="37">
        <f t="shared" ref="M26:O26" si="23">IF(M25=0,0,M25/$F25)</f>
        <v>0.10526315789473684</v>
      </c>
      <c r="N26" s="37">
        <f t="shared" si="23"/>
        <v>0</v>
      </c>
      <c r="O26" s="37">
        <f t="shared" si="23"/>
        <v>0</v>
      </c>
      <c r="P26" s="37">
        <f t="shared" si="22"/>
        <v>0</v>
      </c>
      <c r="Q26" s="37">
        <f t="shared" si="22"/>
        <v>0</v>
      </c>
      <c r="R26" s="37">
        <f t="shared" si="22"/>
        <v>5.2631578947368418E-2</v>
      </c>
      <c r="S26" s="37">
        <f t="shared" si="22"/>
        <v>0</v>
      </c>
    </row>
    <row r="27" spans="1:19" ht="12" customHeight="1">
      <c r="A27" s="172"/>
      <c r="B27" s="172"/>
      <c r="C27" s="43"/>
      <c r="D27" s="219" t="s">
        <v>413</v>
      </c>
      <c r="E27" s="42"/>
      <c r="F27" s="98">
        <v>2</v>
      </c>
      <c r="G27" s="68">
        <v>1</v>
      </c>
      <c r="H27" s="41">
        <v>2</v>
      </c>
      <c r="I27" s="41">
        <v>0</v>
      </c>
      <c r="J27" s="41">
        <v>0</v>
      </c>
      <c r="K27" s="41">
        <v>1</v>
      </c>
      <c r="L27" s="41">
        <v>0</v>
      </c>
      <c r="M27" s="41">
        <v>0</v>
      </c>
      <c r="N27" s="41">
        <v>0</v>
      </c>
      <c r="O27" s="41">
        <v>0</v>
      </c>
      <c r="P27" s="41">
        <v>0</v>
      </c>
      <c r="Q27" s="41">
        <v>0</v>
      </c>
      <c r="R27" s="41">
        <v>0</v>
      </c>
      <c r="S27" s="41">
        <v>0</v>
      </c>
    </row>
    <row r="28" spans="1:19" ht="12" customHeight="1">
      <c r="A28" s="172"/>
      <c r="B28" s="172"/>
      <c r="C28" s="40"/>
      <c r="D28" s="220"/>
      <c r="E28" s="39"/>
      <c r="F28" s="99"/>
      <c r="G28" s="66">
        <f t="shared" ref="G28:S28" si="24">IF(G27=0,0,G27/$F27)</f>
        <v>0.5</v>
      </c>
      <c r="H28" s="37">
        <f t="shared" si="24"/>
        <v>1</v>
      </c>
      <c r="I28" s="37">
        <f t="shared" si="24"/>
        <v>0</v>
      </c>
      <c r="J28" s="37">
        <f t="shared" si="24"/>
        <v>0</v>
      </c>
      <c r="K28" s="37">
        <f t="shared" si="24"/>
        <v>0.5</v>
      </c>
      <c r="L28" s="37">
        <f t="shared" si="24"/>
        <v>0</v>
      </c>
      <c r="M28" s="37">
        <f t="shared" ref="M28:O28" si="25">IF(M27=0,0,M27/$F27)</f>
        <v>0</v>
      </c>
      <c r="N28" s="37">
        <f t="shared" si="25"/>
        <v>0</v>
      </c>
      <c r="O28" s="37">
        <f t="shared" si="25"/>
        <v>0</v>
      </c>
      <c r="P28" s="37">
        <f t="shared" si="24"/>
        <v>0</v>
      </c>
      <c r="Q28" s="37">
        <f t="shared" si="24"/>
        <v>0</v>
      </c>
      <c r="R28" s="37">
        <f t="shared" si="24"/>
        <v>0</v>
      </c>
      <c r="S28" s="37">
        <f t="shared" si="24"/>
        <v>0</v>
      </c>
    </row>
    <row r="29" spans="1:19" ht="12" customHeight="1">
      <c r="A29" s="172"/>
      <c r="B29" s="172"/>
      <c r="C29" s="43"/>
      <c r="D29" s="219" t="s">
        <v>414</v>
      </c>
      <c r="E29" s="42"/>
      <c r="F29" s="98">
        <v>5</v>
      </c>
      <c r="G29" s="68">
        <v>4</v>
      </c>
      <c r="H29" s="41">
        <v>4</v>
      </c>
      <c r="I29" s="41">
        <v>0</v>
      </c>
      <c r="J29" s="41">
        <v>0</v>
      </c>
      <c r="K29" s="41">
        <v>4</v>
      </c>
      <c r="L29" s="41">
        <v>1</v>
      </c>
      <c r="M29" s="41">
        <v>0</v>
      </c>
      <c r="N29" s="41">
        <v>1</v>
      </c>
      <c r="O29" s="41">
        <v>0</v>
      </c>
      <c r="P29" s="41">
        <v>0</v>
      </c>
      <c r="Q29" s="41">
        <v>0</v>
      </c>
      <c r="R29" s="41">
        <v>0</v>
      </c>
      <c r="S29" s="41">
        <v>0</v>
      </c>
    </row>
    <row r="30" spans="1:19" ht="12" customHeight="1">
      <c r="A30" s="172"/>
      <c r="B30" s="172"/>
      <c r="C30" s="40"/>
      <c r="D30" s="220"/>
      <c r="E30" s="39"/>
      <c r="F30" s="99"/>
      <c r="G30" s="66">
        <f t="shared" ref="G30:S30" si="26">IF(G29=0,0,G29/$F29)</f>
        <v>0.8</v>
      </c>
      <c r="H30" s="37">
        <f t="shared" si="26"/>
        <v>0.8</v>
      </c>
      <c r="I30" s="37">
        <f t="shared" si="26"/>
        <v>0</v>
      </c>
      <c r="J30" s="37">
        <f t="shared" si="26"/>
        <v>0</v>
      </c>
      <c r="K30" s="37">
        <f t="shared" si="26"/>
        <v>0.8</v>
      </c>
      <c r="L30" s="37">
        <f t="shared" si="26"/>
        <v>0.2</v>
      </c>
      <c r="M30" s="37">
        <f t="shared" ref="M30:O30" si="27">IF(M29=0,0,M29/$F29)</f>
        <v>0</v>
      </c>
      <c r="N30" s="37">
        <f t="shared" si="27"/>
        <v>0.2</v>
      </c>
      <c r="O30" s="37">
        <f t="shared" si="27"/>
        <v>0</v>
      </c>
      <c r="P30" s="37">
        <f t="shared" si="26"/>
        <v>0</v>
      </c>
      <c r="Q30" s="37">
        <f t="shared" si="26"/>
        <v>0</v>
      </c>
      <c r="R30" s="37">
        <f t="shared" si="26"/>
        <v>0</v>
      </c>
      <c r="S30" s="37">
        <f t="shared" si="26"/>
        <v>0</v>
      </c>
    </row>
    <row r="31" spans="1:19" ht="12" customHeight="1">
      <c r="A31" s="172"/>
      <c r="B31" s="172"/>
      <c r="C31" s="43"/>
      <c r="D31" s="219" t="s">
        <v>415</v>
      </c>
      <c r="E31" s="42"/>
      <c r="F31" s="98">
        <v>1</v>
      </c>
      <c r="G31" s="68">
        <v>1</v>
      </c>
      <c r="H31" s="41">
        <v>1</v>
      </c>
      <c r="I31" s="41">
        <v>0</v>
      </c>
      <c r="J31" s="41">
        <v>0</v>
      </c>
      <c r="K31" s="41">
        <v>1</v>
      </c>
      <c r="L31" s="41">
        <v>1</v>
      </c>
      <c r="M31" s="41">
        <v>1</v>
      </c>
      <c r="N31" s="41">
        <v>0</v>
      </c>
      <c r="O31" s="41">
        <v>0</v>
      </c>
      <c r="P31" s="41">
        <v>0</v>
      </c>
      <c r="Q31" s="41">
        <v>0</v>
      </c>
      <c r="R31" s="41">
        <v>0</v>
      </c>
      <c r="S31" s="41">
        <v>0</v>
      </c>
    </row>
    <row r="32" spans="1:19" ht="12" customHeight="1">
      <c r="A32" s="172"/>
      <c r="B32" s="172"/>
      <c r="C32" s="40"/>
      <c r="D32" s="220"/>
      <c r="E32" s="39"/>
      <c r="F32" s="99"/>
      <c r="G32" s="66">
        <f t="shared" ref="G32:S32" si="28">IF(G31=0,0,G31/$F31)</f>
        <v>1</v>
      </c>
      <c r="H32" s="37">
        <f t="shared" si="28"/>
        <v>1</v>
      </c>
      <c r="I32" s="37">
        <f t="shared" si="28"/>
        <v>0</v>
      </c>
      <c r="J32" s="37">
        <f t="shared" si="28"/>
        <v>0</v>
      </c>
      <c r="K32" s="37">
        <f t="shared" si="28"/>
        <v>1</v>
      </c>
      <c r="L32" s="37">
        <f t="shared" si="28"/>
        <v>1</v>
      </c>
      <c r="M32" s="37">
        <f t="shared" ref="M32:O32" si="29">IF(M31=0,0,M31/$F31)</f>
        <v>1</v>
      </c>
      <c r="N32" s="37">
        <f t="shared" si="29"/>
        <v>0</v>
      </c>
      <c r="O32" s="37">
        <f t="shared" si="29"/>
        <v>0</v>
      </c>
      <c r="P32" s="37">
        <f t="shared" si="28"/>
        <v>0</v>
      </c>
      <c r="Q32" s="37">
        <f t="shared" si="28"/>
        <v>0</v>
      </c>
      <c r="R32" s="37">
        <f t="shared" si="28"/>
        <v>0</v>
      </c>
      <c r="S32" s="37">
        <f t="shared" si="28"/>
        <v>0</v>
      </c>
    </row>
    <row r="33" spans="1:19" ht="12" customHeight="1">
      <c r="A33" s="172"/>
      <c r="B33" s="172"/>
      <c r="C33" s="43"/>
      <c r="D33" s="219" t="s">
        <v>416</v>
      </c>
      <c r="E33" s="42"/>
      <c r="F33" s="98">
        <v>5</v>
      </c>
      <c r="G33" s="68">
        <v>4</v>
      </c>
      <c r="H33" s="41">
        <v>2</v>
      </c>
      <c r="I33" s="41">
        <v>1</v>
      </c>
      <c r="J33" s="41">
        <v>0</v>
      </c>
      <c r="K33" s="41">
        <v>2</v>
      </c>
      <c r="L33" s="41">
        <v>0</v>
      </c>
      <c r="M33" s="41">
        <v>0</v>
      </c>
      <c r="N33" s="41">
        <v>1</v>
      </c>
      <c r="O33" s="41">
        <v>0</v>
      </c>
      <c r="P33" s="41">
        <v>1</v>
      </c>
      <c r="Q33" s="41">
        <v>0</v>
      </c>
      <c r="R33" s="41">
        <v>0</v>
      </c>
      <c r="S33" s="41">
        <v>1</v>
      </c>
    </row>
    <row r="34" spans="1:19" ht="12" customHeight="1">
      <c r="A34" s="172"/>
      <c r="B34" s="172"/>
      <c r="C34" s="40"/>
      <c r="D34" s="220"/>
      <c r="E34" s="39"/>
      <c r="F34" s="99"/>
      <c r="G34" s="66">
        <f t="shared" ref="G34:S34" si="30">IF(G33=0,0,G33/$F33)</f>
        <v>0.8</v>
      </c>
      <c r="H34" s="37">
        <f t="shared" si="30"/>
        <v>0.4</v>
      </c>
      <c r="I34" s="37">
        <f t="shared" si="30"/>
        <v>0.2</v>
      </c>
      <c r="J34" s="37">
        <f t="shared" si="30"/>
        <v>0</v>
      </c>
      <c r="K34" s="37">
        <f t="shared" si="30"/>
        <v>0.4</v>
      </c>
      <c r="L34" s="37">
        <f t="shared" si="30"/>
        <v>0</v>
      </c>
      <c r="M34" s="37">
        <f t="shared" ref="M34:O34" si="31">IF(M33=0,0,M33/$F33)</f>
        <v>0</v>
      </c>
      <c r="N34" s="37">
        <f t="shared" si="31"/>
        <v>0.2</v>
      </c>
      <c r="O34" s="37">
        <f t="shared" si="31"/>
        <v>0</v>
      </c>
      <c r="P34" s="37">
        <f t="shared" si="30"/>
        <v>0.2</v>
      </c>
      <c r="Q34" s="37">
        <f t="shared" si="30"/>
        <v>0</v>
      </c>
      <c r="R34" s="37">
        <f t="shared" si="30"/>
        <v>0</v>
      </c>
      <c r="S34" s="37">
        <f t="shared" si="30"/>
        <v>0.2</v>
      </c>
    </row>
    <row r="35" spans="1:19" ht="12" customHeight="1">
      <c r="A35" s="172"/>
      <c r="B35" s="172"/>
      <c r="C35" s="43"/>
      <c r="D35" s="219" t="s">
        <v>417</v>
      </c>
      <c r="E35" s="42"/>
      <c r="F35" s="98">
        <v>11</v>
      </c>
      <c r="G35" s="68">
        <v>7</v>
      </c>
      <c r="H35" s="41">
        <v>11</v>
      </c>
      <c r="I35" s="41">
        <v>1</v>
      </c>
      <c r="J35" s="41">
        <v>1</v>
      </c>
      <c r="K35" s="41">
        <v>6</v>
      </c>
      <c r="L35" s="41">
        <v>6</v>
      </c>
      <c r="M35" s="41">
        <v>4</v>
      </c>
      <c r="N35" s="41">
        <v>1</v>
      </c>
      <c r="O35" s="41">
        <v>0</v>
      </c>
      <c r="P35" s="41">
        <v>2</v>
      </c>
      <c r="Q35" s="41">
        <v>0</v>
      </c>
      <c r="R35" s="41">
        <v>0</v>
      </c>
      <c r="S35" s="41">
        <v>0</v>
      </c>
    </row>
    <row r="36" spans="1:19" ht="12" customHeight="1">
      <c r="A36" s="172"/>
      <c r="B36" s="172"/>
      <c r="C36" s="40"/>
      <c r="D36" s="220"/>
      <c r="E36" s="39"/>
      <c r="F36" s="99"/>
      <c r="G36" s="66">
        <f t="shared" ref="G36:S36" si="32">IF(G35=0,0,G35/$F35)</f>
        <v>0.63636363636363635</v>
      </c>
      <c r="H36" s="37">
        <f t="shared" si="32"/>
        <v>1</v>
      </c>
      <c r="I36" s="37">
        <f t="shared" si="32"/>
        <v>9.0909090909090912E-2</v>
      </c>
      <c r="J36" s="37">
        <f t="shared" si="32"/>
        <v>9.0909090909090912E-2</v>
      </c>
      <c r="K36" s="37">
        <f t="shared" si="32"/>
        <v>0.54545454545454541</v>
      </c>
      <c r="L36" s="37">
        <f t="shared" si="32"/>
        <v>0.54545454545454541</v>
      </c>
      <c r="M36" s="37">
        <f t="shared" ref="M36:O36" si="33">IF(M35=0,0,M35/$F35)</f>
        <v>0.36363636363636365</v>
      </c>
      <c r="N36" s="37">
        <f t="shared" si="33"/>
        <v>9.0909090909090912E-2</v>
      </c>
      <c r="O36" s="37">
        <f t="shared" si="33"/>
        <v>0</v>
      </c>
      <c r="P36" s="37">
        <f t="shared" si="32"/>
        <v>0.18181818181818182</v>
      </c>
      <c r="Q36" s="37">
        <f t="shared" si="32"/>
        <v>0</v>
      </c>
      <c r="R36" s="37">
        <f t="shared" si="32"/>
        <v>0</v>
      </c>
      <c r="S36" s="37">
        <f t="shared" si="32"/>
        <v>0</v>
      </c>
    </row>
    <row r="37" spans="1:19" ht="12" customHeight="1">
      <c r="A37" s="172"/>
      <c r="B37" s="172"/>
      <c r="C37" s="43"/>
      <c r="D37" s="219" t="s">
        <v>418</v>
      </c>
      <c r="E37" s="42"/>
      <c r="F37" s="98">
        <v>1</v>
      </c>
      <c r="G37" s="68">
        <v>0</v>
      </c>
      <c r="H37" s="41">
        <v>1</v>
      </c>
      <c r="I37" s="41">
        <v>0</v>
      </c>
      <c r="J37" s="41">
        <v>0</v>
      </c>
      <c r="K37" s="41">
        <v>0</v>
      </c>
      <c r="L37" s="41">
        <v>0</v>
      </c>
      <c r="M37" s="41">
        <v>0</v>
      </c>
      <c r="N37" s="41">
        <v>0</v>
      </c>
      <c r="O37" s="41">
        <v>0</v>
      </c>
      <c r="P37" s="41">
        <v>1</v>
      </c>
      <c r="Q37" s="41">
        <v>0</v>
      </c>
      <c r="R37" s="41">
        <v>0</v>
      </c>
      <c r="S37" s="41">
        <v>0</v>
      </c>
    </row>
    <row r="38" spans="1:19" ht="12" customHeight="1">
      <c r="A38" s="172"/>
      <c r="B38" s="172"/>
      <c r="C38" s="40"/>
      <c r="D38" s="220"/>
      <c r="E38" s="39"/>
      <c r="F38" s="99"/>
      <c r="G38" s="66">
        <f t="shared" ref="G38:S38" si="34">IF(G37=0,0,G37/$F37)</f>
        <v>0</v>
      </c>
      <c r="H38" s="37">
        <f t="shared" si="34"/>
        <v>1</v>
      </c>
      <c r="I38" s="37">
        <f t="shared" si="34"/>
        <v>0</v>
      </c>
      <c r="J38" s="37">
        <f t="shared" si="34"/>
        <v>0</v>
      </c>
      <c r="K38" s="37">
        <f t="shared" si="34"/>
        <v>0</v>
      </c>
      <c r="L38" s="37">
        <f t="shared" si="34"/>
        <v>0</v>
      </c>
      <c r="M38" s="37">
        <f t="shared" ref="M38:O38" si="35">IF(M37=0,0,M37/$F37)</f>
        <v>0</v>
      </c>
      <c r="N38" s="37">
        <f t="shared" si="35"/>
        <v>0</v>
      </c>
      <c r="O38" s="37">
        <f t="shared" si="35"/>
        <v>0</v>
      </c>
      <c r="P38" s="37">
        <f t="shared" si="34"/>
        <v>1</v>
      </c>
      <c r="Q38" s="37">
        <f t="shared" si="34"/>
        <v>0</v>
      </c>
      <c r="R38" s="37">
        <f t="shared" si="34"/>
        <v>0</v>
      </c>
      <c r="S38" s="37">
        <f t="shared" si="34"/>
        <v>0</v>
      </c>
    </row>
    <row r="39" spans="1:19" ht="12" customHeight="1">
      <c r="A39" s="172"/>
      <c r="B39" s="172"/>
      <c r="C39" s="43"/>
      <c r="D39" s="219" t="s">
        <v>419</v>
      </c>
      <c r="E39" s="42"/>
      <c r="F39" s="98">
        <v>7</v>
      </c>
      <c r="G39" s="68">
        <v>5</v>
      </c>
      <c r="H39" s="41">
        <v>7</v>
      </c>
      <c r="I39" s="41">
        <v>1</v>
      </c>
      <c r="J39" s="41">
        <v>0</v>
      </c>
      <c r="K39" s="41">
        <v>2</v>
      </c>
      <c r="L39" s="41">
        <v>1</v>
      </c>
      <c r="M39" s="41">
        <v>2</v>
      </c>
      <c r="N39" s="41">
        <v>0</v>
      </c>
      <c r="O39" s="41">
        <v>0</v>
      </c>
      <c r="P39" s="41">
        <v>0</v>
      </c>
      <c r="Q39" s="41">
        <v>0</v>
      </c>
      <c r="R39" s="41">
        <v>0</v>
      </c>
      <c r="S39" s="41">
        <v>0</v>
      </c>
    </row>
    <row r="40" spans="1:19" ht="12" customHeight="1">
      <c r="A40" s="172"/>
      <c r="B40" s="172"/>
      <c r="C40" s="40"/>
      <c r="D40" s="220"/>
      <c r="E40" s="39"/>
      <c r="F40" s="99"/>
      <c r="G40" s="66">
        <f t="shared" ref="G40:S40" si="36">IF(G39=0,0,G39/$F39)</f>
        <v>0.7142857142857143</v>
      </c>
      <c r="H40" s="37">
        <f t="shared" si="36"/>
        <v>1</v>
      </c>
      <c r="I40" s="37">
        <f t="shared" si="36"/>
        <v>0.14285714285714285</v>
      </c>
      <c r="J40" s="37">
        <f t="shared" si="36"/>
        <v>0</v>
      </c>
      <c r="K40" s="37">
        <f t="shared" si="36"/>
        <v>0.2857142857142857</v>
      </c>
      <c r="L40" s="37">
        <f t="shared" si="36"/>
        <v>0.14285714285714285</v>
      </c>
      <c r="M40" s="37">
        <f t="shared" ref="M40:O40" si="37">IF(M39=0,0,M39/$F39)</f>
        <v>0.2857142857142857</v>
      </c>
      <c r="N40" s="37">
        <f t="shared" si="37"/>
        <v>0</v>
      </c>
      <c r="O40" s="37">
        <f t="shared" si="37"/>
        <v>0</v>
      </c>
      <c r="P40" s="37">
        <f t="shared" si="36"/>
        <v>0</v>
      </c>
      <c r="Q40" s="37">
        <f t="shared" si="36"/>
        <v>0</v>
      </c>
      <c r="R40" s="37">
        <f t="shared" si="36"/>
        <v>0</v>
      </c>
      <c r="S40" s="37">
        <f t="shared" si="36"/>
        <v>0</v>
      </c>
    </row>
    <row r="41" spans="1:19" ht="12" customHeight="1">
      <c r="A41" s="172"/>
      <c r="B41" s="172"/>
      <c r="C41" s="43"/>
      <c r="D41" s="219" t="s">
        <v>420</v>
      </c>
      <c r="E41" s="42"/>
      <c r="F41" s="98">
        <v>1</v>
      </c>
      <c r="G41" s="68">
        <v>0</v>
      </c>
      <c r="H41" s="41">
        <v>1</v>
      </c>
      <c r="I41" s="41">
        <v>0</v>
      </c>
      <c r="J41" s="41">
        <v>0</v>
      </c>
      <c r="K41" s="41">
        <v>1</v>
      </c>
      <c r="L41" s="41">
        <v>0</v>
      </c>
      <c r="M41" s="41">
        <v>0</v>
      </c>
      <c r="N41" s="41">
        <v>0</v>
      </c>
      <c r="O41" s="41">
        <v>0</v>
      </c>
      <c r="P41" s="41">
        <v>0</v>
      </c>
      <c r="Q41" s="41">
        <v>0</v>
      </c>
      <c r="R41" s="41">
        <v>0</v>
      </c>
      <c r="S41" s="41">
        <v>0</v>
      </c>
    </row>
    <row r="42" spans="1:19" ht="12" customHeight="1">
      <c r="A42" s="172"/>
      <c r="B42" s="172"/>
      <c r="C42" s="40"/>
      <c r="D42" s="220"/>
      <c r="E42" s="39"/>
      <c r="F42" s="99"/>
      <c r="G42" s="66">
        <f t="shared" ref="G42:S42" si="38">IF(G41=0,0,G41/$F41)</f>
        <v>0</v>
      </c>
      <c r="H42" s="37">
        <f t="shared" si="38"/>
        <v>1</v>
      </c>
      <c r="I42" s="37">
        <f t="shared" si="38"/>
        <v>0</v>
      </c>
      <c r="J42" s="37">
        <f t="shared" si="38"/>
        <v>0</v>
      </c>
      <c r="K42" s="37">
        <f t="shared" si="38"/>
        <v>1</v>
      </c>
      <c r="L42" s="37">
        <f t="shared" si="38"/>
        <v>0</v>
      </c>
      <c r="M42" s="37">
        <f t="shared" si="38"/>
        <v>0</v>
      </c>
      <c r="N42" s="37">
        <f t="shared" si="38"/>
        <v>0</v>
      </c>
      <c r="O42" s="37">
        <f t="shared" si="38"/>
        <v>0</v>
      </c>
      <c r="P42" s="37">
        <f t="shared" si="38"/>
        <v>0</v>
      </c>
      <c r="Q42" s="37">
        <f t="shared" si="38"/>
        <v>0</v>
      </c>
      <c r="R42" s="37">
        <f t="shared" si="38"/>
        <v>0</v>
      </c>
      <c r="S42" s="37">
        <f t="shared" si="38"/>
        <v>0</v>
      </c>
    </row>
    <row r="43" spans="1:19" ht="12" customHeight="1">
      <c r="A43" s="172"/>
      <c r="B43" s="172"/>
      <c r="C43" s="43"/>
      <c r="D43" s="219" t="s">
        <v>421</v>
      </c>
      <c r="E43" s="42"/>
      <c r="F43" s="98">
        <v>1</v>
      </c>
      <c r="G43" s="68">
        <v>0</v>
      </c>
      <c r="H43" s="41">
        <v>1</v>
      </c>
      <c r="I43" s="41">
        <v>0</v>
      </c>
      <c r="J43" s="41">
        <v>0</v>
      </c>
      <c r="K43" s="41">
        <v>0</v>
      </c>
      <c r="L43" s="41">
        <v>1</v>
      </c>
      <c r="M43" s="41">
        <v>0</v>
      </c>
      <c r="N43" s="41">
        <v>0</v>
      </c>
      <c r="O43" s="41">
        <v>0</v>
      </c>
      <c r="P43" s="41">
        <v>0</v>
      </c>
      <c r="Q43" s="41">
        <v>0</v>
      </c>
      <c r="R43" s="41">
        <v>0</v>
      </c>
      <c r="S43" s="41">
        <v>0</v>
      </c>
    </row>
    <row r="44" spans="1:19" ht="12" customHeight="1">
      <c r="A44" s="172"/>
      <c r="B44" s="172"/>
      <c r="C44" s="40"/>
      <c r="D44" s="220"/>
      <c r="E44" s="39"/>
      <c r="F44" s="99"/>
      <c r="G44" s="66">
        <f t="shared" ref="G44:S44" si="39">IF(G43=0,0,G43/$F43)</f>
        <v>0</v>
      </c>
      <c r="H44" s="37">
        <f t="shared" si="39"/>
        <v>1</v>
      </c>
      <c r="I44" s="37">
        <f t="shared" si="39"/>
        <v>0</v>
      </c>
      <c r="J44" s="37">
        <f t="shared" si="39"/>
        <v>0</v>
      </c>
      <c r="K44" s="37">
        <f t="shared" si="39"/>
        <v>0</v>
      </c>
      <c r="L44" s="37">
        <f t="shared" si="39"/>
        <v>1</v>
      </c>
      <c r="M44" s="37">
        <f t="shared" ref="M44:O44" si="40">IF(M43=0,0,M43/$F43)</f>
        <v>0</v>
      </c>
      <c r="N44" s="37">
        <f t="shared" si="40"/>
        <v>0</v>
      </c>
      <c r="O44" s="37">
        <f t="shared" si="40"/>
        <v>0</v>
      </c>
      <c r="P44" s="37">
        <f t="shared" si="39"/>
        <v>0</v>
      </c>
      <c r="Q44" s="37">
        <f t="shared" si="39"/>
        <v>0</v>
      </c>
      <c r="R44" s="37">
        <f t="shared" si="39"/>
        <v>0</v>
      </c>
      <c r="S44" s="37">
        <f t="shared" si="39"/>
        <v>0</v>
      </c>
    </row>
    <row r="45" spans="1:19" ht="12" customHeight="1">
      <c r="A45" s="172"/>
      <c r="B45" s="172"/>
      <c r="C45" s="43"/>
      <c r="D45" s="219" t="s">
        <v>422</v>
      </c>
      <c r="E45" s="42"/>
      <c r="F45" s="98">
        <v>5</v>
      </c>
      <c r="G45" s="68">
        <v>3</v>
      </c>
      <c r="H45" s="41">
        <v>5</v>
      </c>
      <c r="I45" s="41">
        <v>0</v>
      </c>
      <c r="J45" s="41">
        <v>1</v>
      </c>
      <c r="K45" s="41">
        <v>2</v>
      </c>
      <c r="L45" s="41">
        <v>2</v>
      </c>
      <c r="M45" s="41">
        <v>1</v>
      </c>
      <c r="N45" s="41">
        <v>0</v>
      </c>
      <c r="O45" s="41">
        <v>0</v>
      </c>
      <c r="P45" s="41">
        <v>1</v>
      </c>
      <c r="Q45" s="41">
        <v>0</v>
      </c>
      <c r="R45" s="41">
        <v>0</v>
      </c>
      <c r="S45" s="41">
        <v>0</v>
      </c>
    </row>
    <row r="46" spans="1:19" ht="12" customHeight="1">
      <c r="A46" s="172"/>
      <c r="B46" s="172"/>
      <c r="C46" s="40"/>
      <c r="D46" s="220"/>
      <c r="E46" s="39"/>
      <c r="F46" s="99"/>
      <c r="G46" s="66">
        <f t="shared" ref="G46:S46" si="41">IF(G45=0,0,G45/$F45)</f>
        <v>0.6</v>
      </c>
      <c r="H46" s="37">
        <f t="shared" si="41"/>
        <v>1</v>
      </c>
      <c r="I46" s="37">
        <f t="shared" si="41"/>
        <v>0</v>
      </c>
      <c r="J46" s="37">
        <f t="shared" si="41"/>
        <v>0.2</v>
      </c>
      <c r="K46" s="37">
        <f t="shared" si="41"/>
        <v>0.4</v>
      </c>
      <c r="L46" s="37">
        <f t="shared" si="41"/>
        <v>0.4</v>
      </c>
      <c r="M46" s="37">
        <f t="shared" ref="M46:O46" si="42">IF(M45=0,0,M45/$F45)</f>
        <v>0.2</v>
      </c>
      <c r="N46" s="37">
        <f t="shared" si="42"/>
        <v>0</v>
      </c>
      <c r="O46" s="37">
        <f t="shared" si="42"/>
        <v>0</v>
      </c>
      <c r="P46" s="37">
        <f t="shared" si="41"/>
        <v>0.2</v>
      </c>
      <c r="Q46" s="37">
        <f t="shared" si="41"/>
        <v>0</v>
      </c>
      <c r="R46" s="37">
        <f t="shared" si="41"/>
        <v>0</v>
      </c>
      <c r="S46" s="37">
        <f t="shared" si="41"/>
        <v>0</v>
      </c>
    </row>
    <row r="47" spans="1:19" ht="12" customHeight="1">
      <c r="A47" s="172"/>
      <c r="B47" s="172"/>
      <c r="C47" s="43"/>
      <c r="D47" s="219" t="s">
        <v>423</v>
      </c>
      <c r="E47" s="42"/>
      <c r="F47" s="98">
        <v>3</v>
      </c>
      <c r="G47" s="68">
        <v>2</v>
      </c>
      <c r="H47" s="41">
        <v>3</v>
      </c>
      <c r="I47" s="41">
        <v>1</v>
      </c>
      <c r="J47" s="41">
        <v>0</v>
      </c>
      <c r="K47" s="41">
        <v>1</v>
      </c>
      <c r="L47" s="41">
        <v>0</v>
      </c>
      <c r="M47" s="41">
        <v>0</v>
      </c>
      <c r="N47" s="41">
        <v>0</v>
      </c>
      <c r="O47" s="41">
        <v>0</v>
      </c>
      <c r="P47" s="41">
        <v>0</v>
      </c>
      <c r="Q47" s="41">
        <v>0</v>
      </c>
      <c r="R47" s="41">
        <v>0</v>
      </c>
      <c r="S47" s="41">
        <v>0</v>
      </c>
    </row>
    <row r="48" spans="1:19" ht="12" customHeight="1">
      <c r="A48" s="172"/>
      <c r="B48" s="172"/>
      <c r="C48" s="40"/>
      <c r="D48" s="220"/>
      <c r="E48" s="39"/>
      <c r="F48" s="99"/>
      <c r="G48" s="66">
        <f t="shared" ref="G48:S48" si="43">IF(G47=0,0,G47/$F47)</f>
        <v>0.66666666666666663</v>
      </c>
      <c r="H48" s="37">
        <f t="shared" si="43"/>
        <v>1</v>
      </c>
      <c r="I48" s="37">
        <f t="shared" si="43"/>
        <v>0.33333333333333331</v>
      </c>
      <c r="J48" s="37">
        <f t="shared" si="43"/>
        <v>0</v>
      </c>
      <c r="K48" s="37">
        <f t="shared" si="43"/>
        <v>0.33333333333333331</v>
      </c>
      <c r="L48" s="37">
        <f t="shared" si="43"/>
        <v>0</v>
      </c>
      <c r="M48" s="37">
        <f t="shared" ref="M48:O48" si="44">IF(M47=0,0,M47/$F47)</f>
        <v>0</v>
      </c>
      <c r="N48" s="37">
        <f t="shared" si="44"/>
        <v>0</v>
      </c>
      <c r="O48" s="37">
        <f t="shared" si="44"/>
        <v>0</v>
      </c>
      <c r="P48" s="37">
        <f t="shared" si="43"/>
        <v>0</v>
      </c>
      <c r="Q48" s="37">
        <f t="shared" si="43"/>
        <v>0</v>
      </c>
      <c r="R48" s="37">
        <f t="shared" si="43"/>
        <v>0</v>
      </c>
      <c r="S48" s="37">
        <f t="shared" si="43"/>
        <v>0</v>
      </c>
    </row>
    <row r="49" spans="1:19" ht="12" customHeight="1">
      <c r="A49" s="172"/>
      <c r="B49" s="172"/>
      <c r="C49" s="43"/>
      <c r="D49" s="219" t="s">
        <v>424</v>
      </c>
      <c r="E49" s="42"/>
      <c r="F49" s="98">
        <v>5</v>
      </c>
      <c r="G49" s="68">
        <v>3</v>
      </c>
      <c r="H49" s="41">
        <v>5</v>
      </c>
      <c r="I49" s="41">
        <v>1</v>
      </c>
      <c r="J49" s="41">
        <v>0</v>
      </c>
      <c r="K49" s="41">
        <v>3</v>
      </c>
      <c r="L49" s="41">
        <v>1</v>
      </c>
      <c r="M49" s="41">
        <v>2</v>
      </c>
      <c r="N49" s="41">
        <v>0</v>
      </c>
      <c r="O49" s="41">
        <v>0</v>
      </c>
      <c r="P49" s="41">
        <v>1</v>
      </c>
      <c r="Q49" s="41">
        <v>0</v>
      </c>
      <c r="R49" s="41">
        <v>0</v>
      </c>
      <c r="S49" s="41">
        <v>0</v>
      </c>
    </row>
    <row r="50" spans="1:19" ht="12" customHeight="1">
      <c r="A50" s="172"/>
      <c r="B50" s="172"/>
      <c r="C50" s="40"/>
      <c r="D50" s="220"/>
      <c r="E50" s="39"/>
      <c r="F50" s="99"/>
      <c r="G50" s="66">
        <f t="shared" ref="G50:S50" si="45">IF(G49=0,0,G49/$F49)</f>
        <v>0.6</v>
      </c>
      <c r="H50" s="37">
        <f t="shared" si="45"/>
        <v>1</v>
      </c>
      <c r="I50" s="37">
        <f t="shared" si="45"/>
        <v>0.2</v>
      </c>
      <c r="J50" s="37">
        <f t="shared" si="45"/>
        <v>0</v>
      </c>
      <c r="K50" s="37">
        <f t="shared" si="45"/>
        <v>0.6</v>
      </c>
      <c r="L50" s="37">
        <f t="shared" si="45"/>
        <v>0.2</v>
      </c>
      <c r="M50" s="37">
        <f t="shared" ref="M50:O50" si="46">IF(M49=0,0,M49/$F49)</f>
        <v>0.4</v>
      </c>
      <c r="N50" s="37">
        <f t="shared" si="46"/>
        <v>0</v>
      </c>
      <c r="O50" s="37">
        <f t="shared" si="46"/>
        <v>0</v>
      </c>
      <c r="P50" s="37">
        <f t="shared" si="45"/>
        <v>0.2</v>
      </c>
      <c r="Q50" s="37">
        <f t="shared" si="45"/>
        <v>0</v>
      </c>
      <c r="R50" s="37">
        <f t="shared" si="45"/>
        <v>0</v>
      </c>
      <c r="S50" s="37">
        <f t="shared" si="45"/>
        <v>0</v>
      </c>
    </row>
    <row r="51" spans="1:19" ht="12" customHeight="1">
      <c r="A51" s="172"/>
      <c r="B51" s="172"/>
      <c r="C51" s="43"/>
      <c r="D51" s="219" t="s">
        <v>425</v>
      </c>
      <c r="E51" s="42"/>
      <c r="F51" s="98">
        <v>14</v>
      </c>
      <c r="G51" s="68">
        <v>13</v>
      </c>
      <c r="H51" s="41">
        <v>13</v>
      </c>
      <c r="I51" s="41">
        <v>1</v>
      </c>
      <c r="J51" s="41">
        <v>0</v>
      </c>
      <c r="K51" s="41">
        <v>9</v>
      </c>
      <c r="L51" s="41">
        <v>2</v>
      </c>
      <c r="M51" s="41">
        <v>2</v>
      </c>
      <c r="N51" s="41">
        <v>0</v>
      </c>
      <c r="O51" s="41">
        <v>0</v>
      </c>
      <c r="P51" s="41">
        <v>0</v>
      </c>
      <c r="Q51" s="41">
        <v>0</v>
      </c>
      <c r="R51" s="41">
        <v>0</v>
      </c>
      <c r="S51" s="41">
        <v>0</v>
      </c>
    </row>
    <row r="52" spans="1:19" ht="12" customHeight="1">
      <c r="A52" s="172"/>
      <c r="B52" s="172"/>
      <c r="C52" s="40"/>
      <c r="D52" s="220"/>
      <c r="E52" s="39"/>
      <c r="F52" s="99"/>
      <c r="G52" s="66">
        <f t="shared" ref="G52:S52" si="47">IF(G51=0,0,G51/$F51)</f>
        <v>0.9285714285714286</v>
      </c>
      <c r="H52" s="37">
        <f t="shared" si="47"/>
        <v>0.9285714285714286</v>
      </c>
      <c r="I52" s="37">
        <f t="shared" si="47"/>
        <v>7.1428571428571425E-2</v>
      </c>
      <c r="J52" s="37">
        <f t="shared" si="47"/>
        <v>0</v>
      </c>
      <c r="K52" s="37">
        <f t="shared" si="47"/>
        <v>0.6428571428571429</v>
      </c>
      <c r="L52" s="37">
        <f t="shared" si="47"/>
        <v>0.14285714285714285</v>
      </c>
      <c r="M52" s="37">
        <f t="shared" ref="M52:O52" si="48">IF(M51=0,0,M51/$F51)</f>
        <v>0.14285714285714285</v>
      </c>
      <c r="N52" s="37">
        <f t="shared" si="48"/>
        <v>0</v>
      </c>
      <c r="O52" s="37">
        <f t="shared" si="48"/>
        <v>0</v>
      </c>
      <c r="P52" s="37">
        <f t="shared" si="47"/>
        <v>0</v>
      </c>
      <c r="Q52" s="37">
        <f t="shared" si="47"/>
        <v>0</v>
      </c>
      <c r="R52" s="37">
        <f t="shared" si="47"/>
        <v>0</v>
      </c>
      <c r="S52" s="37">
        <f t="shared" si="47"/>
        <v>0</v>
      </c>
    </row>
    <row r="53" spans="1:19" ht="12" customHeight="1">
      <c r="A53" s="172"/>
      <c r="B53" s="172"/>
      <c r="C53" s="43"/>
      <c r="D53" s="219" t="s">
        <v>426</v>
      </c>
      <c r="E53" s="42"/>
      <c r="F53" s="98">
        <v>5</v>
      </c>
      <c r="G53" s="68">
        <v>3</v>
      </c>
      <c r="H53" s="41">
        <v>5</v>
      </c>
      <c r="I53" s="41">
        <v>1</v>
      </c>
      <c r="J53" s="41">
        <v>0</v>
      </c>
      <c r="K53" s="41">
        <v>2</v>
      </c>
      <c r="L53" s="41">
        <v>1</v>
      </c>
      <c r="M53" s="41">
        <v>0</v>
      </c>
      <c r="N53" s="41">
        <v>1</v>
      </c>
      <c r="O53" s="41">
        <v>0</v>
      </c>
      <c r="P53" s="41">
        <v>0</v>
      </c>
      <c r="Q53" s="41">
        <v>0</v>
      </c>
      <c r="R53" s="41">
        <v>0</v>
      </c>
      <c r="S53" s="41">
        <v>0</v>
      </c>
    </row>
    <row r="54" spans="1:19" ht="12" customHeight="1">
      <c r="A54" s="172"/>
      <c r="B54" s="172"/>
      <c r="C54" s="40"/>
      <c r="D54" s="220"/>
      <c r="E54" s="39"/>
      <c r="F54" s="99"/>
      <c r="G54" s="66">
        <f t="shared" ref="G54:S54" si="49">IF(G53=0,0,G53/$F53)</f>
        <v>0.6</v>
      </c>
      <c r="H54" s="37">
        <f t="shared" si="49"/>
        <v>1</v>
      </c>
      <c r="I54" s="37">
        <f t="shared" si="49"/>
        <v>0.2</v>
      </c>
      <c r="J54" s="37">
        <f t="shared" si="49"/>
        <v>0</v>
      </c>
      <c r="K54" s="37">
        <f t="shared" si="49"/>
        <v>0.4</v>
      </c>
      <c r="L54" s="37">
        <f t="shared" si="49"/>
        <v>0.2</v>
      </c>
      <c r="M54" s="37">
        <f t="shared" ref="M54:O54" si="50">IF(M53=0,0,M53/$F53)</f>
        <v>0</v>
      </c>
      <c r="N54" s="37">
        <f t="shared" si="50"/>
        <v>0.2</v>
      </c>
      <c r="O54" s="37">
        <f t="shared" si="50"/>
        <v>0</v>
      </c>
      <c r="P54" s="37">
        <f t="shared" si="49"/>
        <v>0</v>
      </c>
      <c r="Q54" s="37">
        <f t="shared" si="49"/>
        <v>0</v>
      </c>
      <c r="R54" s="37">
        <f t="shared" si="49"/>
        <v>0</v>
      </c>
      <c r="S54" s="37">
        <f t="shared" si="49"/>
        <v>0</v>
      </c>
    </row>
    <row r="55" spans="1:19" ht="12" customHeight="1">
      <c r="A55" s="172"/>
      <c r="B55" s="172"/>
      <c r="C55" s="43"/>
      <c r="D55" s="219" t="s">
        <v>427</v>
      </c>
      <c r="E55" s="42"/>
      <c r="F55" s="98">
        <v>28</v>
      </c>
      <c r="G55" s="68">
        <v>23</v>
      </c>
      <c r="H55" s="41">
        <v>26</v>
      </c>
      <c r="I55" s="41">
        <v>0</v>
      </c>
      <c r="J55" s="41">
        <v>1</v>
      </c>
      <c r="K55" s="41">
        <v>15</v>
      </c>
      <c r="L55" s="41">
        <v>4</v>
      </c>
      <c r="M55" s="41">
        <v>2</v>
      </c>
      <c r="N55" s="41">
        <v>0</v>
      </c>
      <c r="O55" s="41">
        <v>1</v>
      </c>
      <c r="P55" s="41">
        <v>3</v>
      </c>
      <c r="Q55" s="41">
        <v>0</v>
      </c>
      <c r="R55" s="41">
        <v>0</v>
      </c>
      <c r="S55" s="41">
        <v>0</v>
      </c>
    </row>
    <row r="56" spans="1:19" ht="12" customHeight="1">
      <c r="A56" s="172"/>
      <c r="B56" s="172"/>
      <c r="C56" s="40"/>
      <c r="D56" s="220"/>
      <c r="E56" s="39"/>
      <c r="F56" s="99"/>
      <c r="G56" s="66">
        <f t="shared" ref="G56:S56" si="51">IF(G55=0,0,G55/$F55)</f>
        <v>0.8214285714285714</v>
      </c>
      <c r="H56" s="37">
        <f t="shared" si="51"/>
        <v>0.9285714285714286</v>
      </c>
      <c r="I56" s="37">
        <f t="shared" si="51"/>
        <v>0</v>
      </c>
      <c r="J56" s="37">
        <f t="shared" si="51"/>
        <v>3.5714285714285712E-2</v>
      </c>
      <c r="K56" s="37">
        <f t="shared" si="51"/>
        <v>0.5357142857142857</v>
      </c>
      <c r="L56" s="37">
        <f t="shared" si="51"/>
        <v>0.14285714285714285</v>
      </c>
      <c r="M56" s="37">
        <f t="shared" ref="M56:O56" si="52">IF(M55=0,0,M55/$F55)</f>
        <v>7.1428571428571425E-2</v>
      </c>
      <c r="N56" s="37">
        <f t="shared" si="52"/>
        <v>0</v>
      </c>
      <c r="O56" s="37">
        <f t="shared" si="52"/>
        <v>3.5714285714285712E-2</v>
      </c>
      <c r="P56" s="37">
        <f t="shared" si="51"/>
        <v>0.10714285714285714</v>
      </c>
      <c r="Q56" s="37">
        <f t="shared" si="51"/>
        <v>0</v>
      </c>
      <c r="R56" s="37">
        <f t="shared" si="51"/>
        <v>0</v>
      </c>
      <c r="S56" s="37">
        <f t="shared" si="51"/>
        <v>0</v>
      </c>
    </row>
    <row r="57" spans="1:19" ht="12" customHeight="1">
      <c r="A57" s="172"/>
      <c r="B57" s="172"/>
      <c r="C57" s="43"/>
      <c r="D57" s="219" t="s">
        <v>428</v>
      </c>
      <c r="E57" s="42"/>
      <c r="F57" s="98">
        <v>8</v>
      </c>
      <c r="G57" s="68">
        <v>5</v>
      </c>
      <c r="H57" s="41">
        <v>7</v>
      </c>
      <c r="I57" s="41">
        <v>2</v>
      </c>
      <c r="J57" s="41">
        <v>0</v>
      </c>
      <c r="K57" s="41">
        <v>6</v>
      </c>
      <c r="L57" s="41">
        <v>0</v>
      </c>
      <c r="M57" s="41">
        <v>1</v>
      </c>
      <c r="N57" s="41">
        <v>0</v>
      </c>
      <c r="O57" s="41">
        <v>0</v>
      </c>
      <c r="P57" s="41">
        <v>0</v>
      </c>
      <c r="Q57" s="41">
        <v>0</v>
      </c>
      <c r="R57" s="41">
        <v>0</v>
      </c>
      <c r="S57" s="41">
        <v>0</v>
      </c>
    </row>
    <row r="58" spans="1:19" ht="12" customHeight="1">
      <c r="A58" s="172"/>
      <c r="B58" s="172"/>
      <c r="C58" s="40"/>
      <c r="D58" s="220"/>
      <c r="E58" s="39"/>
      <c r="F58" s="99"/>
      <c r="G58" s="66">
        <f t="shared" ref="G58:S58" si="53">IF(G57=0,0,G57/$F57)</f>
        <v>0.625</v>
      </c>
      <c r="H58" s="37">
        <f t="shared" si="53"/>
        <v>0.875</v>
      </c>
      <c r="I58" s="37">
        <f t="shared" si="53"/>
        <v>0.25</v>
      </c>
      <c r="J58" s="37">
        <f t="shared" si="53"/>
        <v>0</v>
      </c>
      <c r="K58" s="37">
        <f t="shared" si="53"/>
        <v>0.75</v>
      </c>
      <c r="L58" s="37">
        <f t="shared" si="53"/>
        <v>0</v>
      </c>
      <c r="M58" s="37">
        <f t="shared" ref="M58:O58" si="54">IF(M57=0,0,M57/$F57)</f>
        <v>0.125</v>
      </c>
      <c r="N58" s="37">
        <f t="shared" si="54"/>
        <v>0</v>
      </c>
      <c r="O58" s="37">
        <f t="shared" si="54"/>
        <v>0</v>
      </c>
      <c r="P58" s="37">
        <f t="shared" si="53"/>
        <v>0</v>
      </c>
      <c r="Q58" s="37">
        <f t="shared" si="53"/>
        <v>0</v>
      </c>
      <c r="R58" s="37">
        <f t="shared" si="53"/>
        <v>0</v>
      </c>
      <c r="S58" s="37">
        <f t="shared" si="53"/>
        <v>0</v>
      </c>
    </row>
    <row r="59" spans="1:19" ht="12.75" customHeight="1">
      <c r="A59" s="172"/>
      <c r="B59" s="172"/>
      <c r="C59" s="43"/>
      <c r="D59" s="219" t="s">
        <v>429</v>
      </c>
      <c r="E59" s="42"/>
      <c r="F59" s="98">
        <v>27</v>
      </c>
      <c r="G59" s="68">
        <v>25</v>
      </c>
      <c r="H59" s="41">
        <v>24</v>
      </c>
      <c r="I59" s="41">
        <v>7</v>
      </c>
      <c r="J59" s="41">
        <v>2</v>
      </c>
      <c r="K59" s="41">
        <v>17</v>
      </c>
      <c r="L59" s="41">
        <v>8</v>
      </c>
      <c r="M59" s="41">
        <v>5</v>
      </c>
      <c r="N59" s="41">
        <v>1</v>
      </c>
      <c r="O59" s="41">
        <v>2</v>
      </c>
      <c r="P59" s="41">
        <v>5</v>
      </c>
      <c r="Q59" s="41">
        <v>0</v>
      </c>
      <c r="R59" s="41">
        <v>0</v>
      </c>
      <c r="S59" s="41">
        <v>0</v>
      </c>
    </row>
    <row r="60" spans="1:19" ht="12.75" customHeight="1">
      <c r="A60" s="172"/>
      <c r="B60" s="172"/>
      <c r="C60" s="40"/>
      <c r="D60" s="220"/>
      <c r="E60" s="39"/>
      <c r="F60" s="99"/>
      <c r="G60" s="66">
        <f t="shared" ref="G60:S60" si="55">IF(G59=0,0,G59/$F59)</f>
        <v>0.92592592592592593</v>
      </c>
      <c r="H60" s="37">
        <f t="shared" si="55"/>
        <v>0.88888888888888884</v>
      </c>
      <c r="I60" s="37">
        <f t="shared" si="55"/>
        <v>0.25925925925925924</v>
      </c>
      <c r="J60" s="37">
        <f t="shared" si="55"/>
        <v>7.407407407407407E-2</v>
      </c>
      <c r="K60" s="37">
        <f t="shared" si="55"/>
        <v>0.62962962962962965</v>
      </c>
      <c r="L60" s="37">
        <f t="shared" si="55"/>
        <v>0.29629629629629628</v>
      </c>
      <c r="M60" s="37">
        <f t="shared" ref="M60:O60" si="56">IF(M59=0,0,M59/$F59)</f>
        <v>0.18518518518518517</v>
      </c>
      <c r="N60" s="37">
        <f t="shared" si="56"/>
        <v>3.7037037037037035E-2</v>
      </c>
      <c r="O60" s="37">
        <f t="shared" si="56"/>
        <v>7.407407407407407E-2</v>
      </c>
      <c r="P60" s="37">
        <f t="shared" si="55"/>
        <v>0.18518518518518517</v>
      </c>
      <c r="Q60" s="37">
        <f t="shared" si="55"/>
        <v>0</v>
      </c>
      <c r="R60" s="37">
        <f t="shared" si="55"/>
        <v>0</v>
      </c>
      <c r="S60" s="37">
        <f t="shared" si="55"/>
        <v>0</v>
      </c>
    </row>
    <row r="61" spans="1:19" ht="12" customHeight="1">
      <c r="A61" s="172"/>
      <c r="B61" s="172"/>
      <c r="C61" s="43"/>
      <c r="D61" s="219" t="s">
        <v>21</v>
      </c>
      <c r="E61" s="42"/>
      <c r="F61" s="98">
        <v>12</v>
      </c>
      <c r="G61" s="68">
        <v>8</v>
      </c>
      <c r="H61" s="41">
        <v>9</v>
      </c>
      <c r="I61" s="41">
        <v>2</v>
      </c>
      <c r="J61" s="41">
        <v>0</v>
      </c>
      <c r="K61" s="41">
        <v>9</v>
      </c>
      <c r="L61" s="41">
        <v>2</v>
      </c>
      <c r="M61" s="41">
        <v>3</v>
      </c>
      <c r="N61" s="41">
        <v>0</v>
      </c>
      <c r="O61" s="41">
        <v>0</v>
      </c>
      <c r="P61" s="41">
        <v>0</v>
      </c>
      <c r="Q61" s="41">
        <v>0</v>
      </c>
      <c r="R61" s="41">
        <v>0</v>
      </c>
      <c r="S61" s="41">
        <v>0</v>
      </c>
    </row>
    <row r="62" spans="1:19" ht="12" customHeight="1">
      <c r="A62" s="172"/>
      <c r="B62" s="172"/>
      <c r="C62" s="40"/>
      <c r="D62" s="220"/>
      <c r="E62" s="39"/>
      <c r="F62" s="99"/>
      <c r="G62" s="66">
        <f t="shared" ref="G62:S62" si="57">IF(G61=0,0,G61/$F61)</f>
        <v>0.66666666666666663</v>
      </c>
      <c r="H62" s="37">
        <f t="shared" si="57"/>
        <v>0.75</v>
      </c>
      <c r="I62" s="37">
        <f t="shared" si="57"/>
        <v>0.16666666666666666</v>
      </c>
      <c r="J62" s="37">
        <f t="shared" si="57"/>
        <v>0</v>
      </c>
      <c r="K62" s="37">
        <f t="shared" si="57"/>
        <v>0.75</v>
      </c>
      <c r="L62" s="37">
        <f t="shared" si="57"/>
        <v>0.16666666666666666</v>
      </c>
      <c r="M62" s="37">
        <f t="shared" ref="M62:O62" si="58">IF(M61=0,0,M61/$F61)</f>
        <v>0.25</v>
      </c>
      <c r="N62" s="37">
        <f t="shared" si="58"/>
        <v>0</v>
      </c>
      <c r="O62" s="37">
        <f t="shared" si="58"/>
        <v>0</v>
      </c>
      <c r="P62" s="37">
        <f t="shared" si="57"/>
        <v>0</v>
      </c>
      <c r="Q62" s="37">
        <f t="shared" si="57"/>
        <v>0</v>
      </c>
      <c r="R62" s="37">
        <f t="shared" si="57"/>
        <v>0</v>
      </c>
      <c r="S62" s="37">
        <f t="shared" si="57"/>
        <v>0</v>
      </c>
    </row>
    <row r="63" spans="1:19" ht="12" customHeight="1">
      <c r="A63" s="172"/>
      <c r="B63" s="172"/>
      <c r="C63" s="43"/>
      <c r="D63" s="219" t="s">
        <v>430</v>
      </c>
      <c r="E63" s="42"/>
      <c r="F63" s="98">
        <v>8</v>
      </c>
      <c r="G63" s="68">
        <v>7</v>
      </c>
      <c r="H63" s="41">
        <v>7</v>
      </c>
      <c r="I63" s="41">
        <v>2</v>
      </c>
      <c r="J63" s="41">
        <v>2</v>
      </c>
      <c r="K63" s="41">
        <v>7</v>
      </c>
      <c r="L63" s="41">
        <v>4</v>
      </c>
      <c r="M63" s="41">
        <v>4</v>
      </c>
      <c r="N63" s="41">
        <v>2</v>
      </c>
      <c r="O63" s="41">
        <v>1</v>
      </c>
      <c r="P63" s="41">
        <v>1</v>
      </c>
      <c r="Q63" s="41">
        <v>0</v>
      </c>
      <c r="R63" s="41">
        <v>0</v>
      </c>
      <c r="S63" s="41">
        <v>0</v>
      </c>
    </row>
    <row r="64" spans="1:19" ht="12" customHeight="1">
      <c r="A64" s="172"/>
      <c r="B64" s="172"/>
      <c r="C64" s="40"/>
      <c r="D64" s="220"/>
      <c r="E64" s="39"/>
      <c r="F64" s="99"/>
      <c r="G64" s="66">
        <f t="shared" ref="G64:S64" si="59">IF(G63=0,0,G63/$F63)</f>
        <v>0.875</v>
      </c>
      <c r="H64" s="37">
        <f t="shared" si="59"/>
        <v>0.875</v>
      </c>
      <c r="I64" s="37">
        <f t="shared" si="59"/>
        <v>0.25</v>
      </c>
      <c r="J64" s="37">
        <f t="shared" si="59"/>
        <v>0.25</v>
      </c>
      <c r="K64" s="37">
        <f t="shared" si="59"/>
        <v>0.875</v>
      </c>
      <c r="L64" s="37">
        <f t="shared" si="59"/>
        <v>0.5</v>
      </c>
      <c r="M64" s="37">
        <f t="shared" ref="M64:O64" si="60">IF(M63=0,0,M63/$F63)</f>
        <v>0.5</v>
      </c>
      <c r="N64" s="37">
        <f t="shared" si="60"/>
        <v>0.25</v>
      </c>
      <c r="O64" s="37">
        <f t="shared" si="60"/>
        <v>0.125</v>
      </c>
      <c r="P64" s="37">
        <f t="shared" si="59"/>
        <v>0.125</v>
      </c>
      <c r="Q64" s="37">
        <f t="shared" si="59"/>
        <v>0</v>
      </c>
      <c r="R64" s="37">
        <f t="shared" si="59"/>
        <v>0</v>
      </c>
      <c r="S64" s="37">
        <f t="shared" si="59"/>
        <v>0</v>
      </c>
    </row>
    <row r="65" spans="1:19" ht="12" customHeight="1">
      <c r="A65" s="172"/>
      <c r="B65" s="172"/>
      <c r="C65" s="43"/>
      <c r="D65" s="219" t="s">
        <v>431</v>
      </c>
      <c r="E65" s="42"/>
      <c r="F65" s="98">
        <v>15</v>
      </c>
      <c r="G65" s="68">
        <v>13</v>
      </c>
      <c r="H65" s="41">
        <v>12</v>
      </c>
      <c r="I65" s="41">
        <v>3</v>
      </c>
      <c r="J65" s="41">
        <v>0</v>
      </c>
      <c r="K65" s="41">
        <v>12</v>
      </c>
      <c r="L65" s="41">
        <v>5</v>
      </c>
      <c r="M65" s="41">
        <v>2</v>
      </c>
      <c r="N65" s="41">
        <v>0</v>
      </c>
      <c r="O65" s="41">
        <v>1</v>
      </c>
      <c r="P65" s="41">
        <v>2</v>
      </c>
      <c r="Q65" s="41">
        <v>0</v>
      </c>
      <c r="R65" s="41">
        <v>0</v>
      </c>
      <c r="S65" s="41">
        <v>0</v>
      </c>
    </row>
    <row r="66" spans="1:19" ht="12" customHeight="1">
      <c r="A66" s="172"/>
      <c r="B66" s="172"/>
      <c r="C66" s="40"/>
      <c r="D66" s="220"/>
      <c r="E66" s="39"/>
      <c r="F66" s="99"/>
      <c r="G66" s="66">
        <f t="shared" ref="G66:S66" si="61">IF(G65=0,0,G65/$F65)</f>
        <v>0.8666666666666667</v>
      </c>
      <c r="H66" s="37">
        <f t="shared" si="61"/>
        <v>0.8</v>
      </c>
      <c r="I66" s="37">
        <f t="shared" si="61"/>
        <v>0.2</v>
      </c>
      <c r="J66" s="37">
        <f t="shared" si="61"/>
        <v>0</v>
      </c>
      <c r="K66" s="37">
        <f t="shared" si="61"/>
        <v>0.8</v>
      </c>
      <c r="L66" s="37">
        <f t="shared" si="61"/>
        <v>0.33333333333333331</v>
      </c>
      <c r="M66" s="37">
        <f t="shared" ref="M66:O66" si="62">IF(M65=0,0,M65/$F65)</f>
        <v>0.13333333333333333</v>
      </c>
      <c r="N66" s="37">
        <f t="shared" si="62"/>
        <v>0</v>
      </c>
      <c r="O66" s="37">
        <f t="shared" si="62"/>
        <v>6.6666666666666666E-2</v>
      </c>
      <c r="P66" s="37">
        <f t="shared" si="61"/>
        <v>0.13333333333333333</v>
      </c>
      <c r="Q66" s="37">
        <f t="shared" si="61"/>
        <v>0</v>
      </c>
      <c r="R66" s="37">
        <f t="shared" si="61"/>
        <v>0</v>
      </c>
      <c r="S66" s="37">
        <f t="shared" si="61"/>
        <v>0</v>
      </c>
    </row>
    <row r="67" spans="1:19" ht="12" customHeight="1">
      <c r="A67" s="172"/>
      <c r="B67" s="172"/>
      <c r="C67" s="43"/>
      <c r="D67" s="219" t="s">
        <v>432</v>
      </c>
      <c r="E67" s="42"/>
      <c r="F67" s="98">
        <v>5</v>
      </c>
      <c r="G67" s="68">
        <v>4</v>
      </c>
      <c r="H67" s="41">
        <v>4</v>
      </c>
      <c r="I67" s="41">
        <v>0</v>
      </c>
      <c r="J67" s="41">
        <v>1</v>
      </c>
      <c r="K67" s="41">
        <v>3</v>
      </c>
      <c r="L67" s="41">
        <v>1</v>
      </c>
      <c r="M67" s="41">
        <v>1</v>
      </c>
      <c r="N67" s="41">
        <v>1</v>
      </c>
      <c r="O67" s="41">
        <v>0</v>
      </c>
      <c r="P67" s="41">
        <v>1</v>
      </c>
      <c r="Q67" s="41">
        <v>0</v>
      </c>
      <c r="R67" s="41">
        <v>0</v>
      </c>
      <c r="S67" s="41">
        <v>0</v>
      </c>
    </row>
    <row r="68" spans="1:19" ht="12" customHeight="1">
      <c r="A68" s="172"/>
      <c r="B68" s="173"/>
      <c r="C68" s="40"/>
      <c r="D68" s="220"/>
      <c r="E68" s="39"/>
      <c r="F68" s="99"/>
      <c r="G68" s="66">
        <f t="shared" ref="G68:S68" si="63">IF(G67=0,0,G67/$F67)</f>
        <v>0.8</v>
      </c>
      <c r="H68" s="37">
        <f t="shared" si="63"/>
        <v>0.8</v>
      </c>
      <c r="I68" s="37">
        <f t="shared" si="63"/>
        <v>0</v>
      </c>
      <c r="J68" s="37">
        <f t="shared" si="63"/>
        <v>0.2</v>
      </c>
      <c r="K68" s="37">
        <f t="shared" si="63"/>
        <v>0.6</v>
      </c>
      <c r="L68" s="37">
        <f t="shared" si="63"/>
        <v>0.2</v>
      </c>
      <c r="M68" s="37">
        <f t="shared" ref="M68:O68" si="64">IF(M67=0,0,M67/$F67)</f>
        <v>0.2</v>
      </c>
      <c r="N68" s="37">
        <f t="shared" si="64"/>
        <v>0.2</v>
      </c>
      <c r="O68" s="37">
        <f t="shared" si="64"/>
        <v>0</v>
      </c>
      <c r="P68" s="37">
        <f t="shared" si="63"/>
        <v>0.2</v>
      </c>
      <c r="Q68" s="37">
        <f t="shared" si="63"/>
        <v>0</v>
      </c>
      <c r="R68" s="37">
        <f t="shared" si="63"/>
        <v>0</v>
      </c>
      <c r="S68" s="37">
        <f t="shared" si="63"/>
        <v>0</v>
      </c>
    </row>
    <row r="69" spans="1:19" ht="12" customHeight="1">
      <c r="A69" s="172"/>
      <c r="B69" s="171" t="s">
        <v>17</v>
      </c>
      <c r="C69" s="43"/>
      <c r="D69" s="219" t="s">
        <v>16</v>
      </c>
      <c r="E69" s="42"/>
      <c r="F69" s="98">
        <v>608</v>
      </c>
      <c r="G69" s="68">
        <f t="shared" ref="G69:S69" si="65">SUM(G71,G73,G75,G77,G79,G81,G83,G85,G87,G89,G91,G93,G95,G97,G99)</f>
        <v>404</v>
      </c>
      <c r="H69" s="41">
        <f t="shared" si="65"/>
        <v>564</v>
      </c>
      <c r="I69" s="41">
        <f t="shared" si="65"/>
        <v>108</v>
      </c>
      <c r="J69" s="41">
        <f t="shared" si="65"/>
        <v>32</v>
      </c>
      <c r="K69" s="41">
        <f t="shared" si="65"/>
        <v>305</v>
      </c>
      <c r="L69" s="41">
        <f t="shared" si="65"/>
        <v>169</v>
      </c>
      <c r="M69" s="41">
        <f t="shared" ref="M69:O69" si="66">SUM(M71,M73,M75,M77,M79,M81,M83,M85,M87,M89,M91,M93,M95,M97,M99)</f>
        <v>95</v>
      </c>
      <c r="N69" s="41">
        <f t="shared" si="66"/>
        <v>28</v>
      </c>
      <c r="O69" s="41">
        <f t="shared" si="66"/>
        <v>14</v>
      </c>
      <c r="P69" s="41">
        <f t="shared" si="65"/>
        <v>42</v>
      </c>
      <c r="Q69" s="41">
        <f t="shared" si="65"/>
        <v>2</v>
      </c>
      <c r="R69" s="41">
        <f t="shared" si="65"/>
        <v>8</v>
      </c>
      <c r="S69" s="41">
        <f t="shared" si="65"/>
        <v>2</v>
      </c>
    </row>
    <row r="70" spans="1:19" ht="12" customHeight="1">
      <c r="A70" s="172"/>
      <c r="B70" s="172"/>
      <c r="C70" s="40"/>
      <c r="D70" s="220"/>
      <c r="E70" s="39"/>
      <c r="F70" s="99"/>
      <c r="G70" s="66">
        <f t="shared" ref="G70:S70" si="67">IF(G69=0,0,G69/$F69)</f>
        <v>0.66447368421052633</v>
      </c>
      <c r="H70" s="37">
        <f t="shared" si="67"/>
        <v>0.92763157894736847</v>
      </c>
      <c r="I70" s="37">
        <f t="shared" si="67"/>
        <v>0.17763157894736842</v>
      </c>
      <c r="J70" s="37">
        <f t="shared" si="67"/>
        <v>5.2631578947368418E-2</v>
      </c>
      <c r="K70" s="37">
        <f t="shared" si="67"/>
        <v>0.50164473684210531</v>
      </c>
      <c r="L70" s="37">
        <f t="shared" si="67"/>
        <v>0.27796052631578949</v>
      </c>
      <c r="M70" s="37">
        <f t="shared" ref="M70:O70" si="68">IF(M69=0,0,M69/$F69)</f>
        <v>0.15625</v>
      </c>
      <c r="N70" s="37">
        <f t="shared" si="68"/>
        <v>4.6052631578947366E-2</v>
      </c>
      <c r="O70" s="37">
        <f t="shared" si="68"/>
        <v>2.3026315789473683E-2</v>
      </c>
      <c r="P70" s="37">
        <f t="shared" si="67"/>
        <v>6.9078947368421059E-2</v>
      </c>
      <c r="Q70" s="37">
        <f t="shared" si="67"/>
        <v>3.2894736842105261E-3</v>
      </c>
      <c r="R70" s="37">
        <f t="shared" si="67"/>
        <v>1.3157894736842105E-2</v>
      </c>
      <c r="S70" s="37">
        <f t="shared" si="67"/>
        <v>3.2894736842105261E-3</v>
      </c>
    </row>
    <row r="71" spans="1:19" ht="12" customHeight="1">
      <c r="A71" s="172"/>
      <c r="B71" s="172"/>
      <c r="C71" s="43"/>
      <c r="D71" s="219" t="s">
        <v>433</v>
      </c>
      <c r="E71" s="42"/>
      <c r="F71" s="98">
        <v>4</v>
      </c>
      <c r="G71" s="68">
        <v>1</v>
      </c>
      <c r="H71" s="41">
        <v>4</v>
      </c>
      <c r="I71" s="41">
        <v>1</v>
      </c>
      <c r="J71" s="41">
        <v>0</v>
      </c>
      <c r="K71" s="41">
        <v>2</v>
      </c>
      <c r="L71" s="41">
        <v>0</v>
      </c>
      <c r="M71" s="41">
        <v>0</v>
      </c>
      <c r="N71" s="41">
        <v>0</v>
      </c>
      <c r="O71" s="41">
        <v>0</v>
      </c>
      <c r="P71" s="41">
        <v>0</v>
      </c>
      <c r="Q71" s="41">
        <v>0</v>
      </c>
      <c r="R71" s="41">
        <v>0</v>
      </c>
      <c r="S71" s="41">
        <v>0</v>
      </c>
    </row>
    <row r="72" spans="1:19" ht="12" customHeight="1">
      <c r="A72" s="172"/>
      <c r="B72" s="172"/>
      <c r="C72" s="40"/>
      <c r="D72" s="220"/>
      <c r="E72" s="39"/>
      <c r="F72" s="99"/>
      <c r="G72" s="66">
        <f t="shared" ref="G72:S72" si="69">IF(G71=0,0,G71/$F71)</f>
        <v>0.25</v>
      </c>
      <c r="H72" s="37">
        <f t="shared" si="69"/>
        <v>1</v>
      </c>
      <c r="I72" s="37">
        <f t="shared" si="69"/>
        <v>0.25</v>
      </c>
      <c r="J72" s="37">
        <f t="shared" si="69"/>
        <v>0</v>
      </c>
      <c r="K72" s="37">
        <f t="shared" si="69"/>
        <v>0.5</v>
      </c>
      <c r="L72" s="37">
        <f t="shared" si="69"/>
        <v>0</v>
      </c>
      <c r="M72" s="37">
        <f t="shared" ref="M72:O72" si="70">IF(M71=0,0,M71/$F71)</f>
        <v>0</v>
      </c>
      <c r="N72" s="37">
        <f t="shared" si="70"/>
        <v>0</v>
      </c>
      <c r="O72" s="37">
        <f t="shared" si="70"/>
        <v>0</v>
      </c>
      <c r="P72" s="37">
        <f t="shared" si="69"/>
        <v>0</v>
      </c>
      <c r="Q72" s="37">
        <f t="shared" si="69"/>
        <v>0</v>
      </c>
      <c r="R72" s="37">
        <f t="shared" si="69"/>
        <v>0</v>
      </c>
      <c r="S72" s="37">
        <f t="shared" si="69"/>
        <v>0</v>
      </c>
    </row>
    <row r="73" spans="1:19" ht="12" customHeight="1">
      <c r="A73" s="172"/>
      <c r="B73" s="172"/>
      <c r="C73" s="43"/>
      <c r="D73" s="219" t="s">
        <v>14</v>
      </c>
      <c r="E73" s="42"/>
      <c r="F73" s="98">
        <v>68</v>
      </c>
      <c r="G73" s="68">
        <v>47</v>
      </c>
      <c r="H73" s="41">
        <v>60</v>
      </c>
      <c r="I73" s="41">
        <v>3</v>
      </c>
      <c r="J73" s="41">
        <v>1</v>
      </c>
      <c r="K73" s="41">
        <v>26</v>
      </c>
      <c r="L73" s="41">
        <v>16</v>
      </c>
      <c r="M73" s="41">
        <v>10</v>
      </c>
      <c r="N73" s="41">
        <v>0</v>
      </c>
      <c r="O73" s="41">
        <v>0</v>
      </c>
      <c r="P73" s="41">
        <v>1</v>
      </c>
      <c r="Q73" s="41">
        <v>0</v>
      </c>
      <c r="R73" s="41">
        <v>0</v>
      </c>
      <c r="S73" s="41">
        <v>1</v>
      </c>
    </row>
    <row r="74" spans="1:19" ht="12" customHeight="1">
      <c r="A74" s="172"/>
      <c r="B74" s="172"/>
      <c r="C74" s="40"/>
      <c r="D74" s="220"/>
      <c r="E74" s="39"/>
      <c r="F74" s="99"/>
      <c r="G74" s="66">
        <f t="shared" ref="G74:S74" si="71">IF(G73=0,0,G73/$F73)</f>
        <v>0.69117647058823528</v>
      </c>
      <c r="H74" s="37">
        <f t="shared" si="71"/>
        <v>0.88235294117647056</v>
      </c>
      <c r="I74" s="37">
        <f t="shared" si="71"/>
        <v>4.4117647058823532E-2</v>
      </c>
      <c r="J74" s="37">
        <f t="shared" si="71"/>
        <v>1.4705882352941176E-2</v>
      </c>
      <c r="K74" s="37">
        <f t="shared" si="71"/>
        <v>0.38235294117647056</v>
      </c>
      <c r="L74" s="37">
        <f t="shared" si="71"/>
        <v>0.23529411764705882</v>
      </c>
      <c r="M74" s="37">
        <f t="shared" ref="M74:O74" si="72">IF(M73=0,0,M73/$F73)</f>
        <v>0.14705882352941177</v>
      </c>
      <c r="N74" s="37">
        <f t="shared" si="72"/>
        <v>0</v>
      </c>
      <c r="O74" s="37">
        <f t="shared" si="72"/>
        <v>0</v>
      </c>
      <c r="P74" s="37">
        <f t="shared" si="71"/>
        <v>1.4705882352941176E-2</v>
      </c>
      <c r="Q74" s="37">
        <f t="shared" si="71"/>
        <v>0</v>
      </c>
      <c r="R74" s="37">
        <f t="shared" si="71"/>
        <v>0</v>
      </c>
      <c r="S74" s="37">
        <f t="shared" si="71"/>
        <v>1.4705882352941176E-2</v>
      </c>
    </row>
    <row r="75" spans="1:19" ht="12" customHeight="1">
      <c r="A75" s="172"/>
      <c r="B75" s="172"/>
      <c r="C75" s="43"/>
      <c r="D75" s="219" t="s">
        <v>13</v>
      </c>
      <c r="E75" s="42"/>
      <c r="F75" s="98">
        <v>21</v>
      </c>
      <c r="G75" s="68">
        <v>13</v>
      </c>
      <c r="H75" s="41">
        <v>19</v>
      </c>
      <c r="I75" s="41">
        <v>8</v>
      </c>
      <c r="J75" s="41">
        <v>7</v>
      </c>
      <c r="K75" s="41">
        <v>10</v>
      </c>
      <c r="L75" s="41">
        <v>8</v>
      </c>
      <c r="M75" s="41">
        <v>7</v>
      </c>
      <c r="N75" s="41">
        <v>7</v>
      </c>
      <c r="O75" s="41">
        <v>0</v>
      </c>
      <c r="P75" s="41">
        <v>7</v>
      </c>
      <c r="Q75" s="41">
        <v>0</v>
      </c>
      <c r="R75" s="41">
        <v>0</v>
      </c>
      <c r="S75" s="41">
        <v>0</v>
      </c>
    </row>
    <row r="76" spans="1:19" ht="12" customHeight="1">
      <c r="A76" s="172"/>
      <c r="B76" s="172"/>
      <c r="C76" s="40"/>
      <c r="D76" s="220"/>
      <c r="E76" s="39"/>
      <c r="F76" s="99"/>
      <c r="G76" s="66">
        <f t="shared" ref="G76:S76" si="73">IF(G75=0,0,G75/$F75)</f>
        <v>0.61904761904761907</v>
      </c>
      <c r="H76" s="37">
        <f t="shared" si="73"/>
        <v>0.90476190476190477</v>
      </c>
      <c r="I76" s="37">
        <f t="shared" si="73"/>
        <v>0.38095238095238093</v>
      </c>
      <c r="J76" s="37">
        <f t="shared" si="73"/>
        <v>0.33333333333333331</v>
      </c>
      <c r="K76" s="37">
        <f t="shared" si="73"/>
        <v>0.47619047619047616</v>
      </c>
      <c r="L76" s="37">
        <f t="shared" si="73"/>
        <v>0.38095238095238093</v>
      </c>
      <c r="M76" s="37">
        <f t="shared" ref="M76:O76" si="74">IF(M75=0,0,M75/$F75)</f>
        <v>0.33333333333333331</v>
      </c>
      <c r="N76" s="37">
        <f t="shared" si="74"/>
        <v>0.33333333333333331</v>
      </c>
      <c r="O76" s="37">
        <f t="shared" si="74"/>
        <v>0</v>
      </c>
      <c r="P76" s="37">
        <f t="shared" si="73"/>
        <v>0.33333333333333331</v>
      </c>
      <c r="Q76" s="37">
        <f t="shared" si="73"/>
        <v>0</v>
      </c>
      <c r="R76" s="37">
        <f t="shared" si="73"/>
        <v>0</v>
      </c>
      <c r="S76" s="37">
        <f t="shared" si="73"/>
        <v>0</v>
      </c>
    </row>
    <row r="77" spans="1:19" ht="12" customHeight="1">
      <c r="A77" s="172"/>
      <c r="B77" s="172"/>
      <c r="C77" s="43"/>
      <c r="D77" s="219" t="s">
        <v>12</v>
      </c>
      <c r="E77" s="42"/>
      <c r="F77" s="98">
        <v>8</v>
      </c>
      <c r="G77" s="68">
        <v>8</v>
      </c>
      <c r="H77" s="41">
        <v>8</v>
      </c>
      <c r="I77" s="41">
        <v>0</v>
      </c>
      <c r="J77" s="41">
        <v>0</v>
      </c>
      <c r="K77" s="41">
        <v>7</v>
      </c>
      <c r="L77" s="41">
        <v>3</v>
      </c>
      <c r="M77" s="41">
        <v>2</v>
      </c>
      <c r="N77" s="41">
        <v>3</v>
      </c>
      <c r="O77" s="41">
        <v>1</v>
      </c>
      <c r="P77" s="41">
        <v>1</v>
      </c>
      <c r="Q77" s="41">
        <v>0</v>
      </c>
      <c r="R77" s="41">
        <v>0</v>
      </c>
      <c r="S77" s="41">
        <v>0</v>
      </c>
    </row>
    <row r="78" spans="1:19" ht="12" customHeight="1">
      <c r="A78" s="172"/>
      <c r="B78" s="172"/>
      <c r="C78" s="40"/>
      <c r="D78" s="220"/>
      <c r="E78" s="39"/>
      <c r="F78" s="99"/>
      <c r="G78" s="66">
        <f t="shared" ref="G78:S78" si="75">IF(G77=0,0,G77/$F77)</f>
        <v>1</v>
      </c>
      <c r="H78" s="37">
        <f t="shared" si="75"/>
        <v>1</v>
      </c>
      <c r="I78" s="37">
        <f t="shared" si="75"/>
        <v>0</v>
      </c>
      <c r="J78" s="37">
        <f t="shared" si="75"/>
        <v>0</v>
      </c>
      <c r="K78" s="37">
        <f t="shared" si="75"/>
        <v>0.875</v>
      </c>
      <c r="L78" s="37">
        <f t="shared" si="75"/>
        <v>0.375</v>
      </c>
      <c r="M78" s="37">
        <f t="shared" ref="M78:O78" si="76">IF(M77=0,0,M77/$F77)</f>
        <v>0.25</v>
      </c>
      <c r="N78" s="37">
        <f t="shared" si="76"/>
        <v>0.375</v>
      </c>
      <c r="O78" s="37">
        <f t="shared" si="76"/>
        <v>0.125</v>
      </c>
      <c r="P78" s="37">
        <f t="shared" si="75"/>
        <v>0.125</v>
      </c>
      <c r="Q78" s="37">
        <f t="shared" si="75"/>
        <v>0</v>
      </c>
      <c r="R78" s="37">
        <f t="shared" si="75"/>
        <v>0</v>
      </c>
      <c r="S78" s="37">
        <f t="shared" si="75"/>
        <v>0</v>
      </c>
    </row>
    <row r="79" spans="1:19" ht="12" customHeight="1">
      <c r="A79" s="172"/>
      <c r="B79" s="172"/>
      <c r="C79" s="43"/>
      <c r="D79" s="219" t="s">
        <v>11</v>
      </c>
      <c r="E79" s="42"/>
      <c r="F79" s="98">
        <v>32</v>
      </c>
      <c r="G79" s="68">
        <v>25</v>
      </c>
      <c r="H79" s="41">
        <v>32</v>
      </c>
      <c r="I79" s="41">
        <v>4</v>
      </c>
      <c r="J79" s="41">
        <v>3</v>
      </c>
      <c r="K79" s="41">
        <v>20</v>
      </c>
      <c r="L79" s="41">
        <v>7</v>
      </c>
      <c r="M79" s="41">
        <v>7</v>
      </c>
      <c r="N79" s="41">
        <v>1</v>
      </c>
      <c r="O79" s="41">
        <v>1</v>
      </c>
      <c r="P79" s="41">
        <v>2</v>
      </c>
      <c r="Q79" s="41">
        <v>1</v>
      </c>
      <c r="R79" s="41">
        <v>1</v>
      </c>
      <c r="S79" s="41">
        <v>0</v>
      </c>
    </row>
    <row r="80" spans="1:19" ht="12" customHeight="1">
      <c r="A80" s="172"/>
      <c r="B80" s="172"/>
      <c r="C80" s="40"/>
      <c r="D80" s="220"/>
      <c r="E80" s="39"/>
      <c r="F80" s="99"/>
      <c r="G80" s="66">
        <f t="shared" ref="G80:S80" si="77">IF(G79=0,0,G79/$F79)</f>
        <v>0.78125</v>
      </c>
      <c r="H80" s="37">
        <f t="shared" si="77"/>
        <v>1</v>
      </c>
      <c r="I80" s="37">
        <f t="shared" si="77"/>
        <v>0.125</v>
      </c>
      <c r="J80" s="37">
        <f t="shared" si="77"/>
        <v>9.375E-2</v>
      </c>
      <c r="K80" s="37">
        <f t="shared" si="77"/>
        <v>0.625</v>
      </c>
      <c r="L80" s="37">
        <f t="shared" si="77"/>
        <v>0.21875</v>
      </c>
      <c r="M80" s="37">
        <f t="shared" ref="M80:O80" si="78">IF(M79=0,0,M79/$F79)</f>
        <v>0.21875</v>
      </c>
      <c r="N80" s="37">
        <f t="shared" si="78"/>
        <v>3.125E-2</v>
      </c>
      <c r="O80" s="37">
        <f t="shared" si="78"/>
        <v>3.125E-2</v>
      </c>
      <c r="P80" s="37">
        <f t="shared" si="77"/>
        <v>6.25E-2</v>
      </c>
      <c r="Q80" s="37">
        <f t="shared" si="77"/>
        <v>3.125E-2</v>
      </c>
      <c r="R80" s="37">
        <f t="shared" si="77"/>
        <v>3.125E-2</v>
      </c>
      <c r="S80" s="37">
        <f t="shared" si="77"/>
        <v>0</v>
      </c>
    </row>
    <row r="81" spans="1:19" ht="12" customHeight="1">
      <c r="A81" s="172"/>
      <c r="B81" s="172"/>
      <c r="C81" s="43"/>
      <c r="D81" s="219" t="s">
        <v>10</v>
      </c>
      <c r="E81" s="42"/>
      <c r="F81" s="98">
        <v>164</v>
      </c>
      <c r="G81" s="68">
        <v>124</v>
      </c>
      <c r="H81" s="41">
        <v>153</v>
      </c>
      <c r="I81" s="41">
        <v>27</v>
      </c>
      <c r="J81" s="41">
        <v>8</v>
      </c>
      <c r="K81" s="41">
        <v>87</v>
      </c>
      <c r="L81" s="41">
        <v>38</v>
      </c>
      <c r="M81" s="41">
        <v>20</v>
      </c>
      <c r="N81" s="41">
        <v>6</v>
      </c>
      <c r="O81" s="41">
        <v>2</v>
      </c>
      <c r="P81" s="41">
        <v>15</v>
      </c>
      <c r="Q81" s="41">
        <v>0</v>
      </c>
      <c r="R81" s="41">
        <v>1</v>
      </c>
      <c r="S81" s="41">
        <v>0</v>
      </c>
    </row>
    <row r="82" spans="1:19" ht="12" customHeight="1">
      <c r="A82" s="172"/>
      <c r="B82" s="172"/>
      <c r="C82" s="40"/>
      <c r="D82" s="220"/>
      <c r="E82" s="39"/>
      <c r="F82" s="99"/>
      <c r="G82" s="66">
        <f t="shared" ref="G82:S82" si="79">IF(G81=0,0,G81/$F81)</f>
        <v>0.75609756097560976</v>
      </c>
      <c r="H82" s="37">
        <f t="shared" si="79"/>
        <v>0.93292682926829273</v>
      </c>
      <c r="I82" s="37">
        <f t="shared" si="79"/>
        <v>0.16463414634146342</v>
      </c>
      <c r="J82" s="37">
        <f t="shared" si="79"/>
        <v>4.878048780487805E-2</v>
      </c>
      <c r="K82" s="37">
        <f t="shared" si="79"/>
        <v>0.53048780487804881</v>
      </c>
      <c r="L82" s="37">
        <f t="shared" si="79"/>
        <v>0.23170731707317074</v>
      </c>
      <c r="M82" s="37">
        <f t="shared" ref="M82:O82" si="80">IF(M81=0,0,M81/$F81)</f>
        <v>0.12195121951219512</v>
      </c>
      <c r="N82" s="37">
        <f t="shared" si="80"/>
        <v>3.6585365853658534E-2</v>
      </c>
      <c r="O82" s="37">
        <f t="shared" si="80"/>
        <v>1.2195121951219513E-2</v>
      </c>
      <c r="P82" s="37">
        <f t="shared" si="79"/>
        <v>9.1463414634146339E-2</v>
      </c>
      <c r="Q82" s="37">
        <f t="shared" si="79"/>
        <v>0</v>
      </c>
      <c r="R82" s="37">
        <f t="shared" si="79"/>
        <v>6.0975609756097563E-3</v>
      </c>
      <c r="S82" s="37">
        <f t="shared" si="79"/>
        <v>0</v>
      </c>
    </row>
    <row r="83" spans="1:19" ht="12" customHeight="1">
      <c r="A83" s="172"/>
      <c r="B83" s="172"/>
      <c r="C83" s="43"/>
      <c r="D83" s="219" t="s">
        <v>9</v>
      </c>
      <c r="E83" s="42"/>
      <c r="F83" s="98">
        <v>21</v>
      </c>
      <c r="G83" s="68">
        <v>20</v>
      </c>
      <c r="H83" s="41">
        <v>21</v>
      </c>
      <c r="I83" s="41">
        <v>0</v>
      </c>
      <c r="J83" s="41">
        <v>5</v>
      </c>
      <c r="K83" s="41">
        <v>16</v>
      </c>
      <c r="L83" s="41">
        <v>11</v>
      </c>
      <c r="M83" s="41">
        <v>4</v>
      </c>
      <c r="N83" s="41">
        <v>2</v>
      </c>
      <c r="O83" s="41">
        <v>0</v>
      </c>
      <c r="P83" s="41">
        <v>5</v>
      </c>
      <c r="Q83" s="41">
        <v>0</v>
      </c>
      <c r="R83" s="41">
        <v>0</v>
      </c>
      <c r="S83" s="41">
        <v>0</v>
      </c>
    </row>
    <row r="84" spans="1:19" ht="12" customHeight="1">
      <c r="A84" s="172"/>
      <c r="B84" s="172"/>
      <c r="C84" s="40"/>
      <c r="D84" s="220"/>
      <c r="E84" s="39"/>
      <c r="F84" s="99"/>
      <c r="G84" s="66">
        <f t="shared" ref="G84:S84" si="81">IF(G83=0,0,G83/$F83)</f>
        <v>0.95238095238095233</v>
      </c>
      <c r="H84" s="37">
        <f t="shared" si="81"/>
        <v>1</v>
      </c>
      <c r="I84" s="37">
        <f t="shared" si="81"/>
        <v>0</v>
      </c>
      <c r="J84" s="37">
        <f t="shared" si="81"/>
        <v>0.23809523809523808</v>
      </c>
      <c r="K84" s="37">
        <f t="shared" si="81"/>
        <v>0.76190476190476186</v>
      </c>
      <c r="L84" s="37">
        <f t="shared" si="81"/>
        <v>0.52380952380952384</v>
      </c>
      <c r="M84" s="37">
        <f t="shared" ref="M84:O84" si="82">IF(M83=0,0,M83/$F83)</f>
        <v>0.19047619047619047</v>
      </c>
      <c r="N84" s="37">
        <f t="shared" si="82"/>
        <v>9.5238095238095233E-2</v>
      </c>
      <c r="O84" s="37">
        <f t="shared" si="82"/>
        <v>0</v>
      </c>
      <c r="P84" s="37">
        <f t="shared" si="81"/>
        <v>0.23809523809523808</v>
      </c>
      <c r="Q84" s="37">
        <f t="shared" si="81"/>
        <v>0</v>
      </c>
      <c r="R84" s="37">
        <f t="shared" si="81"/>
        <v>0</v>
      </c>
      <c r="S84" s="37">
        <f t="shared" si="81"/>
        <v>0</v>
      </c>
    </row>
    <row r="85" spans="1:19" ht="12" customHeight="1">
      <c r="A85" s="172"/>
      <c r="B85" s="172"/>
      <c r="C85" s="43"/>
      <c r="D85" s="219" t="s">
        <v>8</v>
      </c>
      <c r="E85" s="42"/>
      <c r="F85" s="98">
        <v>7</v>
      </c>
      <c r="G85" s="68">
        <v>4</v>
      </c>
      <c r="H85" s="41">
        <v>7</v>
      </c>
      <c r="I85" s="41">
        <v>1</v>
      </c>
      <c r="J85" s="41">
        <v>1</v>
      </c>
      <c r="K85" s="41">
        <v>5</v>
      </c>
      <c r="L85" s="41">
        <v>3</v>
      </c>
      <c r="M85" s="41">
        <v>1</v>
      </c>
      <c r="N85" s="41">
        <v>0</v>
      </c>
      <c r="O85" s="41">
        <v>0</v>
      </c>
      <c r="P85" s="41">
        <v>1</v>
      </c>
      <c r="Q85" s="41">
        <v>0</v>
      </c>
      <c r="R85" s="41">
        <v>0</v>
      </c>
      <c r="S85" s="41">
        <v>0</v>
      </c>
    </row>
    <row r="86" spans="1:19" ht="12" customHeight="1">
      <c r="A86" s="172"/>
      <c r="B86" s="172"/>
      <c r="C86" s="40"/>
      <c r="D86" s="220"/>
      <c r="E86" s="39"/>
      <c r="F86" s="99"/>
      <c r="G86" s="66">
        <f t="shared" ref="G86:S86" si="83">IF(G85=0,0,G85/$F85)</f>
        <v>0.5714285714285714</v>
      </c>
      <c r="H86" s="37">
        <f t="shared" si="83"/>
        <v>1</v>
      </c>
      <c r="I86" s="37">
        <f t="shared" si="83"/>
        <v>0.14285714285714285</v>
      </c>
      <c r="J86" s="37">
        <f t="shared" si="83"/>
        <v>0.14285714285714285</v>
      </c>
      <c r="K86" s="37">
        <f t="shared" si="83"/>
        <v>0.7142857142857143</v>
      </c>
      <c r="L86" s="37">
        <f t="shared" si="83"/>
        <v>0.42857142857142855</v>
      </c>
      <c r="M86" s="37">
        <f t="shared" ref="M86:O86" si="84">IF(M85=0,0,M85/$F85)</f>
        <v>0.14285714285714285</v>
      </c>
      <c r="N86" s="37">
        <f t="shared" si="84"/>
        <v>0</v>
      </c>
      <c r="O86" s="37">
        <f t="shared" si="84"/>
        <v>0</v>
      </c>
      <c r="P86" s="37">
        <f t="shared" si="83"/>
        <v>0.14285714285714285</v>
      </c>
      <c r="Q86" s="37">
        <f t="shared" si="83"/>
        <v>0</v>
      </c>
      <c r="R86" s="37">
        <f t="shared" si="83"/>
        <v>0</v>
      </c>
      <c r="S86" s="37">
        <f t="shared" si="83"/>
        <v>0</v>
      </c>
    </row>
    <row r="87" spans="1:19" ht="13.5" customHeight="1">
      <c r="A87" s="172"/>
      <c r="B87" s="172"/>
      <c r="C87" s="43"/>
      <c r="D87" s="224" t="s">
        <v>119</v>
      </c>
      <c r="E87" s="42"/>
      <c r="F87" s="98">
        <v>17</v>
      </c>
      <c r="G87" s="68">
        <v>11</v>
      </c>
      <c r="H87" s="41">
        <v>17</v>
      </c>
      <c r="I87" s="41">
        <v>1</v>
      </c>
      <c r="J87" s="41">
        <v>2</v>
      </c>
      <c r="K87" s="41">
        <v>9</v>
      </c>
      <c r="L87" s="41">
        <v>6</v>
      </c>
      <c r="M87" s="41">
        <v>0</v>
      </c>
      <c r="N87" s="41">
        <v>1</v>
      </c>
      <c r="O87" s="41">
        <v>2</v>
      </c>
      <c r="P87" s="41">
        <v>1</v>
      </c>
      <c r="Q87" s="41">
        <v>1</v>
      </c>
      <c r="R87" s="41">
        <v>0</v>
      </c>
      <c r="S87" s="41">
        <v>0</v>
      </c>
    </row>
    <row r="88" spans="1:19" ht="13.5" customHeight="1">
      <c r="A88" s="172"/>
      <c r="B88" s="172"/>
      <c r="C88" s="40"/>
      <c r="D88" s="220"/>
      <c r="E88" s="39"/>
      <c r="F88" s="99"/>
      <c r="G88" s="66">
        <f t="shared" ref="G88:S88" si="85">IF(G87=0,0,G87/$F87)</f>
        <v>0.6470588235294118</v>
      </c>
      <c r="H88" s="37">
        <f t="shared" si="85"/>
        <v>1</v>
      </c>
      <c r="I88" s="37">
        <f t="shared" si="85"/>
        <v>5.8823529411764705E-2</v>
      </c>
      <c r="J88" s="37">
        <f t="shared" si="85"/>
        <v>0.11764705882352941</v>
      </c>
      <c r="K88" s="37">
        <f t="shared" si="85"/>
        <v>0.52941176470588236</v>
      </c>
      <c r="L88" s="37">
        <f t="shared" si="85"/>
        <v>0.35294117647058826</v>
      </c>
      <c r="M88" s="37">
        <f t="shared" ref="M88:O88" si="86">IF(M87=0,0,M87/$F87)</f>
        <v>0</v>
      </c>
      <c r="N88" s="37">
        <f t="shared" si="86"/>
        <v>5.8823529411764705E-2</v>
      </c>
      <c r="O88" s="37">
        <f t="shared" si="86"/>
        <v>0.11764705882352941</v>
      </c>
      <c r="P88" s="37">
        <f t="shared" si="85"/>
        <v>5.8823529411764705E-2</v>
      </c>
      <c r="Q88" s="37">
        <f t="shared" si="85"/>
        <v>5.8823529411764705E-2</v>
      </c>
      <c r="R88" s="37">
        <f t="shared" si="85"/>
        <v>0</v>
      </c>
      <c r="S88" s="37">
        <f t="shared" si="85"/>
        <v>0</v>
      </c>
    </row>
    <row r="89" spans="1:19" ht="12" customHeight="1">
      <c r="A89" s="172"/>
      <c r="B89" s="172"/>
      <c r="C89" s="43"/>
      <c r="D89" s="219" t="s">
        <v>6</v>
      </c>
      <c r="E89" s="42"/>
      <c r="F89" s="98">
        <v>36</v>
      </c>
      <c r="G89" s="68">
        <v>25</v>
      </c>
      <c r="H89" s="41">
        <v>30</v>
      </c>
      <c r="I89" s="41">
        <v>5</v>
      </c>
      <c r="J89" s="41">
        <v>1</v>
      </c>
      <c r="K89" s="41">
        <v>17</v>
      </c>
      <c r="L89" s="41">
        <v>7</v>
      </c>
      <c r="M89" s="41">
        <v>5</v>
      </c>
      <c r="N89" s="41">
        <v>0</v>
      </c>
      <c r="O89" s="41">
        <v>1</v>
      </c>
      <c r="P89" s="41">
        <v>2</v>
      </c>
      <c r="Q89" s="41">
        <v>0</v>
      </c>
      <c r="R89" s="41">
        <v>0</v>
      </c>
      <c r="S89" s="41">
        <v>0</v>
      </c>
    </row>
    <row r="90" spans="1:19" ht="12" customHeight="1">
      <c r="A90" s="172"/>
      <c r="B90" s="172"/>
      <c r="C90" s="40"/>
      <c r="D90" s="220"/>
      <c r="E90" s="39"/>
      <c r="F90" s="99"/>
      <c r="G90" s="66">
        <f t="shared" ref="G90:S90" si="87">IF(G89=0,0,G89/$F89)</f>
        <v>0.69444444444444442</v>
      </c>
      <c r="H90" s="37">
        <f t="shared" si="87"/>
        <v>0.83333333333333337</v>
      </c>
      <c r="I90" s="37">
        <f t="shared" si="87"/>
        <v>0.1388888888888889</v>
      </c>
      <c r="J90" s="37">
        <f t="shared" si="87"/>
        <v>2.7777777777777776E-2</v>
      </c>
      <c r="K90" s="37">
        <f t="shared" si="87"/>
        <v>0.47222222222222221</v>
      </c>
      <c r="L90" s="37">
        <f t="shared" si="87"/>
        <v>0.19444444444444445</v>
      </c>
      <c r="M90" s="37">
        <f t="shared" ref="M90:O90" si="88">IF(M89=0,0,M89/$F89)</f>
        <v>0.1388888888888889</v>
      </c>
      <c r="N90" s="37">
        <f t="shared" si="88"/>
        <v>0</v>
      </c>
      <c r="O90" s="37">
        <f t="shared" si="88"/>
        <v>2.7777777777777776E-2</v>
      </c>
      <c r="P90" s="37">
        <f t="shared" si="87"/>
        <v>5.5555555555555552E-2</v>
      </c>
      <c r="Q90" s="37">
        <f t="shared" si="87"/>
        <v>0</v>
      </c>
      <c r="R90" s="37">
        <f t="shared" si="87"/>
        <v>0</v>
      </c>
      <c r="S90" s="37">
        <f t="shared" si="87"/>
        <v>0</v>
      </c>
    </row>
    <row r="91" spans="1:19" ht="12" customHeight="1">
      <c r="A91" s="172"/>
      <c r="B91" s="172"/>
      <c r="C91" s="43"/>
      <c r="D91" s="219" t="s">
        <v>5</v>
      </c>
      <c r="E91" s="42"/>
      <c r="F91" s="98">
        <v>14</v>
      </c>
      <c r="G91" s="68">
        <v>10</v>
      </c>
      <c r="H91" s="41">
        <v>11</v>
      </c>
      <c r="I91" s="41">
        <v>3</v>
      </c>
      <c r="J91" s="41">
        <v>1</v>
      </c>
      <c r="K91" s="41">
        <v>5</v>
      </c>
      <c r="L91" s="41">
        <v>2</v>
      </c>
      <c r="M91" s="41">
        <v>1</v>
      </c>
      <c r="N91" s="41">
        <v>1</v>
      </c>
      <c r="O91" s="41">
        <v>3</v>
      </c>
      <c r="P91" s="41">
        <v>1</v>
      </c>
      <c r="Q91" s="41">
        <v>0</v>
      </c>
      <c r="R91" s="41">
        <v>1</v>
      </c>
      <c r="S91" s="41">
        <v>0</v>
      </c>
    </row>
    <row r="92" spans="1:19" ht="12" customHeight="1">
      <c r="A92" s="172"/>
      <c r="B92" s="172"/>
      <c r="C92" s="40"/>
      <c r="D92" s="220"/>
      <c r="E92" s="39"/>
      <c r="F92" s="99"/>
      <c r="G92" s="66">
        <f t="shared" ref="G92:S92" si="89">IF(G91=0,0,G91/$F91)</f>
        <v>0.7142857142857143</v>
      </c>
      <c r="H92" s="37">
        <f t="shared" si="89"/>
        <v>0.7857142857142857</v>
      </c>
      <c r="I92" s="37">
        <f t="shared" si="89"/>
        <v>0.21428571428571427</v>
      </c>
      <c r="J92" s="37">
        <f t="shared" si="89"/>
        <v>7.1428571428571425E-2</v>
      </c>
      <c r="K92" s="37">
        <f t="shared" si="89"/>
        <v>0.35714285714285715</v>
      </c>
      <c r="L92" s="37">
        <f t="shared" si="89"/>
        <v>0.14285714285714285</v>
      </c>
      <c r="M92" s="37">
        <f t="shared" ref="M92:O92" si="90">IF(M91=0,0,M91/$F91)</f>
        <v>7.1428571428571425E-2</v>
      </c>
      <c r="N92" s="37">
        <f t="shared" si="90"/>
        <v>7.1428571428571425E-2</v>
      </c>
      <c r="O92" s="37">
        <f t="shared" si="90"/>
        <v>0.21428571428571427</v>
      </c>
      <c r="P92" s="37">
        <f t="shared" si="89"/>
        <v>7.1428571428571425E-2</v>
      </c>
      <c r="Q92" s="37">
        <f t="shared" si="89"/>
        <v>0</v>
      </c>
      <c r="R92" s="37">
        <f t="shared" si="89"/>
        <v>7.1428571428571425E-2</v>
      </c>
      <c r="S92" s="37">
        <f t="shared" si="89"/>
        <v>0</v>
      </c>
    </row>
    <row r="93" spans="1:19" ht="12" customHeight="1">
      <c r="A93" s="172"/>
      <c r="B93" s="172"/>
      <c r="C93" s="43"/>
      <c r="D93" s="219" t="s">
        <v>4</v>
      </c>
      <c r="E93" s="42"/>
      <c r="F93" s="98">
        <v>18</v>
      </c>
      <c r="G93" s="68">
        <v>13</v>
      </c>
      <c r="H93" s="41">
        <v>17</v>
      </c>
      <c r="I93" s="41">
        <v>5</v>
      </c>
      <c r="J93" s="41">
        <v>0</v>
      </c>
      <c r="K93" s="41">
        <v>11</v>
      </c>
      <c r="L93" s="41">
        <v>4</v>
      </c>
      <c r="M93" s="41">
        <v>3</v>
      </c>
      <c r="N93" s="41">
        <v>3</v>
      </c>
      <c r="O93" s="41">
        <v>0</v>
      </c>
      <c r="P93" s="41">
        <v>0</v>
      </c>
      <c r="Q93" s="41">
        <v>0</v>
      </c>
      <c r="R93" s="41">
        <v>0</v>
      </c>
      <c r="S93" s="41">
        <v>0</v>
      </c>
    </row>
    <row r="94" spans="1:19" ht="12" customHeight="1">
      <c r="A94" s="172"/>
      <c r="B94" s="172"/>
      <c r="C94" s="40"/>
      <c r="D94" s="220"/>
      <c r="E94" s="39"/>
      <c r="F94" s="99"/>
      <c r="G94" s="66">
        <f t="shared" ref="G94:S94" si="91">IF(G93=0,0,G93/$F93)</f>
        <v>0.72222222222222221</v>
      </c>
      <c r="H94" s="37">
        <f t="shared" si="91"/>
        <v>0.94444444444444442</v>
      </c>
      <c r="I94" s="37">
        <f t="shared" si="91"/>
        <v>0.27777777777777779</v>
      </c>
      <c r="J94" s="37">
        <f t="shared" si="91"/>
        <v>0</v>
      </c>
      <c r="K94" s="37">
        <f t="shared" si="91"/>
        <v>0.61111111111111116</v>
      </c>
      <c r="L94" s="37">
        <f t="shared" si="91"/>
        <v>0.22222222222222221</v>
      </c>
      <c r="M94" s="37">
        <f t="shared" ref="M94:O94" si="92">IF(M93=0,0,M93/$F93)</f>
        <v>0.16666666666666666</v>
      </c>
      <c r="N94" s="37">
        <f t="shared" si="92"/>
        <v>0.16666666666666666</v>
      </c>
      <c r="O94" s="37">
        <f t="shared" si="92"/>
        <v>0</v>
      </c>
      <c r="P94" s="37">
        <f t="shared" si="91"/>
        <v>0</v>
      </c>
      <c r="Q94" s="37">
        <f t="shared" si="91"/>
        <v>0</v>
      </c>
      <c r="R94" s="37">
        <f t="shared" si="91"/>
        <v>0</v>
      </c>
      <c r="S94" s="37">
        <f t="shared" si="91"/>
        <v>0</v>
      </c>
    </row>
    <row r="95" spans="1:19" ht="12" customHeight="1">
      <c r="A95" s="172"/>
      <c r="B95" s="172"/>
      <c r="C95" s="43"/>
      <c r="D95" s="219" t="s">
        <v>3</v>
      </c>
      <c r="E95" s="42"/>
      <c r="F95" s="98">
        <v>134</v>
      </c>
      <c r="G95" s="68">
        <v>60</v>
      </c>
      <c r="H95" s="41">
        <v>124</v>
      </c>
      <c r="I95" s="41">
        <v>38</v>
      </c>
      <c r="J95" s="41">
        <v>2</v>
      </c>
      <c r="K95" s="41">
        <v>58</v>
      </c>
      <c r="L95" s="41">
        <v>47</v>
      </c>
      <c r="M95" s="41">
        <v>28</v>
      </c>
      <c r="N95" s="41">
        <v>0</v>
      </c>
      <c r="O95" s="41">
        <v>1</v>
      </c>
      <c r="P95" s="41">
        <v>3</v>
      </c>
      <c r="Q95" s="41">
        <v>0</v>
      </c>
      <c r="R95" s="41">
        <v>5</v>
      </c>
      <c r="S95" s="41">
        <v>0</v>
      </c>
    </row>
    <row r="96" spans="1:19" ht="12" customHeight="1">
      <c r="A96" s="172"/>
      <c r="B96" s="172"/>
      <c r="C96" s="40"/>
      <c r="D96" s="220"/>
      <c r="E96" s="39"/>
      <c r="F96" s="99"/>
      <c r="G96" s="66">
        <f t="shared" ref="G96:S96" si="93">IF(G95=0,0,G95/$F95)</f>
        <v>0.44776119402985076</v>
      </c>
      <c r="H96" s="37">
        <f t="shared" si="93"/>
        <v>0.92537313432835822</v>
      </c>
      <c r="I96" s="37">
        <f t="shared" si="93"/>
        <v>0.28358208955223879</v>
      </c>
      <c r="J96" s="37">
        <f t="shared" si="93"/>
        <v>1.4925373134328358E-2</v>
      </c>
      <c r="K96" s="37">
        <f t="shared" si="93"/>
        <v>0.43283582089552236</v>
      </c>
      <c r="L96" s="37">
        <f t="shared" si="93"/>
        <v>0.35074626865671643</v>
      </c>
      <c r="M96" s="37">
        <f t="shared" ref="M96:O96" si="94">IF(M95=0,0,M95/$F95)</f>
        <v>0.20895522388059701</v>
      </c>
      <c r="N96" s="37">
        <f t="shared" si="94"/>
        <v>0</v>
      </c>
      <c r="O96" s="37">
        <f t="shared" si="94"/>
        <v>7.462686567164179E-3</v>
      </c>
      <c r="P96" s="37">
        <f t="shared" si="93"/>
        <v>2.2388059701492536E-2</v>
      </c>
      <c r="Q96" s="37">
        <f t="shared" si="93"/>
        <v>0</v>
      </c>
      <c r="R96" s="37">
        <f t="shared" si="93"/>
        <v>3.7313432835820892E-2</v>
      </c>
      <c r="S96" s="37">
        <f t="shared" si="93"/>
        <v>0</v>
      </c>
    </row>
    <row r="97" spans="1:19" ht="12" customHeight="1">
      <c r="A97" s="172"/>
      <c r="B97" s="172"/>
      <c r="C97" s="43"/>
      <c r="D97" s="219" t="s">
        <v>2</v>
      </c>
      <c r="E97" s="42"/>
      <c r="F97" s="98">
        <v>21</v>
      </c>
      <c r="G97" s="68">
        <v>20</v>
      </c>
      <c r="H97" s="41">
        <v>21</v>
      </c>
      <c r="I97" s="41">
        <v>6</v>
      </c>
      <c r="J97" s="41">
        <v>0</v>
      </c>
      <c r="K97" s="41">
        <v>15</v>
      </c>
      <c r="L97" s="41">
        <v>11</v>
      </c>
      <c r="M97" s="41">
        <v>3</v>
      </c>
      <c r="N97" s="41">
        <v>2</v>
      </c>
      <c r="O97" s="41">
        <v>0</v>
      </c>
      <c r="P97" s="41">
        <v>1</v>
      </c>
      <c r="Q97" s="41">
        <v>0</v>
      </c>
      <c r="R97" s="41">
        <v>0</v>
      </c>
      <c r="S97" s="41">
        <v>0</v>
      </c>
    </row>
    <row r="98" spans="1:19" ht="12" customHeight="1">
      <c r="A98" s="172"/>
      <c r="B98" s="172"/>
      <c r="C98" s="40"/>
      <c r="D98" s="220"/>
      <c r="E98" s="39"/>
      <c r="F98" s="99"/>
      <c r="G98" s="66">
        <f t="shared" ref="G98:S98" si="95">IF(G97=0,0,G97/$F97)</f>
        <v>0.95238095238095233</v>
      </c>
      <c r="H98" s="37">
        <f t="shared" si="95"/>
        <v>1</v>
      </c>
      <c r="I98" s="37">
        <f t="shared" si="95"/>
        <v>0.2857142857142857</v>
      </c>
      <c r="J98" s="37">
        <f t="shared" si="95"/>
        <v>0</v>
      </c>
      <c r="K98" s="37">
        <f t="shared" si="95"/>
        <v>0.7142857142857143</v>
      </c>
      <c r="L98" s="37">
        <f t="shared" si="95"/>
        <v>0.52380952380952384</v>
      </c>
      <c r="M98" s="37">
        <f t="shared" ref="M98:O98" si="96">IF(M97=0,0,M97/$F97)</f>
        <v>0.14285714285714285</v>
      </c>
      <c r="N98" s="37">
        <f t="shared" si="96"/>
        <v>9.5238095238095233E-2</v>
      </c>
      <c r="O98" s="37">
        <f t="shared" si="96"/>
        <v>0</v>
      </c>
      <c r="P98" s="37">
        <f t="shared" si="95"/>
        <v>4.7619047619047616E-2</v>
      </c>
      <c r="Q98" s="37">
        <f t="shared" si="95"/>
        <v>0</v>
      </c>
      <c r="R98" s="37">
        <f t="shared" si="95"/>
        <v>0</v>
      </c>
      <c r="S98" s="37">
        <f t="shared" si="95"/>
        <v>0</v>
      </c>
    </row>
    <row r="99" spans="1:19" ht="12.75" customHeight="1">
      <c r="A99" s="172"/>
      <c r="B99" s="172"/>
      <c r="C99" s="43"/>
      <c r="D99" s="219" t="s">
        <v>1</v>
      </c>
      <c r="E99" s="42"/>
      <c r="F99" s="98">
        <v>43</v>
      </c>
      <c r="G99" s="68">
        <v>23</v>
      </c>
      <c r="H99" s="41">
        <v>40</v>
      </c>
      <c r="I99" s="41">
        <v>6</v>
      </c>
      <c r="J99" s="41">
        <v>1</v>
      </c>
      <c r="K99" s="41">
        <v>17</v>
      </c>
      <c r="L99" s="41">
        <v>6</v>
      </c>
      <c r="M99" s="41">
        <v>4</v>
      </c>
      <c r="N99" s="41">
        <v>2</v>
      </c>
      <c r="O99" s="41">
        <v>3</v>
      </c>
      <c r="P99" s="41">
        <v>2</v>
      </c>
      <c r="Q99" s="41">
        <v>0</v>
      </c>
      <c r="R99" s="41">
        <v>0</v>
      </c>
      <c r="S99" s="41">
        <v>1</v>
      </c>
    </row>
    <row r="100" spans="1:19" ht="12.75" customHeight="1">
      <c r="A100" s="173"/>
      <c r="B100" s="173"/>
      <c r="C100" s="40"/>
      <c r="D100" s="220"/>
      <c r="E100" s="39"/>
      <c r="F100" s="127"/>
      <c r="G100" s="66">
        <f t="shared" ref="G100:S100" si="97">IF(G99=0,0,G99/$F99)</f>
        <v>0.53488372093023251</v>
      </c>
      <c r="H100" s="37">
        <f t="shared" si="97"/>
        <v>0.93023255813953487</v>
      </c>
      <c r="I100" s="37">
        <f t="shared" si="97"/>
        <v>0.13953488372093023</v>
      </c>
      <c r="J100" s="37">
        <f t="shared" si="97"/>
        <v>2.3255813953488372E-2</v>
      </c>
      <c r="K100" s="37">
        <f t="shared" si="97"/>
        <v>0.39534883720930231</v>
      </c>
      <c r="L100" s="37">
        <f t="shared" si="97"/>
        <v>0.13953488372093023</v>
      </c>
      <c r="M100" s="37">
        <f t="shared" ref="M100:O100" si="98">IF(M99=0,0,M99/$F99)</f>
        <v>9.3023255813953487E-2</v>
      </c>
      <c r="N100" s="37">
        <f t="shared" si="98"/>
        <v>4.6511627906976744E-2</v>
      </c>
      <c r="O100" s="37">
        <f t="shared" si="98"/>
        <v>6.9767441860465115E-2</v>
      </c>
      <c r="P100" s="37">
        <f t="shared" si="97"/>
        <v>4.6511627906976744E-2</v>
      </c>
      <c r="Q100" s="37">
        <f t="shared" si="97"/>
        <v>0</v>
      </c>
      <c r="R100" s="37">
        <f t="shared" si="97"/>
        <v>0</v>
      </c>
      <c r="S100" s="37">
        <f t="shared" si="97"/>
        <v>2.3255813953488372E-2</v>
      </c>
    </row>
  </sheetData>
  <mergeCells count="66">
    <mergeCell ref="D63:D64"/>
    <mergeCell ref="D65:D66"/>
    <mergeCell ref="D67:D68"/>
    <mergeCell ref="D95:D96"/>
    <mergeCell ref="D85:D86"/>
    <mergeCell ref="D87:D88"/>
    <mergeCell ref="D89:D90"/>
    <mergeCell ref="D91:D92"/>
    <mergeCell ref="D93:D94"/>
    <mergeCell ref="D47:D48"/>
    <mergeCell ref="D31:D32"/>
    <mergeCell ref="D33:D34"/>
    <mergeCell ref="D61:D62"/>
    <mergeCell ref="B69:B100"/>
    <mergeCell ref="D69:D70"/>
    <mergeCell ref="D71:D72"/>
    <mergeCell ref="D73:D74"/>
    <mergeCell ref="D75:D76"/>
    <mergeCell ref="D97:D98"/>
    <mergeCell ref="D99:D100"/>
    <mergeCell ref="D77:D78"/>
    <mergeCell ref="D59:D60"/>
    <mergeCell ref="D79:D80"/>
    <mergeCell ref="D81:D82"/>
    <mergeCell ref="D83:D84"/>
    <mergeCell ref="B11:E12"/>
    <mergeCell ref="B13:E14"/>
    <mergeCell ref="B15:E16"/>
    <mergeCell ref="B17:E18"/>
    <mergeCell ref="A19:A100"/>
    <mergeCell ref="B19:B68"/>
    <mergeCell ref="D19:D20"/>
    <mergeCell ref="D21:D22"/>
    <mergeCell ref="D23:D24"/>
    <mergeCell ref="D25:D26"/>
    <mergeCell ref="D27:D28"/>
    <mergeCell ref="D29:D30"/>
    <mergeCell ref="D39:D40"/>
    <mergeCell ref="D41:D42"/>
    <mergeCell ref="D43:D44"/>
    <mergeCell ref="D45:D46"/>
    <mergeCell ref="R3:R6"/>
    <mergeCell ref="S3:S6"/>
    <mergeCell ref="L3:L6"/>
    <mergeCell ref="P3:P6"/>
    <mergeCell ref="K3:K6"/>
    <mergeCell ref="Q3:Q6"/>
    <mergeCell ref="M3:M6"/>
    <mergeCell ref="N3:N6"/>
    <mergeCell ref="O3:O6"/>
    <mergeCell ref="G3:G6"/>
    <mergeCell ref="H3:H6"/>
    <mergeCell ref="I3:I6"/>
    <mergeCell ref="J3:J6"/>
    <mergeCell ref="D57:D58"/>
    <mergeCell ref="D35:D36"/>
    <mergeCell ref="D37:D38"/>
    <mergeCell ref="A7:E8"/>
    <mergeCell ref="D49:D50"/>
    <mergeCell ref="D51:D52"/>
    <mergeCell ref="D53:D54"/>
    <mergeCell ref="D55:D56"/>
    <mergeCell ref="A3:E6"/>
    <mergeCell ref="F3:F6"/>
    <mergeCell ref="A9:A18"/>
    <mergeCell ref="B9:E10"/>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S100" formula="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6" width="9.875" style="3" customWidth="1"/>
    <col min="17" max="16384" width="9" style="3"/>
  </cols>
  <sheetData>
    <row r="1" spans="1:16" ht="14.25">
      <c r="A1" s="18" t="s">
        <v>662</v>
      </c>
    </row>
    <row r="2" spans="1:16">
      <c r="P2" s="46" t="s">
        <v>153</v>
      </c>
    </row>
    <row r="3" spans="1:16" ht="21" customHeight="1">
      <c r="A3" s="238" t="s">
        <v>64</v>
      </c>
      <c r="B3" s="239"/>
      <c r="C3" s="239"/>
      <c r="D3" s="239"/>
      <c r="E3" s="240"/>
      <c r="F3" s="358" t="s">
        <v>130</v>
      </c>
      <c r="G3" s="352" t="s">
        <v>473</v>
      </c>
      <c r="H3" s="355" t="s">
        <v>474</v>
      </c>
      <c r="I3" s="355" t="s">
        <v>475</v>
      </c>
      <c r="J3" s="355" t="s">
        <v>476</v>
      </c>
      <c r="K3" s="355" t="s">
        <v>471</v>
      </c>
      <c r="L3" s="355" t="s">
        <v>477</v>
      </c>
      <c r="M3" s="355" t="s">
        <v>478</v>
      </c>
      <c r="N3" s="355" t="s">
        <v>479</v>
      </c>
      <c r="O3" s="355" t="s">
        <v>472</v>
      </c>
      <c r="P3" s="355" t="s">
        <v>470</v>
      </c>
    </row>
    <row r="4" spans="1:16" ht="17.25" customHeight="1">
      <c r="A4" s="241"/>
      <c r="B4" s="242"/>
      <c r="C4" s="242"/>
      <c r="D4" s="242"/>
      <c r="E4" s="243"/>
      <c r="F4" s="359"/>
      <c r="G4" s="353"/>
      <c r="H4" s="356"/>
      <c r="I4" s="356"/>
      <c r="J4" s="356"/>
      <c r="K4" s="356"/>
      <c r="L4" s="356"/>
      <c r="M4" s="356"/>
      <c r="N4" s="356"/>
      <c r="O4" s="356"/>
      <c r="P4" s="356"/>
    </row>
    <row r="5" spans="1:16" ht="17.25" customHeight="1">
      <c r="A5" s="241"/>
      <c r="B5" s="242"/>
      <c r="C5" s="242"/>
      <c r="D5" s="242"/>
      <c r="E5" s="243"/>
      <c r="F5" s="359"/>
      <c r="G5" s="353"/>
      <c r="H5" s="356"/>
      <c r="I5" s="356"/>
      <c r="J5" s="356"/>
      <c r="K5" s="356"/>
      <c r="L5" s="356"/>
      <c r="M5" s="356"/>
      <c r="N5" s="356"/>
      <c r="O5" s="356"/>
      <c r="P5" s="356"/>
    </row>
    <row r="6" spans="1:16" ht="21" customHeight="1">
      <c r="A6" s="244"/>
      <c r="B6" s="245"/>
      <c r="C6" s="245"/>
      <c r="D6" s="245"/>
      <c r="E6" s="246"/>
      <c r="F6" s="359"/>
      <c r="G6" s="354"/>
      <c r="H6" s="357"/>
      <c r="I6" s="357"/>
      <c r="J6" s="357"/>
      <c r="K6" s="357"/>
      <c r="L6" s="357"/>
      <c r="M6" s="357"/>
      <c r="N6" s="357"/>
      <c r="O6" s="357"/>
      <c r="P6" s="357"/>
    </row>
    <row r="7" spans="1:16" ht="12" customHeight="1">
      <c r="A7" s="158" t="s">
        <v>50</v>
      </c>
      <c r="B7" s="159"/>
      <c r="C7" s="159"/>
      <c r="D7" s="159"/>
      <c r="E7" s="160"/>
      <c r="F7" s="98">
        <v>571</v>
      </c>
      <c r="G7" s="68">
        <f t="shared" ref="G7:P7" si="0">SUM(G9,G11,G13,G15,G17)</f>
        <v>209</v>
      </c>
      <c r="H7" s="41">
        <f t="shared" si="0"/>
        <v>99</v>
      </c>
      <c r="I7" s="41">
        <f t="shared" si="0"/>
        <v>189</v>
      </c>
      <c r="J7" s="41">
        <f t="shared" si="0"/>
        <v>282</v>
      </c>
      <c r="K7" s="41">
        <f t="shared" si="0"/>
        <v>347</v>
      </c>
      <c r="L7" s="41">
        <f t="shared" si="0"/>
        <v>48</v>
      </c>
      <c r="M7" s="41">
        <f t="shared" si="0"/>
        <v>86</v>
      </c>
      <c r="N7" s="41">
        <f t="shared" si="0"/>
        <v>77</v>
      </c>
      <c r="O7" s="41">
        <f t="shared" si="0"/>
        <v>22</v>
      </c>
      <c r="P7" s="41">
        <f t="shared" si="0"/>
        <v>7</v>
      </c>
    </row>
    <row r="8" spans="1:16" ht="12" customHeight="1">
      <c r="A8" s="161"/>
      <c r="B8" s="162"/>
      <c r="C8" s="162"/>
      <c r="D8" s="162"/>
      <c r="E8" s="163"/>
      <c r="F8" s="99"/>
      <c r="G8" s="66">
        <f t="shared" ref="G8:P8" si="1">IF(G7=0,0,G7/$F7)</f>
        <v>0.36602451838879158</v>
      </c>
      <c r="H8" s="37">
        <f t="shared" si="1"/>
        <v>0.1733800350262697</v>
      </c>
      <c r="I8" s="37">
        <f t="shared" si="1"/>
        <v>0.3309982486865149</v>
      </c>
      <c r="J8" s="37">
        <f t="shared" si="1"/>
        <v>0.49387040280210159</v>
      </c>
      <c r="K8" s="37">
        <f t="shared" si="1"/>
        <v>0.60770577933450087</v>
      </c>
      <c r="L8" s="37">
        <f t="shared" si="1"/>
        <v>8.4063047285464099E-2</v>
      </c>
      <c r="M8" s="37">
        <f t="shared" si="1"/>
        <v>0.15061295971978983</v>
      </c>
      <c r="N8" s="37">
        <f t="shared" si="1"/>
        <v>0.13485113835376533</v>
      </c>
      <c r="O8" s="37">
        <f t="shared" si="1"/>
        <v>3.8528896672504379E-2</v>
      </c>
      <c r="P8" s="37">
        <f t="shared" si="1"/>
        <v>1.2259194395796848E-2</v>
      </c>
    </row>
    <row r="9" spans="1:16" ht="12" customHeight="1">
      <c r="A9" s="174" t="s">
        <v>49</v>
      </c>
      <c r="B9" s="232" t="s">
        <v>48</v>
      </c>
      <c r="C9" s="233"/>
      <c r="D9" s="233"/>
      <c r="E9" s="234"/>
      <c r="F9" s="98">
        <v>109</v>
      </c>
      <c r="G9" s="68">
        <v>18</v>
      </c>
      <c r="H9" s="41">
        <v>32</v>
      </c>
      <c r="I9" s="41">
        <v>34</v>
      </c>
      <c r="J9" s="41">
        <v>36</v>
      </c>
      <c r="K9" s="41">
        <v>53</v>
      </c>
      <c r="L9" s="41">
        <v>7</v>
      </c>
      <c r="M9" s="41">
        <v>11</v>
      </c>
      <c r="N9" s="41">
        <v>27</v>
      </c>
      <c r="O9" s="41">
        <v>8</v>
      </c>
      <c r="P9" s="41">
        <v>3</v>
      </c>
    </row>
    <row r="10" spans="1:16" ht="12" customHeight="1">
      <c r="A10" s="175"/>
      <c r="B10" s="235"/>
      <c r="C10" s="236"/>
      <c r="D10" s="236"/>
      <c r="E10" s="237"/>
      <c r="F10" s="99"/>
      <c r="G10" s="66">
        <f t="shared" ref="G10:P10" si="2">IF(G9=0,0,G9/$F9)</f>
        <v>0.16513761467889909</v>
      </c>
      <c r="H10" s="37">
        <f t="shared" si="2"/>
        <v>0.29357798165137616</v>
      </c>
      <c r="I10" s="37">
        <f t="shared" si="2"/>
        <v>0.31192660550458717</v>
      </c>
      <c r="J10" s="37">
        <f t="shared" si="2"/>
        <v>0.33027522935779818</v>
      </c>
      <c r="K10" s="37">
        <f t="shared" si="2"/>
        <v>0.48623853211009177</v>
      </c>
      <c r="L10" s="37">
        <f t="shared" si="2"/>
        <v>6.4220183486238536E-2</v>
      </c>
      <c r="M10" s="37">
        <f t="shared" si="2"/>
        <v>0.10091743119266056</v>
      </c>
      <c r="N10" s="37">
        <f t="shared" si="2"/>
        <v>0.24770642201834864</v>
      </c>
      <c r="O10" s="37">
        <f t="shared" si="2"/>
        <v>7.3394495412844041E-2</v>
      </c>
      <c r="P10" s="37">
        <f t="shared" si="2"/>
        <v>2.7522935779816515E-2</v>
      </c>
    </row>
    <row r="11" spans="1:16" ht="12" customHeight="1">
      <c r="A11" s="175"/>
      <c r="B11" s="232" t="s">
        <v>47</v>
      </c>
      <c r="C11" s="233"/>
      <c r="D11" s="233"/>
      <c r="E11" s="234"/>
      <c r="F11" s="98">
        <v>84</v>
      </c>
      <c r="G11" s="68">
        <v>17</v>
      </c>
      <c r="H11" s="41">
        <v>18</v>
      </c>
      <c r="I11" s="41">
        <v>27</v>
      </c>
      <c r="J11" s="41">
        <v>42</v>
      </c>
      <c r="K11" s="41">
        <v>53</v>
      </c>
      <c r="L11" s="41">
        <v>9</v>
      </c>
      <c r="M11" s="41">
        <v>8</v>
      </c>
      <c r="N11" s="41">
        <v>13</v>
      </c>
      <c r="O11" s="41">
        <v>1</v>
      </c>
      <c r="P11" s="41">
        <v>2</v>
      </c>
    </row>
    <row r="12" spans="1:16" ht="12" customHeight="1">
      <c r="A12" s="175"/>
      <c r="B12" s="235"/>
      <c r="C12" s="236"/>
      <c r="D12" s="236"/>
      <c r="E12" s="237"/>
      <c r="F12" s="99"/>
      <c r="G12" s="66">
        <f t="shared" ref="G12:P12" si="3">IF(G11=0,0,G11/$F11)</f>
        <v>0.20238095238095238</v>
      </c>
      <c r="H12" s="37">
        <f t="shared" si="3"/>
        <v>0.21428571428571427</v>
      </c>
      <c r="I12" s="37">
        <f t="shared" si="3"/>
        <v>0.32142857142857145</v>
      </c>
      <c r="J12" s="37">
        <f t="shared" si="3"/>
        <v>0.5</v>
      </c>
      <c r="K12" s="37">
        <f t="shared" si="3"/>
        <v>0.63095238095238093</v>
      </c>
      <c r="L12" s="37">
        <f t="shared" si="3"/>
        <v>0.10714285714285714</v>
      </c>
      <c r="M12" s="37">
        <f t="shared" si="3"/>
        <v>9.5238095238095233E-2</v>
      </c>
      <c r="N12" s="37">
        <f t="shared" si="3"/>
        <v>0.15476190476190477</v>
      </c>
      <c r="O12" s="37">
        <f t="shared" si="3"/>
        <v>1.1904761904761904E-2</v>
      </c>
      <c r="P12" s="37">
        <f t="shared" si="3"/>
        <v>2.3809523809523808E-2</v>
      </c>
    </row>
    <row r="13" spans="1:16" ht="12" customHeight="1">
      <c r="A13" s="175"/>
      <c r="B13" s="232" t="s">
        <v>46</v>
      </c>
      <c r="C13" s="233"/>
      <c r="D13" s="233"/>
      <c r="E13" s="234"/>
      <c r="F13" s="98">
        <v>152</v>
      </c>
      <c r="G13" s="68">
        <v>52</v>
      </c>
      <c r="H13" s="41">
        <v>20</v>
      </c>
      <c r="I13" s="41">
        <v>52</v>
      </c>
      <c r="J13" s="41">
        <v>75</v>
      </c>
      <c r="K13" s="41">
        <v>93</v>
      </c>
      <c r="L13" s="41">
        <v>12</v>
      </c>
      <c r="M13" s="41">
        <v>22</v>
      </c>
      <c r="N13" s="41">
        <v>16</v>
      </c>
      <c r="O13" s="41">
        <v>7</v>
      </c>
      <c r="P13" s="41">
        <v>0</v>
      </c>
    </row>
    <row r="14" spans="1:16" ht="12" customHeight="1">
      <c r="A14" s="175"/>
      <c r="B14" s="235"/>
      <c r="C14" s="236"/>
      <c r="D14" s="236"/>
      <c r="E14" s="237"/>
      <c r="F14" s="99"/>
      <c r="G14" s="66">
        <f t="shared" ref="G14:P14" si="4">IF(G13=0,0,G13/$F13)</f>
        <v>0.34210526315789475</v>
      </c>
      <c r="H14" s="37">
        <f t="shared" si="4"/>
        <v>0.13157894736842105</v>
      </c>
      <c r="I14" s="37">
        <f t="shared" si="4"/>
        <v>0.34210526315789475</v>
      </c>
      <c r="J14" s="37">
        <f t="shared" si="4"/>
        <v>0.49342105263157893</v>
      </c>
      <c r="K14" s="37">
        <f t="shared" si="4"/>
        <v>0.61184210526315785</v>
      </c>
      <c r="L14" s="37">
        <f t="shared" si="4"/>
        <v>7.8947368421052627E-2</v>
      </c>
      <c r="M14" s="37">
        <f t="shared" si="4"/>
        <v>0.14473684210526316</v>
      </c>
      <c r="N14" s="37">
        <f t="shared" si="4"/>
        <v>0.10526315789473684</v>
      </c>
      <c r="O14" s="37">
        <f t="shared" si="4"/>
        <v>4.6052631578947366E-2</v>
      </c>
      <c r="P14" s="37">
        <f t="shared" si="4"/>
        <v>0</v>
      </c>
    </row>
    <row r="15" spans="1:16" ht="12" customHeight="1">
      <c r="A15" s="175"/>
      <c r="B15" s="232" t="s">
        <v>45</v>
      </c>
      <c r="C15" s="233"/>
      <c r="D15" s="233"/>
      <c r="E15" s="234"/>
      <c r="F15" s="98">
        <v>58</v>
      </c>
      <c r="G15" s="68">
        <v>31</v>
      </c>
      <c r="H15" s="41">
        <v>4</v>
      </c>
      <c r="I15" s="41">
        <v>16</v>
      </c>
      <c r="J15" s="41">
        <v>27</v>
      </c>
      <c r="K15" s="41">
        <v>34</v>
      </c>
      <c r="L15" s="41">
        <v>1</v>
      </c>
      <c r="M15" s="41">
        <v>13</v>
      </c>
      <c r="N15" s="41">
        <v>5</v>
      </c>
      <c r="O15" s="41">
        <v>3</v>
      </c>
      <c r="P15" s="41">
        <v>0</v>
      </c>
    </row>
    <row r="16" spans="1:16" ht="12" customHeight="1">
      <c r="A16" s="175"/>
      <c r="B16" s="235"/>
      <c r="C16" s="236"/>
      <c r="D16" s="236"/>
      <c r="E16" s="237"/>
      <c r="F16" s="99"/>
      <c r="G16" s="66">
        <f t="shared" ref="G16:P16" si="5">IF(G15=0,0,G15/$F15)</f>
        <v>0.53448275862068961</v>
      </c>
      <c r="H16" s="37">
        <f t="shared" si="5"/>
        <v>6.8965517241379309E-2</v>
      </c>
      <c r="I16" s="37">
        <f t="shared" si="5"/>
        <v>0.27586206896551724</v>
      </c>
      <c r="J16" s="37">
        <f t="shared" si="5"/>
        <v>0.46551724137931033</v>
      </c>
      <c r="K16" s="37">
        <f t="shared" si="5"/>
        <v>0.58620689655172409</v>
      </c>
      <c r="L16" s="37">
        <f t="shared" si="5"/>
        <v>1.7241379310344827E-2</v>
      </c>
      <c r="M16" s="37">
        <f t="shared" si="5"/>
        <v>0.22413793103448276</v>
      </c>
      <c r="N16" s="37">
        <f t="shared" si="5"/>
        <v>8.6206896551724144E-2</v>
      </c>
      <c r="O16" s="37">
        <f t="shared" si="5"/>
        <v>5.1724137931034482E-2</v>
      </c>
      <c r="P16" s="37">
        <f t="shared" si="5"/>
        <v>0</v>
      </c>
    </row>
    <row r="17" spans="1:16" ht="12" customHeight="1">
      <c r="A17" s="175"/>
      <c r="B17" s="232" t="s">
        <v>44</v>
      </c>
      <c r="C17" s="233"/>
      <c r="D17" s="233"/>
      <c r="E17" s="234"/>
      <c r="F17" s="98">
        <v>168</v>
      </c>
      <c r="G17" s="68">
        <v>91</v>
      </c>
      <c r="H17" s="41">
        <v>25</v>
      </c>
      <c r="I17" s="41">
        <v>60</v>
      </c>
      <c r="J17" s="41">
        <v>102</v>
      </c>
      <c r="K17" s="41">
        <v>114</v>
      </c>
      <c r="L17" s="41">
        <v>19</v>
      </c>
      <c r="M17" s="41">
        <v>32</v>
      </c>
      <c r="N17" s="41">
        <v>16</v>
      </c>
      <c r="O17" s="41">
        <v>3</v>
      </c>
      <c r="P17" s="41">
        <v>2</v>
      </c>
    </row>
    <row r="18" spans="1:16" ht="12" customHeight="1">
      <c r="A18" s="176"/>
      <c r="B18" s="235"/>
      <c r="C18" s="236"/>
      <c r="D18" s="236"/>
      <c r="E18" s="237"/>
      <c r="F18" s="99"/>
      <c r="G18" s="66">
        <f t="shared" ref="G18:P18" si="6">IF(G17=0,0,G17/$F17)</f>
        <v>0.54166666666666663</v>
      </c>
      <c r="H18" s="37">
        <f t="shared" si="6"/>
        <v>0.14880952380952381</v>
      </c>
      <c r="I18" s="37">
        <f t="shared" si="6"/>
        <v>0.35714285714285715</v>
      </c>
      <c r="J18" s="37">
        <f t="shared" si="6"/>
        <v>0.6071428571428571</v>
      </c>
      <c r="K18" s="37">
        <f t="shared" si="6"/>
        <v>0.6785714285714286</v>
      </c>
      <c r="L18" s="37">
        <f t="shared" si="6"/>
        <v>0.1130952380952381</v>
      </c>
      <c r="M18" s="37">
        <f t="shared" si="6"/>
        <v>0.19047619047619047</v>
      </c>
      <c r="N18" s="37">
        <f t="shared" si="6"/>
        <v>9.5238095238095233E-2</v>
      </c>
      <c r="O18" s="37">
        <f t="shared" si="6"/>
        <v>1.7857142857142856E-2</v>
      </c>
      <c r="P18" s="37">
        <f t="shared" si="6"/>
        <v>1.1904761904761904E-2</v>
      </c>
    </row>
    <row r="19" spans="1:16" ht="12" customHeight="1">
      <c r="A19" s="171" t="s">
        <v>43</v>
      </c>
      <c r="B19" s="171" t="s">
        <v>42</v>
      </c>
      <c r="C19" s="43"/>
      <c r="D19" s="219" t="s">
        <v>16</v>
      </c>
      <c r="E19" s="42"/>
      <c r="F19" s="98">
        <v>167</v>
      </c>
      <c r="G19" s="68">
        <f t="shared" ref="G19:P19" si="7">SUM(G21,G23,G25,G27,G29,G31,G33,G35,G37,G39,G41,G43,G45,G47,G49,G51,G53,G55,G57,G59,G61,G63,G65,G67)</f>
        <v>66</v>
      </c>
      <c r="H19" s="41">
        <f t="shared" si="7"/>
        <v>18</v>
      </c>
      <c r="I19" s="41">
        <f t="shared" si="7"/>
        <v>47</v>
      </c>
      <c r="J19" s="41">
        <f t="shared" si="7"/>
        <v>90</v>
      </c>
      <c r="K19" s="41">
        <f t="shared" si="7"/>
        <v>102</v>
      </c>
      <c r="L19" s="41">
        <f t="shared" si="7"/>
        <v>12</v>
      </c>
      <c r="M19" s="41">
        <f t="shared" si="7"/>
        <v>23</v>
      </c>
      <c r="N19" s="41">
        <f t="shared" si="7"/>
        <v>19</v>
      </c>
      <c r="O19" s="41">
        <f t="shared" si="7"/>
        <v>6</v>
      </c>
      <c r="P19" s="41">
        <f t="shared" si="7"/>
        <v>0</v>
      </c>
    </row>
    <row r="20" spans="1:16" ht="12" customHeight="1">
      <c r="A20" s="172"/>
      <c r="B20" s="172"/>
      <c r="C20" s="40"/>
      <c r="D20" s="220"/>
      <c r="E20" s="39"/>
      <c r="F20" s="99"/>
      <c r="G20" s="66">
        <f t="shared" ref="G20:P20" si="8">IF(G19=0,0,G19/$F19)</f>
        <v>0.39520958083832336</v>
      </c>
      <c r="H20" s="37">
        <f t="shared" si="8"/>
        <v>0.10778443113772455</v>
      </c>
      <c r="I20" s="37">
        <f t="shared" si="8"/>
        <v>0.28143712574850299</v>
      </c>
      <c r="J20" s="37">
        <f t="shared" si="8"/>
        <v>0.53892215568862278</v>
      </c>
      <c r="K20" s="37">
        <f t="shared" si="8"/>
        <v>0.6107784431137725</v>
      </c>
      <c r="L20" s="37">
        <f t="shared" si="8"/>
        <v>7.1856287425149698E-2</v>
      </c>
      <c r="M20" s="37">
        <f t="shared" si="8"/>
        <v>0.1377245508982036</v>
      </c>
      <c r="N20" s="37">
        <f t="shared" si="8"/>
        <v>0.11377245508982035</v>
      </c>
      <c r="O20" s="37">
        <f t="shared" si="8"/>
        <v>3.5928143712574849E-2</v>
      </c>
      <c r="P20" s="37">
        <f t="shared" si="8"/>
        <v>0</v>
      </c>
    </row>
    <row r="21" spans="1:16" ht="12" customHeight="1">
      <c r="A21" s="172"/>
      <c r="B21" s="172"/>
      <c r="C21" s="43"/>
      <c r="D21" s="219" t="s">
        <v>41</v>
      </c>
      <c r="E21" s="42"/>
      <c r="F21" s="98">
        <v>22</v>
      </c>
      <c r="G21" s="68">
        <v>6</v>
      </c>
      <c r="H21" s="41">
        <v>6</v>
      </c>
      <c r="I21" s="41">
        <v>9</v>
      </c>
      <c r="J21" s="41">
        <v>7</v>
      </c>
      <c r="K21" s="41">
        <v>15</v>
      </c>
      <c r="L21" s="41">
        <v>1</v>
      </c>
      <c r="M21" s="41">
        <v>2</v>
      </c>
      <c r="N21" s="41">
        <v>5</v>
      </c>
      <c r="O21" s="41">
        <v>0</v>
      </c>
      <c r="P21" s="41">
        <v>0</v>
      </c>
    </row>
    <row r="22" spans="1:16" ht="12" customHeight="1">
      <c r="A22" s="172"/>
      <c r="B22" s="172"/>
      <c r="C22" s="40"/>
      <c r="D22" s="220"/>
      <c r="E22" s="39"/>
      <c r="F22" s="99"/>
      <c r="G22" s="66">
        <f t="shared" ref="G22:P22" si="9">IF(G21=0,0,G21/$F21)</f>
        <v>0.27272727272727271</v>
      </c>
      <c r="H22" s="37">
        <f t="shared" si="9"/>
        <v>0.27272727272727271</v>
      </c>
      <c r="I22" s="37">
        <f t="shared" si="9"/>
        <v>0.40909090909090912</v>
      </c>
      <c r="J22" s="37">
        <f t="shared" si="9"/>
        <v>0.31818181818181818</v>
      </c>
      <c r="K22" s="37">
        <f t="shared" si="9"/>
        <v>0.68181818181818177</v>
      </c>
      <c r="L22" s="37">
        <f t="shared" si="9"/>
        <v>4.5454545454545456E-2</v>
      </c>
      <c r="M22" s="37">
        <f t="shared" si="9"/>
        <v>9.0909090909090912E-2</v>
      </c>
      <c r="N22" s="37">
        <f t="shared" si="9"/>
        <v>0.22727272727272727</v>
      </c>
      <c r="O22" s="37">
        <f t="shared" si="9"/>
        <v>0</v>
      </c>
      <c r="P22" s="37">
        <f t="shared" si="9"/>
        <v>0</v>
      </c>
    </row>
    <row r="23" spans="1:16" ht="12" customHeight="1">
      <c r="A23" s="172"/>
      <c r="B23" s="172"/>
      <c r="C23" s="43"/>
      <c r="D23" s="225" t="s">
        <v>40</v>
      </c>
      <c r="E23" s="117"/>
      <c r="F23" s="98">
        <v>0</v>
      </c>
      <c r="G23" s="105">
        <v>0</v>
      </c>
      <c r="H23" s="106">
        <v>0</v>
      </c>
      <c r="I23" s="41">
        <v>0</v>
      </c>
      <c r="J23" s="41">
        <v>0</v>
      </c>
      <c r="K23" s="41">
        <v>0</v>
      </c>
      <c r="L23" s="41">
        <v>0</v>
      </c>
      <c r="M23" s="41">
        <v>0</v>
      </c>
      <c r="N23" s="41">
        <v>0</v>
      </c>
      <c r="O23" s="41">
        <v>0</v>
      </c>
      <c r="P23" s="41">
        <v>0</v>
      </c>
    </row>
    <row r="24" spans="1:16" ht="12" customHeight="1">
      <c r="A24" s="172"/>
      <c r="B24" s="172"/>
      <c r="C24" s="40"/>
      <c r="D24" s="226"/>
      <c r="E24" s="118"/>
      <c r="F24" s="99"/>
      <c r="G24" s="108">
        <f t="shared" ref="G24:P24" si="10">IF(G23=0,0,G23/$F23)</f>
        <v>0</v>
      </c>
      <c r="H24" s="109">
        <f t="shared" si="10"/>
        <v>0</v>
      </c>
      <c r="I24" s="37">
        <f t="shared" si="10"/>
        <v>0</v>
      </c>
      <c r="J24" s="37">
        <f t="shared" si="10"/>
        <v>0</v>
      </c>
      <c r="K24" s="37">
        <f t="shared" si="10"/>
        <v>0</v>
      </c>
      <c r="L24" s="37">
        <f t="shared" si="10"/>
        <v>0</v>
      </c>
      <c r="M24" s="37">
        <f t="shared" si="10"/>
        <v>0</v>
      </c>
      <c r="N24" s="37">
        <f t="shared" si="10"/>
        <v>0</v>
      </c>
      <c r="O24" s="37">
        <f t="shared" si="10"/>
        <v>0</v>
      </c>
      <c r="P24" s="37">
        <f t="shared" si="10"/>
        <v>0</v>
      </c>
    </row>
    <row r="25" spans="1:16" ht="12" customHeight="1">
      <c r="A25" s="172"/>
      <c r="B25" s="172"/>
      <c r="C25" s="43"/>
      <c r="D25" s="225" t="s">
        <v>39</v>
      </c>
      <c r="E25" s="117"/>
      <c r="F25" s="98">
        <v>14</v>
      </c>
      <c r="G25" s="105">
        <v>3</v>
      </c>
      <c r="H25" s="106">
        <v>3</v>
      </c>
      <c r="I25" s="41">
        <v>5</v>
      </c>
      <c r="J25" s="41">
        <v>8</v>
      </c>
      <c r="K25" s="41">
        <v>6</v>
      </c>
      <c r="L25" s="41">
        <v>0</v>
      </c>
      <c r="M25" s="41">
        <v>3</v>
      </c>
      <c r="N25" s="41">
        <v>1</v>
      </c>
      <c r="O25" s="41">
        <v>0</v>
      </c>
      <c r="P25" s="41">
        <v>0</v>
      </c>
    </row>
    <row r="26" spans="1:16" ht="12" customHeight="1">
      <c r="A26" s="172"/>
      <c r="B26" s="172"/>
      <c r="C26" s="40"/>
      <c r="D26" s="226"/>
      <c r="E26" s="118"/>
      <c r="F26" s="99"/>
      <c r="G26" s="108">
        <f t="shared" ref="G26:P26" si="11">IF(G25=0,0,G25/$F25)</f>
        <v>0.21428571428571427</v>
      </c>
      <c r="H26" s="109">
        <f>IF(H25=0,0,H25/$F25)</f>
        <v>0.21428571428571427</v>
      </c>
      <c r="I26" s="37">
        <f>IF(I25=0,0,I25/$F25)</f>
        <v>0.35714285714285715</v>
      </c>
      <c r="J26" s="37">
        <f t="shared" si="11"/>
        <v>0.5714285714285714</v>
      </c>
      <c r="K26" s="37">
        <f t="shared" si="11"/>
        <v>0.42857142857142855</v>
      </c>
      <c r="L26" s="37">
        <f t="shared" si="11"/>
        <v>0</v>
      </c>
      <c r="M26" s="37">
        <f t="shared" si="11"/>
        <v>0.21428571428571427</v>
      </c>
      <c r="N26" s="37">
        <f t="shared" si="11"/>
        <v>7.1428571428571425E-2</v>
      </c>
      <c r="O26" s="37">
        <f t="shared" si="11"/>
        <v>0</v>
      </c>
      <c r="P26" s="37">
        <f t="shared" si="11"/>
        <v>0</v>
      </c>
    </row>
    <row r="27" spans="1:16" ht="12" customHeight="1">
      <c r="A27" s="172"/>
      <c r="B27" s="172"/>
      <c r="C27" s="43"/>
      <c r="D27" s="219" t="s">
        <v>38</v>
      </c>
      <c r="E27" s="42"/>
      <c r="F27" s="98">
        <v>1</v>
      </c>
      <c r="G27" s="68">
        <v>0</v>
      </c>
      <c r="H27" s="41">
        <v>0</v>
      </c>
      <c r="I27" s="41">
        <v>0</v>
      </c>
      <c r="J27" s="41">
        <v>1</v>
      </c>
      <c r="K27" s="41">
        <v>1</v>
      </c>
      <c r="L27" s="41">
        <v>0</v>
      </c>
      <c r="M27" s="41">
        <v>0</v>
      </c>
      <c r="N27" s="41">
        <v>0</v>
      </c>
      <c r="O27" s="41">
        <v>1</v>
      </c>
      <c r="P27" s="41">
        <v>0</v>
      </c>
    </row>
    <row r="28" spans="1:16" ht="12" customHeight="1">
      <c r="A28" s="172"/>
      <c r="B28" s="172"/>
      <c r="C28" s="40"/>
      <c r="D28" s="220"/>
      <c r="E28" s="39"/>
      <c r="F28" s="99"/>
      <c r="G28" s="66">
        <f t="shared" ref="G28:P28" si="12">IF(G27=0,0,G27/$F27)</f>
        <v>0</v>
      </c>
      <c r="H28" s="37">
        <f t="shared" si="12"/>
        <v>0</v>
      </c>
      <c r="I28" s="37">
        <f t="shared" si="12"/>
        <v>0</v>
      </c>
      <c r="J28" s="37">
        <f t="shared" si="12"/>
        <v>1</v>
      </c>
      <c r="K28" s="37">
        <f t="shared" si="12"/>
        <v>1</v>
      </c>
      <c r="L28" s="37">
        <f t="shared" si="12"/>
        <v>0</v>
      </c>
      <c r="M28" s="37">
        <f t="shared" si="12"/>
        <v>0</v>
      </c>
      <c r="N28" s="37">
        <f t="shared" si="12"/>
        <v>0</v>
      </c>
      <c r="O28" s="37">
        <f t="shared" si="12"/>
        <v>1</v>
      </c>
      <c r="P28" s="37">
        <f t="shared" si="12"/>
        <v>0</v>
      </c>
    </row>
    <row r="29" spans="1:16" ht="12" customHeight="1">
      <c r="A29" s="172"/>
      <c r="B29" s="172"/>
      <c r="C29" s="43"/>
      <c r="D29" s="219" t="s">
        <v>37</v>
      </c>
      <c r="E29" s="42"/>
      <c r="F29" s="98">
        <v>4</v>
      </c>
      <c r="G29" s="68">
        <v>1</v>
      </c>
      <c r="H29" s="41">
        <v>0</v>
      </c>
      <c r="I29" s="41">
        <v>1</v>
      </c>
      <c r="J29" s="41">
        <v>3</v>
      </c>
      <c r="K29" s="41">
        <v>3</v>
      </c>
      <c r="L29" s="41">
        <v>1</v>
      </c>
      <c r="M29" s="41">
        <v>0</v>
      </c>
      <c r="N29" s="41">
        <v>0</v>
      </c>
      <c r="O29" s="41">
        <v>0</v>
      </c>
      <c r="P29" s="41">
        <v>0</v>
      </c>
    </row>
    <row r="30" spans="1:16" ht="12" customHeight="1">
      <c r="A30" s="172"/>
      <c r="B30" s="172"/>
      <c r="C30" s="40"/>
      <c r="D30" s="220"/>
      <c r="E30" s="39"/>
      <c r="F30" s="99"/>
      <c r="G30" s="66">
        <f t="shared" ref="G30:P30" si="13">IF(G29=0,0,G29/$F29)</f>
        <v>0.25</v>
      </c>
      <c r="H30" s="37">
        <f t="shared" si="13"/>
        <v>0</v>
      </c>
      <c r="I30" s="37">
        <f t="shared" si="13"/>
        <v>0.25</v>
      </c>
      <c r="J30" s="37">
        <f t="shared" si="13"/>
        <v>0.75</v>
      </c>
      <c r="K30" s="37">
        <f t="shared" si="13"/>
        <v>0.75</v>
      </c>
      <c r="L30" s="37">
        <f t="shared" si="13"/>
        <v>0.25</v>
      </c>
      <c r="M30" s="37">
        <f t="shared" si="13"/>
        <v>0</v>
      </c>
      <c r="N30" s="37">
        <f t="shared" si="13"/>
        <v>0</v>
      </c>
      <c r="O30" s="37">
        <f t="shared" si="13"/>
        <v>0</v>
      </c>
      <c r="P30" s="37">
        <f t="shared" si="13"/>
        <v>0</v>
      </c>
    </row>
    <row r="31" spans="1:16" ht="12" customHeight="1">
      <c r="A31" s="172"/>
      <c r="B31" s="172"/>
      <c r="C31" s="43"/>
      <c r="D31" s="219" t="s">
        <v>36</v>
      </c>
      <c r="E31" s="42"/>
      <c r="F31" s="98">
        <v>1</v>
      </c>
      <c r="G31" s="68">
        <v>0</v>
      </c>
      <c r="H31" s="41">
        <v>1</v>
      </c>
      <c r="I31" s="41">
        <v>1</v>
      </c>
      <c r="J31" s="41">
        <v>0</v>
      </c>
      <c r="K31" s="41">
        <v>0</v>
      </c>
      <c r="L31" s="41">
        <v>0</v>
      </c>
      <c r="M31" s="41">
        <v>0</v>
      </c>
      <c r="N31" s="41">
        <v>0</v>
      </c>
      <c r="O31" s="41">
        <v>0</v>
      </c>
      <c r="P31" s="41">
        <v>0</v>
      </c>
    </row>
    <row r="32" spans="1:16" ht="12" customHeight="1">
      <c r="A32" s="172"/>
      <c r="B32" s="172"/>
      <c r="C32" s="40"/>
      <c r="D32" s="220"/>
      <c r="E32" s="39"/>
      <c r="F32" s="99"/>
      <c r="G32" s="66">
        <f t="shared" ref="G32:P32" si="14">IF(G31=0,0,G31/$F31)</f>
        <v>0</v>
      </c>
      <c r="H32" s="37">
        <f t="shared" si="14"/>
        <v>1</v>
      </c>
      <c r="I32" s="37">
        <f t="shared" si="14"/>
        <v>1</v>
      </c>
      <c r="J32" s="37">
        <f t="shared" si="14"/>
        <v>0</v>
      </c>
      <c r="K32" s="37">
        <f t="shared" si="14"/>
        <v>0</v>
      </c>
      <c r="L32" s="37">
        <f t="shared" si="14"/>
        <v>0</v>
      </c>
      <c r="M32" s="37">
        <f t="shared" si="14"/>
        <v>0</v>
      </c>
      <c r="N32" s="37">
        <f t="shared" si="14"/>
        <v>0</v>
      </c>
      <c r="O32" s="37">
        <f t="shared" si="14"/>
        <v>0</v>
      </c>
      <c r="P32" s="37">
        <f t="shared" si="14"/>
        <v>0</v>
      </c>
    </row>
    <row r="33" spans="1:16" ht="12" customHeight="1">
      <c r="A33" s="172"/>
      <c r="B33" s="172"/>
      <c r="C33" s="43"/>
      <c r="D33" s="219" t="s">
        <v>35</v>
      </c>
      <c r="E33" s="42"/>
      <c r="F33" s="98">
        <v>4</v>
      </c>
      <c r="G33" s="68">
        <v>2</v>
      </c>
      <c r="H33" s="41">
        <v>0</v>
      </c>
      <c r="I33" s="41">
        <v>2</v>
      </c>
      <c r="J33" s="41">
        <v>3</v>
      </c>
      <c r="K33" s="41">
        <v>4</v>
      </c>
      <c r="L33" s="41">
        <v>0</v>
      </c>
      <c r="M33" s="41">
        <v>1</v>
      </c>
      <c r="N33" s="41">
        <v>0</v>
      </c>
      <c r="O33" s="41">
        <v>0</v>
      </c>
      <c r="P33" s="41">
        <v>0</v>
      </c>
    </row>
    <row r="34" spans="1:16" ht="12" customHeight="1">
      <c r="A34" s="172"/>
      <c r="B34" s="172"/>
      <c r="C34" s="40"/>
      <c r="D34" s="220"/>
      <c r="E34" s="39"/>
      <c r="F34" s="99"/>
      <c r="G34" s="66">
        <f t="shared" ref="G34:P34" si="15">IF(G33=0,0,G33/$F33)</f>
        <v>0.5</v>
      </c>
      <c r="H34" s="37">
        <f t="shared" si="15"/>
        <v>0</v>
      </c>
      <c r="I34" s="37">
        <f t="shared" si="15"/>
        <v>0.5</v>
      </c>
      <c r="J34" s="37">
        <f t="shared" si="15"/>
        <v>0.75</v>
      </c>
      <c r="K34" s="37">
        <f t="shared" si="15"/>
        <v>1</v>
      </c>
      <c r="L34" s="37">
        <f t="shared" si="15"/>
        <v>0</v>
      </c>
      <c r="M34" s="37">
        <f t="shared" si="15"/>
        <v>0.25</v>
      </c>
      <c r="N34" s="37">
        <f t="shared" si="15"/>
        <v>0</v>
      </c>
      <c r="O34" s="37">
        <f t="shared" si="15"/>
        <v>0</v>
      </c>
      <c r="P34" s="37">
        <f t="shared" si="15"/>
        <v>0</v>
      </c>
    </row>
    <row r="35" spans="1:16" ht="12" customHeight="1">
      <c r="A35" s="172"/>
      <c r="B35" s="172"/>
      <c r="C35" s="43"/>
      <c r="D35" s="219" t="s">
        <v>34</v>
      </c>
      <c r="E35" s="42"/>
      <c r="F35" s="98">
        <v>7</v>
      </c>
      <c r="G35" s="68">
        <v>1</v>
      </c>
      <c r="H35" s="41">
        <v>0</v>
      </c>
      <c r="I35" s="41">
        <v>1</v>
      </c>
      <c r="J35" s="41">
        <v>3</v>
      </c>
      <c r="K35" s="41">
        <v>6</v>
      </c>
      <c r="L35" s="41">
        <v>2</v>
      </c>
      <c r="M35" s="41">
        <v>0</v>
      </c>
      <c r="N35" s="41">
        <v>1</v>
      </c>
      <c r="O35" s="41">
        <v>0</v>
      </c>
      <c r="P35" s="41">
        <v>0</v>
      </c>
    </row>
    <row r="36" spans="1:16" ht="12" customHeight="1">
      <c r="A36" s="172"/>
      <c r="B36" s="172"/>
      <c r="C36" s="40"/>
      <c r="D36" s="220"/>
      <c r="E36" s="39"/>
      <c r="F36" s="99"/>
      <c r="G36" s="66">
        <f t="shared" ref="G36:P36" si="16">IF(G35=0,0,G35/$F35)</f>
        <v>0.14285714285714285</v>
      </c>
      <c r="H36" s="37">
        <f t="shared" si="16"/>
        <v>0</v>
      </c>
      <c r="I36" s="37">
        <f t="shared" si="16"/>
        <v>0.14285714285714285</v>
      </c>
      <c r="J36" s="37">
        <f t="shared" si="16"/>
        <v>0.42857142857142855</v>
      </c>
      <c r="K36" s="37">
        <f t="shared" si="16"/>
        <v>0.8571428571428571</v>
      </c>
      <c r="L36" s="37">
        <f t="shared" si="16"/>
        <v>0.2857142857142857</v>
      </c>
      <c r="M36" s="37">
        <f t="shared" si="16"/>
        <v>0</v>
      </c>
      <c r="N36" s="37">
        <f t="shared" si="16"/>
        <v>0.14285714285714285</v>
      </c>
      <c r="O36" s="37">
        <f t="shared" si="16"/>
        <v>0</v>
      </c>
      <c r="P36" s="37">
        <f t="shared" si="16"/>
        <v>0</v>
      </c>
    </row>
    <row r="37" spans="1:16" ht="12" customHeight="1">
      <c r="A37" s="172"/>
      <c r="B37" s="172"/>
      <c r="C37" s="43"/>
      <c r="D37" s="219" t="s">
        <v>33</v>
      </c>
      <c r="E37" s="42"/>
      <c r="F37" s="98">
        <v>0</v>
      </c>
      <c r="G37" s="68">
        <v>0</v>
      </c>
      <c r="H37" s="41">
        <v>0</v>
      </c>
      <c r="I37" s="41">
        <v>0</v>
      </c>
      <c r="J37" s="41">
        <v>0</v>
      </c>
      <c r="K37" s="41">
        <v>0</v>
      </c>
      <c r="L37" s="41">
        <v>0</v>
      </c>
      <c r="M37" s="41">
        <v>0</v>
      </c>
      <c r="N37" s="41">
        <v>0</v>
      </c>
      <c r="O37" s="41">
        <v>0</v>
      </c>
      <c r="P37" s="41">
        <v>0</v>
      </c>
    </row>
    <row r="38" spans="1:16" ht="12" customHeight="1">
      <c r="A38" s="172"/>
      <c r="B38" s="172"/>
      <c r="C38" s="40"/>
      <c r="D38" s="220"/>
      <c r="E38" s="39"/>
      <c r="F38" s="99"/>
      <c r="G38" s="66">
        <f t="shared" ref="G38:P38" si="17">IF(G37=0,0,G37/$F37)</f>
        <v>0</v>
      </c>
      <c r="H38" s="37">
        <f t="shared" si="17"/>
        <v>0</v>
      </c>
      <c r="I38" s="37">
        <f t="shared" si="17"/>
        <v>0</v>
      </c>
      <c r="J38" s="37">
        <f t="shared" si="17"/>
        <v>0</v>
      </c>
      <c r="K38" s="37">
        <f t="shared" si="17"/>
        <v>0</v>
      </c>
      <c r="L38" s="37">
        <f t="shared" si="17"/>
        <v>0</v>
      </c>
      <c r="M38" s="37">
        <f t="shared" si="17"/>
        <v>0</v>
      </c>
      <c r="N38" s="37">
        <f t="shared" si="17"/>
        <v>0</v>
      </c>
      <c r="O38" s="37">
        <f t="shared" si="17"/>
        <v>0</v>
      </c>
      <c r="P38" s="37">
        <f t="shared" si="17"/>
        <v>0</v>
      </c>
    </row>
    <row r="39" spans="1:16" ht="12" customHeight="1">
      <c r="A39" s="172"/>
      <c r="B39" s="172"/>
      <c r="C39" s="43"/>
      <c r="D39" s="219" t="s">
        <v>32</v>
      </c>
      <c r="E39" s="42"/>
      <c r="F39" s="98">
        <v>5</v>
      </c>
      <c r="G39" s="68">
        <v>1</v>
      </c>
      <c r="H39" s="41">
        <v>1</v>
      </c>
      <c r="I39" s="41">
        <v>3</v>
      </c>
      <c r="J39" s="41">
        <v>4</v>
      </c>
      <c r="K39" s="41">
        <v>3</v>
      </c>
      <c r="L39" s="41">
        <v>1</v>
      </c>
      <c r="M39" s="41">
        <v>1</v>
      </c>
      <c r="N39" s="41">
        <v>0</v>
      </c>
      <c r="O39" s="41">
        <v>0</v>
      </c>
      <c r="P39" s="41">
        <v>0</v>
      </c>
    </row>
    <row r="40" spans="1:16" ht="12" customHeight="1">
      <c r="A40" s="172"/>
      <c r="B40" s="172"/>
      <c r="C40" s="40"/>
      <c r="D40" s="220"/>
      <c r="E40" s="39"/>
      <c r="F40" s="99"/>
      <c r="G40" s="66">
        <f t="shared" ref="G40:P40" si="18">IF(G39=0,0,G39/$F39)</f>
        <v>0.2</v>
      </c>
      <c r="H40" s="37">
        <f t="shared" si="18"/>
        <v>0.2</v>
      </c>
      <c r="I40" s="37">
        <f t="shared" si="18"/>
        <v>0.6</v>
      </c>
      <c r="J40" s="37">
        <f t="shared" si="18"/>
        <v>0.8</v>
      </c>
      <c r="K40" s="37">
        <f t="shared" si="18"/>
        <v>0.6</v>
      </c>
      <c r="L40" s="37">
        <f t="shared" si="18"/>
        <v>0.2</v>
      </c>
      <c r="M40" s="37">
        <f t="shared" si="18"/>
        <v>0.2</v>
      </c>
      <c r="N40" s="37">
        <f t="shared" si="18"/>
        <v>0</v>
      </c>
      <c r="O40" s="37">
        <f t="shared" si="18"/>
        <v>0</v>
      </c>
      <c r="P40" s="37">
        <f t="shared" si="18"/>
        <v>0</v>
      </c>
    </row>
    <row r="41" spans="1:16" ht="12" customHeight="1">
      <c r="A41" s="172"/>
      <c r="B41" s="172"/>
      <c r="C41" s="43"/>
      <c r="D41" s="219" t="s">
        <v>31</v>
      </c>
      <c r="E41" s="42"/>
      <c r="F41" s="98">
        <v>0</v>
      </c>
      <c r="G41" s="68">
        <v>0</v>
      </c>
      <c r="H41" s="41">
        <v>0</v>
      </c>
      <c r="I41" s="41">
        <v>0</v>
      </c>
      <c r="J41" s="41">
        <v>0</v>
      </c>
      <c r="K41" s="41">
        <v>0</v>
      </c>
      <c r="L41" s="41">
        <v>0</v>
      </c>
      <c r="M41" s="41">
        <v>0</v>
      </c>
      <c r="N41" s="41">
        <v>0</v>
      </c>
      <c r="O41" s="41">
        <v>0</v>
      </c>
      <c r="P41" s="41">
        <v>0</v>
      </c>
    </row>
    <row r="42" spans="1:16" ht="12" customHeight="1">
      <c r="A42" s="172"/>
      <c r="B42" s="172"/>
      <c r="C42" s="40"/>
      <c r="D42" s="220"/>
      <c r="E42" s="39"/>
      <c r="F42" s="99"/>
      <c r="G42" s="66">
        <f t="shared" ref="G42:P42" si="19">IF(G41=0,0,G41/$F41)</f>
        <v>0</v>
      </c>
      <c r="H42" s="37">
        <f t="shared" si="19"/>
        <v>0</v>
      </c>
      <c r="I42" s="37">
        <f t="shared" si="19"/>
        <v>0</v>
      </c>
      <c r="J42" s="37">
        <f t="shared" si="19"/>
        <v>0</v>
      </c>
      <c r="K42" s="37">
        <f t="shared" si="19"/>
        <v>0</v>
      </c>
      <c r="L42" s="37">
        <f t="shared" si="19"/>
        <v>0</v>
      </c>
      <c r="M42" s="37">
        <f t="shared" si="19"/>
        <v>0</v>
      </c>
      <c r="N42" s="37">
        <f t="shared" si="19"/>
        <v>0</v>
      </c>
      <c r="O42" s="37">
        <f t="shared" si="19"/>
        <v>0</v>
      </c>
      <c r="P42" s="37">
        <f t="shared" si="19"/>
        <v>0</v>
      </c>
    </row>
    <row r="43" spans="1:16" ht="12" customHeight="1">
      <c r="A43" s="172"/>
      <c r="B43" s="172"/>
      <c r="C43" s="43"/>
      <c r="D43" s="219" t="s">
        <v>30</v>
      </c>
      <c r="E43" s="42"/>
      <c r="F43" s="98">
        <v>0</v>
      </c>
      <c r="G43" s="68">
        <v>0</v>
      </c>
      <c r="H43" s="41">
        <v>0</v>
      </c>
      <c r="I43" s="41">
        <v>0</v>
      </c>
      <c r="J43" s="41">
        <v>0</v>
      </c>
      <c r="K43" s="41">
        <v>0</v>
      </c>
      <c r="L43" s="41">
        <v>0</v>
      </c>
      <c r="M43" s="41">
        <v>0</v>
      </c>
      <c r="N43" s="41">
        <v>0</v>
      </c>
      <c r="O43" s="41">
        <v>0</v>
      </c>
      <c r="P43" s="41">
        <v>0</v>
      </c>
    </row>
    <row r="44" spans="1:16" ht="12" customHeight="1">
      <c r="A44" s="172"/>
      <c r="B44" s="172"/>
      <c r="C44" s="40"/>
      <c r="D44" s="220"/>
      <c r="E44" s="39"/>
      <c r="F44" s="99"/>
      <c r="G44" s="66">
        <f t="shared" ref="G44:P44" si="20">IF(G43=0,0,G43/$F43)</f>
        <v>0</v>
      </c>
      <c r="H44" s="37">
        <f t="shared" si="20"/>
        <v>0</v>
      </c>
      <c r="I44" s="37">
        <f t="shared" si="20"/>
        <v>0</v>
      </c>
      <c r="J44" s="37">
        <f t="shared" si="20"/>
        <v>0</v>
      </c>
      <c r="K44" s="37">
        <f t="shared" si="20"/>
        <v>0</v>
      </c>
      <c r="L44" s="37">
        <f t="shared" si="20"/>
        <v>0</v>
      </c>
      <c r="M44" s="37">
        <f t="shared" si="20"/>
        <v>0</v>
      </c>
      <c r="N44" s="37">
        <f t="shared" si="20"/>
        <v>0</v>
      </c>
      <c r="O44" s="37">
        <f t="shared" si="20"/>
        <v>0</v>
      </c>
      <c r="P44" s="37">
        <f t="shared" si="20"/>
        <v>0</v>
      </c>
    </row>
    <row r="45" spans="1:16" ht="12" customHeight="1">
      <c r="A45" s="172"/>
      <c r="B45" s="172"/>
      <c r="C45" s="43"/>
      <c r="D45" s="219" t="s">
        <v>29</v>
      </c>
      <c r="E45" s="42"/>
      <c r="F45" s="98">
        <v>3</v>
      </c>
      <c r="G45" s="68">
        <v>1</v>
      </c>
      <c r="H45" s="41">
        <v>0</v>
      </c>
      <c r="I45" s="41">
        <v>0</v>
      </c>
      <c r="J45" s="41">
        <v>1</v>
      </c>
      <c r="K45" s="41">
        <v>3</v>
      </c>
      <c r="L45" s="41">
        <v>0</v>
      </c>
      <c r="M45" s="41">
        <v>0</v>
      </c>
      <c r="N45" s="41">
        <v>0</v>
      </c>
      <c r="O45" s="41">
        <v>0</v>
      </c>
      <c r="P45" s="41">
        <v>0</v>
      </c>
    </row>
    <row r="46" spans="1:16" ht="12" customHeight="1">
      <c r="A46" s="172"/>
      <c r="B46" s="172"/>
      <c r="C46" s="40"/>
      <c r="D46" s="220"/>
      <c r="E46" s="39"/>
      <c r="F46" s="99"/>
      <c r="G46" s="66">
        <f t="shared" ref="G46:P46" si="21">IF(G45=0,0,G45/$F45)</f>
        <v>0.33333333333333331</v>
      </c>
      <c r="H46" s="37">
        <f t="shared" si="21"/>
        <v>0</v>
      </c>
      <c r="I46" s="37">
        <f t="shared" si="21"/>
        <v>0</v>
      </c>
      <c r="J46" s="37">
        <f t="shared" si="21"/>
        <v>0.33333333333333331</v>
      </c>
      <c r="K46" s="37">
        <f t="shared" si="21"/>
        <v>1</v>
      </c>
      <c r="L46" s="37">
        <f t="shared" si="21"/>
        <v>0</v>
      </c>
      <c r="M46" s="37">
        <f t="shared" si="21"/>
        <v>0</v>
      </c>
      <c r="N46" s="37">
        <f t="shared" si="21"/>
        <v>0</v>
      </c>
      <c r="O46" s="37">
        <f t="shared" si="21"/>
        <v>0</v>
      </c>
      <c r="P46" s="37">
        <f t="shared" si="21"/>
        <v>0</v>
      </c>
    </row>
    <row r="47" spans="1:16" ht="12" customHeight="1">
      <c r="A47" s="172"/>
      <c r="B47" s="172"/>
      <c r="C47" s="43"/>
      <c r="D47" s="219" t="s">
        <v>28</v>
      </c>
      <c r="E47" s="42"/>
      <c r="F47" s="98">
        <v>2</v>
      </c>
      <c r="G47" s="68">
        <v>0</v>
      </c>
      <c r="H47" s="41">
        <v>1</v>
      </c>
      <c r="I47" s="41">
        <v>0</v>
      </c>
      <c r="J47" s="41">
        <v>2</v>
      </c>
      <c r="K47" s="41">
        <v>0</v>
      </c>
      <c r="L47" s="41">
        <v>0</v>
      </c>
      <c r="M47" s="41">
        <v>0</v>
      </c>
      <c r="N47" s="41">
        <v>0</v>
      </c>
      <c r="O47" s="41">
        <v>0</v>
      </c>
      <c r="P47" s="41">
        <v>0</v>
      </c>
    </row>
    <row r="48" spans="1:16" ht="12" customHeight="1">
      <c r="A48" s="172"/>
      <c r="B48" s="172"/>
      <c r="C48" s="40"/>
      <c r="D48" s="220"/>
      <c r="E48" s="39"/>
      <c r="F48" s="99"/>
      <c r="G48" s="66">
        <f t="shared" ref="G48:P48" si="22">IF(G47=0,0,G47/$F47)</f>
        <v>0</v>
      </c>
      <c r="H48" s="37">
        <f t="shared" si="22"/>
        <v>0.5</v>
      </c>
      <c r="I48" s="37">
        <f t="shared" si="22"/>
        <v>0</v>
      </c>
      <c r="J48" s="37">
        <f t="shared" si="22"/>
        <v>1</v>
      </c>
      <c r="K48" s="37">
        <f t="shared" si="22"/>
        <v>0</v>
      </c>
      <c r="L48" s="37">
        <f t="shared" si="22"/>
        <v>0</v>
      </c>
      <c r="M48" s="37">
        <f t="shared" si="22"/>
        <v>0</v>
      </c>
      <c r="N48" s="37">
        <f t="shared" si="22"/>
        <v>0</v>
      </c>
      <c r="O48" s="37">
        <f t="shared" si="22"/>
        <v>0</v>
      </c>
      <c r="P48" s="37">
        <f t="shared" si="22"/>
        <v>0</v>
      </c>
    </row>
    <row r="49" spans="1:16" ht="12" customHeight="1">
      <c r="A49" s="172"/>
      <c r="B49" s="172"/>
      <c r="C49" s="43"/>
      <c r="D49" s="219" t="s">
        <v>27</v>
      </c>
      <c r="E49" s="42"/>
      <c r="F49" s="98">
        <v>3</v>
      </c>
      <c r="G49" s="68">
        <v>1</v>
      </c>
      <c r="H49" s="41">
        <v>1</v>
      </c>
      <c r="I49" s="41">
        <v>1</v>
      </c>
      <c r="J49" s="41">
        <v>1</v>
      </c>
      <c r="K49" s="41">
        <v>1</v>
      </c>
      <c r="L49" s="41">
        <v>0</v>
      </c>
      <c r="M49" s="41">
        <v>0</v>
      </c>
      <c r="N49" s="41">
        <v>2</v>
      </c>
      <c r="O49" s="41">
        <v>0</v>
      </c>
      <c r="P49" s="41">
        <v>0</v>
      </c>
    </row>
    <row r="50" spans="1:16" ht="12" customHeight="1">
      <c r="A50" s="172"/>
      <c r="B50" s="172"/>
      <c r="C50" s="40"/>
      <c r="D50" s="220"/>
      <c r="E50" s="39"/>
      <c r="F50" s="99"/>
      <c r="G50" s="66">
        <f t="shared" ref="G50:P50" si="23">IF(G49=0,0,G49/$F49)</f>
        <v>0.33333333333333331</v>
      </c>
      <c r="H50" s="37">
        <f t="shared" si="23"/>
        <v>0.33333333333333331</v>
      </c>
      <c r="I50" s="37">
        <f t="shared" si="23"/>
        <v>0.33333333333333331</v>
      </c>
      <c r="J50" s="37">
        <f t="shared" si="23"/>
        <v>0.33333333333333331</v>
      </c>
      <c r="K50" s="37">
        <f t="shared" si="23"/>
        <v>0.33333333333333331</v>
      </c>
      <c r="L50" s="37">
        <f t="shared" si="23"/>
        <v>0</v>
      </c>
      <c r="M50" s="37">
        <f t="shared" si="23"/>
        <v>0</v>
      </c>
      <c r="N50" s="37">
        <f t="shared" si="23"/>
        <v>0.66666666666666663</v>
      </c>
      <c r="O50" s="37">
        <f t="shared" si="23"/>
        <v>0</v>
      </c>
      <c r="P50" s="37">
        <f t="shared" si="23"/>
        <v>0</v>
      </c>
    </row>
    <row r="51" spans="1:16" ht="12" customHeight="1">
      <c r="A51" s="172"/>
      <c r="B51" s="172"/>
      <c r="C51" s="43"/>
      <c r="D51" s="219" t="s">
        <v>26</v>
      </c>
      <c r="E51" s="42"/>
      <c r="F51" s="98">
        <v>13</v>
      </c>
      <c r="G51" s="68">
        <v>6</v>
      </c>
      <c r="H51" s="41">
        <v>2</v>
      </c>
      <c r="I51" s="41">
        <v>4</v>
      </c>
      <c r="J51" s="41">
        <v>5</v>
      </c>
      <c r="K51" s="41">
        <v>11</v>
      </c>
      <c r="L51" s="41">
        <v>2</v>
      </c>
      <c r="M51" s="41">
        <v>1</v>
      </c>
      <c r="N51" s="41">
        <v>2</v>
      </c>
      <c r="O51" s="41">
        <v>0</v>
      </c>
      <c r="P51" s="41">
        <v>0</v>
      </c>
    </row>
    <row r="52" spans="1:16" ht="12" customHeight="1">
      <c r="A52" s="172"/>
      <c r="B52" s="172"/>
      <c r="C52" s="40"/>
      <c r="D52" s="220"/>
      <c r="E52" s="39"/>
      <c r="F52" s="99"/>
      <c r="G52" s="66">
        <f t="shared" ref="G52:P52" si="24">IF(G51=0,0,G51/$F51)</f>
        <v>0.46153846153846156</v>
      </c>
      <c r="H52" s="37">
        <f t="shared" si="24"/>
        <v>0.15384615384615385</v>
      </c>
      <c r="I52" s="37">
        <f t="shared" si="24"/>
        <v>0.30769230769230771</v>
      </c>
      <c r="J52" s="37">
        <f t="shared" si="24"/>
        <v>0.38461538461538464</v>
      </c>
      <c r="K52" s="37">
        <f t="shared" si="24"/>
        <v>0.84615384615384615</v>
      </c>
      <c r="L52" s="37">
        <f t="shared" si="24"/>
        <v>0.15384615384615385</v>
      </c>
      <c r="M52" s="37">
        <f t="shared" si="24"/>
        <v>7.6923076923076927E-2</v>
      </c>
      <c r="N52" s="37">
        <f t="shared" si="24"/>
        <v>0.15384615384615385</v>
      </c>
      <c r="O52" s="37">
        <f t="shared" si="24"/>
        <v>0</v>
      </c>
      <c r="P52" s="37">
        <f t="shared" si="24"/>
        <v>0</v>
      </c>
    </row>
    <row r="53" spans="1:16" ht="12" customHeight="1">
      <c r="A53" s="172"/>
      <c r="B53" s="172"/>
      <c r="C53" s="43"/>
      <c r="D53" s="219" t="s">
        <v>25</v>
      </c>
      <c r="E53" s="42"/>
      <c r="F53" s="98">
        <v>3</v>
      </c>
      <c r="G53" s="68">
        <v>1</v>
      </c>
      <c r="H53" s="41">
        <v>1</v>
      </c>
      <c r="I53" s="41">
        <v>1</v>
      </c>
      <c r="J53" s="41">
        <v>1</v>
      </c>
      <c r="K53" s="41">
        <v>3</v>
      </c>
      <c r="L53" s="41">
        <v>0</v>
      </c>
      <c r="M53" s="41">
        <v>0</v>
      </c>
      <c r="N53" s="41">
        <v>0</v>
      </c>
      <c r="O53" s="41">
        <v>0</v>
      </c>
      <c r="P53" s="41">
        <v>0</v>
      </c>
    </row>
    <row r="54" spans="1:16" ht="12" customHeight="1">
      <c r="A54" s="172"/>
      <c r="B54" s="172"/>
      <c r="C54" s="40"/>
      <c r="D54" s="220"/>
      <c r="E54" s="39"/>
      <c r="F54" s="99"/>
      <c r="G54" s="66">
        <f t="shared" ref="G54:P54" si="25">IF(G53=0,0,G53/$F53)</f>
        <v>0.33333333333333331</v>
      </c>
      <c r="H54" s="37">
        <f t="shared" si="25"/>
        <v>0.33333333333333331</v>
      </c>
      <c r="I54" s="37">
        <f t="shared" si="25"/>
        <v>0.33333333333333331</v>
      </c>
      <c r="J54" s="37">
        <f t="shared" si="25"/>
        <v>0.33333333333333331</v>
      </c>
      <c r="K54" s="37">
        <f t="shared" si="25"/>
        <v>1</v>
      </c>
      <c r="L54" s="37">
        <f t="shared" si="25"/>
        <v>0</v>
      </c>
      <c r="M54" s="37">
        <f t="shared" si="25"/>
        <v>0</v>
      </c>
      <c r="N54" s="37">
        <f t="shared" si="25"/>
        <v>0</v>
      </c>
      <c r="O54" s="37">
        <f t="shared" si="25"/>
        <v>0</v>
      </c>
      <c r="P54" s="37">
        <f t="shared" si="25"/>
        <v>0</v>
      </c>
    </row>
    <row r="55" spans="1:16" ht="12" customHeight="1">
      <c r="A55" s="172"/>
      <c r="B55" s="172"/>
      <c r="C55" s="43"/>
      <c r="D55" s="219" t="s">
        <v>24</v>
      </c>
      <c r="E55" s="42"/>
      <c r="F55" s="98">
        <v>23</v>
      </c>
      <c r="G55" s="68">
        <v>9</v>
      </c>
      <c r="H55" s="41">
        <v>2</v>
      </c>
      <c r="I55" s="41">
        <v>2</v>
      </c>
      <c r="J55" s="41">
        <v>17</v>
      </c>
      <c r="K55" s="41">
        <v>14</v>
      </c>
      <c r="L55" s="41">
        <v>1</v>
      </c>
      <c r="M55" s="41">
        <v>2</v>
      </c>
      <c r="N55" s="41">
        <v>2</v>
      </c>
      <c r="O55" s="41">
        <v>2</v>
      </c>
      <c r="P55" s="41">
        <v>0</v>
      </c>
    </row>
    <row r="56" spans="1:16" ht="12" customHeight="1">
      <c r="A56" s="172"/>
      <c r="B56" s="172"/>
      <c r="C56" s="40"/>
      <c r="D56" s="220"/>
      <c r="E56" s="39"/>
      <c r="F56" s="99"/>
      <c r="G56" s="66">
        <f t="shared" ref="G56:P56" si="26">IF(G55=0,0,G55/$F55)</f>
        <v>0.39130434782608697</v>
      </c>
      <c r="H56" s="37">
        <f t="shared" si="26"/>
        <v>8.6956521739130432E-2</v>
      </c>
      <c r="I56" s="37">
        <f t="shared" si="26"/>
        <v>8.6956521739130432E-2</v>
      </c>
      <c r="J56" s="37">
        <f t="shared" si="26"/>
        <v>0.73913043478260865</v>
      </c>
      <c r="K56" s="37">
        <f t="shared" si="26"/>
        <v>0.60869565217391308</v>
      </c>
      <c r="L56" s="37">
        <f t="shared" si="26"/>
        <v>4.3478260869565216E-2</v>
      </c>
      <c r="M56" s="37">
        <f t="shared" si="26"/>
        <v>8.6956521739130432E-2</v>
      </c>
      <c r="N56" s="37">
        <f t="shared" si="26"/>
        <v>8.6956521739130432E-2</v>
      </c>
      <c r="O56" s="37">
        <f t="shared" si="26"/>
        <v>8.6956521739130432E-2</v>
      </c>
      <c r="P56" s="37">
        <f t="shared" si="26"/>
        <v>0</v>
      </c>
    </row>
    <row r="57" spans="1:16" ht="12" customHeight="1">
      <c r="A57" s="172"/>
      <c r="B57" s="172"/>
      <c r="C57" s="43"/>
      <c r="D57" s="219" t="s">
        <v>23</v>
      </c>
      <c r="E57" s="42"/>
      <c r="F57" s="98">
        <v>5</v>
      </c>
      <c r="G57" s="68">
        <v>0</v>
      </c>
      <c r="H57" s="41">
        <v>0</v>
      </c>
      <c r="I57" s="41">
        <v>0</v>
      </c>
      <c r="J57" s="41">
        <v>3</v>
      </c>
      <c r="K57" s="41">
        <v>3</v>
      </c>
      <c r="L57" s="41">
        <v>0</v>
      </c>
      <c r="M57" s="41">
        <v>1</v>
      </c>
      <c r="N57" s="41">
        <v>1</v>
      </c>
      <c r="O57" s="41">
        <v>0</v>
      </c>
      <c r="P57" s="41">
        <v>0</v>
      </c>
    </row>
    <row r="58" spans="1:16" ht="12" customHeight="1">
      <c r="A58" s="172"/>
      <c r="B58" s="172"/>
      <c r="C58" s="40"/>
      <c r="D58" s="220"/>
      <c r="E58" s="39"/>
      <c r="F58" s="99"/>
      <c r="G58" s="66">
        <f t="shared" ref="G58:P58" si="27">IF(G57=0,0,G57/$F57)</f>
        <v>0</v>
      </c>
      <c r="H58" s="37">
        <f t="shared" si="27"/>
        <v>0</v>
      </c>
      <c r="I58" s="37">
        <f t="shared" si="27"/>
        <v>0</v>
      </c>
      <c r="J58" s="37">
        <f t="shared" si="27"/>
        <v>0.6</v>
      </c>
      <c r="K58" s="37">
        <f t="shared" si="27"/>
        <v>0.6</v>
      </c>
      <c r="L58" s="37">
        <f t="shared" si="27"/>
        <v>0</v>
      </c>
      <c r="M58" s="37">
        <f t="shared" si="27"/>
        <v>0.2</v>
      </c>
      <c r="N58" s="37">
        <f t="shared" si="27"/>
        <v>0.2</v>
      </c>
      <c r="O58" s="37">
        <f t="shared" si="27"/>
        <v>0</v>
      </c>
      <c r="P58" s="37">
        <f t="shared" si="27"/>
        <v>0</v>
      </c>
    </row>
    <row r="59" spans="1:16" ht="12.75" customHeight="1">
      <c r="A59" s="172"/>
      <c r="B59" s="172"/>
      <c r="C59" s="43"/>
      <c r="D59" s="219" t="s">
        <v>22</v>
      </c>
      <c r="E59" s="42"/>
      <c r="F59" s="98">
        <v>25</v>
      </c>
      <c r="G59" s="68">
        <v>19</v>
      </c>
      <c r="H59" s="41">
        <v>0</v>
      </c>
      <c r="I59" s="41">
        <v>10</v>
      </c>
      <c r="J59" s="41">
        <v>17</v>
      </c>
      <c r="K59" s="41">
        <v>9</v>
      </c>
      <c r="L59" s="41">
        <v>1</v>
      </c>
      <c r="M59" s="41">
        <v>5</v>
      </c>
      <c r="N59" s="41">
        <v>3</v>
      </c>
      <c r="O59" s="41">
        <v>1</v>
      </c>
      <c r="P59" s="41">
        <v>0</v>
      </c>
    </row>
    <row r="60" spans="1:16" ht="12.75" customHeight="1">
      <c r="A60" s="172"/>
      <c r="B60" s="172"/>
      <c r="C60" s="40"/>
      <c r="D60" s="220"/>
      <c r="E60" s="39"/>
      <c r="F60" s="99"/>
      <c r="G60" s="66">
        <f t="shared" ref="G60:P60" si="28">IF(G59=0,0,G59/$F59)</f>
        <v>0.76</v>
      </c>
      <c r="H60" s="37">
        <f t="shared" si="28"/>
        <v>0</v>
      </c>
      <c r="I60" s="37">
        <f t="shared" si="28"/>
        <v>0.4</v>
      </c>
      <c r="J60" s="37">
        <f t="shared" si="28"/>
        <v>0.68</v>
      </c>
      <c r="K60" s="37">
        <f t="shared" si="28"/>
        <v>0.36</v>
      </c>
      <c r="L60" s="37">
        <f t="shared" si="28"/>
        <v>0.04</v>
      </c>
      <c r="M60" s="37">
        <f t="shared" si="28"/>
        <v>0.2</v>
      </c>
      <c r="N60" s="37">
        <f t="shared" si="28"/>
        <v>0.12</v>
      </c>
      <c r="O60" s="37">
        <f t="shared" si="28"/>
        <v>0.04</v>
      </c>
      <c r="P60" s="37">
        <f t="shared" si="28"/>
        <v>0</v>
      </c>
    </row>
    <row r="61" spans="1:16" ht="12" customHeight="1">
      <c r="A61" s="172"/>
      <c r="B61" s="172"/>
      <c r="C61" s="43"/>
      <c r="D61" s="219" t="s">
        <v>21</v>
      </c>
      <c r="E61" s="42"/>
      <c r="F61" s="98">
        <v>8</v>
      </c>
      <c r="G61" s="68">
        <v>4</v>
      </c>
      <c r="H61" s="41">
        <v>0</v>
      </c>
      <c r="I61" s="41">
        <v>0</v>
      </c>
      <c r="J61" s="41">
        <v>3</v>
      </c>
      <c r="K61" s="41">
        <v>4</v>
      </c>
      <c r="L61" s="41">
        <v>2</v>
      </c>
      <c r="M61" s="41">
        <v>2</v>
      </c>
      <c r="N61" s="41">
        <v>0</v>
      </c>
      <c r="O61" s="41">
        <v>0</v>
      </c>
      <c r="P61" s="41">
        <v>0</v>
      </c>
    </row>
    <row r="62" spans="1:16" ht="12" customHeight="1">
      <c r="A62" s="172"/>
      <c r="B62" s="172"/>
      <c r="C62" s="40"/>
      <c r="D62" s="220"/>
      <c r="E62" s="39"/>
      <c r="F62" s="99"/>
      <c r="G62" s="66">
        <f t="shared" ref="G62:P62" si="29">IF(G61=0,0,G61/$F61)</f>
        <v>0.5</v>
      </c>
      <c r="H62" s="37">
        <f t="shared" si="29"/>
        <v>0</v>
      </c>
      <c r="I62" s="37">
        <f t="shared" si="29"/>
        <v>0</v>
      </c>
      <c r="J62" s="37">
        <f t="shared" si="29"/>
        <v>0.375</v>
      </c>
      <c r="K62" s="37">
        <f t="shared" si="29"/>
        <v>0.5</v>
      </c>
      <c r="L62" s="37">
        <f t="shared" si="29"/>
        <v>0.25</v>
      </c>
      <c r="M62" s="37">
        <f t="shared" si="29"/>
        <v>0.25</v>
      </c>
      <c r="N62" s="37">
        <f t="shared" si="29"/>
        <v>0</v>
      </c>
      <c r="O62" s="37">
        <f t="shared" si="29"/>
        <v>0</v>
      </c>
      <c r="P62" s="37">
        <f t="shared" si="29"/>
        <v>0</v>
      </c>
    </row>
    <row r="63" spans="1:16" ht="12" customHeight="1">
      <c r="A63" s="172"/>
      <c r="B63" s="172"/>
      <c r="C63" s="43"/>
      <c r="D63" s="219" t="s">
        <v>20</v>
      </c>
      <c r="E63" s="42"/>
      <c r="F63" s="98">
        <v>7</v>
      </c>
      <c r="G63" s="68">
        <v>3</v>
      </c>
      <c r="H63" s="41">
        <v>0</v>
      </c>
      <c r="I63" s="41">
        <v>3</v>
      </c>
      <c r="J63" s="41">
        <v>3</v>
      </c>
      <c r="K63" s="41">
        <v>6</v>
      </c>
      <c r="L63" s="41">
        <v>0</v>
      </c>
      <c r="M63" s="41">
        <v>2</v>
      </c>
      <c r="N63" s="41">
        <v>0</v>
      </c>
      <c r="O63" s="41">
        <v>0</v>
      </c>
      <c r="P63" s="41">
        <v>0</v>
      </c>
    </row>
    <row r="64" spans="1:16" ht="12" customHeight="1">
      <c r="A64" s="172"/>
      <c r="B64" s="172"/>
      <c r="C64" s="40"/>
      <c r="D64" s="220"/>
      <c r="E64" s="39"/>
      <c r="F64" s="99"/>
      <c r="G64" s="66">
        <f t="shared" ref="G64:P64" si="30">IF(G63=0,0,G63/$F63)</f>
        <v>0.42857142857142855</v>
      </c>
      <c r="H64" s="37">
        <f t="shared" si="30"/>
        <v>0</v>
      </c>
      <c r="I64" s="37">
        <f t="shared" si="30"/>
        <v>0.42857142857142855</v>
      </c>
      <c r="J64" s="37">
        <f t="shared" si="30"/>
        <v>0.42857142857142855</v>
      </c>
      <c r="K64" s="37">
        <f t="shared" si="30"/>
        <v>0.8571428571428571</v>
      </c>
      <c r="L64" s="37">
        <f t="shared" si="30"/>
        <v>0</v>
      </c>
      <c r="M64" s="37">
        <f t="shared" si="30"/>
        <v>0.2857142857142857</v>
      </c>
      <c r="N64" s="37">
        <f t="shared" si="30"/>
        <v>0</v>
      </c>
      <c r="O64" s="37">
        <f t="shared" si="30"/>
        <v>0</v>
      </c>
      <c r="P64" s="37">
        <f t="shared" si="30"/>
        <v>0</v>
      </c>
    </row>
    <row r="65" spans="1:16" ht="12" customHeight="1">
      <c r="A65" s="172"/>
      <c r="B65" s="172"/>
      <c r="C65" s="43"/>
      <c r="D65" s="219" t="s">
        <v>19</v>
      </c>
      <c r="E65" s="42"/>
      <c r="F65" s="98">
        <v>13</v>
      </c>
      <c r="G65" s="68">
        <v>5</v>
      </c>
      <c r="H65" s="41">
        <v>0</v>
      </c>
      <c r="I65" s="41">
        <v>2</v>
      </c>
      <c r="J65" s="41">
        <v>6</v>
      </c>
      <c r="K65" s="41">
        <v>7</v>
      </c>
      <c r="L65" s="41">
        <v>0</v>
      </c>
      <c r="M65" s="41">
        <v>2</v>
      </c>
      <c r="N65" s="41">
        <v>1</v>
      </c>
      <c r="O65" s="41">
        <v>2</v>
      </c>
      <c r="P65" s="41">
        <v>0</v>
      </c>
    </row>
    <row r="66" spans="1:16" ht="12" customHeight="1">
      <c r="A66" s="172"/>
      <c r="B66" s="172"/>
      <c r="C66" s="40"/>
      <c r="D66" s="220"/>
      <c r="E66" s="39"/>
      <c r="F66" s="99"/>
      <c r="G66" s="66">
        <f t="shared" ref="G66:P66" si="31">IF(G65=0,0,G65/$F65)</f>
        <v>0.38461538461538464</v>
      </c>
      <c r="H66" s="37">
        <f t="shared" si="31"/>
        <v>0</v>
      </c>
      <c r="I66" s="37">
        <f t="shared" si="31"/>
        <v>0.15384615384615385</v>
      </c>
      <c r="J66" s="37">
        <f t="shared" si="31"/>
        <v>0.46153846153846156</v>
      </c>
      <c r="K66" s="37">
        <f t="shared" si="31"/>
        <v>0.53846153846153844</v>
      </c>
      <c r="L66" s="37">
        <f t="shared" si="31"/>
        <v>0</v>
      </c>
      <c r="M66" s="37">
        <f t="shared" si="31"/>
        <v>0.15384615384615385</v>
      </c>
      <c r="N66" s="37">
        <f t="shared" si="31"/>
        <v>7.6923076923076927E-2</v>
      </c>
      <c r="O66" s="37">
        <f t="shared" si="31"/>
        <v>0.15384615384615385</v>
      </c>
      <c r="P66" s="37">
        <f t="shared" si="31"/>
        <v>0</v>
      </c>
    </row>
    <row r="67" spans="1:16" ht="12" customHeight="1">
      <c r="A67" s="172"/>
      <c r="B67" s="172"/>
      <c r="C67" s="43"/>
      <c r="D67" s="219" t="s">
        <v>18</v>
      </c>
      <c r="E67" s="42"/>
      <c r="F67" s="98">
        <v>4</v>
      </c>
      <c r="G67" s="68">
        <v>3</v>
      </c>
      <c r="H67" s="41">
        <v>0</v>
      </c>
      <c r="I67" s="41">
        <v>2</v>
      </c>
      <c r="J67" s="41">
        <v>2</v>
      </c>
      <c r="K67" s="41">
        <v>3</v>
      </c>
      <c r="L67" s="41">
        <v>1</v>
      </c>
      <c r="M67" s="41">
        <v>1</v>
      </c>
      <c r="N67" s="41">
        <v>1</v>
      </c>
      <c r="O67" s="41">
        <v>0</v>
      </c>
      <c r="P67" s="41">
        <v>0</v>
      </c>
    </row>
    <row r="68" spans="1:16" ht="12" customHeight="1">
      <c r="A68" s="172"/>
      <c r="B68" s="173"/>
      <c r="C68" s="40"/>
      <c r="D68" s="220"/>
      <c r="E68" s="39"/>
      <c r="F68" s="99"/>
      <c r="G68" s="66">
        <f t="shared" ref="G68:P68" si="32">IF(G67=0,0,G67/$F67)</f>
        <v>0.75</v>
      </c>
      <c r="H68" s="37">
        <f t="shared" si="32"/>
        <v>0</v>
      </c>
      <c r="I68" s="37">
        <f t="shared" si="32"/>
        <v>0.5</v>
      </c>
      <c r="J68" s="37">
        <f t="shared" si="32"/>
        <v>0.5</v>
      </c>
      <c r="K68" s="37">
        <f t="shared" si="32"/>
        <v>0.75</v>
      </c>
      <c r="L68" s="37">
        <f t="shared" si="32"/>
        <v>0.25</v>
      </c>
      <c r="M68" s="37">
        <f t="shared" si="32"/>
        <v>0.25</v>
      </c>
      <c r="N68" s="37">
        <f t="shared" si="32"/>
        <v>0.25</v>
      </c>
      <c r="O68" s="37">
        <f t="shared" si="32"/>
        <v>0</v>
      </c>
      <c r="P68" s="37">
        <f t="shared" si="32"/>
        <v>0</v>
      </c>
    </row>
    <row r="69" spans="1:16" ht="12" customHeight="1">
      <c r="A69" s="172"/>
      <c r="B69" s="171" t="s">
        <v>17</v>
      </c>
      <c r="C69" s="43"/>
      <c r="D69" s="219" t="s">
        <v>16</v>
      </c>
      <c r="E69" s="42"/>
      <c r="F69" s="98">
        <v>404</v>
      </c>
      <c r="G69" s="68">
        <f t="shared" ref="G69:P69" si="33">SUM(G71,G73,G75,G77,G79,G81,G83,G85,G87,G89,G91,G93,G95,G97,G99)</f>
        <v>143</v>
      </c>
      <c r="H69" s="41">
        <f t="shared" si="33"/>
        <v>81</v>
      </c>
      <c r="I69" s="41">
        <f t="shared" si="33"/>
        <v>142</v>
      </c>
      <c r="J69" s="41">
        <f t="shared" si="33"/>
        <v>192</v>
      </c>
      <c r="K69" s="41">
        <f t="shared" si="33"/>
        <v>245</v>
      </c>
      <c r="L69" s="41">
        <f t="shared" si="33"/>
        <v>36</v>
      </c>
      <c r="M69" s="41">
        <f t="shared" si="33"/>
        <v>63</v>
      </c>
      <c r="N69" s="41">
        <f t="shared" si="33"/>
        <v>58</v>
      </c>
      <c r="O69" s="41">
        <f t="shared" si="33"/>
        <v>16</v>
      </c>
      <c r="P69" s="41">
        <f t="shared" si="33"/>
        <v>7</v>
      </c>
    </row>
    <row r="70" spans="1:16" ht="12" customHeight="1">
      <c r="A70" s="172"/>
      <c r="B70" s="172"/>
      <c r="C70" s="40"/>
      <c r="D70" s="220"/>
      <c r="E70" s="39"/>
      <c r="F70" s="99"/>
      <c r="G70" s="66">
        <f t="shared" ref="G70:P70" si="34">IF(G69=0,0,G69/$F69)</f>
        <v>0.35396039603960394</v>
      </c>
      <c r="H70" s="37">
        <f t="shared" si="34"/>
        <v>0.20049504950495051</v>
      </c>
      <c r="I70" s="37">
        <f t="shared" si="34"/>
        <v>0.35148514851485146</v>
      </c>
      <c r="J70" s="37">
        <f t="shared" si="34"/>
        <v>0.47524752475247523</v>
      </c>
      <c r="K70" s="37">
        <f t="shared" si="34"/>
        <v>0.60643564356435642</v>
      </c>
      <c r="L70" s="37">
        <f t="shared" si="34"/>
        <v>8.9108910891089105E-2</v>
      </c>
      <c r="M70" s="37">
        <f t="shared" si="34"/>
        <v>0.15594059405940594</v>
      </c>
      <c r="N70" s="37">
        <f t="shared" si="34"/>
        <v>0.14356435643564355</v>
      </c>
      <c r="O70" s="37">
        <f t="shared" si="34"/>
        <v>3.9603960396039604E-2</v>
      </c>
      <c r="P70" s="37">
        <f t="shared" si="34"/>
        <v>1.7326732673267328E-2</v>
      </c>
    </row>
    <row r="71" spans="1:16" ht="12" customHeight="1">
      <c r="A71" s="172"/>
      <c r="B71" s="172"/>
      <c r="C71" s="43"/>
      <c r="D71" s="219" t="s">
        <v>233</v>
      </c>
      <c r="E71" s="42"/>
      <c r="F71" s="98">
        <v>1</v>
      </c>
      <c r="G71" s="68">
        <v>0</v>
      </c>
      <c r="H71" s="41">
        <v>0</v>
      </c>
      <c r="I71" s="41">
        <v>1</v>
      </c>
      <c r="J71" s="41">
        <v>1</v>
      </c>
      <c r="K71" s="41">
        <v>1</v>
      </c>
      <c r="L71" s="41">
        <v>0</v>
      </c>
      <c r="M71" s="41">
        <v>0</v>
      </c>
      <c r="N71" s="41">
        <v>0</v>
      </c>
      <c r="O71" s="41">
        <v>0</v>
      </c>
      <c r="P71" s="41">
        <v>0</v>
      </c>
    </row>
    <row r="72" spans="1:16" ht="12" customHeight="1">
      <c r="A72" s="172"/>
      <c r="B72" s="172"/>
      <c r="C72" s="40"/>
      <c r="D72" s="220"/>
      <c r="E72" s="39"/>
      <c r="F72" s="99"/>
      <c r="G72" s="66">
        <f t="shared" ref="G72:P72" si="35">IF(G71=0,0,G71/$F71)</f>
        <v>0</v>
      </c>
      <c r="H72" s="37">
        <f t="shared" si="35"/>
        <v>0</v>
      </c>
      <c r="I72" s="37">
        <f t="shared" si="35"/>
        <v>1</v>
      </c>
      <c r="J72" s="37">
        <f t="shared" si="35"/>
        <v>1</v>
      </c>
      <c r="K72" s="37">
        <f t="shared" si="35"/>
        <v>1</v>
      </c>
      <c r="L72" s="37">
        <f t="shared" si="35"/>
        <v>0</v>
      </c>
      <c r="M72" s="37">
        <f t="shared" si="35"/>
        <v>0</v>
      </c>
      <c r="N72" s="37">
        <f t="shared" si="35"/>
        <v>0</v>
      </c>
      <c r="O72" s="37">
        <f t="shared" si="35"/>
        <v>0</v>
      </c>
      <c r="P72" s="37">
        <f t="shared" si="35"/>
        <v>0</v>
      </c>
    </row>
    <row r="73" spans="1:16" ht="12" customHeight="1">
      <c r="A73" s="172"/>
      <c r="B73" s="172"/>
      <c r="C73" s="43"/>
      <c r="D73" s="219" t="s">
        <v>14</v>
      </c>
      <c r="E73" s="42"/>
      <c r="F73" s="98">
        <v>47</v>
      </c>
      <c r="G73" s="68">
        <v>13</v>
      </c>
      <c r="H73" s="41">
        <v>11</v>
      </c>
      <c r="I73" s="41">
        <v>15</v>
      </c>
      <c r="J73" s="41">
        <v>14</v>
      </c>
      <c r="K73" s="41">
        <v>22</v>
      </c>
      <c r="L73" s="41">
        <v>3</v>
      </c>
      <c r="M73" s="41">
        <v>6</v>
      </c>
      <c r="N73" s="41">
        <v>10</v>
      </c>
      <c r="O73" s="41">
        <v>4</v>
      </c>
      <c r="P73" s="41">
        <v>2</v>
      </c>
    </row>
    <row r="74" spans="1:16" ht="12" customHeight="1">
      <c r="A74" s="172"/>
      <c r="B74" s="172"/>
      <c r="C74" s="40"/>
      <c r="D74" s="220"/>
      <c r="E74" s="39"/>
      <c r="F74" s="99"/>
      <c r="G74" s="66">
        <f t="shared" ref="G74:P74" si="36">IF(G73=0,0,G73/$F73)</f>
        <v>0.27659574468085107</v>
      </c>
      <c r="H74" s="37">
        <f t="shared" si="36"/>
        <v>0.23404255319148937</v>
      </c>
      <c r="I74" s="37">
        <f t="shared" si="36"/>
        <v>0.31914893617021278</v>
      </c>
      <c r="J74" s="37">
        <f t="shared" si="36"/>
        <v>0.2978723404255319</v>
      </c>
      <c r="K74" s="37">
        <f t="shared" si="36"/>
        <v>0.46808510638297873</v>
      </c>
      <c r="L74" s="37">
        <f t="shared" si="36"/>
        <v>6.3829787234042548E-2</v>
      </c>
      <c r="M74" s="37">
        <f t="shared" si="36"/>
        <v>0.1276595744680851</v>
      </c>
      <c r="N74" s="37">
        <f t="shared" si="36"/>
        <v>0.21276595744680851</v>
      </c>
      <c r="O74" s="37">
        <f t="shared" si="36"/>
        <v>8.5106382978723402E-2</v>
      </c>
      <c r="P74" s="37">
        <f t="shared" si="36"/>
        <v>4.2553191489361701E-2</v>
      </c>
    </row>
    <row r="75" spans="1:16" ht="12" customHeight="1">
      <c r="A75" s="172"/>
      <c r="B75" s="172"/>
      <c r="C75" s="43"/>
      <c r="D75" s="219" t="s">
        <v>13</v>
      </c>
      <c r="E75" s="42"/>
      <c r="F75" s="98">
        <v>13</v>
      </c>
      <c r="G75" s="68">
        <v>9</v>
      </c>
      <c r="H75" s="41">
        <v>1</v>
      </c>
      <c r="I75" s="41">
        <v>2</v>
      </c>
      <c r="J75" s="41">
        <v>8</v>
      </c>
      <c r="K75" s="41">
        <v>10</v>
      </c>
      <c r="L75" s="41">
        <v>7</v>
      </c>
      <c r="M75" s="41">
        <v>7</v>
      </c>
      <c r="N75" s="41">
        <v>1</v>
      </c>
      <c r="O75" s="41">
        <v>1</v>
      </c>
      <c r="P75" s="41">
        <v>0</v>
      </c>
    </row>
    <row r="76" spans="1:16" ht="12" customHeight="1">
      <c r="A76" s="172"/>
      <c r="B76" s="172"/>
      <c r="C76" s="40"/>
      <c r="D76" s="220"/>
      <c r="E76" s="39"/>
      <c r="F76" s="99"/>
      <c r="G76" s="66">
        <f t="shared" ref="G76:P76" si="37">IF(G75=0,0,G75/$F75)</f>
        <v>0.69230769230769229</v>
      </c>
      <c r="H76" s="37">
        <f t="shared" si="37"/>
        <v>7.6923076923076927E-2</v>
      </c>
      <c r="I76" s="37">
        <f t="shared" si="37"/>
        <v>0.15384615384615385</v>
      </c>
      <c r="J76" s="37">
        <f t="shared" si="37"/>
        <v>0.61538461538461542</v>
      </c>
      <c r="K76" s="37">
        <f t="shared" si="37"/>
        <v>0.76923076923076927</v>
      </c>
      <c r="L76" s="37">
        <f t="shared" si="37"/>
        <v>0.53846153846153844</v>
      </c>
      <c r="M76" s="37">
        <f t="shared" si="37"/>
        <v>0.53846153846153844</v>
      </c>
      <c r="N76" s="37">
        <f t="shared" si="37"/>
        <v>7.6923076923076927E-2</v>
      </c>
      <c r="O76" s="37">
        <f t="shared" si="37"/>
        <v>7.6923076923076927E-2</v>
      </c>
      <c r="P76" s="37">
        <f t="shared" si="37"/>
        <v>0</v>
      </c>
    </row>
    <row r="77" spans="1:16" ht="12" customHeight="1">
      <c r="A77" s="172"/>
      <c r="B77" s="172"/>
      <c r="C77" s="43"/>
      <c r="D77" s="219" t="s">
        <v>12</v>
      </c>
      <c r="E77" s="42"/>
      <c r="F77" s="98">
        <v>8</v>
      </c>
      <c r="G77" s="68">
        <v>3</v>
      </c>
      <c r="H77" s="41">
        <v>1</v>
      </c>
      <c r="I77" s="41">
        <v>1</v>
      </c>
      <c r="J77" s="41">
        <v>6</v>
      </c>
      <c r="K77" s="41">
        <v>5</v>
      </c>
      <c r="L77" s="41">
        <v>0</v>
      </c>
      <c r="M77" s="41">
        <v>3</v>
      </c>
      <c r="N77" s="41">
        <v>0</v>
      </c>
      <c r="O77" s="41">
        <v>0</v>
      </c>
      <c r="P77" s="41">
        <v>1</v>
      </c>
    </row>
    <row r="78" spans="1:16" ht="12" customHeight="1">
      <c r="A78" s="172"/>
      <c r="B78" s="172"/>
      <c r="C78" s="40"/>
      <c r="D78" s="220"/>
      <c r="E78" s="39"/>
      <c r="F78" s="99"/>
      <c r="G78" s="66">
        <f t="shared" ref="G78:P78" si="38">IF(G77=0,0,G77/$F77)</f>
        <v>0.375</v>
      </c>
      <c r="H78" s="37">
        <f t="shared" si="38"/>
        <v>0.125</v>
      </c>
      <c r="I78" s="37">
        <f t="shared" si="38"/>
        <v>0.125</v>
      </c>
      <c r="J78" s="37">
        <f t="shared" si="38"/>
        <v>0.75</v>
      </c>
      <c r="K78" s="37">
        <f t="shared" si="38"/>
        <v>0.625</v>
      </c>
      <c r="L78" s="37">
        <f t="shared" si="38"/>
        <v>0</v>
      </c>
      <c r="M78" s="37">
        <f t="shared" si="38"/>
        <v>0.375</v>
      </c>
      <c r="N78" s="37">
        <f t="shared" si="38"/>
        <v>0</v>
      </c>
      <c r="O78" s="37">
        <f t="shared" si="38"/>
        <v>0</v>
      </c>
      <c r="P78" s="37">
        <f t="shared" si="38"/>
        <v>0.125</v>
      </c>
    </row>
    <row r="79" spans="1:16" ht="12" customHeight="1">
      <c r="A79" s="172"/>
      <c r="B79" s="172"/>
      <c r="C79" s="43"/>
      <c r="D79" s="219" t="s">
        <v>11</v>
      </c>
      <c r="E79" s="42"/>
      <c r="F79" s="98">
        <v>25</v>
      </c>
      <c r="G79" s="68">
        <v>6</v>
      </c>
      <c r="H79" s="41">
        <v>9</v>
      </c>
      <c r="I79" s="41">
        <v>14</v>
      </c>
      <c r="J79" s="41">
        <v>15</v>
      </c>
      <c r="K79" s="41">
        <v>21</v>
      </c>
      <c r="L79" s="41">
        <v>8</v>
      </c>
      <c r="M79" s="41">
        <v>3</v>
      </c>
      <c r="N79" s="41">
        <v>3</v>
      </c>
      <c r="O79" s="41">
        <v>0</v>
      </c>
      <c r="P79" s="41">
        <v>0</v>
      </c>
    </row>
    <row r="80" spans="1:16" ht="12" customHeight="1">
      <c r="A80" s="172"/>
      <c r="B80" s="172"/>
      <c r="C80" s="40"/>
      <c r="D80" s="220"/>
      <c r="E80" s="39"/>
      <c r="F80" s="99"/>
      <c r="G80" s="66">
        <f t="shared" ref="G80:P80" si="39">IF(G79=0,0,G79/$F79)</f>
        <v>0.24</v>
      </c>
      <c r="H80" s="37">
        <f t="shared" si="39"/>
        <v>0.36</v>
      </c>
      <c r="I80" s="37">
        <f t="shared" si="39"/>
        <v>0.56000000000000005</v>
      </c>
      <c r="J80" s="37">
        <f t="shared" si="39"/>
        <v>0.6</v>
      </c>
      <c r="K80" s="37">
        <f t="shared" si="39"/>
        <v>0.84</v>
      </c>
      <c r="L80" s="37">
        <f t="shared" si="39"/>
        <v>0.32</v>
      </c>
      <c r="M80" s="37">
        <f t="shared" si="39"/>
        <v>0.12</v>
      </c>
      <c r="N80" s="37">
        <f t="shared" si="39"/>
        <v>0.12</v>
      </c>
      <c r="O80" s="37">
        <f t="shared" si="39"/>
        <v>0</v>
      </c>
      <c r="P80" s="37">
        <f t="shared" si="39"/>
        <v>0</v>
      </c>
    </row>
    <row r="81" spans="1:16" ht="12" customHeight="1">
      <c r="A81" s="172"/>
      <c r="B81" s="172"/>
      <c r="C81" s="43"/>
      <c r="D81" s="219" t="s">
        <v>10</v>
      </c>
      <c r="E81" s="42"/>
      <c r="F81" s="98">
        <v>124</v>
      </c>
      <c r="G81" s="68">
        <v>39</v>
      </c>
      <c r="H81" s="41">
        <v>28</v>
      </c>
      <c r="I81" s="41">
        <v>50</v>
      </c>
      <c r="J81" s="41">
        <v>58</v>
      </c>
      <c r="K81" s="41">
        <v>66</v>
      </c>
      <c r="L81" s="41">
        <v>7</v>
      </c>
      <c r="M81" s="41">
        <v>20</v>
      </c>
      <c r="N81" s="41">
        <v>24</v>
      </c>
      <c r="O81" s="41">
        <v>3</v>
      </c>
      <c r="P81" s="41">
        <v>0</v>
      </c>
    </row>
    <row r="82" spans="1:16" ht="12" customHeight="1">
      <c r="A82" s="172"/>
      <c r="B82" s="172"/>
      <c r="C82" s="40"/>
      <c r="D82" s="220"/>
      <c r="E82" s="39"/>
      <c r="F82" s="99"/>
      <c r="G82" s="66">
        <f t="shared" ref="G82:P82" si="40">IF(G81=0,0,G81/$F81)</f>
        <v>0.31451612903225806</v>
      </c>
      <c r="H82" s="37">
        <f t="shared" si="40"/>
        <v>0.22580645161290322</v>
      </c>
      <c r="I82" s="37">
        <f t="shared" si="40"/>
        <v>0.40322580645161288</v>
      </c>
      <c r="J82" s="37">
        <f t="shared" si="40"/>
        <v>0.46774193548387094</v>
      </c>
      <c r="K82" s="37">
        <f t="shared" si="40"/>
        <v>0.532258064516129</v>
      </c>
      <c r="L82" s="37">
        <f t="shared" si="40"/>
        <v>5.6451612903225805E-2</v>
      </c>
      <c r="M82" s="37">
        <f t="shared" si="40"/>
        <v>0.16129032258064516</v>
      </c>
      <c r="N82" s="37">
        <f t="shared" si="40"/>
        <v>0.19354838709677419</v>
      </c>
      <c r="O82" s="37">
        <f t="shared" si="40"/>
        <v>2.4193548387096774E-2</v>
      </c>
      <c r="P82" s="37">
        <f t="shared" si="40"/>
        <v>0</v>
      </c>
    </row>
    <row r="83" spans="1:16" ht="12" customHeight="1">
      <c r="A83" s="172"/>
      <c r="B83" s="172"/>
      <c r="C83" s="43"/>
      <c r="D83" s="219" t="s">
        <v>9</v>
      </c>
      <c r="E83" s="42"/>
      <c r="F83" s="98">
        <v>20</v>
      </c>
      <c r="G83" s="68">
        <v>16</v>
      </c>
      <c r="H83" s="41">
        <v>5</v>
      </c>
      <c r="I83" s="41">
        <v>1</v>
      </c>
      <c r="J83" s="41">
        <v>15</v>
      </c>
      <c r="K83" s="41">
        <v>14</v>
      </c>
      <c r="L83" s="41">
        <v>0</v>
      </c>
      <c r="M83" s="41">
        <v>5</v>
      </c>
      <c r="N83" s="41">
        <v>1</v>
      </c>
      <c r="O83" s="41">
        <v>0</v>
      </c>
      <c r="P83" s="41">
        <v>0</v>
      </c>
    </row>
    <row r="84" spans="1:16" ht="12" customHeight="1">
      <c r="A84" s="172"/>
      <c r="B84" s="172"/>
      <c r="C84" s="40"/>
      <c r="D84" s="220"/>
      <c r="E84" s="39"/>
      <c r="F84" s="99"/>
      <c r="G84" s="66">
        <f t="shared" ref="G84:P84" si="41">IF(G83=0,0,G83/$F83)</f>
        <v>0.8</v>
      </c>
      <c r="H84" s="37">
        <f t="shared" si="41"/>
        <v>0.25</v>
      </c>
      <c r="I84" s="37">
        <f t="shared" si="41"/>
        <v>0.05</v>
      </c>
      <c r="J84" s="37">
        <f t="shared" si="41"/>
        <v>0.75</v>
      </c>
      <c r="K84" s="37">
        <f t="shared" si="41"/>
        <v>0.7</v>
      </c>
      <c r="L84" s="37">
        <f t="shared" si="41"/>
        <v>0</v>
      </c>
      <c r="M84" s="37">
        <f t="shared" si="41"/>
        <v>0.25</v>
      </c>
      <c r="N84" s="37">
        <f t="shared" si="41"/>
        <v>0.05</v>
      </c>
      <c r="O84" s="37">
        <f t="shared" si="41"/>
        <v>0</v>
      </c>
      <c r="P84" s="37">
        <f t="shared" si="41"/>
        <v>0</v>
      </c>
    </row>
    <row r="85" spans="1:16" ht="12" customHeight="1">
      <c r="A85" s="172"/>
      <c r="B85" s="172"/>
      <c r="C85" s="43"/>
      <c r="D85" s="219" t="s">
        <v>8</v>
      </c>
      <c r="E85" s="42"/>
      <c r="F85" s="98">
        <v>4</v>
      </c>
      <c r="G85" s="68">
        <v>3</v>
      </c>
      <c r="H85" s="41">
        <v>1</v>
      </c>
      <c r="I85" s="41">
        <v>1</v>
      </c>
      <c r="J85" s="41">
        <v>2</v>
      </c>
      <c r="K85" s="41">
        <v>4</v>
      </c>
      <c r="L85" s="41">
        <v>0</v>
      </c>
      <c r="M85" s="41">
        <v>1</v>
      </c>
      <c r="N85" s="41">
        <v>1</v>
      </c>
      <c r="O85" s="41">
        <v>0</v>
      </c>
      <c r="P85" s="41">
        <v>0</v>
      </c>
    </row>
    <row r="86" spans="1:16" ht="12" customHeight="1">
      <c r="A86" s="172"/>
      <c r="B86" s="172"/>
      <c r="C86" s="40"/>
      <c r="D86" s="220"/>
      <c r="E86" s="39"/>
      <c r="F86" s="99"/>
      <c r="G86" s="66">
        <f t="shared" ref="G86:P86" si="42">IF(G85=0,0,G85/$F85)</f>
        <v>0.75</v>
      </c>
      <c r="H86" s="37">
        <f t="shared" si="42"/>
        <v>0.25</v>
      </c>
      <c r="I86" s="37">
        <f t="shared" si="42"/>
        <v>0.25</v>
      </c>
      <c r="J86" s="37">
        <f t="shared" si="42"/>
        <v>0.5</v>
      </c>
      <c r="K86" s="37">
        <f t="shared" si="42"/>
        <v>1</v>
      </c>
      <c r="L86" s="37">
        <f t="shared" si="42"/>
        <v>0</v>
      </c>
      <c r="M86" s="37">
        <f t="shared" si="42"/>
        <v>0.25</v>
      </c>
      <c r="N86" s="37">
        <f t="shared" si="42"/>
        <v>0.25</v>
      </c>
      <c r="O86" s="37">
        <f t="shared" si="42"/>
        <v>0</v>
      </c>
      <c r="P86" s="37">
        <f t="shared" si="42"/>
        <v>0</v>
      </c>
    </row>
    <row r="87" spans="1:16" ht="13.5" customHeight="1">
      <c r="A87" s="172"/>
      <c r="B87" s="172"/>
      <c r="C87" s="43"/>
      <c r="D87" s="224" t="s">
        <v>119</v>
      </c>
      <c r="E87" s="42"/>
      <c r="F87" s="98">
        <v>11</v>
      </c>
      <c r="G87" s="68">
        <v>3</v>
      </c>
      <c r="H87" s="41">
        <v>0</v>
      </c>
      <c r="I87" s="41">
        <v>3</v>
      </c>
      <c r="J87" s="41">
        <v>7</v>
      </c>
      <c r="K87" s="41">
        <v>5</v>
      </c>
      <c r="L87" s="41">
        <v>1</v>
      </c>
      <c r="M87" s="41">
        <v>3</v>
      </c>
      <c r="N87" s="41">
        <v>0</v>
      </c>
      <c r="O87" s="41">
        <v>1</v>
      </c>
      <c r="P87" s="41">
        <v>0</v>
      </c>
    </row>
    <row r="88" spans="1:16" ht="13.5" customHeight="1">
      <c r="A88" s="172"/>
      <c r="B88" s="172"/>
      <c r="C88" s="40"/>
      <c r="D88" s="220"/>
      <c r="E88" s="39"/>
      <c r="F88" s="99"/>
      <c r="G88" s="66">
        <f t="shared" ref="G88:P88" si="43">IF(G87=0,0,G87/$F87)</f>
        <v>0.27272727272727271</v>
      </c>
      <c r="H88" s="37">
        <f t="shared" si="43"/>
        <v>0</v>
      </c>
      <c r="I88" s="37">
        <f t="shared" si="43"/>
        <v>0.27272727272727271</v>
      </c>
      <c r="J88" s="37">
        <f t="shared" si="43"/>
        <v>0.63636363636363635</v>
      </c>
      <c r="K88" s="37">
        <f t="shared" si="43"/>
        <v>0.45454545454545453</v>
      </c>
      <c r="L88" s="37">
        <f t="shared" si="43"/>
        <v>9.0909090909090912E-2</v>
      </c>
      <c r="M88" s="37">
        <f t="shared" si="43"/>
        <v>0.27272727272727271</v>
      </c>
      <c r="N88" s="37">
        <f t="shared" si="43"/>
        <v>0</v>
      </c>
      <c r="O88" s="37">
        <f t="shared" si="43"/>
        <v>9.0909090909090912E-2</v>
      </c>
      <c r="P88" s="37">
        <f t="shared" si="43"/>
        <v>0</v>
      </c>
    </row>
    <row r="89" spans="1:16" ht="12" customHeight="1">
      <c r="A89" s="172"/>
      <c r="B89" s="172"/>
      <c r="C89" s="43"/>
      <c r="D89" s="219" t="s">
        <v>6</v>
      </c>
      <c r="E89" s="42"/>
      <c r="F89" s="98">
        <v>25</v>
      </c>
      <c r="G89" s="68">
        <v>3</v>
      </c>
      <c r="H89" s="41">
        <v>7</v>
      </c>
      <c r="I89" s="41">
        <v>10</v>
      </c>
      <c r="J89" s="41">
        <v>11</v>
      </c>
      <c r="K89" s="41">
        <v>14</v>
      </c>
      <c r="L89" s="41">
        <v>0</v>
      </c>
      <c r="M89" s="41">
        <v>2</v>
      </c>
      <c r="N89" s="41">
        <v>6</v>
      </c>
      <c r="O89" s="41">
        <v>1</v>
      </c>
      <c r="P89" s="41">
        <v>2</v>
      </c>
    </row>
    <row r="90" spans="1:16" ht="12" customHeight="1">
      <c r="A90" s="172"/>
      <c r="B90" s="172"/>
      <c r="C90" s="40"/>
      <c r="D90" s="220"/>
      <c r="E90" s="39"/>
      <c r="F90" s="99"/>
      <c r="G90" s="66">
        <f t="shared" ref="G90:P90" si="44">IF(G89=0,0,G89/$F89)</f>
        <v>0.12</v>
      </c>
      <c r="H90" s="37">
        <f t="shared" si="44"/>
        <v>0.28000000000000003</v>
      </c>
      <c r="I90" s="37">
        <f t="shared" si="44"/>
        <v>0.4</v>
      </c>
      <c r="J90" s="37">
        <f t="shared" si="44"/>
        <v>0.44</v>
      </c>
      <c r="K90" s="37">
        <f t="shared" si="44"/>
        <v>0.56000000000000005</v>
      </c>
      <c r="L90" s="37">
        <f t="shared" si="44"/>
        <v>0</v>
      </c>
      <c r="M90" s="37">
        <f t="shared" si="44"/>
        <v>0.08</v>
      </c>
      <c r="N90" s="37">
        <f t="shared" si="44"/>
        <v>0.24</v>
      </c>
      <c r="O90" s="37">
        <f t="shared" si="44"/>
        <v>0.04</v>
      </c>
      <c r="P90" s="37">
        <f t="shared" si="44"/>
        <v>0.08</v>
      </c>
    </row>
    <row r="91" spans="1:16" ht="12" customHeight="1">
      <c r="A91" s="172"/>
      <c r="B91" s="172"/>
      <c r="C91" s="43"/>
      <c r="D91" s="219" t="s">
        <v>5</v>
      </c>
      <c r="E91" s="42"/>
      <c r="F91" s="98">
        <v>10</v>
      </c>
      <c r="G91" s="68">
        <v>2</v>
      </c>
      <c r="H91" s="41">
        <v>5</v>
      </c>
      <c r="I91" s="41">
        <v>2</v>
      </c>
      <c r="J91" s="41">
        <v>6</v>
      </c>
      <c r="K91" s="41">
        <v>7</v>
      </c>
      <c r="L91" s="41">
        <v>1</v>
      </c>
      <c r="M91" s="41">
        <v>1</v>
      </c>
      <c r="N91" s="41">
        <v>0</v>
      </c>
      <c r="O91" s="41">
        <v>3</v>
      </c>
      <c r="P91" s="41">
        <v>0</v>
      </c>
    </row>
    <row r="92" spans="1:16" ht="12" customHeight="1">
      <c r="A92" s="172"/>
      <c r="B92" s="172"/>
      <c r="C92" s="40"/>
      <c r="D92" s="220"/>
      <c r="E92" s="39"/>
      <c r="F92" s="99"/>
      <c r="G92" s="66">
        <f t="shared" ref="G92:P92" si="45">IF(G91=0,0,G91/$F91)</f>
        <v>0.2</v>
      </c>
      <c r="H92" s="37">
        <f t="shared" si="45"/>
        <v>0.5</v>
      </c>
      <c r="I92" s="37">
        <f t="shared" si="45"/>
        <v>0.2</v>
      </c>
      <c r="J92" s="37">
        <f t="shared" si="45"/>
        <v>0.6</v>
      </c>
      <c r="K92" s="37">
        <f t="shared" si="45"/>
        <v>0.7</v>
      </c>
      <c r="L92" s="37">
        <f t="shared" si="45"/>
        <v>0.1</v>
      </c>
      <c r="M92" s="37">
        <f t="shared" si="45"/>
        <v>0.1</v>
      </c>
      <c r="N92" s="37">
        <f t="shared" si="45"/>
        <v>0</v>
      </c>
      <c r="O92" s="37">
        <f t="shared" si="45"/>
        <v>0.3</v>
      </c>
      <c r="P92" s="37">
        <f t="shared" si="45"/>
        <v>0</v>
      </c>
    </row>
    <row r="93" spans="1:16" ht="12" customHeight="1">
      <c r="A93" s="172"/>
      <c r="B93" s="172"/>
      <c r="C93" s="43"/>
      <c r="D93" s="219" t="s">
        <v>4</v>
      </c>
      <c r="E93" s="42"/>
      <c r="F93" s="98">
        <v>13</v>
      </c>
      <c r="G93" s="68">
        <v>4</v>
      </c>
      <c r="H93" s="41">
        <v>2</v>
      </c>
      <c r="I93" s="41">
        <v>7</v>
      </c>
      <c r="J93" s="41">
        <v>6</v>
      </c>
      <c r="K93" s="41">
        <v>10</v>
      </c>
      <c r="L93" s="41">
        <v>1</v>
      </c>
      <c r="M93" s="41">
        <v>0</v>
      </c>
      <c r="N93" s="41">
        <v>2</v>
      </c>
      <c r="O93" s="41">
        <v>1</v>
      </c>
      <c r="P93" s="41">
        <v>0</v>
      </c>
    </row>
    <row r="94" spans="1:16" ht="12" customHeight="1">
      <c r="A94" s="172"/>
      <c r="B94" s="172"/>
      <c r="C94" s="40"/>
      <c r="D94" s="220"/>
      <c r="E94" s="39"/>
      <c r="F94" s="99"/>
      <c r="G94" s="66">
        <f t="shared" ref="G94:P94" si="46">IF(G93=0,0,G93/$F93)</f>
        <v>0.30769230769230771</v>
      </c>
      <c r="H94" s="37">
        <f t="shared" si="46"/>
        <v>0.15384615384615385</v>
      </c>
      <c r="I94" s="37">
        <f t="shared" si="46"/>
        <v>0.53846153846153844</v>
      </c>
      <c r="J94" s="37">
        <f t="shared" si="46"/>
        <v>0.46153846153846156</v>
      </c>
      <c r="K94" s="37">
        <f t="shared" si="46"/>
        <v>0.76923076923076927</v>
      </c>
      <c r="L94" s="37">
        <f t="shared" si="46"/>
        <v>7.6923076923076927E-2</v>
      </c>
      <c r="M94" s="37">
        <f t="shared" si="46"/>
        <v>0</v>
      </c>
      <c r="N94" s="37">
        <f t="shared" si="46"/>
        <v>0.15384615384615385</v>
      </c>
      <c r="O94" s="37">
        <f t="shared" si="46"/>
        <v>7.6923076923076927E-2</v>
      </c>
      <c r="P94" s="37">
        <f t="shared" si="46"/>
        <v>0</v>
      </c>
    </row>
    <row r="95" spans="1:16" ht="12" customHeight="1">
      <c r="A95" s="172"/>
      <c r="B95" s="172"/>
      <c r="C95" s="43"/>
      <c r="D95" s="219" t="s">
        <v>3</v>
      </c>
      <c r="E95" s="42"/>
      <c r="F95" s="98">
        <v>60</v>
      </c>
      <c r="G95" s="68">
        <v>14</v>
      </c>
      <c r="H95" s="41">
        <v>2</v>
      </c>
      <c r="I95" s="41">
        <v>18</v>
      </c>
      <c r="J95" s="41">
        <v>23</v>
      </c>
      <c r="K95" s="41">
        <v>39</v>
      </c>
      <c r="L95" s="41">
        <v>2</v>
      </c>
      <c r="M95" s="41">
        <v>9</v>
      </c>
      <c r="N95" s="41">
        <v>3</v>
      </c>
      <c r="O95" s="41">
        <v>1</v>
      </c>
      <c r="P95" s="41">
        <v>2</v>
      </c>
    </row>
    <row r="96" spans="1:16" ht="12" customHeight="1">
      <c r="A96" s="172"/>
      <c r="B96" s="172"/>
      <c r="C96" s="40"/>
      <c r="D96" s="220"/>
      <c r="E96" s="39"/>
      <c r="F96" s="99"/>
      <c r="G96" s="66">
        <f t="shared" ref="G96:P96" si="47">IF(G95=0,0,G95/$F95)</f>
        <v>0.23333333333333334</v>
      </c>
      <c r="H96" s="37">
        <f t="shared" si="47"/>
        <v>3.3333333333333333E-2</v>
      </c>
      <c r="I96" s="37">
        <f t="shared" si="47"/>
        <v>0.3</v>
      </c>
      <c r="J96" s="37">
        <f t="shared" si="47"/>
        <v>0.38333333333333336</v>
      </c>
      <c r="K96" s="37">
        <f t="shared" si="47"/>
        <v>0.65</v>
      </c>
      <c r="L96" s="37">
        <f t="shared" si="47"/>
        <v>3.3333333333333333E-2</v>
      </c>
      <c r="M96" s="37">
        <f t="shared" si="47"/>
        <v>0.15</v>
      </c>
      <c r="N96" s="37">
        <f t="shared" si="47"/>
        <v>0.05</v>
      </c>
      <c r="O96" s="37">
        <f t="shared" si="47"/>
        <v>1.6666666666666666E-2</v>
      </c>
      <c r="P96" s="37">
        <f t="shared" si="47"/>
        <v>3.3333333333333333E-2</v>
      </c>
    </row>
    <row r="97" spans="1:16" ht="12" customHeight="1">
      <c r="A97" s="172"/>
      <c r="B97" s="172"/>
      <c r="C97" s="43"/>
      <c r="D97" s="219" t="s">
        <v>2</v>
      </c>
      <c r="E97" s="42"/>
      <c r="F97" s="98">
        <v>20</v>
      </c>
      <c r="G97" s="68">
        <v>18</v>
      </c>
      <c r="H97" s="41">
        <v>6</v>
      </c>
      <c r="I97" s="41">
        <v>10</v>
      </c>
      <c r="J97" s="41">
        <v>6</v>
      </c>
      <c r="K97" s="41">
        <v>11</v>
      </c>
      <c r="L97" s="41">
        <v>0</v>
      </c>
      <c r="M97" s="41">
        <v>0</v>
      </c>
      <c r="N97" s="41">
        <v>4</v>
      </c>
      <c r="O97" s="41">
        <v>0</v>
      </c>
      <c r="P97" s="41">
        <v>0</v>
      </c>
    </row>
    <row r="98" spans="1:16" ht="12" customHeight="1">
      <c r="A98" s="172"/>
      <c r="B98" s="172"/>
      <c r="C98" s="40"/>
      <c r="D98" s="220"/>
      <c r="E98" s="39"/>
      <c r="F98" s="99"/>
      <c r="G98" s="66">
        <f t="shared" ref="G98:P98" si="48">IF(G97=0,0,G97/$F97)</f>
        <v>0.9</v>
      </c>
      <c r="H98" s="37">
        <f t="shared" si="48"/>
        <v>0.3</v>
      </c>
      <c r="I98" s="37">
        <f t="shared" si="48"/>
        <v>0.5</v>
      </c>
      <c r="J98" s="37">
        <f t="shared" si="48"/>
        <v>0.3</v>
      </c>
      <c r="K98" s="37">
        <f t="shared" si="48"/>
        <v>0.55000000000000004</v>
      </c>
      <c r="L98" s="37">
        <f t="shared" si="48"/>
        <v>0</v>
      </c>
      <c r="M98" s="37">
        <f t="shared" si="48"/>
        <v>0</v>
      </c>
      <c r="N98" s="37">
        <f t="shared" si="48"/>
        <v>0.2</v>
      </c>
      <c r="O98" s="37">
        <f t="shared" si="48"/>
        <v>0</v>
      </c>
      <c r="P98" s="37">
        <f t="shared" si="48"/>
        <v>0</v>
      </c>
    </row>
    <row r="99" spans="1:16" ht="12.75" customHeight="1">
      <c r="A99" s="172"/>
      <c r="B99" s="172"/>
      <c r="C99" s="43"/>
      <c r="D99" s="219" t="s">
        <v>1</v>
      </c>
      <c r="E99" s="42"/>
      <c r="F99" s="98">
        <v>23</v>
      </c>
      <c r="G99" s="68">
        <v>10</v>
      </c>
      <c r="H99" s="41">
        <v>3</v>
      </c>
      <c r="I99" s="41">
        <v>7</v>
      </c>
      <c r="J99" s="41">
        <v>14</v>
      </c>
      <c r="K99" s="41">
        <v>16</v>
      </c>
      <c r="L99" s="41">
        <v>6</v>
      </c>
      <c r="M99" s="41">
        <v>3</v>
      </c>
      <c r="N99" s="41">
        <v>3</v>
      </c>
      <c r="O99" s="41">
        <v>1</v>
      </c>
      <c r="P99" s="41">
        <v>0</v>
      </c>
    </row>
    <row r="100" spans="1:16" ht="12.75" customHeight="1">
      <c r="A100" s="173"/>
      <c r="B100" s="173"/>
      <c r="C100" s="40"/>
      <c r="D100" s="220"/>
      <c r="E100" s="39"/>
      <c r="F100" s="127"/>
      <c r="G100" s="66">
        <f t="shared" ref="G100:P100" si="49">IF(G99=0,0,G99/$F99)</f>
        <v>0.43478260869565216</v>
      </c>
      <c r="H100" s="37">
        <f t="shared" si="49"/>
        <v>0.13043478260869565</v>
      </c>
      <c r="I100" s="37">
        <f t="shared" si="49"/>
        <v>0.30434782608695654</v>
      </c>
      <c r="J100" s="37">
        <f t="shared" si="49"/>
        <v>0.60869565217391308</v>
      </c>
      <c r="K100" s="37">
        <f t="shared" si="49"/>
        <v>0.69565217391304346</v>
      </c>
      <c r="L100" s="37">
        <f t="shared" si="49"/>
        <v>0.2608695652173913</v>
      </c>
      <c r="M100" s="37">
        <f t="shared" si="49"/>
        <v>0.13043478260869565</v>
      </c>
      <c r="N100" s="37">
        <f t="shared" si="49"/>
        <v>0.13043478260869565</v>
      </c>
      <c r="O100" s="37">
        <f t="shared" si="49"/>
        <v>4.3478260869565216E-2</v>
      </c>
      <c r="P100" s="37">
        <f t="shared" si="49"/>
        <v>0</v>
      </c>
    </row>
  </sheetData>
  <mergeCells count="63">
    <mergeCell ref="D89:D90"/>
    <mergeCell ref="D91:D92"/>
    <mergeCell ref="D93:D94"/>
    <mergeCell ref="D95:D96"/>
    <mergeCell ref="D97:D98"/>
    <mergeCell ref="D79:D80"/>
    <mergeCell ref="D81:D82"/>
    <mergeCell ref="D83:D84"/>
    <mergeCell ref="D85:D86"/>
    <mergeCell ref="D87:D8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39:D40"/>
    <mergeCell ref="D41:D42"/>
    <mergeCell ref="D43:D44"/>
    <mergeCell ref="D45:D46"/>
    <mergeCell ref="D47:D48"/>
    <mergeCell ref="A3:E6"/>
    <mergeCell ref="F3:F6"/>
    <mergeCell ref="G3:G6"/>
    <mergeCell ref="A19:A100"/>
    <mergeCell ref="B19:B68"/>
    <mergeCell ref="D19:D20"/>
    <mergeCell ref="D21:D22"/>
    <mergeCell ref="D23:D24"/>
    <mergeCell ref="D25:D26"/>
    <mergeCell ref="D27:D28"/>
    <mergeCell ref="D29:D30"/>
    <mergeCell ref="D31:D32"/>
    <mergeCell ref="D33:D34"/>
    <mergeCell ref="D57:D58"/>
    <mergeCell ref="D35:D36"/>
    <mergeCell ref="D37:D38"/>
    <mergeCell ref="A7:E8"/>
    <mergeCell ref="A9:A18"/>
    <mergeCell ref="B9:E10"/>
    <mergeCell ref="B11:E12"/>
    <mergeCell ref="B13:E14"/>
    <mergeCell ref="B15:E16"/>
    <mergeCell ref="B17:E18"/>
    <mergeCell ref="H3:H6"/>
    <mergeCell ref="I3:I6"/>
    <mergeCell ref="J3:J6"/>
    <mergeCell ref="O3:O6"/>
    <mergeCell ref="P3:P6"/>
    <mergeCell ref="K3:K6"/>
    <mergeCell ref="L3:L6"/>
    <mergeCell ref="M3:M6"/>
    <mergeCell ref="N3:N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P100" formula="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6" width="9.875" style="3" customWidth="1"/>
    <col min="7" max="14" width="11.625" style="3" customWidth="1"/>
    <col min="15" max="16384" width="9" style="3"/>
  </cols>
  <sheetData>
    <row r="1" spans="1:14" ht="14.25">
      <c r="A1" s="18" t="s">
        <v>663</v>
      </c>
    </row>
    <row r="2" spans="1:14">
      <c r="N2" s="46" t="s">
        <v>153</v>
      </c>
    </row>
    <row r="3" spans="1:14" ht="15.75" customHeight="1">
      <c r="A3" s="238" t="s">
        <v>64</v>
      </c>
      <c r="B3" s="239"/>
      <c r="C3" s="239"/>
      <c r="D3" s="239"/>
      <c r="E3" s="240"/>
      <c r="F3" s="358" t="s">
        <v>130</v>
      </c>
      <c r="G3" s="352" t="s">
        <v>480</v>
      </c>
      <c r="H3" s="355" t="s">
        <v>483</v>
      </c>
      <c r="I3" s="355" t="s">
        <v>484</v>
      </c>
      <c r="J3" s="355" t="s">
        <v>481</v>
      </c>
      <c r="K3" s="355" t="s">
        <v>485</v>
      </c>
      <c r="L3" s="355" t="s">
        <v>482</v>
      </c>
      <c r="M3" s="355" t="s">
        <v>486</v>
      </c>
      <c r="N3" s="355" t="s">
        <v>470</v>
      </c>
    </row>
    <row r="4" spans="1:14" ht="15.75" customHeight="1">
      <c r="A4" s="241"/>
      <c r="B4" s="242"/>
      <c r="C4" s="242"/>
      <c r="D4" s="242"/>
      <c r="E4" s="243"/>
      <c r="F4" s="359"/>
      <c r="G4" s="353"/>
      <c r="H4" s="356"/>
      <c r="I4" s="356"/>
      <c r="J4" s="356"/>
      <c r="K4" s="356"/>
      <c r="L4" s="356"/>
      <c r="M4" s="356"/>
      <c r="N4" s="356"/>
    </row>
    <row r="5" spans="1:14" ht="15.75" customHeight="1">
      <c r="A5" s="241"/>
      <c r="B5" s="242"/>
      <c r="C5" s="242"/>
      <c r="D5" s="242"/>
      <c r="E5" s="243"/>
      <c r="F5" s="359"/>
      <c r="G5" s="353"/>
      <c r="H5" s="356"/>
      <c r="I5" s="356"/>
      <c r="J5" s="356"/>
      <c r="K5" s="356"/>
      <c r="L5" s="356"/>
      <c r="M5" s="356"/>
      <c r="N5" s="356"/>
    </row>
    <row r="6" spans="1:14" ht="15.75" customHeight="1">
      <c r="A6" s="244"/>
      <c r="B6" s="245"/>
      <c r="C6" s="245"/>
      <c r="D6" s="245"/>
      <c r="E6" s="246"/>
      <c r="F6" s="359"/>
      <c r="G6" s="354"/>
      <c r="H6" s="357"/>
      <c r="I6" s="357"/>
      <c r="J6" s="357"/>
      <c r="K6" s="357"/>
      <c r="L6" s="357"/>
      <c r="M6" s="357"/>
      <c r="N6" s="357"/>
    </row>
    <row r="7" spans="1:14" ht="12" customHeight="1">
      <c r="A7" s="158" t="s">
        <v>50</v>
      </c>
      <c r="B7" s="159"/>
      <c r="C7" s="159"/>
      <c r="D7" s="159"/>
      <c r="E7" s="160"/>
      <c r="F7" s="98">
        <v>660</v>
      </c>
      <c r="G7" s="68">
        <f t="shared" ref="G7:N7" si="0">SUM(G9,G11,G13,G15,G17)</f>
        <v>250</v>
      </c>
      <c r="H7" s="41">
        <f t="shared" si="0"/>
        <v>231</v>
      </c>
      <c r="I7" s="41">
        <f t="shared" si="0"/>
        <v>151</v>
      </c>
      <c r="J7" s="41">
        <f t="shared" si="0"/>
        <v>110</v>
      </c>
      <c r="K7" s="41">
        <f t="shared" si="0"/>
        <v>68</v>
      </c>
      <c r="L7" s="41">
        <f t="shared" si="0"/>
        <v>100</v>
      </c>
      <c r="M7" s="41">
        <f t="shared" si="0"/>
        <v>173</v>
      </c>
      <c r="N7" s="41">
        <f t="shared" si="0"/>
        <v>11</v>
      </c>
    </row>
    <row r="8" spans="1:14" ht="12" customHeight="1">
      <c r="A8" s="161"/>
      <c r="B8" s="162"/>
      <c r="C8" s="162"/>
      <c r="D8" s="162"/>
      <c r="E8" s="163"/>
      <c r="F8" s="99"/>
      <c r="G8" s="66">
        <f t="shared" ref="G8:N8" si="1">IF(G7=0,0,G7/$F7)</f>
        <v>0.37878787878787878</v>
      </c>
      <c r="H8" s="37">
        <f t="shared" si="1"/>
        <v>0.35</v>
      </c>
      <c r="I8" s="37">
        <f t="shared" si="1"/>
        <v>0.22878787878787879</v>
      </c>
      <c r="J8" s="37">
        <f t="shared" si="1"/>
        <v>0.16666666666666666</v>
      </c>
      <c r="K8" s="37">
        <f t="shared" si="1"/>
        <v>0.10303030303030303</v>
      </c>
      <c r="L8" s="37">
        <f t="shared" si="1"/>
        <v>0.15151515151515152</v>
      </c>
      <c r="M8" s="37">
        <f t="shared" si="1"/>
        <v>0.26212121212121214</v>
      </c>
      <c r="N8" s="37">
        <f t="shared" si="1"/>
        <v>1.6666666666666666E-2</v>
      </c>
    </row>
    <row r="9" spans="1:14" ht="12" customHeight="1">
      <c r="A9" s="174" t="s">
        <v>49</v>
      </c>
      <c r="B9" s="232" t="s">
        <v>48</v>
      </c>
      <c r="C9" s="233"/>
      <c r="D9" s="233"/>
      <c r="E9" s="234"/>
      <c r="F9" s="98">
        <v>133</v>
      </c>
      <c r="G9" s="68">
        <v>56</v>
      </c>
      <c r="H9" s="41">
        <v>47</v>
      </c>
      <c r="I9" s="41">
        <v>23</v>
      </c>
      <c r="J9" s="41">
        <v>20</v>
      </c>
      <c r="K9" s="41">
        <v>10</v>
      </c>
      <c r="L9" s="41">
        <v>17</v>
      </c>
      <c r="M9" s="41">
        <v>33</v>
      </c>
      <c r="N9" s="41">
        <v>4</v>
      </c>
    </row>
    <row r="10" spans="1:14" ht="12" customHeight="1">
      <c r="A10" s="175"/>
      <c r="B10" s="235"/>
      <c r="C10" s="236"/>
      <c r="D10" s="236"/>
      <c r="E10" s="237"/>
      <c r="F10" s="99"/>
      <c r="G10" s="66">
        <f t="shared" ref="G10:N10" si="2">IF(G9=0,0,G9/$F9)</f>
        <v>0.42105263157894735</v>
      </c>
      <c r="H10" s="37">
        <f t="shared" si="2"/>
        <v>0.35338345864661652</v>
      </c>
      <c r="I10" s="37">
        <f t="shared" si="2"/>
        <v>0.17293233082706766</v>
      </c>
      <c r="J10" s="37">
        <f t="shared" si="2"/>
        <v>0.15037593984962405</v>
      </c>
      <c r="K10" s="37">
        <f t="shared" si="2"/>
        <v>7.5187969924812026E-2</v>
      </c>
      <c r="L10" s="37">
        <f t="shared" si="2"/>
        <v>0.12781954887218044</v>
      </c>
      <c r="M10" s="37">
        <f t="shared" si="2"/>
        <v>0.24812030075187969</v>
      </c>
      <c r="N10" s="37">
        <f t="shared" si="2"/>
        <v>3.007518796992481E-2</v>
      </c>
    </row>
    <row r="11" spans="1:14" ht="12" customHeight="1">
      <c r="A11" s="175"/>
      <c r="B11" s="232" t="s">
        <v>47</v>
      </c>
      <c r="C11" s="233"/>
      <c r="D11" s="233"/>
      <c r="E11" s="234"/>
      <c r="F11" s="98">
        <v>101</v>
      </c>
      <c r="G11" s="68">
        <v>32</v>
      </c>
      <c r="H11" s="41">
        <v>37</v>
      </c>
      <c r="I11" s="41">
        <v>28</v>
      </c>
      <c r="J11" s="41">
        <v>9</v>
      </c>
      <c r="K11" s="41">
        <v>7</v>
      </c>
      <c r="L11" s="41">
        <v>8</v>
      </c>
      <c r="M11" s="41">
        <v>30</v>
      </c>
      <c r="N11" s="41">
        <v>2</v>
      </c>
    </row>
    <row r="12" spans="1:14" ht="12" customHeight="1">
      <c r="A12" s="175"/>
      <c r="B12" s="235"/>
      <c r="C12" s="236"/>
      <c r="D12" s="236"/>
      <c r="E12" s="237"/>
      <c r="F12" s="99"/>
      <c r="G12" s="66">
        <f t="shared" ref="G12:N12" si="3">IF(G11=0,0,G11/$F11)</f>
        <v>0.31683168316831684</v>
      </c>
      <c r="H12" s="37">
        <f t="shared" si="3"/>
        <v>0.36633663366336633</v>
      </c>
      <c r="I12" s="37">
        <f t="shared" si="3"/>
        <v>0.27722772277227725</v>
      </c>
      <c r="J12" s="37">
        <f t="shared" si="3"/>
        <v>8.9108910891089105E-2</v>
      </c>
      <c r="K12" s="37">
        <f t="shared" si="3"/>
        <v>6.9306930693069313E-2</v>
      </c>
      <c r="L12" s="37">
        <f t="shared" si="3"/>
        <v>7.9207920792079209E-2</v>
      </c>
      <c r="M12" s="37">
        <f t="shared" si="3"/>
        <v>0.29702970297029702</v>
      </c>
      <c r="N12" s="37">
        <f t="shared" si="3"/>
        <v>1.9801980198019802E-2</v>
      </c>
    </row>
    <row r="13" spans="1:14" ht="12" customHeight="1">
      <c r="A13" s="175"/>
      <c r="B13" s="232" t="s">
        <v>46</v>
      </c>
      <c r="C13" s="233"/>
      <c r="D13" s="233"/>
      <c r="E13" s="234"/>
      <c r="F13" s="98">
        <v>189</v>
      </c>
      <c r="G13" s="68">
        <v>70</v>
      </c>
      <c r="H13" s="41">
        <v>69</v>
      </c>
      <c r="I13" s="41">
        <v>47</v>
      </c>
      <c r="J13" s="41">
        <v>28</v>
      </c>
      <c r="K13" s="41">
        <v>17</v>
      </c>
      <c r="L13" s="41">
        <v>19</v>
      </c>
      <c r="M13" s="41">
        <v>54</v>
      </c>
      <c r="N13" s="41">
        <v>3</v>
      </c>
    </row>
    <row r="14" spans="1:14" ht="12" customHeight="1">
      <c r="A14" s="175"/>
      <c r="B14" s="235"/>
      <c r="C14" s="236"/>
      <c r="D14" s="236"/>
      <c r="E14" s="237"/>
      <c r="F14" s="99"/>
      <c r="G14" s="66">
        <f t="shared" ref="G14:N14" si="4">IF(G13=0,0,G13/$F13)</f>
        <v>0.37037037037037035</v>
      </c>
      <c r="H14" s="37">
        <f t="shared" si="4"/>
        <v>0.36507936507936506</v>
      </c>
      <c r="I14" s="37">
        <f t="shared" si="4"/>
        <v>0.24867724867724866</v>
      </c>
      <c r="J14" s="37">
        <f t="shared" si="4"/>
        <v>0.14814814814814814</v>
      </c>
      <c r="K14" s="37">
        <f t="shared" si="4"/>
        <v>8.9947089947089942E-2</v>
      </c>
      <c r="L14" s="37">
        <f t="shared" si="4"/>
        <v>0.10052910052910052</v>
      </c>
      <c r="M14" s="37">
        <f t="shared" si="4"/>
        <v>0.2857142857142857</v>
      </c>
      <c r="N14" s="37">
        <f t="shared" si="4"/>
        <v>1.5873015873015872E-2</v>
      </c>
    </row>
    <row r="15" spans="1:14" ht="12" customHeight="1">
      <c r="A15" s="175"/>
      <c r="B15" s="232" t="s">
        <v>45</v>
      </c>
      <c r="C15" s="233"/>
      <c r="D15" s="233"/>
      <c r="E15" s="234"/>
      <c r="F15" s="98">
        <v>62</v>
      </c>
      <c r="G15" s="68">
        <v>22</v>
      </c>
      <c r="H15" s="41">
        <v>23</v>
      </c>
      <c r="I15" s="41">
        <v>11</v>
      </c>
      <c r="J15" s="41">
        <v>9</v>
      </c>
      <c r="K15" s="41">
        <v>9</v>
      </c>
      <c r="L15" s="41">
        <v>13</v>
      </c>
      <c r="M15" s="41">
        <v>19</v>
      </c>
      <c r="N15" s="41">
        <v>0</v>
      </c>
    </row>
    <row r="16" spans="1:14" ht="12" customHeight="1">
      <c r="A16" s="175"/>
      <c r="B16" s="235"/>
      <c r="C16" s="236"/>
      <c r="D16" s="236"/>
      <c r="E16" s="237"/>
      <c r="F16" s="99"/>
      <c r="G16" s="66">
        <f t="shared" ref="G16:N16" si="5">IF(G15=0,0,G15/$F15)</f>
        <v>0.35483870967741937</v>
      </c>
      <c r="H16" s="37">
        <f t="shared" si="5"/>
        <v>0.37096774193548387</v>
      </c>
      <c r="I16" s="37">
        <f t="shared" si="5"/>
        <v>0.17741935483870969</v>
      </c>
      <c r="J16" s="37">
        <f t="shared" si="5"/>
        <v>0.14516129032258066</v>
      </c>
      <c r="K16" s="37">
        <f t="shared" si="5"/>
        <v>0.14516129032258066</v>
      </c>
      <c r="L16" s="37">
        <f t="shared" si="5"/>
        <v>0.20967741935483872</v>
      </c>
      <c r="M16" s="37">
        <f t="shared" si="5"/>
        <v>0.30645161290322581</v>
      </c>
      <c r="N16" s="37">
        <f t="shared" si="5"/>
        <v>0</v>
      </c>
    </row>
    <row r="17" spans="1:14" ht="12" customHeight="1">
      <c r="A17" s="175"/>
      <c r="B17" s="232" t="s">
        <v>44</v>
      </c>
      <c r="C17" s="233"/>
      <c r="D17" s="233"/>
      <c r="E17" s="234"/>
      <c r="F17" s="98">
        <v>175</v>
      </c>
      <c r="G17" s="68">
        <v>70</v>
      </c>
      <c r="H17" s="41">
        <v>55</v>
      </c>
      <c r="I17" s="41">
        <v>42</v>
      </c>
      <c r="J17" s="41">
        <v>44</v>
      </c>
      <c r="K17" s="41">
        <v>25</v>
      </c>
      <c r="L17" s="41">
        <v>43</v>
      </c>
      <c r="M17" s="41">
        <v>37</v>
      </c>
      <c r="N17" s="41">
        <v>2</v>
      </c>
    </row>
    <row r="18" spans="1:14" ht="12" customHeight="1">
      <c r="A18" s="176"/>
      <c r="B18" s="235"/>
      <c r="C18" s="236"/>
      <c r="D18" s="236"/>
      <c r="E18" s="237"/>
      <c r="F18" s="99"/>
      <c r="G18" s="66">
        <f t="shared" ref="G18:N18" si="6">IF(G17=0,0,G17/$F17)</f>
        <v>0.4</v>
      </c>
      <c r="H18" s="37">
        <f t="shared" si="6"/>
        <v>0.31428571428571428</v>
      </c>
      <c r="I18" s="37">
        <f t="shared" si="6"/>
        <v>0.24</v>
      </c>
      <c r="J18" s="37">
        <f t="shared" si="6"/>
        <v>0.25142857142857145</v>
      </c>
      <c r="K18" s="37">
        <f t="shared" si="6"/>
        <v>0.14285714285714285</v>
      </c>
      <c r="L18" s="37">
        <f t="shared" si="6"/>
        <v>0.24571428571428572</v>
      </c>
      <c r="M18" s="37">
        <f t="shared" si="6"/>
        <v>0.21142857142857144</v>
      </c>
      <c r="N18" s="37">
        <f t="shared" si="6"/>
        <v>1.1428571428571429E-2</v>
      </c>
    </row>
    <row r="19" spans="1:14" ht="12" customHeight="1">
      <c r="A19" s="171" t="s">
        <v>43</v>
      </c>
      <c r="B19" s="171" t="s">
        <v>42</v>
      </c>
      <c r="C19" s="43"/>
      <c r="D19" s="219" t="s">
        <v>16</v>
      </c>
      <c r="E19" s="42"/>
      <c r="F19" s="98">
        <v>179</v>
      </c>
      <c r="G19" s="68">
        <f t="shared" ref="G19:N19" si="7">SUM(G21,G23,G25,G27,G29,G31,G33,G35,G37,G39,G41,G43,G45,G47,G49,G51,G53,G55,G57,G59,G61,G63,G65,G67)</f>
        <v>66</v>
      </c>
      <c r="H19" s="41">
        <f t="shared" si="7"/>
        <v>51</v>
      </c>
      <c r="I19" s="41">
        <f t="shared" si="7"/>
        <v>37</v>
      </c>
      <c r="J19" s="41">
        <f t="shared" si="7"/>
        <v>33</v>
      </c>
      <c r="K19" s="41">
        <f t="shared" si="7"/>
        <v>22</v>
      </c>
      <c r="L19" s="41">
        <f t="shared" si="7"/>
        <v>29</v>
      </c>
      <c r="M19" s="41">
        <f t="shared" si="7"/>
        <v>48</v>
      </c>
      <c r="N19" s="41">
        <f t="shared" si="7"/>
        <v>2</v>
      </c>
    </row>
    <row r="20" spans="1:14" ht="12" customHeight="1">
      <c r="A20" s="172"/>
      <c r="B20" s="172"/>
      <c r="C20" s="40"/>
      <c r="D20" s="220"/>
      <c r="E20" s="39"/>
      <c r="F20" s="99"/>
      <c r="G20" s="66">
        <f t="shared" ref="G20:N20" si="8">IF(G19=0,0,G19/$F19)</f>
        <v>0.36871508379888268</v>
      </c>
      <c r="H20" s="37">
        <f t="shared" si="8"/>
        <v>0.28491620111731841</v>
      </c>
      <c r="I20" s="37">
        <f t="shared" si="8"/>
        <v>0.20670391061452514</v>
      </c>
      <c r="J20" s="37">
        <f t="shared" si="8"/>
        <v>0.18435754189944134</v>
      </c>
      <c r="K20" s="37">
        <f t="shared" si="8"/>
        <v>0.12290502793296089</v>
      </c>
      <c r="L20" s="37">
        <f t="shared" si="8"/>
        <v>0.16201117318435754</v>
      </c>
      <c r="M20" s="37">
        <f t="shared" si="8"/>
        <v>0.26815642458100558</v>
      </c>
      <c r="N20" s="37">
        <f t="shared" si="8"/>
        <v>1.11731843575419E-2</v>
      </c>
    </row>
    <row r="21" spans="1:14" ht="12" customHeight="1">
      <c r="A21" s="172"/>
      <c r="B21" s="172"/>
      <c r="C21" s="43"/>
      <c r="D21" s="219" t="s">
        <v>41</v>
      </c>
      <c r="E21" s="42"/>
      <c r="F21" s="98">
        <v>22</v>
      </c>
      <c r="G21" s="68">
        <v>11</v>
      </c>
      <c r="H21" s="41">
        <v>11</v>
      </c>
      <c r="I21" s="41">
        <v>6</v>
      </c>
      <c r="J21" s="41">
        <v>5</v>
      </c>
      <c r="K21" s="41">
        <v>5</v>
      </c>
      <c r="L21" s="41">
        <v>4</v>
      </c>
      <c r="M21" s="41">
        <v>5</v>
      </c>
      <c r="N21" s="41">
        <v>0</v>
      </c>
    </row>
    <row r="22" spans="1:14" ht="12" customHeight="1">
      <c r="A22" s="172"/>
      <c r="B22" s="172"/>
      <c r="C22" s="40"/>
      <c r="D22" s="220"/>
      <c r="E22" s="39"/>
      <c r="F22" s="99"/>
      <c r="G22" s="66">
        <f t="shared" ref="G22:N22" si="9">IF(G21=0,0,G21/$F21)</f>
        <v>0.5</v>
      </c>
      <c r="H22" s="37">
        <f t="shared" si="9"/>
        <v>0.5</v>
      </c>
      <c r="I22" s="37">
        <f t="shared" si="9"/>
        <v>0.27272727272727271</v>
      </c>
      <c r="J22" s="37">
        <f t="shared" si="9"/>
        <v>0.22727272727272727</v>
      </c>
      <c r="K22" s="37">
        <f t="shared" si="9"/>
        <v>0.22727272727272727</v>
      </c>
      <c r="L22" s="37">
        <f t="shared" si="9"/>
        <v>0.18181818181818182</v>
      </c>
      <c r="M22" s="37">
        <f t="shared" si="9"/>
        <v>0.22727272727272727</v>
      </c>
      <c r="N22" s="37">
        <f t="shared" si="9"/>
        <v>0</v>
      </c>
    </row>
    <row r="23" spans="1:14" ht="12" customHeight="1">
      <c r="A23" s="172"/>
      <c r="B23" s="172"/>
      <c r="C23" s="43"/>
      <c r="D23" s="225" t="s">
        <v>40</v>
      </c>
      <c r="E23" s="117"/>
      <c r="F23" s="98">
        <v>1</v>
      </c>
      <c r="G23" s="105">
        <v>0</v>
      </c>
      <c r="H23" s="106">
        <v>0</v>
      </c>
      <c r="I23" s="41">
        <v>0</v>
      </c>
      <c r="J23" s="41">
        <v>0</v>
      </c>
      <c r="K23" s="41">
        <v>0</v>
      </c>
      <c r="L23" s="41">
        <v>0</v>
      </c>
      <c r="M23" s="41">
        <v>1</v>
      </c>
      <c r="N23" s="41">
        <v>0</v>
      </c>
    </row>
    <row r="24" spans="1:14" ht="12" customHeight="1">
      <c r="A24" s="172"/>
      <c r="B24" s="172"/>
      <c r="C24" s="40"/>
      <c r="D24" s="226"/>
      <c r="E24" s="118"/>
      <c r="F24" s="99"/>
      <c r="G24" s="108">
        <f t="shared" ref="G24:N24" si="10">IF(G23=0,0,G23/$F23)</f>
        <v>0</v>
      </c>
      <c r="H24" s="109">
        <f t="shared" si="10"/>
        <v>0</v>
      </c>
      <c r="I24" s="37">
        <f t="shared" si="10"/>
        <v>0</v>
      </c>
      <c r="J24" s="37">
        <f t="shared" si="10"/>
        <v>0</v>
      </c>
      <c r="K24" s="37">
        <f t="shared" si="10"/>
        <v>0</v>
      </c>
      <c r="L24" s="37">
        <f t="shared" si="10"/>
        <v>0</v>
      </c>
      <c r="M24" s="37">
        <f t="shared" si="10"/>
        <v>1</v>
      </c>
      <c r="N24" s="37">
        <f t="shared" si="10"/>
        <v>0</v>
      </c>
    </row>
    <row r="25" spans="1:14" ht="12" customHeight="1">
      <c r="A25" s="172"/>
      <c r="B25" s="172"/>
      <c r="C25" s="43"/>
      <c r="D25" s="225" t="s">
        <v>39</v>
      </c>
      <c r="E25" s="117"/>
      <c r="F25" s="98">
        <v>18</v>
      </c>
      <c r="G25" s="105">
        <v>5</v>
      </c>
      <c r="H25" s="106">
        <v>7</v>
      </c>
      <c r="I25" s="41">
        <v>1</v>
      </c>
      <c r="J25" s="41">
        <v>0</v>
      </c>
      <c r="K25" s="41">
        <v>3</v>
      </c>
      <c r="L25" s="41">
        <v>1</v>
      </c>
      <c r="M25" s="41">
        <v>5</v>
      </c>
      <c r="N25" s="41">
        <v>1</v>
      </c>
    </row>
    <row r="26" spans="1:14" ht="12" customHeight="1">
      <c r="A26" s="172"/>
      <c r="B26" s="172"/>
      <c r="C26" s="40"/>
      <c r="D26" s="226"/>
      <c r="E26" s="118"/>
      <c r="F26" s="99"/>
      <c r="G26" s="108">
        <f t="shared" ref="G26:N26" si="11">IF(G25=0,0,G25/$F25)</f>
        <v>0.27777777777777779</v>
      </c>
      <c r="H26" s="109">
        <f>IF(H25=0,0,H25/$F25)</f>
        <v>0.3888888888888889</v>
      </c>
      <c r="I26" s="37">
        <f>IF(I25=0,0,I25/$F25)</f>
        <v>5.5555555555555552E-2</v>
      </c>
      <c r="J26" s="37">
        <f t="shared" si="11"/>
        <v>0</v>
      </c>
      <c r="K26" s="37">
        <f t="shared" si="11"/>
        <v>0.16666666666666666</v>
      </c>
      <c r="L26" s="37">
        <f t="shared" si="11"/>
        <v>5.5555555555555552E-2</v>
      </c>
      <c r="M26" s="37">
        <f t="shared" si="11"/>
        <v>0.27777777777777779</v>
      </c>
      <c r="N26" s="37">
        <f t="shared" si="11"/>
        <v>5.5555555555555552E-2</v>
      </c>
    </row>
    <row r="27" spans="1:14" ht="12" customHeight="1">
      <c r="A27" s="172"/>
      <c r="B27" s="172"/>
      <c r="C27" s="43"/>
      <c r="D27" s="219" t="s">
        <v>38</v>
      </c>
      <c r="E27" s="42"/>
      <c r="F27" s="98">
        <v>1</v>
      </c>
      <c r="G27" s="68">
        <v>0</v>
      </c>
      <c r="H27" s="41">
        <v>0</v>
      </c>
      <c r="I27" s="41">
        <v>0</v>
      </c>
      <c r="J27" s="41">
        <v>1</v>
      </c>
      <c r="K27" s="41">
        <v>0</v>
      </c>
      <c r="L27" s="41">
        <v>0</v>
      </c>
      <c r="M27" s="41">
        <v>0</v>
      </c>
      <c r="N27" s="41">
        <v>0</v>
      </c>
    </row>
    <row r="28" spans="1:14" ht="12" customHeight="1">
      <c r="A28" s="172"/>
      <c r="B28" s="172"/>
      <c r="C28" s="40"/>
      <c r="D28" s="220"/>
      <c r="E28" s="39"/>
      <c r="F28" s="99"/>
      <c r="G28" s="66">
        <f t="shared" ref="G28:N28" si="12">IF(G27=0,0,G27/$F27)</f>
        <v>0</v>
      </c>
      <c r="H28" s="37">
        <f t="shared" si="12"/>
        <v>0</v>
      </c>
      <c r="I28" s="37">
        <f t="shared" si="12"/>
        <v>0</v>
      </c>
      <c r="J28" s="37">
        <f t="shared" si="12"/>
        <v>1</v>
      </c>
      <c r="K28" s="37">
        <f t="shared" si="12"/>
        <v>0</v>
      </c>
      <c r="L28" s="37">
        <f t="shared" si="12"/>
        <v>0</v>
      </c>
      <c r="M28" s="37">
        <f t="shared" si="12"/>
        <v>0</v>
      </c>
      <c r="N28" s="37">
        <f t="shared" si="12"/>
        <v>0</v>
      </c>
    </row>
    <row r="29" spans="1:14" ht="12" customHeight="1">
      <c r="A29" s="172"/>
      <c r="B29" s="172"/>
      <c r="C29" s="43"/>
      <c r="D29" s="219" t="s">
        <v>37</v>
      </c>
      <c r="E29" s="42"/>
      <c r="F29" s="98">
        <v>5</v>
      </c>
      <c r="G29" s="68">
        <v>0</v>
      </c>
      <c r="H29" s="41">
        <v>1</v>
      </c>
      <c r="I29" s="41">
        <v>0</v>
      </c>
      <c r="J29" s="41">
        <v>0</v>
      </c>
      <c r="K29" s="41">
        <v>0</v>
      </c>
      <c r="L29" s="41">
        <v>0</v>
      </c>
      <c r="M29" s="41">
        <v>4</v>
      </c>
      <c r="N29" s="41">
        <v>0</v>
      </c>
    </row>
    <row r="30" spans="1:14" ht="12" customHeight="1">
      <c r="A30" s="172"/>
      <c r="B30" s="172"/>
      <c r="C30" s="40"/>
      <c r="D30" s="220"/>
      <c r="E30" s="39"/>
      <c r="F30" s="99"/>
      <c r="G30" s="66">
        <f t="shared" ref="G30:N30" si="13">IF(G29=0,0,G29/$F29)</f>
        <v>0</v>
      </c>
      <c r="H30" s="37">
        <f t="shared" si="13"/>
        <v>0.2</v>
      </c>
      <c r="I30" s="37">
        <f t="shared" si="13"/>
        <v>0</v>
      </c>
      <c r="J30" s="37">
        <f t="shared" si="13"/>
        <v>0</v>
      </c>
      <c r="K30" s="37">
        <f t="shared" si="13"/>
        <v>0</v>
      </c>
      <c r="L30" s="37">
        <f t="shared" si="13"/>
        <v>0</v>
      </c>
      <c r="M30" s="37">
        <f t="shared" si="13"/>
        <v>0.8</v>
      </c>
      <c r="N30" s="37">
        <f t="shared" si="13"/>
        <v>0</v>
      </c>
    </row>
    <row r="31" spans="1:14" ht="12" customHeight="1">
      <c r="A31" s="172"/>
      <c r="B31" s="172"/>
      <c r="C31" s="43"/>
      <c r="D31" s="219" t="s">
        <v>36</v>
      </c>
      <c r="E31" s="42"/>
      <c r="F31" s="98">
        <v>1</v>
      </c>
      <c r="G31" s="68">
        <v>1</v>
      </c>
      <c r="H31" s="41">
        <v>1</v>
      </c>
      <c r="I31" s="41">
        <v>0</v>
      </c>
      <c r="J31" s="41">
        <v>0</v>
      </c>
      <c r="K31" s="41">
        <v>1</v>
      </c>
      <c r="L31" s="41">
        <v>0</v>
      </c>
      <c r="M31" s="41">
        <v>0</v>
      </c>
      <c r="N31" s="41">
        <v>0</v>
      </c>
    </row>
    <row r="32" spans="1:14" ht="12" customHeight="1">
      <c r="A32" s="172"/>
      <c r="B32" s="172"/>
      <c r="C32" s="40"/>
      <c r="D32" s="220"/>
      <c r="E32" s="39"/>
      <c r="F32" s="99"/>
      <c r="G32" s="66">
        <f t="shared" ref="G32:N32" si="14">IF(G31=0,0,G31/$F31)</f>
        <v>1</v>
      </c>
      <c r="H32" s="37">
        <f t="shared" si="14"/>
        <v>1</v>
      </c>
      <c r="I32" s="37">
        <f t="shared" si="14"/>
        <v>0</v>
      </c>
      <c r="J32" s="37">
        <f t="shared" si="14"/>
        <v>0</v>
      </c>
      <c r="K32" s="37">
        <f t="shared" si="14"/>
        <v>1</v>
      </c>
      <c r="L32" s="37">
        <f t="shared" si="14"/>
        <v>0</v>
      </c>
      <c r="M32" s="37">
        <f t="shared" si="14"/>
        <v>0</v>
      </c>
      <c r="N32" s="37">
        <f t="shared" si="14"/>
        <v>0</v>
      </c>
    </row>
    <row r="33" spans="1:14" ht="12" customHeight="1">
      <c r="A33" s="172"/>
      <c r="B33" s="172"/>
      <c r="C33" s="43"/>
      <c r="D33" s="219" t="s">
        <v>35</v>
      </c>
      <c r="E33" s="42"/>
      <c r="F33" s="98">
        <v>3</v>
      </c>
      <c r="G33" s="68">
        <v>2</v>
      </c>
      <c r="H33" s="41">
        <v>0</v>
      </c>
      <c r="I33" s="41">
        <v>0</v>
      </c>
      <c r="J33" s="41">
        <v>0</v>
      </c>
      <c r="K33" s="41">
        <v>0</v>
      </c>
      <c r="L33" s="41">
        <v>1</v>
      </c>
      <c r="M33" s="41">
        <v>0</v>
      </c>
      <c r="N33" s="41">
        <v>0</v>
      </c>
    </row>
    <row r="34" spans="1:14" ht="12" customHeight="1">
      <c r="A34" s="172"/>
      <c r="B34" s="172"/>
      <c r="C34" s="40"/>
      <c r="D34" s="220"/>
      <c r="E34" s="39"/>
      <c r="F34" s="99"/>
      <c r="G34" s="66">
        <f t="shared" ref="G34:N34" si="15">IF(G33=0,0,G33/$F33)</f>
        <v>0.66666666666666663</v>
      </c>
      <c r="H34" s="37">
        <f t="shared" si="15"/>
        <v>0</v>
      </c>
      <c r="I34" s="37">
        <f t="shared" si="15"/>
        <v>0</v>
      </c>
      <c r="J34" s="37">
        <f t="shared" si="15"/>
        <v>0</v>
      </c>
      <c r="K34" s="37">
        <f t="shared" si="15"/>
        <v>0</v>
      </c>
      <c r="L34" s="37">
        <f t="shared" si="15"/>
        <v>0.33333333333333331</v>
      </c>
      <c r="M34" s="37">
        <f t="shared" si="15"/>
        <v>0</v>
      </c>
      <c r="N34" s="37">
        <f t="shared" si="15"/>
        <v>0</v>
      </c>
    </row>
    <row r="35" spans="1:14" ht="12" customHeight="1">
      <c r="A35" s="172"/>
      <c r="B35" s="172"/>
      <c r="C35" s="43"/>
      <c r="D35" s="219" t="s">
        <v>34</v>
      </c>
      <c r="E35" s="42"/>
      <c r="F35" s="98">
        <v>10</v>
      </c>
      <c r="G35" s="68">
        <v>6</v>
      </c>
      <c r="H35" s="41">
        <v>2</v>
      </c>
      <c r="I35" s="41">
        <v>4</v>
      </c>
      <c r="J35" s="41">
        <v>0</v>
      </c>
      <c r="K35" s="41">
        <v>2</v>
      </c>
      <c r="L35" s="41">
        <v>1</v>
      </c>
      <c r="M35" s="41">
        <v>3</v>
      </c>
      <c r="N35" s="41">
        <v>0</v>
      </c>
    </row>
    <row r="36" spans="1:14" ht="12" customHeight="1">
      <c r="A36" s="172"/>
      <c r="B36" s="172"/>
      <c r="C36" s="40"/>
      <c r="D36" s="220"/>
      <c r="E36" s="39"/>
      <c r="F36" s="99"/>
      <c r="G36" s="66">
        <f t="shared" ref="G36:N36" si="16">IF(G35=0,0,G35/$F35)</f>
        <v>0.6</v>
      </c>
      <c r="H36" s="37">
        <f t="shared" si="16"/>
        <v>0.2</v>
      </c>
      <c r="I36" s="37">
        <f t="shared" si="16"/>
        <v>0.4</v>
      </c>
      <c r="J36" s="37">
        <f t="shared" si="16"/>
        <v>0</v>
      </c>
      <c r="K36" s="37">
        <f t="shared" si="16"/>
        <v>0.2</v>
      </c>
      <c r="L36" s="37">
        <f t="shared" si="16"/>
        <v>0.1</v>
      </c>
      <c r="M36" s="37">
        <f t="shared" si="16"/>
        <v>0.3</v>
      </c>
      <c r="N36" s="37">
        <f t="shared" si="16"/>
        <v>0</v>
      </c>
    </row>
    <row r="37" spans="1:14" ht="12" customHeight="1">
      <c r="A37" s="172"/>
      <c r="B37" s="172"/>
      <c r="C37" s="43"/>
      <c r="D37" s="219" t="s">
        <v>33</v>
      </c>
      <c r="E37" s="42"/>
      <c r="F37" s="98">
        <v>0</v>
      </c>
      <c r="G37" s="68">
        <v>0</v>
      </c>
      <c r="H37" s="41">
        <v>0</v>
      </c>
      <c r="I37" s="41">
        <v>0</v>
      </c>
      <c r="J37" s="41">
        <v>0</v>
      </c>
      <c r="K37" s="41">
        <v>0</v>
      </c>
      <c r="L37" s="41">
        <v>0</v>
      </c>
      <c r="M37" s="41">
        <v>0</v>
      </c>
      <c r="N37" s="41">
        <v>0</v>
      </c>
    </row>
    <row r="38" spans="1:14" ht="12" customHeight="1">
      <c r="A38" s="172"/>
      <c r="B38" s="172"/>
      <c r="C38" s="40"/>
      <c r="D38" s="220"/>
      <c r="E38" s="39"/>
      <c r="F38" s="99"/>
      <c r="G38" s="66">
        <f t="shared" ref="G38:N38" si="17">IF(G37=0,0,G37/$F37)</f>
        <v>0</v>
      </c>
      <c r="H38" s="37">
        <f t="shared" si="17"/>
        <v>0</v>
      </c>
      <c r="I38" s="37">
        <f t="shared" si="17"/>
        <v>0</v>
      </c>
      <c r="J38" s="37">
        <f t="shared" si="17"/>
        <v>0</v>
      </c>
      <c r="K38" s="37">
        <f t="shared" si="17"/>
        <v>0</v>
      </c>
      <c r="L38" s="37">
        <f t="shared" si="17"/>
        <v>0</v>
      </c>
      <c r="M38" s="37">
        <f t="shared" si="17"/>
        <v>0</v>
      </c>
      <c r="N38" s="37">
        <f t="shared" si="17"/>
        <v>0</v>
      </c>
    </row>
    <row r="39" spans="1:14" ht="12" customHeight="1">
      <c r="A39" s="172"/>
      <c r="B39" s="172"/>
      <c r="C39" s="43"/>
      <c r="D39" s="219" t="s">
        <v>32</v>
      </c>
      <c r="E39" s="42"/>
      <c r="F39" s="98">
        <v>4</v>
      </c>
      <c r="G39" s="68">
        <v>2</v>
      </c>
      <c r="H39" s="41">
        <v>0</v>
      </c>
      <c r="I39" s="41">
        <v>2</v>
      </c>
      <c r="J39" s="41">
        <v>2</v>
      </c>
      <c r="K39" s="41">
        <v>0</v>
      </c>
      <c r="L39" s="41">
        <v>0</v>
      </c>
      <c r="M39" s="41">
        <v>0</v>
      </c>
      <c r="N39" s="41">
        <v>0</v>
      </c>
    </row>
    <row r="40" spans="1:14" ht="12" customHeight="1">
      <c r="A40" s="172"/>
      <c r="B40" s="172"/>
      <c r="C40" s="40"/>
      <c r="D40" s="220"/>
      <c r="E40" s="39"/>
      <c r="F40" s="99"/>
      <c r="G40" s="66">
        <f t="shared" ref="G40:N40" si="18">IF(G39=0,0,G39/$F39)</f>
        <v>0.5</v>
      </c>
      <c r="H40" s="37">
        <f t="shared" si="18"/>
        <v>0</v>
      </c>
      <c r="I40" s="37">
        <f t="shared" si="18"/>
        <v>0.5</v>
      </c>
      <c r="J40" s="37">
        <f t="shared" si="18"/>
        <v>0.5</v>
      </c>
      <c r="K40" s="37">
        <f t="shared" si="18"/>
        <v>0</v>
      </c>
      <c r="L40" s="37">
        <f t="shared" si="18"/>
        <v>0</v>
      </c>
      <c r="M40" s="37">
        <f t="shared" si="18"/>
        <v>0</v>
      </c>
      <c r="N40" s="37">
        <f t="shared" si="18"/>
        <v>0</v>
      </c>
    </row>
    <row r="41" spans="1:14" ht="12" customHeight="1">
      <c r="A41" s="172"/>
      <c r="B41" s="172"/>
      <c r="C41" s="43"/>
      <c r="D41" s="219" t="s">
        <v>31</v>
      </c>
      <c r="E41" s="42"/>
      <c r="F41" s="98">
        <v>0</v>
      </c>
      <c r="G41" s="68">
        <v>0</v>
      </c>
      <c r="H41" s="41">
        <v>0</v>
      </c>
      <c r="I41" s="41">
        <v>0</v>
      </c>
      <c r="J41" s="41">
        <v>0</v>
      </c>
      <c r="K41" s="41">
        <v>0</v>
      </c>
      <c r="L41" s="41">
        <v>0</v>
      </c>
      <c r="M41" s="41">
        <v>0</v>
      </c>
      <c r="N41" s="41">
        <v>0</v>
      </c>
    </row>
    <row r="42" spans="1:14" ht="12" customHeight="1">
      <c r="A42" s="172"/>
      <c r="B42" s="172"/>
      <c r="C42" s="40"/>
      <c r="D42" s="220"/>
      <c r="E42" s="39"/>
      <c r="F42" s="99"/>
      <c r="G42" s="66">
        <f t="shared" ref="G42:N42" si="19">IF(G41=0,0,G41/$F41)</f>
        <v>0</v>
      </c>
      <c r="H42" s="37">
        <f t="shared" si="19"/>
        <v>0</v>
      </c>
      <c r="I42" s="37">
        <f t="shared" si="19"/>
        <v>0</v>
      </c>
      <c r="J42" s="37">
        <f t="shared" si="19"/>
        <v>0</v>
      </c>
      <c r="K42" s="37">
        <f t="shared" si="19"/>
        <v>0</v>
      </c>
      <c r="L42" s="37">
        <f t="shared" si="19"/>
        <v>0</v>
      </c>
      <c r="M42" s="37">
        <f t="shared" si="19"/>
        <v>0</v>
      </c>
      <c r="N42" s="37">
        <f t="shared" si="19"/>
        <v>0</v>
      </c>
    </row>
    <row r="43" spans="1:14" ht="12" customHeight="1">
      <c r="A43" s="172"/>
      <c r="B43" s="172"/>
      <c r="C43" s="43"/>
      <c r="D43" s="219" t="s">
        <v>30</v>
      </c>
      <c r="E43" s="42"/>
      <c r="F43" s="98">
        <v>0</v>
      </c>
      <c r="G43" s="68">
        <v>0</v>
      </c>
      <c r="H43" s="41">
        <v>0</v>
      </c>
      <c r="I43" s="41">
        <v>0</v>
      </c>
      <c r="J43" s="41">
        <v>0</v>
      </c>
      <c r="K43" s="41">
        <v>0</v>
      </c>
      <c r="L43" s="41">
        <v>0</v>
      </c>
      <c r="M43" s="41">
        <v>0</v>
      </c>
      <c r="N43" s="41">
        <v>0</v>
      </c>
    </row>
    <row r="44" spans="1:14" ht="12" customHeight="1">
      <c r="A44" s="172"/>
      <c r="B44" s="172"/>
      <c r="C44" s="40"/>
      <c r="D44" s="220"/>
      <c r="E44" s="39"/>
      <c r="F44" s="99"/>
      <c r="G44" s="66">
        <f t="shared" ref="G44:N44" si="20">IF(G43=0,0,G43/$F43)</f>
        <v>0</v>
      </c>
      <c r="H44" s="37">
        <f t="shared" si="20"/>
        <v>0</v>
      </c>
      <c r="I44" s="37">
        <f t="shared" si="20"/>
        <v>0</v>
      </c>
      <c r="J44" s="37">
        <f t="shared" si="20"/>
        <v>0</v>
      </c>
      <c r="K44" s="37">
        <f t="shared" si="20"/>
        <v>0</v>
      </c>
      <c r="L44" s="37">
        <f t="shared" si="20"/>
        <v>0</v>
      </c>
      <c r="M44" s="37">
        <f t="shared" si="20"/>
        <v>0</v>
      </c>
      <c r="N44" s="37">
        <f t="shared" si="20"/>
        <v>0</v>
      </c>
    </row>
    <row r="45" spans="1:14" ht="12" customHeight="1">
      <c r="A45" s="172"/>
      <c r="B45" s="172"/>
      <c r="C45" s="43"/>
      <c r="D45" s="219" t="s">
        <v>29</v>
      </c>
      <c r="E45" s="42"/>
      <c r="F45" s="98">
        <v>5</v>
      </c>
      <c r="G45" s="68">
        <v>2</v>
      </c>
      <c r="H45" s="41">
        <v>3</v>
      </c>
      <c r="I45" s="41">
        <v>1</v>
      </c>
      <c r="J45" s="41">
        <v>0</v>
      </c>
      <c r="K45" s="41">
        <v>0</v>
      </c>
      <c r="L45" s="41">
        <v>0</v>
      </c>
      <c r="M45" s="41">
        <v>0</v>
      </c>
      <c r="N45" s="41">
        <v>0</v>
      </c>
    </row>
    <row r="46" spans="1:14" ht="12" customHeight="1">
      <c r="A46" s="172"/>
      <c r="B46" s="172"/>
      <c r="C46" s="40"/>
      <c r="D46" s="220"/>
      <c r="E46" s="39"/>
      <c r="F46" s="99"/>
      <c r="G46" s="66">
        <f t="shared" ref="G46:N46" si="21">IF(G45=0,0,G45/$F45)</f>
        <v>0.4</v>
      </c>
      <c r="H46" s="37">
        <f t="shared" si="21"/>
        <v>0.6</v>
      </c>
      <c r="I46" s="37">
        <f t="shared" si="21"/>
        <v>0.2</v>
      </c>
      <c r="J46" s="37">
        <f t="shared" si="21"/>
        <v>0</v>
      </c>
      <c r="K46" s="37">
        <f t="shared" si="21"/>
        <v>0</v>
      </c>
      <c r="L46" s="37">
        <f t="shared" si="21"/>
        <v>0</v>
      </c>
      <c r="M46" s="37">
        <f t="shared" si="21"/>
        <v>0</v>
      </c>
      <c r="N46" s="37">
        <f t="shared" si="21"/>
        <v>0</v>
      </c>
    </row>
    <row r="47" spans="1:14" ht="12" customHeight="1">
      <c r="A47" s="172"/>
      <c r="B47" s="172"/>
      <c r="C47" s="43"/>
      <c r="D47" s="219" t="s">
        <v>28</v>
      </c>
      <c r="E47" s="42"/>
      <c r="F47" s="98">
        <v>1</v>
      </c>
      <c r="G47" s="68">
        <v>0</v>
      </c>
      <c r="H47" s="41">
        <v>0</v>
      </c>
      <c r="I47" s="41">
        <v>0</v>
      </c>
      <c r="J47" s="41">
        <v>0</v>
      </c>
      <c r="K47" s="41">
        <v>0</v>
      </c>
      <c r="L47" s="41">
        <v>0</v>
      </c>
      <c r="M47" s="41">
        <v>1</v>
      </c>
      <c r="N47" s="41">
        <v>0</v>
      </c>
    </row>
    <row r="48" spans="1:14" ht="12" customHeight="1">
      <c r="A48" s="172"/>
      <c r="B48" s="172"/>
      <c r="C48" s="40"/>
      <c r="D48" s="220"/>
      <c r="E48" s="39"/>
      <c r="F48" s="99"/>
      <c r="G48" s="66">
        <f t="shared" ref="G48:N48" si="22">IF(G47=0,0,G47/$F47)</f>
        <v>0</v>
      </c>
      <c r="H48" s="37">
        <f t="shared" si="22"/>
        <v>0</v>
      </c>
      <c r="I48" s="37">
        <f t="shared" si="22"/>
        <v>0</v>
      </c>
      <c r="J48" s="37">
        <f t="shared" si="22"/>
        <v>0</v>
      </c>
      <c r="K48" s="37">
        <f t="shared" si="22"/>
        <v>0</v>
      </c>
      <c r="L48" s="37">
        <f t="shared" si="22"/>
        <v>0</v>
      </c>
      <c r="M48" s="37">
        <f t="shared" si="22"/>
        <v>1</v>
      </c>
      <c r="N48" s="37">
        <f t="shared" si="22"/>
        <v>0</v>
      </c>
    </row>
    <row r="49" spans="1:14" ht="12" customHeight="1">
      <c r="A49" s="172"/>
      <c r="B49" s="172"/>
      <c r="C49" s="43"/>
      <c r="D49" s="219" t="s">
        <v>27</v>
      </c>
      <c r="E49" s="42"/>
      <c r="F49" s="98">
        <v>4</v>
      </c>
      <c r="G49" s="68">
        <v>2</v>
      </c>
      <c r="H49" s="41">
        <v>4</v>
      </c>
      <c r="I49" s="41">
        <v>0</v>
      </c>
      <c r="J49" s="41">
        <v>0</v>
      </c>
      <c r="K49" s="41">
        <v>1</v>
      </c>
      <c r="L49" s="41">
        <v>1</v>
      </c>
      <c r="M49" s="41">
        <v>0</v>
      </c>
      <c r="N49" s="41">
        <v>0</v>
      </c>
    </row>
    <row r="50" spans="1:14" ht="12" customHeight="1">
      <c r="A50" s="172"/>
      <c r="B50" s="172"/>
      <c r="C50" s="40"/>
      <c r="D50" s="220"/>
      <c r="E50" s="39"/>
      <c r="F50" s="99"/>
      <c r="G50" s="66">
        <f t="shared" ref="G50:N50" si="23">IF(G49=0,0,G49/$F49)</f>
        <v>0.5</v>
      </c>
      <c r="H50" s="37">
        <f t="shared" si="23"/>
        <v>1</v>
      </c>
      <c r="I50" s="37">
        <f t="shared" si="23"/>
        <v>0</v>
      </c>
      <c r="J50" s="37">
        <f t="shared" si="23"/>
        <v>0</v>
      </c>
      <c r="K50" s="37">
        <f t="shared" si="23"/>
        <v>0.25</v>
      </c>
      <c r="L50" s="37">
        <f t="shared" si="23"/>
        <v>0.25</v>
      </c>
      <c r="M50" s="37">
        <f t="shared" si="23"/>
        <v>0</v>
      </c>
      <c r="N50" s="37">
        <f t="shared" si="23"/>
        <v>0</v>
      </c>
    </row>
    <row r="51" spans="1:14" ht="12" customHeight="1">
      <c r="A51" s="172"/>
      <c r="B51" s="172"/>
      <c r="C51" s="43"/>
      <c r="D51" s="219" t="s">
        <v>26</v>
      </c>
      <c r="E51" s="42"/>
      <c r="F51" s="98">
        <v>12</v>
      </c>
      <c r="G51" s="68">
        <v>4</v>
      </c>
      <c r="H51" s="41">
        <v>6</v>
      </c>
      <c r="I51" s="41">
        <v>3</v>
      </c>
      <c r="J51" s="41">
        <v>3</v>
      </c>
      <c r="K51" s="41">
        <v>0</v>
      </c>
      <c r="L51" s="41">
        <v>0</v>
      </c>
      <c r="M51" s="41">
        <v>3</v>
      </c>
      <c r="N51" s="41">
        <v>0</v>
      </c>
    </row>
    <row r="52" spans="1:14" ht="12" customHeight="1">
      <c r="A52" s="172"/>
      <c r="B52" s="172"/>
      <c r="C52" s="40"/>
      <c r="D52" s="220"/>
      <c r="E52" s="39"/>
      <c r="F52" s="99"/>
      <c r="G52" s="66">
        <f t="shared" ref="G52:N52" si="24">IF(G51=0,0,G51/$F51)</f>
        <v>0.33333333333333331</v>
      </c>
      <c r="H52" s="37">
        <f t="shared" si="24"/>
        <v>0.5</v>
      </c>
      <c r="I52" s="37">
        <f t="shared" si="24"/>
        <v>0.25</v>
      </c>
      <c r="J52" s="37">
        <f t="shared" si="24"/>
        <v>0.25</v>
      </c>
      <c r="K52" s="37">
        <f t="shared" si="24"/>
        <v>0</v>
      </c>
      <c r="L52" s="37">
        <f t="shared" si="24"/>
        <v>0</v>
      </c>
      <c r="M52" s="37">
        <f t="shared" si="24"/>
        <v>0.25</v>
      </c>
      <c r="N52" s="37">
        <f t="shared" si="24"/>
        <v>0</v>
      </c>
    </row>
    <row r="53" spans="1:14" ht="12" customHeight="1">
      <c r="A53" s="172"/>
      <c r="B53" s="172"/>
      <c r="C53" s="43"/>
      <c r="D53" s="219" t="s">
        <v>25</v>
      </c>
      <c r="E53" s="42"/>
      <c r="F53" s="98">
        <v>4</v>
      </c>
      <c r="G53" s="68">
        <v>1</v>
      </c>
      <c r="H53" s="41">
        <v>2</v>
      </c>
      <c r="I53" s="41">
        <v>0</v>
      </c>
      <c r="J53" s="41">
        <v>2</v>
      </c>
      <c r="K53" s="41">
        <v>1</v>
      </c>
      <c r="L53" s="41">
        <v>2</v>
      </c>
      <c r="M53" s="41">
        <v>0</v>
      </c>
      <c r="N53" s="41">
        <v>1</v>
      </c>
    </row>
    <row r="54" spans="1:14" ht="12" customHeight="1">
      <c r="A54" s="172"/>
      <c r="B54" s="172"/>
      <c r="C54" s="40"/>
      <c r="D54" s="220"/>
      <c r="E54" s="39"/>
      <c r="F54" s="99"/>
      <c r="G54" s="66">
        <f t="shared" ref="G54:N54" si="25">IF(G53=0,0,G53/$F53)</f>
        <v>0.25</v>
      </c>
      <c r="H54" s="37">
        <f t="shared" si="25"/>
        <v>0.5</v>
      </c>
      <c r="I54" s="37">
        <f t="shared" si="25"/>
        <v>0</v>
      </c>
      <c r="J54" s="37">
        <f t="shared" si="25"/>
        <v>0.5</v>
      </c>
      <c r="K54" s="37">
        <f t="shared" si="25"/>
        <v>0.25</v>
      </c>
      <c r="L54" s="37">
        <f t="shared" si="25"/>
        <v>0.5</v>
      </c>
      <c r="M54" s="37">
        <f t="shared" si="25"/>
        <v>0</v>
      </c>
      <c r="N54" s="37">
        <f t="shared" si="25"/>
        <v>0.25</v>
      </c>
    </row>
    <row r="55" spans="1:14" ht="12" customHeight="1">
      <c r="A55" s="172"/>
      <c r="B55" s="172"/>
      <c r="C55" s="43"/>
      <c r="D55" s="219" t="s">
        <v>24</v>
      </c>
      <c r="E55" s="42"/>
      <c r="F55" s="98">
        <v>23</v>
      </c>
      <c r="G55" s="68">
        <v>8</v>
      </c>
      <c r="H55" s="41">
        <v>3</v>
      </c>
      <c r="I55" s="41">
        <v>4</v>
      </c>
      <c r="J55" s="41">
        <v>8</v>
      </c>
      <c r="K55" s="41">
        <v>0</v>
      </c>
      <c r="L55" s="41">
        <v>9</v>
      </c>
      <c r="M55" s="41">
        <v>5</v>
      </c>
      <c r="N55" s="41">
        <v>0</v>
      </c>
    </row>
    <row r="56" spans="1:14" ht="12" customHeight="1">
      <c r="A56" s="172"/>
      <c r="B56" s="172"/>
      <c r="C56" s="40"/>
      <c r="D56" s="220"/>
      <c r="E56" s="39"/>
      <c r="F56" s="99"/>
      <c r="G56" s="66">
        <f t="shared" ref="G56:N56" si="26">IF(G55=0,0,G55/$F55)</f>
        <v>0.34782608695652173</v>
      </c>
      <c r="H56" s="37">
        <f t="shared" si="26"/>
        <v>0.13043478260869565</v>
      </c>
      <c r="I56" s="37">
        <f t="shared" si="26"/>
        <v>0.17391304347826086</v>
      </c>
      <c r="J56" s="37">
        <f t="shared" si="26"/>
        <v>0.34782608695652173</v>
      </c>
      <c r="K56" s="37">
        <f t="shared" si="26"/>
        <v>0</v>
      </c>
      <c r="L56" s="37">
        <f t="shared" si="26"/>
        <v>0.39130434782608697</v>
      </c>
      <c r="M56" s="37">
        <f t="shared" si="26"/>
        <v>0.21739130434782608</v>
      </c>
      <c r="N56" s="37">
        <f t="shared" si="26"/>
        <v>0</v>
      </c>
    </row>
    <row r="57" spans="1:14" ht="12" customHeight="1">
      <c r="A57" s="172"/>
      <c r="B57" s="172"/>
      <c r="C57" s="43"/>
      <c r="D57" s="219" t="s">
        <v>23</v>
      </c>
      <c r="E57" s="42"/>
      <c r="F57" s="98">
        <v>8</v>
      </c>
      <c r="G57" s="68">
        <v>1</v>
      </c>
      <c r="H57" s="41">
        <v>1</v>
      </c>
      <c r="I57" s="41">
        <v>0</v>
      </c>
      <c r="J57" s="41">
        <v>0</v>
      </c>
      <c r="K57" s="41">
        <v>0</v>
      </c>
      <c r="L57" s="41">
        <v>2</v>
      </c>
      <c r="M57" s="41">
        <v>5</v>
      </c>
      <c r="N57" s="41">
        <v>0</v>
      </c>
    </row>
    <row r="58" spans="1:14" ht="12" customHeight="1">
      <c r="A58" s="172"/>
      <c r="B58" s="172"/>
      <c r="C58" s="40"/>
      <c r="D58" s="220"/>
      <c r="E58" s="39"/>
      <c r="F58" s="99"/>
      <c r="G58" s="66">
        <f t="shared" ref="G58:N58" si="27">IF(G57=0,0,G57/$F57)</f>
        <v>0.125</v>
      </c>
      <c r="H58" s="37">
        <f t="shared" si="27"/>
        <v>0.125</v>
      </c>
      <c r="I58" s="37">
        <f t="shared" si="27"/>
        <v>0</v>
      </c>
      <c r="J58" s="37">
        <f t="shared" si="27"/>
        <v>0</v>
      </c>
      <c r="K58" s="37">
        <f t="shared" si="27"/>
        <v>0</v>
      </c>
      <c r="L58" s="37">
        <f t="shared" si="27"/>
        <v>0.25</v>
      </c>
      <c r="M58" s="37">
        <f t="shared" si="27"/>
        <v>0.625</v>
      </c>
      <c r="N58" s="37">
        <f t="shared" si="27"/>
        <v>0</v>
      </c>
    </row>
    <row r="59" spans="1:14" ht="12.75" customHeight="1">
      <c r="A59" s="172"/>
      <c r="B59" s="172"/>
      <c r="C59" s="43"/>
      <c r="D59" s="219" t="s">
        <v>22</v>
      </c>
      <c r="E59" s="42"/>
      <c r="F59" s="98">
        <v>24</v>
      </c>
      <c r="G59" s="68">
        <v>7</v>
      </c>
      <c r="H59" s="41">
        <v>3</v>
      </c>
      <c r="I59" s="41">
        <v>4</v>
      </c>
      <c r="J59" s="41">
        <v>4</v>
      </c>
      <c r="K59" s="41">
        <v>6</v>
      </c>
      <c r="L59" s="41">
        <v>5</v>
      </c>
      <c r="M59" s="41">
        <v>8</v>
      </c>
      <c r="N59" s="41">
        <v>0</v>
      </c>
    </row>
    <row r="60" spans="1:14" ht="12.75" customHeight="1">
      <c r="A60" s="172"/>
      <c r="B60" s="172"/>
      <c r="C60" s="40"/>
      <c r="D60" s="220"/>
      <c r="E60" s="39"/>
      <c r="F60" s="99"/>
      <c r="G60" s="66">
        <f t="shared" ref="G60:N60" si="28">IF(G59=0,0,G59/$F59)</f>
        <v>0.29166666666666669</v>
      </c>
      <c r="H60" s="37">
        <f t="shared" si="28"/>
        <v>0.125</v>
      </c>
      <c r="I60" s="37">
        <f t="shared" si="28"/>
        <v>0.16666666666666666</v>
      </c>
      <c r="J60" s="37">
        <f t="shared" si="28"/>
        <v>0.16666666666666666</v>
      </c>
      <c r="K60" s="37">
        <f t="shared" si="28"/>
        <v>0.25</v>
      </c>
      <c r="L60" s="37">
        <f t="shared" si="28"/>
        <v>0.20833333333333334</v>
      </c>
      <c r="M60" s="37">
        <f t="shared" si="28"/>
        <v>0.33333333333333331</v>
      </c>
      <c r="N60" s="37">
        <f t="shared" si="28"/>
        <v>0</v>
      </c>
    </row>
    <row r="61" spans="1:14" ht="12" customHeight="1">
      <c r="A61" s="172"/>
      <c r="B61" s="172"/>
      <c r="C61" s="43"/>
      <c r="D61" s="219" t="s">
        <v>21</v>
      </c>
      <c r="E61" s="42"/>
      <c r="F61" s="98">
        <v>10</v>
      </c>
      <c r="G61" s="68">
        <v>4</v>
      </c>
      <c r="H61" s="41">
        <v>0</v>
      </c>
      <c r="I61" s="41">
        <v>5</v>
      </c>
      <c r="J61" s="41">
        <v>1</v>
      </c>
      <c r="K61" s="41">
        <v>2</v>
      </c>
      <c r="L61" s="41">
        <v>1</v>
      </c>
      <c r="M61" s="41">
        <v>3</v>
      </c>
      <c r="N61" s="41">
        <v>0</v>
      </c>
    </row>
    <row r="62" spans="1:14" ht="12" customHeight="1">
      <c r="A62" s="172"/>
      <c r="B62" s="172"/>
      <c r="C62" s="40"/>
      <c r="D62" s="220"/>
      <c r="E62" s="39"/>
      <c r="F62" s="99"/>
      <c r="G62" s="66">
        <f t="shared" ref="G62:N62" si="29">IF(G61=0,0,G61/$F61)</f>
        <v>0.4</v>
      </c>
      <c r="H62" s="37">
        <f t="shared" si="29"/>
        <v>0</v>
      </c>
      <c r="I62" s="37">
        <f t="shared" si="29"/>
        <v>0.5</v>
      </c>
      <c r="J62" s="37">
        <f t="shared" si="29"/>
        <v>0.1</v>
      </c>
      <c r="K62" s="37">
        <f t="shared" si="29"/>
        <v>0.2</v>
      </c>
      <c r="L62" s="37">
        <f t="shared" si="29"/>
        <v>0.1</v>
      </c>
      <c r="M62" s="37">
        <f t="shared" si="29"/>
        <v>0.3</v>
      </c>
      <c r="N62" s="37">
        <f t="shared" si="29"/>
        <v>0</v>
      </c>
    </row>
    <row r="63" spans="1:14" ht="12" customHeight="1">
      <c r="A63" s="172"/>
      <c r="B63" s="172"/>
      <c r="C63" s="43"/>
      <c r="D63" s="219" t="s">
        <v>20</v>
      </c>
      <c r="E63" s="42"/>
      <c r="F63" s="98">
        <v>7</v>
      </c>
      <c r="G63" s="68">
        <v>3</v>
      </c>
      <c r="H63" s="41">
        <v>3</v>
      </c>
      <c r="I63" s="41">
        <v>2</v>
      </c>
      <c r="J63" s="41">
        <v>3</v>
      </c>
      <c r="K63" s="41">
        <v>1</v>
      </c>
      <c r="L63" s="41">
        <v>0</v>
      </c>
      <c r="M63" s="41">
        <v>0</v>
      </c>
      <c r="N63" s="41">
        <v>0</v>
      </c>
    </row>
    <row r="64" spans="1:14" ht="12" customHeight="1">
      <c r="A64" s="172"/>
      <c r="B64" s="172"/>
      <c r="C64" s="40"/>
      <c r="D64" s="220"/>
      <c r="E64" s="39"/>
      <c r="F64" s="99"/>
      <c r="G64" s="66">
        <f t="shared" ref="G64:N64" si="30">IF(G63=0,0,G63/$F63)</f>
        <v>0.42857142857142855</v>
      </c>
      <c r="H64" s="37">
        <f t="shared" si="30"/>
        <v>0.42857142857142855</v>
      </c>
      <c r="I64" s="37">
        <f t="shared" si="30"/>
        <v>0.2857142857142857</v>
      </c>
      <c r="J64" s="37">
        <f t="shared" si="30"/>
        <v>0.42857142857142855</v>
      </c>
      <c r="K64" s="37">
        <f t="shared" si="30"/>
        <v>0.14285714285714285</v>
      </c>
      <c r="L64" s="37">
        <f t="shared" si="30"/>
        <v>0</v>
      </c>
      <c r="M64" s="37">
        <f t="shared" si="30"/>
        <v>0</v>
      </c>
      <c r="N64" s="37">
        <f t="shared" si="30"/>
        <v>0</v>
      </c>
    </row>
    <row r="65" spans="1:14" ht="12" customHeight="1">
      <c r="A65" s="172"/>
      <c r="B65" s="172"/>
      <c r="C65" s="43"/>
      <c r="D65" s="219" t="s">
        <v>19</v>
      </c>
      <c r="E65" s="42"/>
      <c r="F65" s="98">
        <v>11</v>
      </c>
      <c r="G65" s="68">
        <v>6</v>
      </c>
      <c r="H65" s="41">
        <v>3</v>
      </c>
      <c r="I65" s="41">
        <v>4</v>
      </c>
      <c r="J65" s="41">
        <v>4</v>
      </c>
      <c r="K65" s="41">
        <v>0</v>
      </c>
      <c r="L65" s="41">
        <v>2</v>
      </c>
      <c r="M65" s="41">
        <v>3</v>
      </c>
      <c r="N65" s="41">
        <v>0</v>
      </c>
    </row>
    <row r="66" spans="1:14" ht="12" customHeight="1">
      <c r="A66" s="172"/>
      <c r="B66" s="172"/>
      <c r="C66" s="40"/>
      <c r="D66" s="220"/>
      <c r="E66" s="39"/>
      <c r="F66" s="99"/>
      <c r="G66" s="66">
        <f t="shared" ref="G66:N66" si="31">IF(G65=0,0,G65/$F65)</f>
        <v>0.54545454545454541</v>
      </c>
      <c r="H66" s="37">
        <f t="shared" si="31"/>
        <v>0.27272727272727271</v>
      </c>
      <c r="I66" s="37">
        <f t="shared" si="31"/>
        <v>0.36363636363636365</v>
      </c>
      <c r="J66" s="37">
        <f t="shared" si="31"/>
        <v>0.36363636363636365</v>
      </c>
      <c r="K66" s="37">
        <f t="shared" si="31"/>
        <v>0</v>
      </c>
      <c r="L66" s="37">
        <f t="shared" si="31"/>
        <v>0.18181818181818182</v>
      </c>
      <c r="M66" s="37">
        <f t="shared" si="31"/>
        <v>0.27272727272727271</v>
      </c>
      <c r="N66" s="37">
        <f t="shared" si="31"/>
        <v>0</v>
      </c>
    </row>
    <row r="67" spans="1:14" ht="12" customHeight="1">
      <c r="A67" s="172"/>
      <c r="B67" s="172"/>
      <c r="C67" s="43"/>
      <c r="D67" s="219" t="s">
        <v>18</v>
      </c>
      <c r="E67" s="42"/>
      <c r="F67" s="98">
        <v>5</v>
      </c>
      <c r="G67" s="68">
        <v>1</v>
      </c>
      <c r="H67" s="41">
        <v>1</v>
      </c>
      <c r="I67" s="41">
        <v>1</v>
      </c>
      <c r="J67" s="41">
        <v>0</v>
      </c>
      <c r="K67" s="41">
        <v>0</v>
      </c>
      <c r="L67" s="41">
        <v>0</v>
      </c>
      <c r="M67" s="41">
        <v>2</v>
      </c>
      <c r="N67" s="41">
        <v>0</v>
      </c>
    </row>
    <row r="68" spans="1:14" ht="12" customHeight="1">
      <c r="A68" s="172"/>
      <c r="B68" s="173"/>
      <c r="C68" s="40"/>
      <c r="D68" s="220"/>
      <c r="E68" s="39"/>
      <c r="F68" s="99"/>
      <c r="G68" s="66">
        <f t="shared" ref="G68:N68" si="32">IF(G67=0,0,G67/$F67)</f>
        <v>0.2</v>
      </c>
      <c r="H68" s="37">
        <f t="shared" si="32"/>
        <v>0.2</v>
      </c>
      <c r="I68" s="37">
        <f t="shared" si="32"/>
        <v>0.2</v>
      </c>
      <c r="J68" s="37">
        <f t="shared" si="32"/>
        <v>0</v>
      </c>
      <c r="K68" s="37">
        <f t="shared" si="32"/>
        <v>0</v>
      </c>
      <c r="L68" s="37">
        <f t="shared" si="32"/>
        <v>0</v>
      </c>
      <c r="M68" s="37">
        <f t="shared" si="32"/>
        <v>0.4</v>
      </c>
      <c r="N68" s="37">
        <f t="shared" si="32"/>
        <v>0</v>
      </c>
    </row>
    <row r="69" spans="1:14" ht="12" customHeight="1">
      <c r="A69" s="172"/>
      <c r="B69" s="171" t="s">
        <v>17</v>
      </c>
      <c r="C69" s="43"/>
      <c r="D69" s="219" t="s">
        <v>16</v>
      </c>
      <c r="E69" s="42"/>
      <c r="F69" s="98">
        <v>481</v>
      </c>
      <c r="G69" s="68">
        <f t="shared" ref="G69:N69" si="33">SUM(G71,G73,G75,G77,G79,G81,G83,G85,G87,G89,G91,G93,G95,G97,G99)</f>
        <v>184</v>
      </c>
      <c r="H69" s="41">
        <f t="shared" si="33"/>
        <v>180</v>
      </c>
      <c r="I69" s="41">
        <f t="shared" si="33"/>
        <v>114</v>
      </c>
      <c r="J69" s="41">
        <f t="shared" si="33"/>
        <v>77</v>
      </c>
      <c r="K69" s="41">
        <f t="shared" si="33"/>
        <v>46</v>
      </c>
      <c r="L69" s="41">
        <f t="shared" si="33"/>
        <v>71</v>
      </c>
      <c r="M69" s="41">
        <f t="shared" si="33"/>
        <v>125</v>
      </c>
      <c r="N69" s="41">
        <f t="shared" si="33"/>
        <v>9</v>
      </c>
    </row>
    <row r="70" spans="1:14" ht="12" customHeight="1">
      <c r="A70" s="172"/>
      <c r="B70" s="172"/>
      <c r="C70" s="40"/>
      <c r="D70" s="220"/>
      <c r="E70" s="39"/>
      <c r="F70" s="99"/>
      <c r="G70" s="66">
        <f t="shared" ref="G70:N70" si="34">IF(G69=0,0,G69/$F69)</f>
        <v>0.38253638253638256</v>
      </c>
      <c r="H70" s="37">
        <f t="shared" si="34"/>
        <v>0.37422037422037424</v>
      </c>
      <c r="I70" s="37">
        <f t="shared" si="34"/>
        <v>0.23700623700623702</v>
      </c>
      <c r="J70" s="37">
        <f t="shared" si="34"/>
        <v>0.16008316008316009</v>
      </c>
      <c r="K70" s="37">
        <f t="shared" si="34"/>
        <v>9.5634095634095639E-2</v>
      </c>
      <c r="L70" s="37">
        <f t="shared" si="34"/>
        <v>0.14760914760914762</v>
      </c>
      <c r="M70" s="37">
        <f t="shared" si="34"/>
        <v>0.25987525987525989</v>
      </c>
      <c r="N70" s="37">
        <f t="shared" si="34"/>
        <v>1.8711018711018712E-2</v>
      </c>
    </row>
    <row r="71" spans="1:14" ht="12" customHeight="1">
      <c r="A71" s="172"/>
      <c r="B71" s="172"/>
      <c r="C71" s="43"/>
      <c r="D71" s="219" t="s">
        <v>233</v>
      </c>
      <c r="E71" s="42"/>
      <c r="F71" s="98">
        <v>2</v>
      </c>
      <c r="G71" s="68">
        <v>2</v>
      </c>
      <c r="H71" s="41">
        <v>2</v>
      </c>
      <c r="I71" s="41">
        <v>1</v>
      </c>
      <c r="J71" s="41">
        <v>1</v>
      </c>
      <c r="K71" s="41">
        <v>0</v>
      </c>
      <c r="L71" s="41">
        <v>1</v>
      </c>
      <c r="M71" s="41">
        <v>0</v>
      </c>
      <c r="N71" s="41">
        <v>0</v>
      </c>
    </row>
    <row r="72" spans="1:14" ht="12" customHeight="1">
      <c r="A72" s="172"/>
      <c r="B72" s="172"/>
      <c r="C72" s="40"/>
      <c r="D72" s="220"/>
      <c r="E72" s="39"/>
      <c r="F72" s="99"/>
      <c r="G72" s="66">
        <f t="shared" ref="G72:N72" si="35">IF(G71=0,0,G71/$F71)</f>
        <v>1</v>
      </c>
      <c r="H72" s="37">
        <f t="shared" si="35"/>
        <v>1</v>
      </c>
      <c r="I72" s="37">
        <f t="shared" si="35"/>
        <v>0.5</v>
      </c>
      <c r="J72" s="37">
        <f t="shared" si="35"/>
        <v>0.5</v>
      </c>
      <c r="K72" s="37">
        <f t="shared" si="35"/>
        <v>0</v>
      </c>
      <c r="L72" s="37">
        <f t="shared" si="35"/>
        <v>0.5</v>
      </c>
      <c r="M72" s="37">
        <f t="shared" si="35"/>
        <v>0</v>
      </c>
      <c r="N72" s="37">
        <f t="shared" si="35"/>
        <v>0</v>
      </c>
    </row>
    <row r="73" spans="1:14" ht="12" customHeight="1">
      <c r="A73" s="172"/>
      <c r="B73" s="172"/>
      <c r="C73" s="43"/>
      <c r="D73" s="219" t="s">
        <v>14</v>
      </c>
      <c r="E73" s="42"/>
      <c r="F73" s="98">
        <v>44</v>
      </c>
      <c r="G73" s="68">
        <v>12</v>
      </c>
      <c r="H73" s="41">
        <v>12</v>
      </c>
      <c r="I73" s="41">
        <v>8</v>
      </c>
      <c r="J73" s="41">
        <v>6</v>
      </c>
      <c r="K73" s="41">
        <v>7</v>
      </c>
      <c r="L73" s="41">
        <v>4</v>
      </c>
      <c r="M73" s="41">
        <v>19</v>
      </c>
      <c r="N73" s="41">
        <v>0</v>
      </c>
    </row>
    <row r="74" spans="1:14" ht="12" customHeight="1">
      <c r="A74" s="172"/>
      <c r="B74" s="172"/>
      <c r="C74" s="40"/>
      <c r="D74" s="220"/>
      <c r="E74" s="39"/>
      <c r="F74" s="99"/>
      <c r="G74" s="66">
        <f t="shared" ref="G74:N74" si="36">IF(G73=0,0,G73/$F73)</f>
        <v>0.27272727272727271</v>
      </c>
      <c r="H74" s="37">
        <f t="shared" si="36"/>
        <v>0.27272727272727271</v>
      </c>
      <c r="I74" s="37">
        <f t="shared" si="36"/>
        <v>0.18181818181818182</v>
      </c>
      <c r="J74" s="37">
        <f t="shared" si="36"/>
        <v>0.13636363636363635</v>
      </c>
      <c r="K74" s="37">
        <f t="shared" si="36"/>
        <v>0.15909090909090909</v>
      </c>
      <c r="L74" s="37">
        <f t="shared" si="36"/>
        <v>9.0909090909090912E-2</v>
      </c>
      <c r="M74" s="37">
        <f t="shared" si="36"/>
        <v>0.43181818181818182</v>
      </c>
      <c r="N74" s="37">
        <f t="shared" si="36"/>
        <v>0</v>
      </c>
    </row>
    <row r="75" spans="1:14" ht="12" customHeight="1">
      <c r="A75" s="172"/>
      <c r="B75" s="172"/>
      <c r="C75" s="43"/>
      <c r="D75" s="219" t="s">
        <v>13</v>
      </c>
      <c r="E75" s="42"/>
      <c r="F75" s="98">
        <v>18</v>
      </c>
      <c r="G75" s="68">
        <v>3</v>
      </c>
      <c r="H75" s="41">
        <v>5</v>
      </c>
      <c r="I75" s="41">
        <v>2</v>
      </c>
      <c r="J75" s="41">
        <v>8</v>
      </c>
      <c r="K75" s="41">
        <v>2</v>
      </c>
      <c r="L75" s="41">
        <v>7</v>
      </c>
      <c r="M75" s="41">
        <v>3</v>
      </c>
      <c r="N75" s="41">
        <v>0</v>
      </c>
    </row>
    <row r="76" spans="1:14" ht="12" customHeight="1">
      <c r="A76" s="172"/>
      <c r="B76" s="172"/>
      <c r="C76" s="40"/>
      <c r="D76" s="220"/>
      <c r="E76" s="39"/>
      <c r="F76" s="99"/>
      <c r="G76" s="66">
        <f t="shared" ref="G76:N76" si="37">IF(G75=0,0,G75/$F75)</f>
        <v>0.16666666666666666</v>
      </c>
      <c r="H76" s="37">
        <f t="shared" si="37"/>
        <v>0.27777777777777779</v>
      </c>
      <c r="I76" s="37">
        <f t="shared" si="37"/>
        <v>0.1111111111111111</v>
      </c>
      <c r="J76" s="37">
        <f t="shared" si="37"/>
        <v>0.44444444444444442</v>
      </c>
      <c r="K76" s="37">
        <f t="shared" si="37"/>
        <v>0.1111111111111111</v>
      </c>
      <c r="L76" s="37">
        <f t="shared" si="37"/>
        <v>0.3888888888888889</v>
      </c>
      <c r="M76" s="37">
        <f t="shared" si="37"/>
        <v>0.16666666666666666</v>
      </c>
      <c r="N76" s="37">
        <f t="shared" si="37"/>
        <v>0</v>
      </c>
    </row>
    <row r="77" spans="1:14" ht="12" customHeight="1">
      <c r="A77" s="172"/>
      <c r="B77" s="172"/>
      <c r="C77" s="43"/>
      <c r="D77" s="219" t="s">
        <v>12</v>
      </c>
      <c r="E77" s="42"/>
      <c r="F77" s="98">
        <v>7</v>
      </c>
      <c r="G77" s="68">
        <v>2</v>
      </c>
      <c r="H77" s="41">
        <v>3</v>
      </c>
      <c r="I77" s="41">
        <v>1</v>
      </c>
      <c r="J77" s="41">
        <v>3</v>
      </c>
      <c r="K77" s="41">
        <v>0</v>
      </c>
      <c r="L77" s="41">
        <v>2</v>
      </c>
      <c r="M77" s="41">
        <v>0</v>
      </c>
      <c r="N77" s="41">
        <v>0</v>
      </c>
    </row>
    <row r="78" spans="1:14" ht="12" customHeight="1">
      <c r="A78" s="172"/>
      <c r="B78" s="172"/>
      <c r="C78" s="40"/>
      <c r="D78" s="220"/>
      <c r="E78" s="39"/>
      <c r="F78" s="99"/>
      <c r="G78" s="66">
        <f t="shared" ref="G78:N78" si="38">IF(G77=0,0,G77/$F77)</f>
        <v>0.2857142857142857</v>
      </c>
      <c r="H78" s="37">
        <f t="shared" si="38"/>
        <v>0.42857142857142855</v>
      </c>
      <c r="I78" s="37">
        <f t="shared" si="38"/>
        <v>0.14285714285714285</v>
      </c>
      <c r="J78" s="37">
        <f t="shared" si="38"/>
        <v>0.42857142857142855</v>
      </c>
      <c r="K78" s="37">
        <f t="shared" si="38"/>
        <v>0</v>
      </c>
      <c r="L78" s="37">
        <f t="shared" si="38"/>
        <v>0.2857142857142857</v>
      </c>
      <c r="M78" s="37">
        <f t="shared" si="38"/>
        <v>0</v>
      </c>
      <c r="N78" s="37">
        <f t="shared" si="38"/>
        <v>0</v>
      </c>
    </row>
    <row r="79" spans="1:14" ht="12" customHeight="1">
      <c r="A79" s="172"/>
      <c r="B79" s="172"/>
      <c r="C79" s="43"/>
      <c r="D79" s="219" t="s">
        <v>11</v>
      </c>
      <c r="E79" s="42"/>
      <c r="F79" s="98">
        <v>28</v>
      </c>
      <c r="G79" s="68">
        <v>10</v>
      </c>
      <c r="H79" s="41">
        <v>13</v>
      </c>
      <c r="I79" s="41">
        <v>9</v>
      </c>
      <c r="J79" s="41">
        <v>8</v>
      </c>
      <c r="K79" s="41">
        <v>3</v>
      </c>
      <c r="L79" s="41">
        <v>3</v>
      </c>
      <c r="M79" s="41">
        <v>9</v>
      </c>
      <c r="N79" s="41">
        <v>1</v>
      </c>
    </row>
    <row r="80" spans="1:14" ht="12" customHeight="1">
      <c r="A80" s="172"/>
      <c r="B80" s="172"/>
      <c r="C80" s="40"/>
      <c r="D80" s="220"/>
      <c r="E80" s="39"/>
      <c r="F80" s="99"/>
      <c r="G80" s="66">
        <f t="shared" ref="G80:N80" si="39">IF(G79=0,0,G79/$F79)</f>
        <v>0.35714285714285715</v>
      </c>
      <c r="H80" s="37">
        <f t="shared" si="39"/>
        <v>0.4642857142857143</v>
      </c>
      <c r="I80" s="37">
        <f t="shared" si="39"/>
        <v>0.32142857142857145</v>
      </c>
      <c r="J80" s="37">
        <f t="shared" si="39"/>
        <v>0.2857142857142857</v>
      </c>
      <c r="K80" s="37">
        <f t="shared" si="39"/>
        <v>0.10714285714285714</v>
      </c>
      <c r="L80" s="37">
        <f t="shared" si="39"/>
        <v>0.10714285714285714</v>
      </c>
      <c r="M80" s="37">
        <f t="shared" si="39"/>
        <v>0.32142857142857145</v>
      </c>
      <c r="N80" s="37">
        <f t="shared" si="39"/>
        <v>3.5714285714285712E-2</v>
      </c>
    </row>
    <row r="81" spans="1:14" ht="12" customHeight="1">
      <c r="A81" s="172"/>
      <c r="B81" s="172"/>
      <c r="C81" s="43"/>
      <c r="D81" s="219" t="s">
        <v>10</v>
      </c>
      <c r="E81" s="42"/>
      <c r="F81" s="98">
        <v>137</v>
      </c>
      <c r="G81" s="68">
        <v>58</v>
      </c>
      <c r="H81" s="41">
        <v>53</v>
      </c>
      <c r="I81" s="41">
        <v>29</v>
      </c>
      <c r="J81" s="41">
        <v>23</v>
      </c>
      <c r="K81" s="41">
        <v>16</v>
      </c>
      <c r="L81" s="41">
        <v>17</v>
      </c>
      <c r="M81" s="41">
        <v>35</v>
      </c>
      <c r="N81" s="41">
        <v>3</v>
      </c>
    </row>
    <row r="82" spans="1:14" ht="12" customHeight="1">
      <c r="A82" s="172"/>
      <c r="B82" s="172"/>
      <c r="C82" s="40"/>
      <c r="D82" s="220"/>
      <c r="E82" s="39"/>
      <c r="F82" s="99"/>
      <c r="G82" s="66">
        <f t="shared" ref="G82:N82" si="40">IF(G81=0,0,G81/$F81)</f>
        <v>0.42335766423357662</v>
      </c>
      <c r="H82" s="37">
        <f t="shared" si="40"/>
        <v>0.38686131386861317</v>
      </c>
      <c r="I82" s="37">
        <f t="shared" si="40"/>
        <v>0.21167883211678831</v>
      </c>
      <c r="J82" s="37">
        <f t="shared" si="40"/>
        <v>0.16788321167883211</v>
      </c>
      <c r="K82" s="37">
        <f t="shared" si="40"/>
        <v>0.11678832116788321</v>
      </c>
      <c r="L82" s="37">
        <f t="shared" si="40"/>
        <v>0.12408759124087591</v>
      </c>
      <c r="M82" s="37">
        <f t="shared" si="40"/>
        <v>0.25547445255474455</v>
      </c>
      <c r="N82" s="37">
        <f t="shared" si="40"/>
        <v>2.1897810218978103E-2</v>
      </c>
    </row>
    <row r="83" spans="1:14" ht="12" customHeight="1">
      <c r="A83" s="172"/>
      <c r="B83" s="172"/>
      <c r="C83" s="43"/>
      <c r="D83" s="219" t="s">
        <v>9</v>
      </c>
      <c r="E83" s="42"/>
      <c r="F83" s="98">
        <v>21</v>
      </c>
      <c r="G83" s="68">
        <v>13</v>
      </c>
      <c r="H83" s="41">
        <v>7</v>
      </c>
      <c r="I83" s="41">
        <v>3</v>
      </c>
      <c r="J83" s="41">
        <v>3</v>
      </c>
      <c r="K83" s="41">
        <v>2</v>
      </c>
      <c r="L83" s="41">
        <v>9</v>
      </c>
      <c r="M83" s="41">
        <v>3</v>
      </c>
      <c r="N83" s="41">
        <v>0</v>
      </c>
    </row>
    <row r="84" spans="1:14" ht="12" customHeight="1">
      <c r="A84" s="172"/>
      <c r="B84" s="172"/>
      <c r="C84" s="40"/>
      <c r="D84" s="220"/>
      <c r="E84" s="39"/>
      <c r="F84" s="99"/>
      <c r="G84" s="66">
        <f t="shared" ref="G84:N84" si="41">IF(G83=0,0,G83/$F83)</f>
        <v>0.61904761904761907</v>
      </c>
      <c r="H84" s="37">
        <f t="shared" si="41"/>
        <v>0.33333333333333331</v>
      </c>
      <c r="I84" s="37">
        <f t="shared" si="41"/>
        <v>0.14285714285714285</v>
      </c>
      <c r="J84" s="37">
        <f t="shared" si="41"/>
        <v>0.14285714285714285</v>
      </c>
      <c r="K84" s="37">
        <f t="shared" si="41"/>
        <v>9.5238095238095233E-2</v>
      </c>
      <c r="L84" s="37">
        <f t="shared" si="41"/>
        <v>0.42857142857142855</v>
      </c>
      <c r="M84" s="37">
        <f t="shared" si="41"/>
        <v>0.14285714285714285</v>
      </c>
      <c r="N84" s="37">
        <f t="shared" si="41"/>
        <v>0</v>
      </c>
    </row>
    <row r="85" spans="1:14" ht="12" customHeight="1">
      <c r="A85" s="172"/>
      <c r="B85" s="172"/>
      <c r="C85" s="43"/>
      <c r="D85" s="219" t="s">
        <v>8</v>
      </c>
      <c r="E85" s="42"/>
      <c r="F85" s="98">
        <v>4</v>
      </c>
      <c r="G85" s="68">
        <v>3</v>
      </c>
      <c r="H85" s="41">
        <v>2</v>
      </c>
      <c r="I85" s="41">
        <v>2</v>
      </c>
      <c r="J85" s="41">
        <v>0</v>
      </c>
      <c r="K85" s="41">
        <v>0</v>
      </c>
      <c r="L85" s="41">
        <v>0</v>
      </c>
      <c r="M85" s="41">
        <v>0</v>
      </c>
      <c r="N85" s="41">
        <v>0</v>
      </c>
    </row>
    <row r="86" spans="1:14" ht="12" customHeight="1">
      <c r="A86" s="172"/>
      <c r="B86" s="172"/>
      <c r="C86" s="40"/>
      <c r="D86" s="220"/>
      <c r="E86" s="39"/>
      <c r="F86" s="99"/>
      <c r="G86" s="66">
        <f t="shared" ref="G86:N86" si="42">IF(G85=0,0,G85/$F85)</f>
        <v>0.75</v>
      </c>
      <c r="H86" s="37">
        <f t="shared" si="42"/>
        <v>0.5</v>
      </c>
      <c r="I86" s="37">
        <f t="shared" si="42"/>
        <v>0.5</v>
      </c>
      <c r="J86" s="37">
        <f t="shared" si="42"/>
        <v>0</v>
      </c>
      <c r="K86" s="37">
        <f t="shared" si="42"/>
        <v>0</v>
      </c>
      <c r="L86" s="37">
        <f t="shared" si="42"/>
        <v>0</v>
      </c>
      <c r="M86" s="37">
        <f t="shared" si="42"/>
        <v>0</v>
      </c>
      <c r="N86" s="37">
        <f t="shared" si="42"/>
        <v>0</v>
      </c>
    </row>
    <row r="87" spans="1:14" ht="13.5" customHeight="1">
      <c r="A87" s="172"/>
      <c r="B87" s="172"/>
      <c r="C87" s="43"/>
      <c r="D87" s="224" t="s">
        <v>119</v>
      </c>
      <c r="E87" s="42"/>
      <c r="F87" s="98">
        <v>14</v>
      </c>
      <c r="G87" s="68">
        <v>3</v>
      </c>
      <c r="H87" s="41">
        <v>4</v>
      </c>
      <c r="I87" s="41">
        <v>1</v>
      </c>
      <c r="J87" s="41">
        <v>5</v>
      </c>
      <c r="K87" s="41">
        <v>1</v>
      </c>
      <c r="L87" s="41">
        <v>2</v>
      </c>
      <c r="M87" s="41">
        <v>3</v>
      </c>
      <c r="N87" s="41">
        <v>0</v>
      </c>
    </row>
    <row r="88" spans="1:14" ht="13.5" customHeight="1">
      <c r="A88" s="172"/>
      <c r="B88" s="172"/>
      <c r="C88" s="40"/>
      <c r="D88" s="220"/>
      <c r="E88" s="39"/>
      <c r="F88" s="99"/>
      <c r="G88" s="66">
        <f t="shared" ref="G88:N88" si="43">IF(G87=0,0,G87/$F87)</f>
        <v>0.21428571428571427</v>
      </c>
      <c r="H88" s="37">
        <f t="shared" si="43"/>
        <v>0.2857142857142857</v>
      </c>
      <c r="I88" s="37">
        <f t="shared" si="43"/>
        <v>7.1428571428571425E-2</v>
      </c>
      <c r="J88" s="37">
        <f t="shared" si="43"/>
        <v>0.35714285714285715</v>
      </c>
      <c r="K88" s="37">
        <f t="shared" si="43"/>
        <v>7.1428571428571425E-2</v>
      </c>
      <c r="L88" s="37">
        <f t="shared" si="43"/>
        <v>0.14285714285714285</v>
      </c>
      <c r="M88" s="37">
        <f t="shared" si="43"/>
        <v>0.21428571428571427</v>
      </c>
      <c r="N88" s="37">
        <f t="shared" si="43"/>
        <v>0</v>
      </c>
    </row>
    <row r="89" spans="1:14" ht="12" customHeight="1">
      <c r="A89" s="172"/>
      <c r="B89" s="172"/>
      <c r="C89" s="43"/>
      <c r="D89" s="219" t="s">
        <v>6</v>
      </c>
      <c r="E89" s="42"/>
      <c r="F89" s="98">
        <v>25</v>
      </c>
      <c r="G89" s="68">
        <v>11</v>
      </c>
      <c r="H89" s="41">
        <v>11</v>
      </c>
      <c r="I89" s="41">
        <v>9</v>
      </c>
      <c r="J89" s="41">
        <v>5</v>
      </c>
      <c r="K89" s="41">
        <v>3</v>
      </c>
      <c r="L89" s="41">
        <v>4</v>
      </c>
      <c r="M89" s="41">
        <v>6</v>
      </c>
      <c r="N89" s="41">
        <v>0</v>
      </c>
    </row>
    <row r="90" spans="1:14" ht="12" customHeight="1">
      <c r="A90" s="172"/>
      <c r="B90" s="172"/>
      <c r="C90" s="40"/>
      <c r="D90" s="220"/>
      <c r="E90" s="39"/>
      <c r="F90" s="99"/>
      <c r="G90" s="66">
        <f t="shared" ref="G90:N90" si="44">IF(G89=0,0,G89/$F89)</f>
        <v>0.44</v>
      </c>
      <c r="H90" s="37">
        <f t="shared" si="44"/>
        <v>0.44</v>
      </c>
      <c r="I90" s="37">
        <f t="shared" si="44"/>
        <v>0.36</v>
      </c>
      <c r="J90" s="37">
        <f t="shared" si="44"/>
        <v>0.2</v>
      </c>
      <c r="K90" s="37">
        <f t="shared" si="44"/>
        <v>0.12</v>
      </c>
      <c r="L90" s="37">
        <f t="shared" si="44"/>
        <v>0.16</v>
      </c>
      <c r="M90" s="37">
        <f t="shared" si="44"/>
        <v>0.24</v>
      </c>
      <c r="N90" s="37">
        <f t="shared" si="44"/>
        <v>0</v>
      </c>
    </row>
    <row r="91" spans="1:14" ht="12" customHeight="1">
      <c r="A91" s="172"/>
      <c r="B91" s="172"/>
      <c r="C91" s="43"/>
      <c r="D91" s="219" t="s">
        <v>5</v>
      </c>
      <c r="E91" s="42"/>
      <c r="F91" s="98">
        <v>9</v>
      </c>
      <c r="G91" s="68">
        <v>4</v>
      </c>
      <c r="H91" s="41">
        <v>2</v>
      </c>
      <c r="I91" s="41">
        <v>2</v>
      </c>
      <c r="J91" s="41">
        <v>2</v>
      </c>
      <c r="K91" s="41">
        <v>1</v>
      </c>
      <c r="L91" s="41">
        <v>4</v>
      </c>
      <c r="M91" s="41">
        <v>1</v>
      </c>
      <c r="N91" s="41">
        <v>0</v>
      </c>
    </row>
    <row r="92" spans="1:14" ht="12" customHeight="1">
      <c r="A92" s="172"/>
      <c r="B92" s="172"/>
      <c r="C92" s="40"/>
      <c r="D92" s="220"/>
      <c r="E92" s="39"/>
      <c r="F92" s="99"/>
      <c r="G92" s="66">
        <f t="shared" ref="G92:N92" si="45">IF(G91=0,0,G91/$F91)</f>
        <v>0.44444444444444442</v>
      </c>
      <c r="H92" s="37">
        <f t="shared" si="45"/>
        <v>0.22222222222222221</v>
      </c>
      <c r="I92" s="37">
        <f t="shared" si="45"/>
        <v>0.22222222222222221</v>
      </c>
      <c r="J92" s="37">
        <f t="shared" si="45"/>
        <v>0.22222222222222221</v>
      </c>
      <c r="K92" s="37">
        <f t="shared" si="45"/>
        <v>0.1111111111111111</v>
      </c>
      <c r="L92" s="37">
        <f t="shared" si="45"/>
        <v>0.44444444444444442</v>
      </c>
      <c r="M92" s="37">
        <f t="shared" si="45"/>
        <v>0.1111111111111111</v>
      </c>
      <c r="N92" s="37">
        <f t="shared" si="45"/>
        <v>0</v>
      </c>
    </row>
    <row r="93" spans="1:14" ht="12" customHeight="1">
      <c r="A93" s="172"/>
      <c r="B93" s="172"/>
      <c r="C93" s="43"/>
      <c r="D93" s="219" t="s">
        <v>4</v>
      </c>
      <c r="E93" s="42"/>
      <c r="F93" s="98">
        <v>14</v>
      </c>
      <c r="G93" s="68">
        <v>5</v>
      </c>
      <c r="H93" s="41">
        <v>5</v>
      </c>
      <c r="I93" s="41">
        <v>3</v>
      </c>
      <c r="J93" s="41">
        <v>2</v>
      </c>
      <c r="K93" s="41">
        <v>1</v>
      </c>
      <c r="L93" s="41">
        <v>2</v>
      </c>
      <c r="M93" s="41">
        <v>5</v>
      </c>
      <c r="N93" s="41">
        <v>0</v>
      </c>
    </row>
    <row r="94" spans="1:14" ht="12" customHeight="1">
      <c r="A94" s="172"/>
      <c r="B94" s="172"/>
      <c r="C94" s="40"/>
      <c r="D94" s="220"/>
      <c r="E94" s="39"/>
      <c r="F94" s="99"/>
      <c r="G94" s="66">
        <f t="shared" ref="G94:N94" si="46">IF(G93=0,0,G93/$F93)</f>
        <v>0.35714285714285715</v>
      </c>
      <c r="H94" s="37">
        <f t="shared" si="46"/>
        <v>0.35714285714285715</v>
      </c>
      <c r="I94" s="37">
        <f t="shared" si="46"/>
        <v>0.21428571428571427</v>
      </c>
      <c r="J94" s="37">
        <f t="shared" si="46"/>
        <v>0.14285714285714285</v>
      </c>
      <c r="K94" s="37">
        <f t="shared" si="46"/>
        <v>7.1428571428571425E-2</v>
      </c>
      <c r="L94" s="37">
        <f t="shared" si="46"/>
        <v>0.14285714285714285</v>
      </c>
      <c r="M94" s="37">
        <f t="shared" si="46"/>
        <v>0.35714285714285715</v>
      </c>
      <c r="N94" s="37">
        <f t="shared" si="46"/>
        <v>0</v>
      </c>
    </row>
    <row r="95" spans="1:14" ht="12" customHeight="1">
      <c r="A95" s="172"/>
      <c r="B95" s="172"/>
      <c r="C95" s="43"/>
      <c r="D95" s="219" t="s">
        <v>3</v>
      </c>
      <c r="E95" s="42"/>
      <c r="F95" s="98">
        <v>105</v>
      </c>
      <c r="G95" s="68">
        <v>36</v>
      </c>
      <c r="H95" s="41">
        <v>41</v>
      </c>
      <c r="I95" s="41">
        <v>33</v>
      </c>
      <c r="J95" s="41">
        <v>5</v>
      </c>
      <c r="K95" s="41">
        <v>7</v>
      </c>
      <c r="L95" s="41">
        <v>6</v>
      </c>
      <c r="M95" s="41">
        <v>24</v>
      </c>
      <c r="N95" s="41">
        <v>5</v>
      </c>
    </row>
    <row r="96" spans="1:14" ht="12" customHeight="1">
      <c r="A96" s="172"/>
      <c r="B96" s="172"/>
      <c r="C96" s="40"/>
      <c r="D96" s="220"/>
      <c r="E96" s="39"/>
      <c r="F96" s="99"/>
      <c r="G96" s="66">
        <f t="shared" ref="G96:N96" si="47">IF(G95=0,0,G95/$F95)</f>
        <v>0.34285714285714286</v>
      </c>
      <c r="H96" s="37">
        <f t="shared" si="47"/>
        <v>0.39047619047619048</v>
      </c>
      <c r="I96" s="37">
        <f t="shared" si="47"/>
        <v>0.31428571428571428</v>
      </c>
      <c r="J96" s="37">
        <f t="shared" si="47"/>
        <v>4.7619047619047616E-2</v>
      </c>
      <c r="K96" s="37">
        <f t="shared" si="47"/>
        <v>6.6666666666666666E-2</v>
      </c>
      <c r="L96" s="37">
        <f t="shared" si="47"/>
        <v>5.7142857142857141E-2</v>
      </c>
      <c r="M96" s="37">
        <f t="shared" si="47"/>
        <v>0.22857142857142856</v>
      </c>
      <c r="N96" s="37">
        <f t="shared" si="47"/>
        <v>4.7619047619047616E-2</v>
      </c>
    </row>
    <row r="97" spans="1:14" ht="12" customHeight="1">
      <c r="A97" s="172"/>
      <c r="B97" s="172"/>
      <c r="C97" s="43"/>
      <c r="D97" s="219" t="s">
        <v>2</v>
      </c>
      <c r="E97" s="42"/>
      <c r="F97" s="98">
        <v>20</v>
      </c>
      <c r="G97" s="68">
        <v>7</v>
      </c>
      <c r="H97" s="41">
        <v>9</v>
      </c>
      <c r="I97" s="41">
        <v>3</v>
      </c>
      <c r="J97" s="41">
        <v>1</v>
      </c>
      <c r="K97" s="41">
        <v>0</v>
      </c>
      <c r="L97" s="41">
        <v>8</v>
      </c>
      <c r="M97" s="41">
        <v>6</v>
      </c>
      <c r="N97" s="41">
        <v>0</v>
      </c>
    </row>
    <row r="98" spans="1:14" ht="12" customHeight="1">
      <c r="A98" s="172"/>
      <c r="B98" s="172"/>
      <c r="C98" s="40"/>
      <c r="D98" s="220"/>
      <c r="E98" s="39"/>
      <c r="F98" s="99"/>
      <c r="G98" s="66">
        <f t="shared" ref="G98:N98" si="48">IF(G97=0,0,G97/$F97)</f>
        <v>0.35</v>
      </c>
      <c r="H98" s="37">
        <f t="shared" si="48"/>
        <v>0.45</v>
      </c>
      <c r="I98" s="37">
        <f t="shared" si="48"/>
        <v>0.15</v>
      </c>
      <c r="J98" s="37">
        <f t="shared" si="48"/>
        <v>0.05</v>
      </c>
      <c r="K98" s="37">
        <f t="shared" si="48"/>
        <v>0</v>
      </c>
      <c r="L98" s="37">
        <f t="shared" si="48"/>
        <v>0.4</v>
      </c>
      <c r="M98" s="37">
        <f t="shared" si="48"/>
        <v>0.3</v>
      </c>
      <c r="N98" s="37">
        <f t="shared" si="48"/>
        <v>0</v>
      </c>
    </row>
    <row r="99" spans="1:14" ht="12.75" customHeight="1">
      <c r="A99" s="172"/>
      <c r="B99" s="172"/>
      <c r="C99" s="43"/>
      <c r="D99" s="219" t="s">
        <v>1</v>
      </c>
      <c r="E99" s="42"/>
      <c r="F99" s="98">
        <v>33</v>
      </c>
      <c r="G99" s="68">
        <v>15</v>
      </c>
      <c r="H99" s="41">
        <v>11</v>
      </c>
      <c r="I99" s="41">
        <v>8</v>
      </c>
      <c r="J99" s="41">
        <v>5</v>
      </c>
      <c r="K99" s="41">
        <v>3</v>
      </c>
      <c r="L99" s="41">
        <v>2</v>
      </c>
      <c r="M99" s="41">
        <v>11</v>
      </c>
      <c r="N99" s="41">
        <v>0</v>
      </c>
    </row>
    <row r="100" spans="1:14" ht="12.75" customHeight="1">
      <c r="A100" s="173"/>
      <c r="B100" s="173"/>
      <c r="C100" s="40"/>
      <c r="D100" s="220"/>
      <c r="E100" s="39"/>
      <c r="F100" s="127"/>
      <c r="G100" s="66">
        <f t="shared" ref="G100:N100" si="49">IF(G99=0,0,G99/$F99)</f>
        <v>0.45454545454545453</v>
      </c>
      <c r="H100" s="37">
        <f t="shared" si="49"/>
        <v>0.33333333333333331</v>
      </c>
      <c r="I100" s="37">
        <f t="shared" si="49"/>
        <v>0.24242424242424243</v>
      </c>
      <c r="J100" s="37">
        <f t="shared" si="49"/>
        <v>0.15151515151515152</v>
      </c>
      <c r="K100" s="37">
        <f t="shared" si="49"/>
        <v>9.0909090909090912E-2</v>
      </c>
      <c r="L100" s="37">
        <f t="shared" si="49"/>
        <v>6.0606060606060608E-2</v>
      </c>
      <c r="M100" s="37">
        <f t="shared" si="49"/>
        <v>0.33333333333333331</v>
      </c>
      <c r="N100" s="37">
        <f t="shared" si="49"/>
        <v>0</v>
      </c>
    </row>
  </sheetData>
  <mergeCells count="61">
    <mergeCell ref="L3:L6"/>
    <mergeCell ref="D85:D86"/>
    <mergeCell ref="D87:D88"/>
    <mergeCell ref="D89:D90"/>
    <mergeCell ref="D91:D92"/>
    <mergeCell ref="D55:D56"/>
    <mergeCell ref="D59:D60"/>
    <mergeCell ref="D61:D62"/>
    <mergeCell ref="D63:D64"/>
    <mergeCell ref="D65:D66"/>
    <mergeCell ref="D67:D68"/>
    <mergeCell ref="D45:D46"/>
    <mergeCell ref="D47:D48"/>
    <mergeCell ref="D49:D50"/>
    <mergeCell ref="D51:D52"/>
    <mergeCell ref="D53:D54"/>
    <mergeCell ref="B69:B100"/>
    <mergeCell ref="D69:D70"/>
    <mergeCell ref="D71:D72"/>
    <mergeCell ref="D73:D74"/>
    <mergeCell ref="D75:D76"/>
    <mergeCell ref="D95:D96"/>
    <mergeCell ref="D97:D98"/>
    <mergeCell ref="D93:D94"/>
    <mergeCell ref="D99:D100"/>
    <mergeCell ref="D77:D78"/>
    <mergeCell ref="D79:D80"/>
    <mergeCell ref="D81:D82"/>
    <mergeCell ref="D83:D84"/>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A3:E6"/>
    <mergeCell ref="F3:F6"/>
    <mergeCell ref="N3:N6"/>
    <mergeCell ref="A7:E8"/>
    <mergeCell ref="A9:A18"/>
    <mergeCell ref="B9:E10"/>
    <mergeCell ref="B11:E12"/>
    <mergeCell ref="B13:E14"/>
    <mergeCell ref="B15:E16"/>
    <mergeCell ref="B17:E18"/>
    <mergeCell ref="M3:M6"/>
    <mergeCell ref="G3:G6"/>
    <mergeCell ref="H3:H6"/>
    <mergeCell ref="I3:I6"/>
    <mergeCell ref="J3:J6"/>
    <mergeCell ref="K3:K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10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88"/>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6" width="8.625" style="3" customWidth="1"/>
    <col min="7" max="12" width="10.625" style="3" customWidth="1"/>
    <col min="13" max="13" width="9" style="3"/>
    <col min="14" max="20" width="9" style="71"/>
    <col min="21" max="16384" width="9" style="3"/>
  </cols>
  <sheetData>
    <row r="1" spans="1:19" ht="14.25">
      <c r="A1" s="18" t="s">
        <v>79</v>
      </c>
    </row>
    <row r="3" spans="1:19" ht="18" customHeight="1">
      <c r="A3" s="158" t="s">
        <v>64</v>
      </c>
      <c r="B3" s="159"/>
      <c r="C3" s="159"/>
      <c r="D3" s="159"/>
      <c r="E3" s="160"/>
      <c r="F3" s="167" t="s">
        <v>63</v>
      </c>
      <c r="G3" s="181" t="s">
        <v>78</v>
      </c>
      <c r="H3" s="182"/>
      <c r="I3" s="182"/>
      <c r="J3" s="182"/>
      <c r="K3" s="182"/>
      <c r="L3" s="183"/>
    </row>
    <row r="4" spans="1:19" ht="31.5" customHeight="1">
      <c r="A4" s="161"/>
      <c r="B4" s="162"/>
      <c r="C4" s="162"/>
      <c r="D4" s="162"/>
      <c r="E4" s="163"/>
      <c r="F4" s="150"/>
      <c r="G4" s="180" t="s">
        <v>77</v>
      </c>
      <c r="H4" s="180"/>
      <c r="I4" s="180" t="s">
        <v>76</v>
      </c>
      <c r="J4" s="180"/>
      <c r="K4" s="180" t="s">
        <v>75</v>
      </c>
      <c r="L4" s="180"/>
    </row>
    <row r="5" spans="1:19" ht="15" customHeight="1">
      <c r="A5" s="161"/>
      <c r="B5" s="162"/>
      <c r="C5" s="162"/>
      <c r="D5" s="162"/>
      <c r="E5" s="163"/>
      <c r="F5" s="150"/>
      <c r="G5" s="151" t="s">
        <v>74</v>
      </c>
      <c r="H5" s="153" t="s">
        <v>73</v>
      </c>
      <c r="I5" s="151" t="s">
        <v>74</v>
      </c>
      <c r="J5" s="153" t="s">
        <v>73</v>
      </c>
      <c r="K5" s="151" t="s">
        <v>74</v>
      </c>
      <c r="L5" s="153" t="s">
        <v>73</v>
      </c>
    </row>
    <row r="6" spans="1:19" ht="15" customHeight="1">
      <c r="A6" s="164"/>
      <c r="B6" s="165"/>
      <c r="C6" s="165"/>
      <c r="D6" s="165"/>
      <c r="E6" s="166"/>
      <c r="F6" s="150"/>
      <c r="G6" s="152"/>
      <c r="H6" s="154"/>
      <c r="I6" s="152"/>
      <c r="J6" s="154"/>
      <c r="K6" s="152"/>
      <c r="L6" s="154"/>
    </row>
    <row r="7" spans="1:19" ht="23.1" customHeight="1">
      <c r="A7" s="155" t="s">
        <v>50</v>
      </c>
      <c r="B7" s="156"/>
      <c r="C7" s="156"/>
      <c r="D7" s="156"/>
      <c r="E7" s="157"/>
      <c r="F7" s="10">
        <v>912</v>
      </c>
      <c r="G7" s="9">
        <f>SUM(G8:G12)</f>
        <v>42353</v>
      </c>
      <c r="H7" s="8">
        <f t="shared" ref="H7:H53" si="0">IF(G7=0,0,G7/$K7*100)</f>
        <v>55.806936172455593</v>
      </c>
      <c r="I7" s="9">
        <f>SUM(I8:I12)</f>
        <v>33539</v>
      </c>
      <c r="J7" s="8">
        <f t="shared" ref="J7:J53" si="1">IF(I7=0,0,I7/$K7*100)</f>
        <v>44.193063827544407</v>
      </c>
      <c r="K7" s="9">
        <f t="shared" ref="K7:K38" si="2">SUM(G7,I7)</f>
        <v>75892</v>
      </c>
      <c r="L7" s="8">
        <f t="shared" ref="L7:L53" si="3">IF(K7=0,0,K7/$K7*100)</f>
        <v>100</v>
      </c>
      <c r="M7" s="54"/>
    </row>
    <row r="8" spans="1:19" ht="23.1" customHeight="1">
      <c r="A8" s="174" t="s">
        <v>49</v>
      </c>
      <c r="B8" s="177" t="s">
        <v>48</v>
      </c>
      <c r="C8" s="178"/>
      <c r="D8" s="178"/>
      <c r="E8" s="179"/>
      <c r="F8" s="10">
        <v>277</v>
      </c>
      <c r="G8" s="9">
        <v>1757</v>
      </c>
      <c r="H8" s="8">
        <f t="shared" si="0"/>
        <v>55.303745672017627</v>
      </c>
      <c r="I8" s="9">
        <v>1420</v>
      </c>
      <c r="J8" s="8">
        <f t="shared" si="1"/>
        <v>44.696254327982373</v>
      </c>
      <c r="K8" s="9">
        <v>3177</v>
      </c>
      <c r="L8" s="8">
        <f t="shared" si="3"/>
        <v>100</v>
      </c>
      <c r="M8" s="54"/>
    </row>
    <row r="9" spans="1:19" ht="23.1" customHeight="1">
      <c r="A9" s="175"/>
      <c r="B9" s="177" t="s">
        <v>47</v>
      </c>
      <c r="C9" s="178"/>
      <c r="D9" s="178"/>
      <c r="E9" s="179"/>
      <c r="F9" s="10">
        <v>147</v>
      </c>
      <c r="G9" s="9">
        <v>2964</v>
      </c>
      <c r="H9" s="8">
        <f t="shared" si="0"/>
        <v>58.334973430427084</v>
      </c>
      <c r="I9" s="9">
        <v>2117</v>
      </c>
      <c r="J9" s="8">
        <f t="shared" si="1"/>
        <v>41.665026569572916</v>
      </c>
      <c r="K9" s="9">
        <v>5081</v>
      </c>
      <c r="L9" s="8">
        <f t="shared" si="3"/>
        <v>100</v>
      </c>
      <c r="M9" s="54"/>
    </row>
    <row r="10" spans="1:19" ht="23.1" customHeight="1">
      <c r="A10" s="175"/>
      <c r="B10" s="177" t="s">
        <v>46</v>
      </c>
      <c r="C10" s="178"/>
      <c r="D10" s="178"/>
      <c r="E10" s="179"/>
      <c r="F10" s="10">
        <v>222</v>
      </c>
      <c r="G10" s="9">
        <v>12580</v>
      </c>
      <c r="H10" s="8">
        <f t="shared" si="0"/>
        <v>56.078099228814693</v>
      </c>
      <c r="I10" s="9">
        <v>9853</v>
      </c>
      <c r="J10" s="8">
        <f t="shared" si="1"/>
        <v>43.921900771185307</v>
      </c>
      <c r="K10" s="9">
        <v>22433</v>
      </c>
      <c r="L10" s="8">
        <f t="shared" si="3"/>
        <v>100</v>
      </c>
      <c r="M10" s="54"/>
      <c r="Q10" s="72"/>
      <c r="R10" s="72"/>
    </row>
    <row r="11" spans="1:19" ht="23.1" customHeight="1">
      <c r="A11" s="175"/>
      <c r="B11" s="177" t="s">
        <v>45</v>
      </c>
      <c r="C11" s="178"/>
      <c r="D11" s="178"/>
      <c r="E11" s="179"/>
      <c r="F11" s="10">
        <v>75</v>
      </c>
      <c r="G11" s="9">
        <v>7927</v>
      </c>
      <c r="H11" s="8">
        <f t="shared" si="0"/>
        <v>60.012112953289417</v>
      </c>
      <c r="I11" s="9">
        <v>5282</v>
      </c>
      <c r="J11" s="8">
        <f t="shared" si="1"/>
        <v>39.987887046710576</v>
      </c>
      <c r="K11" s="9">
        <v>13209</v>
      </c>
      <c r="L11" s="8">
        <f t="shared" si="3"/>
        <v>100</v>
      </c>
      <c r="M11" s="54"/>
      <c r="Q11" s="73"/>
      <c r="R11" s="73"/>
    </row>
    <row r="12" spans="1:19" ht="23.1" customHeight="1">
      <c r="A12" s="176"/>
      <c r="B12" s="177" t="s">
        <v>44</v>
      </c>
      <c r="C12" s="178"/>
      <c r="D12" s="178"/>
      <c r="E12" s="179"/>
      <c r="F12" s="10">
        <v>191</v>
      </c>
      <c r="G12" s="9">
        <v>17125</v>
      </c>
      <c r="H12" s="8">
        <f t="shared" si="0"/>
        <v>53.529007251812956</v>
      </c>
      <c r="I12" s="9">
        <v>14867</v>
      </c>
      <c r="J12" s="8">
        <f t="shared" si="1"/>
        <v>46.470992748187044</v>
      </c>
      <c r="K12" s="9">
        <v>31992</v>
      </c>
      <c r="L12" s="8">
        <f t="shared" si="3"/>
        <v>100</v>
      </c>
      <c r="M12" s="54"/>
      <c r="Q12" s="73"/>
      <c r="R12" s="73"/>
    </row>
    <row r="13" spans="1:19" ht="23.1" customHeight="1">
      <c r="A13" s="171" t="s">
        <v>43</v>
      </c>
      <c r="B13" s="171" t="s">
        <v>42</v>
      </c>
      <c r="C13" s="13"/>
      <c r="D13" s="14" t="s">
        <v>16</v>
      </c>
      <c r="E13" s="11"/>
      <c r="F13" s="10">
        <v>231</v>
      </c>
      <c r="G13" s="9">
        <f>SUM(G14:G37)</f>
        <v>23317</v>
      </c>
      <c r="H13" s="8">
        <f t="shared" si="0"/>
        <v>66.46996778699507</v>
      </c>
      <c r="I13" s="9">
        <f>SUM(I14:I37)</f>
        <v>11762</v>
      </c>
      <c r="J13" s="8">
        <f t="shared" si="1"/>
        <v>33.530032213004937</v>
      </c>
      <c r="K13" s="9">
        <f t="shared" si="2"/>
        <v>35079</v>
      </c>
      <c r="L13" s="8">
        <f t="shared" si="3"/>
        <v>100</v>
      </c>
      <c r="M13" s="54"/>
      <c r="N13" s="74"/>
      <c r="Q13" s="73"/>
      <c r="R13" s="73"/>
    </row>
    <row r="14" spans="1:19" ht="23.1" customHeight="1">
      <c r="A14" s="172"/>
      <c r="B14" s="172"/>
      <c r="C14" s="13"/>
      <c r="D14" s="14" t="s">
        <v>41</v>
      </c>
      <c r="E14" s="11"/>
      <c r="F14" s="10">
        <v>27</v>
      </c>
      <c r="G14" s="9">
        <v>2011</v>
      </c>
      <c r="H14" s="8">
        <f t="shared" si="0"/>
        <v>44.110550559333191</v>
      </c>
      <c r="I14" s="9">
        <v>2548</v>
      </c>
      <c r="J14" s="8">
        <f t="shared" si="1"/>
        <v>55.889449440666816</v>
      </c>
      <c r="K14" s="9">
        <v>4559</v>
      </c>
      <c r="L14" s="8">
        <f t="shared" si="3"/>
        <v>100</v>
      </c>
      <c r="M14" s="54"/>
      <c r="O14" s="72"/>
      <c r="P14" s="72"/>
      <c r="Q14" s="73"/>
      <c r="R14" s="73"/>
      <c r="S14" s="72"/>
    </row>
    <row r="15" spans="1:19" ht="23.1" customHeight="1">
      <c r="A15" s="172"/>
      <c r="B15" s="172"/>
      <c r="C15" s="13"/>
      <c r="D15" s="14" t="s">
        <v>40</v>
      </c>
      <c r="E15" s="11"/>
      <c r="F15" s="10">
        <v>4</v>
      </c>
      <c r="G15" s="9">
        <v>158</v>
      </c>
      <c r="H15" s="8">
        <f t="shared" si="0"/>
        <v>78.21782178217822</v>
      </c>
      <c r="I15" s="9">
        <v>44</v>
      </c>
      <c r="J15" s="8">
        <f t="shared" si="1"/>
        <v>21.782178217821784</v>
      </c>
      <c r="K15" s="9">
        <v>202</v>
      </c>
      <c r="L15" s="8">
        <f t="shared" si="3"/>
        <v>100</v>
      </c>
      <c r="M15" s="54"/>
      <c r="O15" s="73"/>
      <c r="P15" s="73"/>
      <c r="Q15" s="73"/>
      <c r="R15" s="73"/>
      <c r="S15" s="73"/>
    </row>
    <row r="16" spans="1:19" ht="23.1" customHeight="1">
      <c r="A16" s="172"/>
      <c r="B16" s="172"/>
      <c r="C16" s="13"/>
      <c r="D16" s="14" t="s">
        <v>39</v>
      </c>
      <c r="E16" s="11"/>
      <c r="F16" s="10">
        <v>20</v>
      </c>
      <c r="G16" s="9">
        <v>352</v>
      </c>
      <c r="H16" s="8">
        <f t="shared" si="0"/>
        <v>23.280423280423278</v>
      </c>
      <c r="I16" s="9">
        <v>1160</v>
      </c>
      <c r="J16" s="8">
        <f t="shared" si="1"/>
        <v>76.719576719576722</v>
      </c>
      <c r="K16" s="9">
        <v>1512</v>
      </c>
      <c r="L16" s="8">
        <f t="shared" si="3"/>
        <v>100</v>
      </c>
      <c r="M16" s="54"/>
      <c r="O16" s="73"/>
      <c r="P16" s="73"/>
      <c r="R16" s="73"/>
      <c r="S16" s="73"/>
    </row>
    <row r="17" spans="1:19" ht="23.1" customHeight="1">
      <c r="A17" s="172"/>
      <c r="B17" s="172"/>
      <c r="C17" s="13"/>
      <c r="D17" s="14" t="s">
        <v>38</v>
      </c>
      <c r="E17" s="11"/>
      <c r="F17" s="10">
        <v>2</v>
      </c>
      <c r="G17" s="9">
        <v>39</v>
      </c>
      <c r="H17" s="8">
        <f t="shared" si="0"/>
        <v>90.697674418604649</v>
      </c>
      <c r="I17" s="9">
        <v>4</v>
      </c>
      <c r="J17" s="8">
        <f t="shared" si="1"/>
        <v>9.3023255813953494</v>
      </c>
      <c r="K17" s="9">
        <v>43</v>
      </c>
      <c r="L17" s="8">
        <f t="shared" si="3"/>
        <v>100</v>
      </c>
      <c r="M17" s="54"/>
      <c r="O17" s="73"/>
      <c r="P17" s="73"/>
      <c r="R17" s="73"/>
      <c r="S17" s="73"/>
    </row>
    <row r="18" spans="1:19" ht="23.1" customHeight="1">
      <c r="A18" s="172"/>
      <c r="B18" s="172"/>
      <c r="C18" s="13"/>
      <c r="D18" s="14" t="s">
        <v>37</v>
      </c>
      <c r="E18" s="11"/>
      <c r="F18" s="10">
        <v>5</v>
      </c>
      <c r="G18" s="9">
        <v>477</v>
      </c>
      <c r="H18" s="8">
        <f t="shared" si="0"/>
        <v>73.724884080370941</v>
      </c>
      <c r="I18" s="9">
        <v>170</v>
      </c>
      <c r="J18" s="8">
        <f t="shared" si="1"/>
        <v>26.275115919629055</v>
      </c>
      <c r="K18" s="9">
        <v>647</v>
      </c>
      <c r="L18" s="8">
        <f t="shared" si="3"/>
        <v>100</v>
      </c>
      <c r="M18" s="54"/>
      <c r="O18" s="73"/>
      <c r="P18" s="73"/>
      <c r="R18" s="73"/>
      <c r="S18" s="73"/>
    </row>
    <row r="19" spans="1:19" ht="23.1" customHeight="1">
      <c r="A19" s="172"/>
      <c r="B19" s="172"/>
      <c r="C19" s="13"/>
      <c r="D19" s="14" t="s">
        <v>36</v>
      </c>
      <c r="E19" s="11"/>
      <c r="F19" s="10">
        <v>1</v>
      </c>
      <c r="G19" s="9">
        <v>60</v>
      </c>
      <c r="H19" s="8">
        <f t="shared" si="0"/>
        <v>49.586776859504134</v>
      </c>
      <c r="I19" s="9">
        <v>61</v>
      </c>
      <c r="J19" s="8">
        <f t="shared" si="1"/>
        <v>50.413223140495866</v>
      </c>
      <c r="K19" s="9">
        <v>121</v>
      </c>
      <c r="L19" s="8">
        <f t="shared" si="3"/>
        <v>100</v>
      </c>
      <c r="M19" s="54"/>
      <c r="O19" s="73"/>
      <c r="P19" s="73"/>
      <c r="R19" s="73"/>
      <c r="S19" s="73"/>
    </row>
    <row r="20" spans="1:19" ht="23.1" customHeight="1">
      <c r="A20" s="172"/>
      <c r="B20" s="172"/>
      <c r="C20" s="13"/>
      <c r="D20" s="14" t="s">
        <v>35</v>
      </c>
      <c r="E20" s="11"/>
      <c r="F20" s="10">
        <v>5</v>
      </c>
      <c r="G20" s="9">
        <v>316</v>
      </c>
      <c r="H20" s="8">
        <f t="shared" si="0"/>
        <v>67.091295116772827</v>
      </c>
      <c r="I20" s="9">
        <v>155</v>
      </c>
      <c r="J20" s="8">
        <f t="shared" si="1"/>
        <v>32.908704883227173</v>
      </c>
      <c r="K20" s="9">
        <v>471</v>
      </c>
      <c r="L20" s="8">
        <f t="shared" si="3"/>
        <v>100</v>
      </c>
      <c r="M20" s="54"/>
      <c r="O20" s="73"/>
      <c r="P20" s="73"/>
      <c r="R20" s="73"/>
      <c r="S20" s="73"/>
    </row>
    <row r="21" spans="1:19" ht="23.1" customHeight="1">
      <c r="A21" s="172"/>
      <c r="B21" s="172"/>
      <c r="C21" s="13"/>
      <c r="D21" s="14" t="s">
        <v>34</v>
      </c>
      <c r="E21" s="11"/>
      <c r="F21" s="10">
        <v>11</v>
      </c>
      <c r="G21" s="9">
        <v>1335</v>
      </c>
      <c r="H21" s="8">
        <f t="shared" si="0"/>
        <v>62.035315985130111</v>
      </c>
      <c r="I21" s="9">
        <v>817</v>
      </c>
      <c r="J21" s="8">
        <f t="shared" si="1"/>
        <v>37.964684014869889</v>
      </c>
      <c r="K21" s="9">
        <v>2152</v>
      </c>
      <c r="L21" s="8">
        <f t="shared" si="3"/>
        <v>100</v>
      </c>
      <c r="M21" s="54"/>
      <c r="O21" s="73"/>
      <c r="P21" s="73"/>
      <c r="R21" s="73"/>
      <c r="S21" s="73"/>
    </row>
    <row r="22" spans="1:19" ht="23.1" customHeight="1">
      <c r="A22" s="172"/>
      <c r="B22" s="172"/>
      <c r="C22" s="13"/>
      <c r="D22" s="14" t="s">
        <v>33</v>
      </c>
      <c r="E22" s="11"/>
      <c r="F22" s="10">
        <v>1</v>
      </c>
      <c r="G22" s="9">
        <v>6</v>
      </c>
      <c r="H22" s="8">
        <f t="shared" si="0"/>
        <v>85.714285714285708</v>
      </c>
      <c r="I22" s="9">
        <v>1</v>
      </c>
      <c r="J22" s="8">
        <f t="shared" si="1"/>
        <v>14.285714285714285</v>
      </c>
      <c r="K22" s="9">
        <v>7</v>
      </c>
      <c r="L22" s="8">
        <f t="shared" si="3"/>
        <v>100</v>
      </c>
      <c r="M22" s="54"/>
      <c r="O22" s="73"/>
      <c r="P22" s="73"/>
      <c r="R22" s="73"/>
      <c r="S22" s="73"/>
    </row>
    <row r="23" spans="1:19" ht="23.1" customHeight="1">
      <c r="A23" s="172"/>
      <c r="B23" s="172"/>
      <c r="C23" s="13"/>
      <c r="D23" s="14" t="s">
        <v>32</v>
      </c>
      <c r="E23" s="11"/>
      <c r="F23" s="10">
        <v>8</v>
      </c>
      <c r="G23" s="9">
        <v>678</v>
      </c>
      <c r="H23" s="8">
        <f t="shared" si="0"/>
        <v>61.917808219178085</v>
      </c>
      <c r="I23" s="9">
        <v>417</v>
      </c>
      <c r="J23" s="8">
        <f t="shared" si="1"/>
        <v>38.082191780821915</v>
      </c>
      <c r="K23" s="9">
        <v>1095</v>
      </c>
      <c r="L23" s="8">
        <f t="shared" si="3"/>
        <v>100</v>
      </c>
      <c r="M23" s="54"/>
      <c r="O23" s="73"/>
      <c r="P23" s="73"/>
      <c r="R23" s="73"/>
      <c r="S23" s="73"/>
    </row>
    <row r="24" spans="1:19" ht="23.1" customHeight="1">
      <c r="A24" s="172"/>
      <c r="B24" s="172"/>
      <c r="C24" s="13"/>
      <c r="D24" s="14" t="s">
        <v>31</v>
      </c>
      <c r="E24" s="11"/>
      <c r="F24" s="10">
        <v>1</v>
      </c>
      <c r="G24" s="33">
        <v>11</v>
      </c>
      <c r="H24" s="8">
        <f>IF(G24=0,0,G24/$K24*100)</f>
        <v>64.705882352941174</v>
      </c>
      <c r="I24" s="33">
        <v>6</v>
      </c>
      <c r="J24" s="8">
        <f>IF(I24=0,0,I24/$K24*100)</f>
        <v>35.294117647058826</v>
      </c>
      <c r="K24" s="33">
        <v>17</v>
      </c>
      <c r="L24" s="8">
        <f t="shared" si="3"/>
        <v>100</v>
      </c>
      <c r="M24" s="54"/>
      <c r="O24" s="73"/>
      <c r="P24" s="73"/>
      <c r="R24" s="73"/>
      <c r="S24" s="73"/>
    </row>
    <row r="25" spans="1:19" ht="23.1" customHeight="1">
      <c r="A25" s="172"/>
      <c r="B25" s="172"/>
      <c r="C25" s="13"/>
      <c r="D25" s="12" t="s">
        <v>30</v>
      </c>
      <c r="E25" s="11"/>
      <c r="F25" s="10">
        <v>2</v>
      </c>
      <c r="G25" s="9">
        <v>138</v>
      </c>
      <c r="H25" s="8">
        <f t="shared" si="0"/>
        <v>73.015873015873012</v>
      </c>
      <c r="I25" s="9">
        <v>51</v>
      </c>
      <c r="J25" s="8">
        <f t="shared" si="1"/>
        <v>26.984126984126984</v>
      </c>
      <c r="K25" s="9">
        <v>189</v>
      </c>
      <c r="L25" s="8">
        <f t="shared" si="3"/>
        <v>100</v>
      </c>
      <c r="M25" s="54"/>
      <c r="O25" s="73"/>
      <c r="P25" s="73"/>
      <c r="R25" s="73"/>
      <c r="S25" s="73"/>
    </row>
    <row r="26" spans="1:19" ht="23.1" customHeight="1">
      <c r="A26" s="172"/>
      <c r="B26" s="172"/>
      <c r="C26" s="13"/>
      <c r="D26" s="111" t="s">
        <v>29</v>
      </c>
      <c r="E26" s="112"/>
      <c r="F26" s="31">
        <v>6</v>
      </c>
      <c r="G26" s="30">
        <v>1077</v>
      </c>
      <c r="H26" s="113">
        <f t="shared" si="0"/>
        <v>77.593659942363118</v>
      </c>
      <c r="I26" s="9">
        <v>311</v>
      </c>
      <c r="J26" s="8">
        <f t="shared" si="1"/>
        <v>22.406340057636886</v>
      </c>
      <c r="K26" s="9">
        <v>1388</v>
      </c>
      <c r="L26" s="8">
        <f t="shared" si="3"/>
        <v>100</v>
      </c>
      <c r="M26" s="54"/>
      <c r="O26" s="73"/>
      <c r="P26" s="73"/>
      <c r="R26" s="73"/>
      <c r="S26" s="73"/>
    </row>
    <row r="27" spans="1:19" ht="23.1" customHeight="1">
      <c r="A27" s="172"/>
      <c r="B27" s="172"/>
      <c r="C27" s="13"/>
      <c r="D27" s="111" t="s">
        <v>28</v>
      </c>
      <c r="E27" s="112"/>
      <c r="F27" s="31">
        <v>3</v>
      </c>
      <c r="G27" s="30">
        <v>268</v>
      </c>
      <c r="H27" s="113">
        <f t="shared" si="0"/>
        <v>81.957186544342505</v>
      </c>
      <c r="I27" s="9">
        <v>59</v>
      </c>
      <c r="J27" s="8">
        <f t="shared" si="1"/>
        <v>18.042813455657491</v>
      </c>
      <c r="K27" s="9">
        <v>327</v>
      </c>
      <c r="L27" s="8">
        <f t="shared" si="3"/>
        <v>100</v>
      </c>
      <c r="M27" s="54"/>
      <c r="O27" s="73"/>
      <c r="P27" s="73"/>
      <c r="R27" s="73"/>
      <c r="S27" s="73"/>
    </row>
    <row r="28" spans="1:19" ht="23.1" customHeight="1">
      <c r="A28" s="172"/>
      <c r="B28" s="172"/>
      <c r="C28" s="13"/>
      <c r="D28" s="14" t="s">
        <v>27</v>
      </c>
      <c r="E28" s="11"/>
      <c r="F28" s="10">
        <v>5</v>
      </c>
      <c r="G28" s="9">
        <v>484</v>
      </c>
      <c r="H28" s="8">
        <f t="shared" si="0"/>
        <v>89.463955637707954</v>
      </c>
      <c r="I28" s="9">
        <v>57</v>
      </c>
      <c r="J28" s="8">
        <f t="shared" si="1"/>
        <v>10.536044362292053</v>
      </c>
      <c r="K28" s="9">
        <v>541</v>
      </c>
      <c r="L28" s="8">
        <f t="shared" si="3"/>
        <v>100</v>
      </c>
      <c r="M28" s="54"/>
      <c r="O28" s="73"/>
      <c r="P28" s="73"/>
      <c r="R28" s="73"/>
      <c r="S28" s="73"/>
    </row>
    <row r="29" spans="1:19" ht="23.1" customHeight="1">
      <c r="A29" s="172"/>
      <c r="B29" s="172"/>
      <c r="C29" s="13"/>
      <c r="D29" s="14" t="s">
        <v>26</v>
      </c>
      <c r="E29" s="11"/>
      <c r="F29" s="10">
        <v>15</v>
      </c>
      <c r="G29" s="9">
        <v>825</v>
      </c>
      <c r="H29" s="8">
        <f t="shared" si="0"/>
        <v>75.068243858052767</v>
      </c>
      <c r="I29" s="9">
        <v>274</v>
      </c>
      <c r="J29" s="8">
        <f t="shared" si="1"/>
        <v>24.931756141947226</v>
      </c>
      <c r="K29" s="9">
        <v>1099</v>
      </c>
      <c r="L29" s="8">
        <f t="shared" si="3"/>
        <v>100</v>
      </c>
      <c r="M29" s="54"/>
      <c r="O29" s="73"/>
      <c r="P29" s="73"/>
      <c r="R29" s="73"/>
      <c r="S29" s="73"/>
    </row>
    <row r="30" spans="1:19" ht="23.1" customHeight="1">
      <c r="A30" s="172"/>
      <c r="B30" s="172"/>
      <c r="C30" s="13"/>
      <c r="D30" s="14" t="s">
        <v>25</v>
      </c>
      <c r="E30" s="11"/>
      <c r="F30" s="10">
        <v>5</v>
      </c>
      <c r="G30" s="9">
        <v>935</v>
      </c>
      <c r="H30" s="8">
        <f t="shared" si="0"/>
        <v>81.588132635253046</v>
      </c>
      <c r="I30" s="9">
        <v>211</v>
      </c>
      <c r="J30" s="8">
        <f t="shared" si="1"/>
        <v>18.411867364746946</v>
      </c>
      <c r="K30" s="9">
        <v>1146</v>
      </c>
      <c r="L30" s="8">
        <f t="shared" si="3"/>
        <v>100</v>
      </c>
      <c r="M30" s="54"/>
      <c r="O30" s="73"/>
      <c r="P30" s="73"/>
      <c r="R30" s="73"/>
      <c r="S30" s="73"/>
    </row>
    <row r="31" spans="1:19" ht="23.1" customHeight="1">
      <c r="A31" s="172"/>
      <c r="B31" s="172"/>
      <c r="C31" s="13"/>
      <c r="D31" s="14" t="s">
        <v>24</v>
      </c>
      <c r="E31" s="11"/>
      <c r="F31" s="10">
        <v>31</v>
      </c>
      <c r="G31" s="9">
        <v>3015</v>
      </c>
      <c r="H31" s="8">
        <f t="shared" si="0"/>
        <v>81.640942323314377</v>
      </c>
      <c r="I31" s="9">
        <v>678</v>
      </c>
      <c r="J31" s="8">
        <f t="shared" si="1"/>
        <v>18.359057676685623</v>
      </c>
      <c r="K31" s="9">
        <v>3693</v>
      </c>
      <c r="L31" s="8">
        <f t="shared" si="3"/>
        <v>100</v>
      </c>
      <c r="M31" s="54"/>
      <c r="O31" s="73"/>
      <c r="P31" s="73"/>
      <c r="R31" s="73"/>
      <c r="S31" s="73"/>
    </row>
    <row r="32" spans="1:19" ht="23.1" customHeight="1">
      <c r="A32" s="172"/>
      <c r="B32" s="172"/>
      <c r="C32" s="13"/>
      <c r="D32" s="14" t="s">
        <v>23</v>
      </c>
      <c r="E32" s="11"/>
      <c r="F32" s="10">
        <v>10</v>
      </c>
      <c r="G32" s="9">
        <v>594</v>
      </c>
      <c r="H32" s="8">
        <f t="shared" si="0"/>
        <v>54.246575342465754</v>
      </c>
      <c r="I32" s="9">
        <v>501</v>
      </c>
      <c r="J32" s="8">
        <f t="shared" si="1"/>
        <v>45.753424657534246</v>
      </c>
      <c r="K32" s="9">
        <v>1095</v>
      </c>
      <c r="L32" s="8">
        <f t="shared" si="3"/>
        <v>100</v>
      </c>
      <c r="M32" s="54"/>
      <c r="O32" s="73"/>
      <c r="P32" s="73"/>
      <c r="R32" s="73"/>
      <c r="S32" s="73"/>
    </row>
    <row r="33" spans="1:19" ht="24" customHeight="1">
      <c r="A33" s="172"/>
      <c r="B33" s="172"/>
      <c r="C33" s="13"/>
      <c r="D33" s="14" t="s">
        <v>22</v>
      </c>
      <c r="E33" s="11"/>
      <c r="F33" s="10">
        <v>28</v>
      </c>
      <c r="G33" s="9">
        <v>5304</v>
      </c>
      <c r="H33" s="8">
        <f t="shared" si="0"/>
        <v>72.350293275132998</v>
      </c>
      <c r="I33" s="9">
        <v>2027</v>
      </c>
      <c r="J33" s="8">
        <f t="shared" si="1"/>
        <v>27.649706724867002</v>
      </c>
      <c r="K33" s="9">
        <v>7331</v>
      </c>
      <c r="L33" s="8">
        <f t="shared" si="3"/>
        <v>100</v>
      </c>
      <c r="M33" s="54"/>
      <c r="O33" s="73"/>
      <c r="P33" s="73"/>
      <c r="R33" s="73"/>
      <c r="S33" s="73"/>
    </row>
    <row r="34" spans="1:19" ht="23.1" customHeight="1">
      <c r="A34" s="172"/>
      <c r="B34" s="172"/>
      <c r="C34" s="13"/>
      <c r="D34" s="14" t="s">
        <v>21</v>
      </c>
      <c r="E34" s="11"/>
      <c r="F34" s="10">
        <v>13</v>
      </c>
      <c r="G34" s="9">
        <v>888</v>
      </c>
      <c r="H34" s="8">
        <f t="shared" si="0"/>
        <v>51.152073732718897</v>
      </c>
      <c r="I34" s="9">
        <v>848</v>
      </c>
      <c r="J34" s="8">
        <f t="shared" si="1"/>
        <v>48.847926267281103</v>
      </c>
      <c r="K34" s="9">
        <v>1736</v>
      </c>
      <c r="L34" s="8">
        <f t="shared" si="3"/>
        <v>100</v>
      </c>
      <c r="M34" s="54"/>
      <c r="O34" s="73"/>
      <c r="P34" s="73"/>
      <c r="R34" s="73"/>
      <c r="S34" s="73"/>
    </row>
    <row r="35" spans="1:19" ht="23.1" customHeight="1">
      <c r="A35" s="172"/>
      <c r="B35" s="172"/>
      <c r="C35" s="13"/>
      <c r="D35" s="14" t="s">
        <v>20</v>
      </c>
      <c r="E35" s="11"/>
      <c r="F35" s="10">
        <v>8</v>
      </c>
      <c r="G35" s="9">
        <v>994</v>
      </c>
      <c r="H35" s="8">
        <f t="shared" si="0"/>
        <v>63.595649392194495</v>
      </c>
      <c r="I35" s="9">
        <v>569</v>
      </c>
      <c r="J35" s="8">
        <f t="shared" si="1"/>
        <v>36.404350607805505</v>
      </c>
      <c r="K35" s="9">
        <v>1563</v>
      </c>
      <c r="L35" s="8">
        <f t="shared" si="3"/>
        <v>100</v>
      </c>
      <c r="M35" s="54"/>
      <c r="O35" s="73"/>
      <c r="P35" s="73"/>
      <c r="R35" s="73"/>
      <c r="S35" s="73"/>
    </row>
    <row r="36" spans="1:19" ht="23.1" customHeight="1">
      <c r="A36" s="172"/>
      <c r="B36" s="172"/>
      <c r="C36" s="13"/>
      <c r="D36" s="14" t="s">
        <v>19</v>
      </c>
      <c r="E36" s="11"/>
      <c r="F36" s="10">
        <v>15</v>
      </c>
      <c r="G36" s="9">
        <v>2640</v>
      </c>
      <c r="H36" s="8">
        <f t="shared" si="0"/>
        <v>82.88854003139717</v>
      </c>
      <c r="I36" s="9">
        <v>545</v>
      </c>
      <c r="J36" s="8">
        <f t="shared" si="1"/>
        <v>17.111459968602826</v>
      </c>
      <c r="K36" s="9">
        <v>3185</v>
      </c>
      <c r="L36" s="8">
        <f t="shared" si="3"/>
        <v>100</v>
      </c>
      <c r="M36" s="54"/>
      <c r="O36" s="73"/>
      <c r="P36" s="73"/>
      <c r="R36" s="73"/>
      <c r="S36" s="73"/>
    </row>
    <row r="37" spans="1:19" ht="23.1" customHeight="1">
      <c r="A37" s="172"/>
      <c r="B37" s="173"/>
      <c r="C37" s="13"/>
      <c r="D37" s="14" t="s">
        <v>18</v>
      </c>
      <c r="E37" s="11"/>
      <c r="F37" s="10">
        <v>5</v>
      </c>
      <c r="G37" s="9">
        <v>712</v>
      </c>
      <c r="H37" s="8">
        <f t="shared" si="0"/>
        <v>74.166666666666671</v>
      </c>
      <c r="I37" s="9">
        <v>248</v>
      </c>
      <c r="J37" s="8">
        <f t="shared" si="1"/>
        <v>25.833333333333336</v>
      </c>
      <c r="K37" s="9">
        <v>960</v>
      </c>
      <c r="L37" s="8">
        <f t="shared" si="3"/>
        <v>100</v>
      </c>
      <c r="M37" s="54"/>
      <c r="O37" s="73"/>
      <c r="P37" s="73"/>
      <c r="R37" s="73"/>
      <c r="S37" s="73"/>
    </row>
    <row r="38" spans="1:19" ht="23.1" customHeight="1">
      <c r="A38" s="172"/>
      <c r="B38" s="171" t="s">
        <v>17</v>
      </c>
      <c r="C38" s="13"/>
      <c r="D38" s="14" t="s">
        <v>16</v>
      </c>
      <c r="E38" s="11"/>
      <c r="F38" s="10">
        <v>681</v>
      </c>
      <c r="G38" s="9">
        <f>SUM(G39:G53)</f>
        <v>19036</v>
      </c>
      <c r="H38" s="8">
        <f t="shared" si="0"/>
        <v>46.642001323107834</v>
      </c>
      <c r="I38" s="9">
        <f>SUM(I39:I53)</f>
        <v>21777</v>
      </c>
      <c r="J38" s="8">
        <f t="shared" si="1"/>
        <v>53.357998676892173</v>
      </c>
      <c r="K38" s="9">
        <f t="shared" si="2"/>
        <v>40813</v>
      </c>
      <c r="L38" s="8">
        <f t="shared" si="3"/>
        <v>100</v>
      </c>
      <c r="M38" s="54"/>
      <c r="O38" s="73"/>
      <c r="P38" s="73"/>
      <c r="R38" s="73"/>
      <c r="S38" s="73"/>
    </row>
    <row r="39" spans="1:19" ht="23.1" customHeight="1">
      <c r="A39" s="172"/>
      <c r="B39" s="172"/>
      <c r="C39" s="13"/>
      <c r="D39" s="14" t="s">
        <v>15</v>
      </c>
      <c r="E39" s="11"/>
      <c r="F39" s="10">
        <v>6</v>
      </c>
      <c r="G39" s="9">
        <v>92</v>
      </c>
      <c r="H39" s="8">
        <f t="shared" si="0"/>
        <v>87.61904761904762</v>
      </c>
      <c r="I39" s="9">
        <v>13</v>
      </c>
      <c r="J39" s="8">
        <f t="shared" si="1"/>
        <v>12.380952380952381</v>
      </c>
      <c r="K39" s="9">
        <v>105</v>
      </c>
      <c r="L39" s="8">
        <f t="shared" si="3"/>
        <v>100</v>
      </c>
      <c r="M39" s="54"/>
      <c r="O39" s="73"/>
      <c r="P39" s="73"/>
      <c r="R39" s="73"/>
      <c r="S39" s="73"/>
    </row>
    <row r="40" spans="1:19" ht="23.1" customHeight="1">
      <c r="A40" s="172"/>
      <c r="B40" s="172"/>
      <c r="C40" s="13"/>
      <c r="D40" s="14" t="s">
        <v>14</v>
      </c>
      <c r="E40" s="11"/>
      <c r="F40" s="10">
        <v>84</v>
      </c>
      <c r="G40" s="9">
        <v>2402</v>
      </c>
      <c r="H40" s="8">
        <f t="shared" si="0"/>
        <v>87.664233576642332</v>
      </c>
      <c r="I40" s="9">
        <v>338</v>
      </c>
      <c r="J40" s="8">
        <f t="shared" si="1"/>
        <v>12.335766423357663</v>
      </c>
      <c r="K40" s="9">
        <v>2740</v>
      </c>
      <c r="L40" s="8">
        <f t="shared" si="3"/>
        <v>100</v>
      </c>
      <c r="M40" s="54"/>
      <c r="O40" s="73"/>
      <c r="P40" s="73"/>
      <c r="R40" s="73"/>
      <c r="S40" s="73"/>
    </row>
    <row r="41" spans="1:19" ht="23.1" customHeight="1">
      <c r="A41" s="172"/>
      <c r="B41" s="172"/>
      <c r="C41" s="13"/>
      <c r="D41" s="14" t="s">
        <v>13</v>
      </c>
      <c r="E41" s="11"/>
      <c r="F41" s="10">
        <v>24</v>
      </c>
      <c r="G41" s="9">
        <v>672</v>
      </c>
      <c r="H41" s="8">
        <f t="shared" si="0"/>
        <v>81.553398058252426</v>
      </c>
      <c r="I41" s="9">
        <v>152</v>
      </c>
      <c r="J41" s="8">
        <f t="shared" si="1"/>
        <v>18.446601941747574</v>
      </c>
      <c r="K41" s="9">
        <v>824</v>
      </c>
      <c r="L41" s="8">
        <f t="shared" si="3"/>
        <v>100</v>
      </c>
      <c r="M41" s="54"/>
      <c r="O41" s="73"/>
      <c r="P41" s="73"/>
      <c r="R41" s="73"/>
      <c r="S41" s="73"/>
    </row>
    <row r="42" spans="1:19" ht="23.1" customHeight="1">
      <c r="A42" s="172"/>
      <c r="B42" s="172"/>
      <c r="C42" s="13"/>
      <c r="D42" s="14" t="s">
        <v>12</v>
      </c>
      <c r="E42" s="11"/>
      <c r="F42" s="10">
        <v>8</v>
      </c>
      <c r="G42" s="9">
        <v>618</v>
      </c>
      <c r="H42" s="8">
        <f t="shared" si="0"/>
        <v>76.390605686032146</v>
      </c>
      <c r="I42" s="9">
        <v>191</v>
      </c>
      <c r="J42" s="8">
        <f t="shared" si="1"/>
        <v>23.609394313967861</v>
      </c>
      <c r="K42" s="9">
        <v>809</v>
      </c>
      <c r="L42" s="8">
        <f t="shared" si="3"/>
        <v>100</v>
      </c>
      <c r="M42" s="54"/>
      <c r="O42" s="73"/>
      <c r="P42" s="73"/>
      <c r="R42" s="73"/>
      <c r="S42" s="73"/>
    </row>
    <row r="43" spans="1:19" ht="23.1" customHeight="1">
      <c r="A43" s="172"/>
      <c r="B43" s="172"/>
      <c r="C43" s="13"/>
      <c r="D43" s="14" t="s">
        <v>11</v>
      </c>
      <c r="E43" s="11"/>
      <c r="F43" s="10">
        <v>33</v>
      </c>
      <c r="G43" s="9">
        <v>1546</v>
      </c>
      <c r="H43" s="8">
        <f t="shared" si="0"/>
        <v>81.069743051914003</v>
      </c>
      <c r="I43" s="9">
        <v>361</v>
      </c>
      <c r="J43" s="8">
        <f t="shared" si="1"/>
        <v>18.930256948086001</v>
      </c>
      <c r="K43" s="9">
        <v>1907</v>
      </c>
      <c r="L43" s="8">
        <f t="shared" si="3"/>
        <v>100</v>
      </c>
      <c r="M43" s="54"/>
      <c r="O43" s="73"/>
      <c r="P43" s="73"/>
      <c r="R43" s="73"/>
      <c r="S43" s="73"/>
    </row>
    <row r="44" spans="1:19" ht="23.1" customHeight="1">
      <c r="A44" s="172"/>
      <c r="B44" s="172"/>
      <c r="C44" s="13"/>
      <c r="D44" s="14" t="s">
        <v>10</v>
      </c>
      <c r="E44" s="11"/>
      <c r="F44" s="10">
        <v>184</v>
      </c>
      <c r="G44" s="9">
        <v>2178</v>
      </c>
      <c r="H44" s="8">
        <f t="shared" si="0"/>
        <v>41.14868694502173</v>
      </c>
      <c r="I44" s="9">
        <v>3115</v>
      </c>
      <c r="J44" s="8">
        <f t="shared" si="1"/>
        <v>58.85131305497827</v>
      </c>
      <c r="K44" s="9">
        <v>5293</v>
      </c>
      <c r="L44" s="8">
        <f t="shared" si="3"/>
        <v>100</v>
      </c>
      <c r="M44" s="54"/>
      <c r="O44" s="73"/>
      <c r="P44" s="73"/>
      <c r="R44" s="73"/>
      <c r="S44" s="73"/>
    </row>
    <row r="45" spans="1:19" ht="23.1" customHeight="1">
      <c r="A45" s="172"/>
      <c r="B45" s="172"/>
      <c r="C45" s="13"/>
      <c r="D45" s="14" t="s">
        <v>9</v>
      </c>
      <c r="E45" s="11"/>
      <c r="F45" s="10">
        <v>21</v>
      </c>
      <c r="G45" s="9">
        <v>613</v>
      </c>
      <c r="H45" s="8">
        <f t="shared" si="0"/>
        <v>53.866432337434098</v>
      </c>
      <c r="I45" s="9">
        <v>525</v>
      </c>
      <c r="J45" s="8">
        <f t="shared" si="1"/>
        <v>46.133567662565902</v>
      </c>
      <c r="K45" s="9">
        <v>1138</v>
      </c>
      <c r="L45" s="8">
        <f t="shared" si="3"/>
        <v>100</v>
      </c>
      <c r="M45" s="54"/>
      <c r="O45" s="73"/>
      <c r="P45" s="73"/>
      <c r="R45" s="73"/>
      <c r="S45" s="73"/>
    </row>
    <row r="46" spans="1:19" ht="23.1" customHeight="1">
      <c r="A46" s="172"/>
      <c r="B46" s="172"/>
      <c r="C46" s="13"/>
      <c r="D46" s="14" t="s">
        <v>8</v>
      </c>
      <c r="E46" s="11"/>
      <c r="F46" s="10">
        <v>8</v>
      </c>
      <c r="G46" s="9">
        <v>61</v>
      </c>
      <c r="H46" s="8">
        <f t="shared" si="0"/>
        <v>61</v>
      </c>
      <c r="I46" s="9">
        <v>39</v>
      </c>
      <c r="J46" s="8">
        <f t="shared" si="1"/>
        <v>39</v>
      </c>
      <c r="K46" s="9">
        <v>100</v>
      </c>
      <c r="L46" s="8">
        <f t="shared" si="3"/>
        <v>100</v>
      </c>
      <c r="M46" s="54"/>
      <c r="O46" s="73"/>
      <c r="P46" s="73"/>
      <c r="R46" s="73"/>
      <c r="S46" s="73"/>
    </row>
    <row r="47" spans="1:19" ht="24" customHeight="1">
      <c r="A47" s="172"/>
      <c r="B47" s="172"/>
      <c r="C47" s="13"/>
      <c r="D47" s="12" t="s">
        <v>7</v>
      </c>
      <c r="E47" s="11"/>
      <c r="F47" s="10">
        <v>19</v>
      </c>
      <c r="G47" s="9">
        <v>358</v>
      </c>
      <c r="H47" s="8">
        <f t="shared" si="0"/>
        <v>60.780984719864172</v>
      </c>
      <c r="I47" s="9">
        <v>231</v>
      </c>
      <c r="J47" s="8">
        <f t="shared" si="1"/>
        <v>39.219015280135821</v>
      </c>
      <c r="K47" s="9">
        <v>589</v>
      </c>
      <c r="L47" s="8">
        <f t="shared" si="3"/>
        <v>100</v>
      </c>
      <c r="M47" s="54"/>
      <c r="O47" s="73"/>
      <c r="P47" s="73"/>
      <c r="R47" s="73"/>
      <c r="S47" s="73"/>
    </row>
    <row r="48" spans="1:19" ht="23.1" customHeight="1">
      <c r="A48" s="172"/>
      <c r="B48" s="172"/>
      <c r="C48" s="13"/>
      <c r="D48" s="14" t="s">
        <v>6</v>
      </c>
      <c r="E48" s="11"/>
      <c r="F48" s="10">
        <v>45</v>
      </c>
      <c r="G48" s="9">
        <v>528</v>
      </c>
      <c r="H48" s="8">
        <f t="shared" si="0"/>
        <v>40.866873065015483</v>
      </c>
      <c r="I48" s="9">
        <v>764</v>
      </c>
      <c r="J48" s="8">
        <f t="shared" si="1"/>
        <v>59.133126934984524</v>
      </c>
      <c r="K48" s="9">
        <v>1292</v>
      </c>
      <c r="L48" s="8">
        <f t="shared" si="3"/>
        <v>100</v>
      </c>
      <c r="M48" s="54"/>
      <c r="O48" s="73"/>
      <c r="P48" s="73"/>
      <c r="R48" s="73"/>
      <c r="S48" s="73"/>
    </row>
    <row r="49" spans="1:19" ht="23.1" customHeight="1">
      <c r="A49" s="172"/>
      <c r="B49" s="172"/>
      <c r="C49" s="13"/>
      <c r="D49" s="14" t="s">
        <v>5</v>
      </c>
      <c r="E49" s="11"/>
      <c r="F49" s="10">
        <v>16</v>
      </c>
      <c r="G49" s="9">
        <v>122</v>
      </c>
      <c r="H49" s="8">
        <f t="shared" si="0"/>
        <v>47.286821705426355</v>
      </c>
      <c r="I49" s="9">
        <v>136</v>
      </c>
      <c r="J49" s="8">
        <f t="shared" si="1"/>
        <v>52.713178294573652</v>
      </c>
      <c r="K49" s="9">
        <v>258</v>
      </c>
      <c r="L49" s="8">
        <f t="shared" si="3"/>
        <v>100</v>
      </c>
      <c r="M49" s="54"/>
      <c r="O49" s="73"/>
      <c r="P49" s="73"/>
      <c r="R49" s="73"/>
      <c r="S49" s="73"/>
    </row>
    <row r="50" spans="1:19" ht="23.1" customHeight="1">
      <c r="A50" s="172"/>
      <c r="B50" s="172"/>
      <c r="C50" s="13"/>
      <c r="D50" s="14" t="s">
        <v>4</v>
      </c>
      <c r="E50" s="11"/>
      <c r="F50" s="10">
        <v>19</v>
      </c>
      <c r="G50" s="9">
        <v>1565</v>
      </c>
      <c r="H50" s="8">
        <f t="shared" si="0"/>
        <v>49.809038828771484</v>
      </c>
      <c r="I50" s="9">
        <v>1577</v>
      </c>
      <c r="J50" s="8">
        <f t="shared" si="1"/>
        <v>50.190961171228523</v>
      </c>
      <c r="K50" s="9">
        <v>3142</v>
      </c>
      <c r="L50" s="8">
        <f t="shared" si="3"/>
        <v>100</v>
      </c>
      <c r="M50" s="54"/>
      <c r="O50" s="73"/>
      <c r="P50" s="73"/>
      <c r="R50" s="73"/>
      <c r="S50" s="73"/>
    </row>
    <row r="51" spans="1:19" ht="23.1" customHeight="1">
      <c r="A51" s="172"/>
      <c r="B51" s="172"/>
      <c r="C51" s="13"/>
      <c r="D51" s="14" t="s">
        <v>3</v>
      </c>
      <c r="E51" s="11"/>
      <c r="F51" s="10">
        <v>146</v>
      </c>
      <c r="G51" s="9">
        <v>3870</v>
      </c>
      <c r="H51" s="8">
        <f t="shared" si="0"/>
        <v>25.856885147324114</v>
      </c>
      <c r="I51" s="9">
        <v>11097</v>
      </c>
      <c r="J51" s="8">
        <f t="shared" si="1"/>
        <v>74.143114852675879</v>
      </c>
      <c r="K51" s="9">
        <v>14967</v>
      </c>
      <c r="L51" s="8">
        <f t="shared" si="3"/>
        <v>100</v>
      </c>
      <c r="M51" s="54"/>
      <c r="O51" s="73"/>
      <c r="P51" s="73"/>
      <c r="R51" s="73"/>
      <c r="S51" s="73"/>
    </row>
    <row r="52" spans="1:19" ht="23.1" customHeight="1">
      <c r="A52" s="172"/>
      <c r="B52" s="172"/>
      <c r="C52" s="13"/>
      <c r="D52" s="14" t="s">
        <v>2</v>
      </c>
      <c r="E52" s="11"/>
      <c r="F52" s="10">
        <v>22</v>
      </c>
      <c r="G52" s="9">
        <v>1647</v>
      </c>
      <c r="H52" s="8">
        <f t="shared" si="0"/>
        <v>69.405815423514539</v>
      </c>
      <c r="I52" s="9">
        <v>726</v>
      </c>
      <c r="J52" s="8">
        <f t="shared" si="1"/>
        <v>30.594184576485461</v>
      </c>
      <c r="K52" s="9">
        <v>2373</v>
      </c>
      <c r="L52" s="8">
        <f t="shared" si="3"/>
        <v>100</v>
      </c>
      <c r="M52" s="54"/>
      <c r="O52" s="73"/>
      <c r="P52" s="73"/>
      <c r="R52" s="73"/>
      <c r="S52" s="73"/>
    </row>
    <row r="53" spans="1:19" ht="24" customHeight="1">
      <c r="A53" s="173"/>
      <c r="B53" s="173"/>
      <c r="C53" s="13"/>
      <c r="D53" s="12" t="s">
        <v>1</v>
      </c>
      <c r="E53" s="11"/>
      <c r="F53" s="10">
        <v>46</v>
      </c>
      <c r="G53" s="9">
        <v>2764</v>
      </c>
      <c r="H53" s="8">
        <f t="shared" si="0"/>
        <v>52.388172858225936</v>
      </c>
      <c r="I53" s="9">
        <v>2512</v>
      </c>
      <c r="J53" s="8">
        <f t="shared" si="1"/>
        <v>47.611827141774071</v>
      </c>
      <c r="K53" s="9">
        <v>5276</v>
      </c>
      <c r="L53" s="8">
        <f t="shared" si="3"/>
        <v>100</v>
      </c>
      <c r="M53" s="54"/>
      <c r="O53" s="73"/>
      <c r="P53" s="73"/>
      <c r="R53" s="73"/>
      <c r="S53" s="73"/>
    </row>
    <row r="54" spans="1:19">
      <c r="O54" s="73"/>
      <c r="P54" s="73"/>
      <c r="R54" s="73"/>
      <c r="S54" s="73"/>
    </row>
    <row r="55" spans="1:19">
      <c r="D55" s="5"/>
      <c r="O55" s="73"/>
      <c r="P55" s="73"/>
    </row>
    <row r="56" spans="1:19">
      <c r="O56" s="73"/>
      <c r="P56" s="73"/>
    </row>
    <row r="63" spans="1:19">
      <c r="D63" s="5"/>
    </row>
    <row r="67" spans="4:4">
      <c r="D67" s="5"/>
    </row>
    <row r="69" spans="4:4">
      <c r="D69" s="5"/>
    </row>
    <row r="71" spans="4:4">
      <c r="D71" s="5"/>
    </row>
    <row r="73" spans="4:4">
      <c r="D73" s="5"/>
    </row>
    <row r="75" spans="4:4" ht="13.5" customHeight="1">
      <c r="D75" s="6"/>
    </row>
    <row r="76" spans="4:4" ht="13.5" customHeight="1"/>
    <row r="77" spans="4:4">
      <c r="D77" s="5"/>
    </row>
    <row r="79" spans="4:4">
      <c r="D79" s="5"/>
    </row>
    <row r="81" spans="4:4">
      <c r="D81" s="5"/>
    </row>
    <row r="83" spans="4:4">
      <c r="D83" s="5"/>
    </row>
    <row r="87" spans="4:4" ht="12.75" customHeight="1"/>
    <row r="88" spans="4:4" ht="12.75" customHeight="1"/>
  </sheetData>
  <mergeCells count="22">
    <mergeCell ref="B10:E10"/>
    <mergeCell ref="B11:E11"/>
    <mergeCell ref="G5:G6"/>
    <mergeCell ref="H5:H6"/>
    <mergeCell ref="A13:A53"/>
    <mergeCell ref="B13:B37"/>
    <mergeCell ref="B38:B53"/>
    <mergeCell ref="A3:E6"/>
    <mergeCell ref="F3:F6"/>
    <mergeCell ref="A8:A12"/>
    <mergeCell ref="B8:E8"/>
    <mergeCell ref="B9:E9"/>
    <mergeCell ref="B12:E12"/>
    <mergeCell ref="I4:J4"/>
    <mergeCell ref="K4:L4"/>
    <mergeCell ref="G3:L3"/>
    <mergeCell ref="A7:E7"/>
    <mergeCell ref="J5:J6"/>
    <mergeCell ref="G4:H4"/>
    <mergeCell ref="K5:K6"/>
    <mergeCell ref="L5:L6"/>
    <mergeCell ref="I5:I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formula="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0"/>
  <sheetViews>
    <sheetView showGridLines="0" zoomScaleNormal="100" zoomScaleSheetLayoutView="100" workbookViewId="0"/>
  </sheetViews>
  <sheetFormatPr defaultRowHeight="13.5"/>
  <cols>
    <col min="1" max="2" width="2.625" style="4" customWidth="1"/>
    <col min="3" max="3" width="1.375" style="4" customWidth="1"/>
    <col min="4" max="4" width="27.625" style="4" customWidth="1"/>
    <col min="5" max="5" width="1.375" style="4" customWidth="1"/>
    <col min="6" max="6" width="9.875" style="3" customWidth="1"/>
    <col min="7" max="15" width="10.75" style="3" customWidth="1"/>
    <col min="16" max="16384" width="9" style="3"/>
  </cols>
  <sheetData>
    <row r="1" spans="1:15" ht="14.25">
      <c r="A1" s="18" t="s">
        <v>672</v>
      </c>
    </row>
    <row r="2" spans="1:15">
      <c r="O2" s="46" t="s">
        <v>153</v>
      </c>
    </row>
    <row r="3" spans="1:15" ht="19.5" customHeight="1">
      <c r="A3" s="238" t="s">
        <v>64</v>
      </c>
      <c r="B3" s="239"/>
      <c r="C3" s="239"/>
      <c r="D3" s="239"/>
      <c r="E3" s="240"/>
      <c r="F3" s="358" t="s">
        <v>130</v>
      </c>
      <c r="G3" s="352" t="s">
        <v>489</v>
      </c>
      <c r="H3" s="355" t="s">
        <v>488</v>
      </c>
      <c r="I3" s="355" t="s">
        <v>490</v>
      </c>
      <c r="J3" s="355" t="s">
        <v>491</v>
      </c>
      <c r="K3" s="355" t="s">
        <v>492</v>
      </c>
      <c r="L3" s="355" t="s">
        <v>493</v>
      </c>
      <c r="M3" s="355" t="s">
        <v>494</v>
      </c>
      <c r="N3" s="355" t="s">
        <v>487</v>
      </c>
      <c r="O3" s="355" t="s">
        <v>470</v>
      </c>
    </row>
    <row r="4" spans="1:15" ht="19.5" customHeight="1">
      <c r="A4" s="241"/>
      <c r="B4" s="242"/>
      <c r="C4" s="242"/>
      <c r="D4" s="242"/>
      <c r="E4" s="243"/>
      <c r="F4" s="359"/>
      <c r="G4" s="353"/>
      <c r="H4" s="356"/>
      <c r="I4" s="356"/>
      <c r="J4" s="356"/>
      <c r="K4" s="356"/>
      <c r="L4" s="356"/>
      <c r="M4" s="356"/>
      <c r="N4" s="356"/>
      <c r="O4" s="356"/>
    </row>
    <row r="5" spans="1:15" ht="19.5" customHeight="1">
      <c r="A5" s="241"/>
      <c r="B5" s="242"/>
      <c r="C5" s="242"/>
      <c r="D5" s="242"/>
      <c r="E5" s="243"/>
      <c r="F5" s="359"/>
      <c r="G5" s="353"/>
      <c r="H5" s="356"/>
      <c r="I5" s="356"/>
      <c r="J5" s="356"/>
      <c r="K5" s="356"/>
      <c r="L5" s="356"/>
      <c r="M5" s="356"/>
      <c r="N5" s="356"/>
      <c r="O5" s="356"/>
    </row>
    <row r="6" spans="1:15" ht="19.5" customHeight="1">
      <c r="A6" s="244"/>
      <c r="B6" s="245"/>
      <c r="C6" s="245"/>
      <c r="D6" s="245"/>
      <c r="E6" s="246"/>
      <c r="F6" s="359"/>
      <c r="G6" s="354"/>
      <c r="H6" s="357"/>
      <c r="I6" s="357"/>
      <c r="J6" s="357"/>
      <c r="K6" s="357"/>
      <c r="L6" s="357"/>
      <c r="M6" s="357"/>
      <c r="N6" s="357"/>
      <c r="O6" s="357"/>
    </row>
    <row r="7" spans="1:15" ht="12" customHeight="1">
      <c r="A7" s="158" t="s">
        <v>50</v>
      </c>
      <c r="B7" s="159"/>
      <c r="C7" s="159"/>
      <c r="D7" s="159"/>
      <c r="E7" s="160"/>
      <c r="F7" s="98">
        <v>912</v>
      </c>
      <c r="G7" s="68">
        <f t="shared" ref="G7:O7" si="0">SUM(G9,G11,G13,G15,G17)</f>
        <v>568</v>
      </c>
      <c r="H7" s="41">
        <f t="shared" si="0"/>
        <v>305</v>
      </c>
      <c r="I7" s="41">
        <f t="shared" si="0"/>
        <v>226</v>
      </c>
      <c r="J7" s="41">
        <f t="shared" si="0"/>
        <v>179</v>
      </c>
      <c r="K7" s="41">
        <f t="shared" si="0"/>
        <v>66</v>
      </c>
      <c r="L7" s="41">
        <f t="shared" si="0"/>
        <v>127</v>
      </c>
      <c r="M7" s="41">
        <f t="shared" si="0"/>
        <v>32</v>
      </c>
      <c r="N7" s="41">
        <f t="shared" si="0"/>
        <v>56</v>
      </c>
      <c r="O7" s="41">
        <f t="shared" si="0"/>
        <v>64</v>
      </c>
    </row>
    <row r="8" spans="1:15" ht="12" customHeight="1">
      <c r="A8" s="161"/>
      <c r="B8" s="162"/>
      <c r="C8" s="162"/>
      <c r="D8" s="162"/>
      <c r="E8" s="163"/>
      <c r="F8" s="99"/>
      <c r="G8" s="66">
        <f t="shared" ref="G8:O8" si="1">IF(G7=0,0,G7/$F7)</f>
        <v>0.6228070175438597</v>
      </c>
      <c r="H8" s="37">
        <f t="shared" si="1"/>
        <v>0.33442982456140352</v>
      </c>
      <c r="I8" s="37">
        <f t="shared" si="1"/>
        <v>0.24780701754385964</v>
      </c>
      <c r="J8" s="37">
        <f t="shared" si="1"/>
        <v>0.1962719298245614</v>
      </c>
      <c r="K8" s="37">
        <f t="shared" si="1"/>
        <v>7.2368421052631582E-2</v>
      </c>
      <c r="L8" s="37">
        <f t="shared" si="1"/>
        <v>0.13925438596491227</v>
      </c>
      <c r="M8" s="37">
        <f t="shared" si="1"/>
        <v>3.5087719298245612E-2</v>
      </c>
      <c r="N8" s="37">
        <f t="shared" si="1"/>
        <v>6.1403508771929821E-2</v>
      </c>
      <c r="O8" s="37">
        <f t="shared" si="1"/>
        <v>7.0175438596491224E-2</v>
      </c>
    </row>
    <row r="9" spans="1:15" ht="12" customHeight="1">
      <c r="A9" s="174" t="s">
        <v>49</v>
      </c>
      <c r="B9" s="232" t="s">
        <v>48</v>
      </c>
      <c r="C9" s="233"/>
      <c r="D9" s="233"/>
      <c r="E9" s="234"/>
      <c r="F9" s="98">
        <v>277</v>
      </c>
      <c r="G9" s="68">
        <v>167</v>
      </c>
      <c r="H9" s="41">
        <v>61</v>
      </c>
      <c r="I9" s="41">
        <v>71</v>
      </c>
      <c r="J9" s="41">
        <v>47</v>
      </c>
      <c r="K9" s="41">
        <v>26</v>
      </c>
      <c r="L9" s="41">
        <v>41</v>
      </c>
      <c r="M9" s="41">
        <v>20</v>
      </c>
      <c r="N9" s="41">
        <v>23</v>
      </c>
      <c r="O9" s="41">
        <v>22</v>
      </c>
    </row>
    <row r="10" spans="1:15" ht="12" customHeight="1">
      <c r="A10" s="175"/>
      <c r="B10" s="235"/>
      <c r="C10" s="236"/>
      <c r="D10" s="236"/>
      <c r="E10" s="237"/>
      <c r="F10" s="99"/>
      <c r="G10" s="66">
        <f t="shared" ref="G10:O10" si="2">IF(G9=0,0,G9/$F9)</f>
        <v>0.6028880866425993</v>
      </c>
      <c r="H10" s="37">
        <f t="shared" si="2"/>
        <v>0.22021660649819494</v>
      </c>
      <c r="I10" s="37">
        <f t="shared" si="2"/>
        <v>0.2563176895306859</v>
      </c>
      <c r="J10" s="37">
        <f t="shared" si="2"/>
        <v>0.16967509025270758</v>
      </c>
      <c r="K10" s="37">
        <f t="shared" si="2"/>
        <v>9.3862815884476536E-2</v>
      </c>
      <c r="L10" s="37">
        <f t="shared" si="2"/>
        <v>0.14801444043321299</v>
      </c>
      <c r="M10" s="37">
        <f t="shared" si="2"/>
        <v>7.2202166064981949E-2</v>
      </c>
      <c r="N10" s="37">
        <f t="shared" si="2"/>
        <v>8.3032490974729242E-2</v>
      </c>
      <c r="O10" s="37">
        <f t="shared" si="2"/>
        <v>7.9422382671480149E-2</v>
      </c>
    </row>
    <row r="11" spans="1:15" ht="12" customHeight="1">
      <c r="A11" s="175"/>
      <c r="B11" s="232" t="s">
        <v>47</v>
      </c>
      <c r="C11" s="233"/>
      <c r="D11" s="233"/>
      <c r="E11" s="234"/>
      <c r="F11" s="98">
        <v>147</v>
      </c>
      <c r="G11" s="68">
        <v>86</v>
      </c>
      <c r="H11" s="41">
        <v>42</v>
      </c>
      <c r="I11" s="41">
        <v>28</v>
      </c>
      <c r="J11" s="41">
        <v>34</v>
      </c>
      <c r="K11" s="41">
        <v>21</v>
      </c>
      <c r="L11" s="41">
        <v>11</v>
      </c>
      <c r="M11" s="41">
        <v>7</v>
      </c>
      <c r="N11" s="41">
        <v>7</v>
      </c>
      <c r="O11" s="41">
        <v>14</v>
      </c>
    </row>
    <row r="12" spans="1:15" ht="12" customHeight="1">
      <c r="A12" s="175"/>
      <c r="B12" s="235"/>
      <c r="C12" s="236"/>
      <c r="D12" s="236"/>
      <c r="E12" s="237"/>
      <c r="F12" s="99"/>
      <c r="G12" s="66">
        <f t="shared" ref="G12:O12" si="3">IF(G11=0,0,G11/$F11)</f>
        <v>0.58503401360544216</v>
      </c>
      <c r="H12" s="37">
        <f t="shared" si="3"/>
        <v>0.2857142857142857</v>
      </c>
      <c r="I12" s="37">
        <f t="shared" si="3"/>
        <v>0.19047619047619047</v>
      </c>
      <c r="J12" s="37">
        <f t="shared" si="3"/>
        <v>0.23129251700680273</v>
      </c>
      <c r="K12" s="37">
        <f t="shared" si="3"/>
        <v>0.14285714285714285</v>
      </c>
      <c r="L12" s="37">
        <f t="shared" si="3"/>
        <v>7.4829931972789115E-2</v>
      </c>
      <c r="M12" s="37">
        <f t="shared" si="3"/>
        <v>4.7619047619047616E-2</v>
      </c>
      <c r="N12" s="37">
        <f t="shared" si="3"/>
        <v>4.7619047619047616E-2</v>
      </c>
      <c r="O12" s="37">
        <f t="shared" si="3"/>
        <v>9.5238095238095233E-2</v>
      </c>
    </row>
    <row r="13" spans="1:15" ht="12" customHeight="1">
      <c r="A13" s="175"/>
      <c r="B13" s="232" t="s">
        <v>46</v>
      </c>
      <c r="C13" s="233"/>
      <c r="D13" s="233"/>
      <c r="E13" s="234"/>
      <c r="F13" s="98">
        <v>222</v>
      </c>
      <c r="G13" s="68">
        <v>132</v>
      </c>
      <c r="H13" s="41">
        <v>89</v>
      </c>
      <c r="I13" s="41">
        <v>58</v>
      </c>
      <c r="J13" s="41">
        <v>59</v>
      </c>
      <c r="K13" s="41">
        <v>7</v>
      </c>
      <c r="L13" s="41">
        <v>28</v>
      </c>
      <c r="M13" s="41">
        <v>3</v>
      </c>
      <c r="N13" s="41">
        <v>12</v>
      </c>
      <c r="O13" s="41">
        <v>15</v>
      </c>
    </row>
    <row r="14" spans="1:15" ht="12" customHeight="1">
      <c r="A14" s="175"/>
      <c r="B14" s="235"/>
      <c r="C14" s="236"/>
      <c r="D14" s="236"/>
      <c r="E14" s="237"/>
      <c r="F14" s="99"/>
      <c r="G14" s="66">
        <f t="shared" ref="G14:O14" si="4">IF(G13=0,0,G13/$F13)</f>
        <v>0.59459459459459463</v>
      </c>
      <c r="H14" s="37">
        <f t="shared" si="4"/>
        <v>0.40090090090090091</v>
      </c>
      <c r="I14" s="37">
        <f t="shared" si="4"/>
        <v>0.26126126126126126</v>
      </c>
      <c r="J14" s="37">
        <f t="shared" si="4"/>
        <v>0.26576576576576577</v>
      </c>
      <c r="K14" s="37">
        <f t="shared" si="4"/>
        <v>3.1531531531531529E-2</v>
      </c>
      <c r="L14" s="37">
        <f t="shared" si="4"/>
        <v>0.12612612612612611</v>
      </c>
      <c r="M14" s="37">
        <f t="shared" si="4"/>
        <v>1.3513513513513514E-2</v>
      </c>
      <c r="N14" s="37">
        <f t="shared" si="4"/>
        <v>5.4054054054054057E-2</v>
      </c>
      <c r="O14" s="37">
        <f t="shared" si="4"/>
        <v>6.7567567567567571E-2</v>
      </c>
    </row>
    <row r="15" spans="1:15" ht="12" customHeight="1">
      <c r="A15" s="175"/>
      <c r="B15" s="232" t="s">
        <v>45</v>
      </c>
      <c r="C15" s="233"/>
      <c r="D15" s="233"/>
      <c r="E15" s="234"/>
      <c r="F15" s="98">
        <v>75</v>
      </c>
      <c r="G15" s="68">
        <v>55</v>
      </c>
      <c r="H15" s="41">
        <v>32</v>
      </c>
      <c r="I15" s="41">
        <v>23</v>
      </c>
      <c r="J15" s="41">
        <v>9</v>
      </c>
      <c r="K15" s="41">
        <v>4</v>
      </c>
      <c r="L15" s="41">
        <v>13</v>
      </c>
      <c r="M15" s="41">
        <v>1</v>
      </c>
      <c r="N15" s="41">
        <v>6</v>
      </c>
      <c r="O15" s="41">
        <v>1</v>
      </c>
    </row>
    <row r="16" spans="1:15" ht="12" customHeight="1">
      <c r="A16" s="175"/>
      <c r="B16" s="235"/>
      <c r="C16" s="236"/>
      <c r="D16" s="236"/>
      <c r="E16" s="237"/>
      <c r="F16" s="99"/>
      <c r="G16" s="66">
        <f t="shared" ref="G16:O16" si="5">IF(G15=0,0,G15/$F15)</f>
        <v>0.73333333333333328</v>
      </c>
      <c r="H16" s="37">
        <f t="shared" si="5"/>
        <v>0.42666666666666669</v>
      </c>
      <c r="I16" s="37">
        <f t="shared" si="5"/>
        <v>0.30666666666666664</v>
      </c>
      <c r="J16" s="37">
        <f t="shared" si="5"/>
        <v>0.12</v>
      </c>
      <c r="K16" s="37">
        <f t="shared" si="5"/>
        <v>5.3333333333333337E-2</v>
      </c>
      <c r="L16" s="37">
        <f t="shared" si="5"/>
        <v>0.17333333333333334</v>
      </c>
      <c r="M16" s="37">
        <f t="shared" si="5"/>
        <v>1.3333333333333334E-2</v>
      </c>
      <c r="N16" s="37">
        <f t="shared" si="5"/>
        <v>0.08</v>
      </c>
      <c r="O16" s="37">
        <f t="shared" si="5"/>
        <v>1.3333333333333334E-2</v>
      </c>
    </row>
    <row r="17" spans="1:15" ht="12" customHeight="1">
      <c r="A17" s="175"/>
      <c r="B17" s="232" t="s">
        <v>44</v>
      </c>
      <c r="C17" s="233"/>
      <c r="D17" s="233"/>
      <c r="E17" s="234"/>
      <c r="F17" s="98">
        <v>191</v>
      </c>
      <c r="G17" s="68">
        <v>128</v>
      </c>
      <c r="H17" s="41">
        <v>81</v>
      </c>
      <c r="I17" s="41">
        <v>46</v>
      </c>
      <c r="J17" s="41">
        <v>30</v>
      </c>
      <c r="K17" s="41">
        <v>8</v>
      </c>
      <c r="L17" s="41">
        <v>34</v>
      </c>
      <c r="M17" s="41">
        <v>1</v>
      </c>
      <c r="N17" s="41">
        <v>8</v>
      </c>
      <c r="O17" s="41">
        <v>12</v>
      </c>
    </row>
    <row r="18" spans="1:15" ht="12" customHeight="1">
      <c r="A18" s="176"/>
      <c r="B18" s="235"/>
      <c r="C18" s="236"/>
      <c r="D18" s="236"/>
      <c r="E18" s="237"/>
      <c r="F18" s="99"/>
      <c r="G18" s="66">
        <f t="shared" ref="G18:O18" si="6">IF(G17=0,0,G17/$F17)</f>
        <v>0.67015706806282727</v>
      </c>
      <c r="H18" s="37">
        <f t="shared" si="6"/>
        <v>0.42408376963350786</v>
      </c>
      <c r="I18" s="37">
        <f t="shared" si="6"/>
        <v>0.24083769633507854</v>
      </c>
      <c r="J18" s="37">
        <f t="shared" si="6"/>
        <v>0.15706806282722513</v>
      </c>
      <c r="K18" s="37">
        <f t="shared" si="6"/>
        <v>4.1884816753926704E-2</v>
      </c>
      <c r="L18" s="37">
        <f t="shared" si="6"/>
        <v>0.17801047120418848</v>
      </c>
      <c r="M18" s="37">
        <f t="shared" si="6"/>
        <v>5.235602094240838E-3</v>
      </c>
      <c r="N18" s="37">
        <f t="shared" si="6"/>
        <v>4.1884816753926704E-2</v>
      </c>
      <c r="O18" s="37">
        <f t="shared" si="6"/>
        <v>6.2827225130890049E-2</v>
      </c>
    </row>
    <row r="19" spans="1:15" ht="12" customHeight="1">
      <c r="A19" s="171" t="s">
        <v>43</v>
      </c>
      <c r="B19" s="171" t="s">
        <v>42</v>
      </c>
      <c r="C19" s="43"/>
      <c r="D19" s="219" t="s">
        <v>16</v>
      </c>
      <c r="E19" s="42"/>
      <c r="F19" s="98">
        <v>231</v>
      </c>
      <c r="G19" s="68">
        <f t="shared" ref="G19:O19" si="7">SUM(G21,G23,G25,G27,G29,G31,G33,G35,G37,G39,G41,G43,G45,G47,G49,G51,G53,G55,G57,G59,G61,G63,G65,G67)</f>
        <v>120</v>
      </c>
      <c r="H19" s="41">
        <f t="shared" si="7"/>
        <v>87</v>
      </c>
      <c r="I19" s="41">
        <f t="shared" si="7"/>
        <v>58</v>
      </c>
      <c r="J19" s="41">
        <f t="shared" si="7"/>
        <v>55</v>
      </c>
      <c r="K19" s="41">
        <f t="shared" si="7"/>
        <v>24</v>
      </c>
      <c r="L19" s="41">
        <f t="shared" si="7"/>
        <v>29</v>
      </c>
      <c r="M19" s="41">
        <f t="shared" si="7"/>
        <v>8</v>
      </c>
      <c r="N19" s="41">
        <f t="shared" si="7"/>
        <v>19</v>
      </c>
      <c r="O19" s="41">
        <f t="shared" si="7"/>
        <v>14</v>
      </c>
    </row>
    <row r="20" spans="1:15" ht="12" customHeight="1">
      <c r="A20" s="172"/>
      <c r="B20" s="172"/>
      <c r="C20" s="40"/>
      <c r="D20" s="220"/>
      <c r="E20" s="39"/>
      <c r="F20" s="99"/>
      <c r="G20" s="66">
        <f t="shared" ref="G20:O20" si="8">IF(G19=0,0,G19/$F19)</f>
        <v>0.51948051948051943</v>
      </c>
      <c r="H20" s="37">
        <f t="shared" si="8"/>
        <v>0.37662337662337664</v>
      </c>
      <c r="I20" s="37">
        <f t="shared" si="8"/>
        <v>0.25108225108225107</v>
      </c>
      <c r="J20" s="37">
        <f t="shared" si="8"/>
        <v>0.23809523809523808</v>
      </c>
      <c r="K20" s="37">
        <f t="shared" si="8"/>
        <v>0.1038961038961039</v>
      </c>
      <c r="L20" s="37">
        <f t="shared" si="8"/>
        <v>0.12554112554112554</v>
      </c>
      <c r="M20" s="37">
        <f t="shared" si="8"/>
        <v>3.4632034632034632E-2</v>
      </c>
      <c r="N20" s="37">
        <f t="shared" si="8"/>
        <v>8.2251082251082255E-2</v>
      </c>
      <c r="O20" s="37">
        <f t="shared" si="8"/>
        <v>6.0606060606060608E-2</v>
      </c>
    </row>
    <row r="21" spans="1:15" ht="12" customHeight="1">
      <c r="A21" s="172"/>
      <c r="B21" s="172"/>
      <c r="C21" s="43"/>
      <c r="D21" s="219" t="s">
        <v>41</v>
      </c>
      <c r="E21" s="42"/>
      <c r="F21" s="98">
        <v>27</v>
      </c>
      <c r="G21" s="68">
        <v>20</v>
      </c>
      <c r="H21" s="41">
        <v>11</v>
      </c>
      <c r="I21" s="41">
        <v>11</v>
      </c>
      <c r="J21" s="41">
        <v>4</v>
      </c>
      <c r="K21" s="41">
        <v>3</v>
      </c>
      <c r="L21" s="41">
        <v>4</v>
      </c>
      <c r="M21" s="41">
        <v>2</v>
      </c>
      <c r="N21" s="41">
        <v>2</v>
      </c>
      <c r="O21" s="41">
        <v>0</v>
      </c>
    </row>
    <row r="22" spans="1:15" ht="12" customHeight="1">
      <c r="A22" s="172"/>
      <c r="B22" s="172"/>
      <c r="C22" s="40"/>
      <c r="D22" s="220"/>
      <c r="E22" s="39"/>
      <c r="F22" s="99"/>
      <c r="G22" s="66">
        <f t="shared" ref="G22:O22" si="9">IF(G21=0,0,G21/$F21)</f>
        <v>0.7407407407407407</v>
      </c>
      <c r="H22" s="37">
        <f t="shared" si="9"/>
        <v>0.40740740740740738</v>
      </c>
      <c r="I22" s="37">
        <f t="shared" si="9"/>
        <v>0.40740740740740738</v>
      </c>
      <c r="J22" s="37">
        <f t="shared" si="9"/>
        <v>0.14814814814814814</v>
      </c>
      <c r="K22" s="37">
        <f t="shared" si="9"/>
        <v>0.1111111111111111</v>
      </c>
      <c r="L22" s="37">
        <f t="shared" si="9"/>
        <v>0.14814814814814814</v>
      </c>
      <c r="M22" s="37">
        <f t="shared" si="9"/>
        <v>7.407407407407407E-2</v>
      </c>
      <c r="N22" s="37">
        <f t="shared" si="9"/>
        <v>7.407407407407407E-2</v>
      </c>
      <c r="O22" s="37">
        <f t="shared" si="9"/>
        <v>0</v>
      </c>
    </row>
    <row r="23" spans="1:15" ht="12" customHeight="1">
      <c r="A23" s="172"/>
      <c r="B23" s="172"/>
      <c r="C23" s="43"/>
      <c r="D23" s="225" t="s">
        <v>40</v>
      </c>
      <c r="E23" s="117"/>
      <c r="F23" s="98">
        <v>4</v>
      </c>
      <c r="G23" s="105">
        <v>2</v>
      </c>
      <c r="H23" s="106">
        <v>1</v>
      </c>
      <c r="I23" s="41">
        <v>2</v>
      </c>
      <c r="J23" s="41">
        <v>0</v>
      </c>
      <c r="K23" s="41">
        <v>0</v>
      </c>
      <c r="L23" s="41">
        <v>1</v>
      </c>
      <c r="M23" s="41">
        <v>0</v>
      </c>
      <c r="N23" s="41">
        <v>1</v>
      </c>
      <c r="O23" s="41">
        <v>0</v>
      </c>
    </row>
    <row r="24" spans="1:15" ht="12" customHeight="1">
      <c r="A24" s="172"/>
      <c r="B24" s="172"/>
      <c r="C24" s="40"/>
      <c r="D24" s="226"/>
      <c r="E24" s="118"/>
      <c r="F24" s="99"/>
      <c r="G24" s="108">
        <f t="shared" ref="G24:O24" si="10">IF(G23=0,0,G23/$F23)</f>
        <v>0.5</v>
      </c>
      <c r="H24" s="109">
        <f t="shared" si="10"/>
        <v>0.25</v>
      </c>
      <c r="I24" s="37">
        <f t="shared" si="10"/>
        <v>0.5</v>
      </c>
      <c r="J24" s="37">
        <f t="shared" si="10"/>
        <v>0</v>
      </c>
      <c r="K24" s="37">
        <f t="shared" si="10"/>
        <v>0</v>
      </c>
      <c r="L24" s="37">
        <f t="shared" si="10"/>
        <v>0.25</v>
      </c>
      <c r="M24" s="37">
        <f t="shared" si="10"/>
        <v>0</v>
      </c>
      <c r="N24" s="37">
        <f t="shared" si="10"/>
        <v>0.25</v>
      </c>
      <c r="O24" s="37">
        <f t="shared" si="10"/>
        <v>0</v>
      </c>
    </row>
    <row r="25" spans="1:15" ht="12" customHeight="1">
      <c r="A25" s="172"/>
      <c r="B25" s="172"/>
      <c r="C25" s="43"/>
      <c r="D25" s="225" t="s">
        <v>39</v>
      </c>
      <c r="E25" s="117"/>
      <c r="F25" s="98">
        <v>20</v>
      </c>
      <c r="G25" s="105">
        <v>11</v>
      </c>
      <c r="H25" s="106">
        <v>10</v>
      </c>
      <c r="I25" s="41">
        <v>7</v>
      </c>
      <c r="J25" s="41">
        <v>5</v>
      </c>
      <c r="K25" s="41">
        <v>1</v>
      </c>
      <c r="L25" s="41">
        <v>3</v>
      </c>
      <c r="M25" s="41">
        <v>0</v>
      </c>
      <c r="N25" s="41">
        <v>1</v>
      </c>
      <c r="O25" s="41">
        <v>1</v>
      </c>
    </row>
    <row r="26" spans="1:15" ht="12" customHeight="1">
      <c r="A26" s="172"/>
      <c r="B26" s="172"/>
      <c r="C26" s="40"/>
      <c r="D26" s="226"/>
      <c r="E26" s="118"/>
      <c r="F26" s="99"/>
      <c r="G26" s="108">
        <f t="shared" ref="G26:O26" si="11">IF(G25=0,0,G25/$F25)</f>
        <v>0.55000000000000004</v>
      </c>
      <c r="H26" s="109">
        <f>IF(H25=0,0,H25/$F25)</f>
        <v>0.5</v>
      </c>
      <c r="I26" s="37">
        <f>IF(I25=0,0,I25/$F25)</f>
        <v>0.35</v>
      </c>
      <c r="J26" s="37">
        <f t="shared" si="11"/>
        <v>0.25</v>
      </c>
      <c r="K26" s="37">
        <f t="shared" si="11"/>
        <v>0.05</v>
      </c>
      <c r="L26" s="37">
        <f t="shared" si="11"/>
        <v>0.15</v>
      </c>
      <c r="M26" s="37">
        <f t="shared" si="11"/>
        <v>0</v>
      </c>
      <c r="N26" s="37">
        <f t="shared" si="11"/>
        <v>0.05</v>
      </c>
      <c r="O26" s="37">
        <f t="shared" si="11"/>
        <v>0.05</v>
      </c>
    </row>
    <row r="27" spans="1:15" ht="12" customHeight="1">
      <c r="A27" s="172"/>
      <c r="B27" s="172"/>
      <c r="C27" s="43"/>
      <c r="D27" s="219" t="s">
        <v>38</v>
      </c>
      <c r="E27" s="42"/>
      <c r="F27" s="98">
        <v>2</v>
      </c>
      <c r="G27" s="68">
        <v>1</v>
      </c>
      <c r="H27" s="41">
        <v>2</v>
      </c>
      <c r="I27" s="41">
        <v>0</v>
      </c>
      <c r="J27" s="41">
        <v>1</v>
      </c>
      <c r="K27" s="41">
        <v>0</v>
      </c>
      <c r="L27" s="41">
        <v>0</v>
      </c>
      <c r="M27" s="41">
        <v>0</v>
      </c>
      <c r="N27" s="41">
        <v>0</v>
      </c>
      <c r="O27" s="41">
        <v>0</v>
      </c>
    </row>
    <row r="28" spans="1:15" ht="12" customHeight="1">
      <c r="A28" s="172"/>
      <c r="B28" s="172"/>
      <c r="C28" s="40"/>
      <c r="D28" s="220"/>
      <c r="E28" s="39"/>
      <c r="F28" s="99"/>
      <c r="G28" s="66">
        <f t="shared" ref="G28:O28" si="12">IF(G27=0,0,G27/$F27)</f>
        <v>0.5</v>
      </c>
      <c r="H28" s="37">
        <f t="shared" si="12"/>
        <v>1</v>
      </c>
      <c r="I28" s="37">
        <f t="shared" si="12"/>
        <v>0</v>
      </c>
      <c r="J28" s="37">
        <f t="shared" si="12"/>
        <v>0.5</v>
      </c>
      <c r="K28" s="37">
        <f t="shared" si="12"/>
        <v>0</v>
      </c>
      <c r="L28" s="37">
        <f t="shared" si="12"/>
        <v>0</v>
      </c>
      <c r="M28" s="37">
        <f t="shared" si="12"/>
        <v>0</v>
      </c>
      <c r="N28" s="37">
        <f t="shared" si="12"/>
        <v>0</v>
      </c>
      <c r="O28" s="37">
        <f t="shared" si="12"/>
        <v>0</v>
      </c>
    </row>
    <row r="29" spans="1:15" ht="12" customHeight="1">
      <c r="A29" s="172"/>
      <c r="B29" s="172"/>
      <c r="C29" s="43"/>
      <c r="D29" s="219" t="s">
        <v>37</v>
      </c>
      <c r="E29" s="42"/>
      <c r="F29" s="98">
        <v>5</v>
      </c>
      <c r="G29" s="68">
        <v>1</v>
      </c>
      <c r="H29" s="41">
        <v>3</v>
      </c>
      <c r="I29" s="41">
        <v>4</v>
      </c>
      <c r="J29" s="41">
        <v>2</v>
      </c>
      <c r="K29" s="41">
        <v>0</v>
      </c>
      <c r="L29" s="41">
        <v>0</v>
      </c>
      <c r="M29" s="41">
        <v>0</v>
      </c>
      <c r="N29" s="41">
        <v>0</v>
      </c>
      <c r="O29" s="41">
        <v>0</v>
      </c>
    </row>
    <row r="30" spans="1:15" ht="12" customHeight="1">
      <c r="A30" s="172"/>
      <c r="B30" s="172"/>
      <c r="C30" s="40"/>
      <c r="D30" s="220"/>
      <c r="E30" s="39"/>
      <c r="F30" s="99"/>
      <c r="G30" s="66">
        <f t="shared" ref="G30:O30" si="13">IF(G29=0,0,G29/$F29)</f>
        <v>0.2</v>
      </c>
      <c r="H30" s="37">
        <f t="shared" si="13"/>
        <v>0.6</v>
      </c>
      <c r="I30" s="37">
        <f t="shared" si="13"/>
        <v>0.8</v>
      </c>
      <c r="J30" s="37">
        <f t="shared" si="13"/>
        <v>0.4</v>
      </c>
      <c r="K30" s="37">
        <f t="shared" si="13"/>
        <v>0</v>
      </c>
      <c r="L30" s="37">
        <f t="shared" si="13"/>
        <v>0</v>
      </c>
      <c r="M30" s="37">
        <f t="shared" si="13"/>
        <v>0</v>
      </c>
      <c r="N30" s="37">
        <f t="shared" si="13"/>
        <v>0</v>
      </c>
      <c r="O30" s="37">
        <f t="shared" si="13"/>
        <v>0</v>
      </c>
    </row>
    <row r="31" spans="1:15" ht="12" customHeight="1">
      <c r="A31" s="172"/>
      <c r="B31" s="172"/>
      <c r="C31" s="43"/>
      <c r="D31" s="219" t="s">
        <v>36</v>
      </c>
      <c r="E31" s="42"/>
      <c r="F31" s="98">
        <v>1</v>
      </c>
      <c r="G31" s="68">
        <v>1</v>
      </c>
      <c r="H31" s="41">
        <v>0</v>
      </c>
      <c r="I31" s="41">
        <v>1</v>
      </c>
      <c r="J31" s="41">
        <v>0</v>
      </c>
      <c r="K31" s="41">
        <v>0</v>
      </c>
      <c r="L31" s="41">
        <v>0</v>
      </c>
      <c r="M31" s="41">
        <v>0</v>
      </c>
      <c r="N31" s="41">
        <v>0</v>
      </c>
      <c r="O31" s="41">
        <v>0</v>
      </c>
    </row>
    <row r="32" spans="1:15" ht="12" customHeight="1">
      <c r="A32" s="172"/>
      <c r="B32" s="172"/>
      <c r="C32" s="40"/>
      <c r="D32" s="220"/>
      <c r="E32" s="39"/>
      <c r="F32" s="99"/>
      <c r="G32" s="66">
        <f t="shared" ref="G32:O32" si="14">IF(G31=0,0,G31/$F31)</f>
        <v>1</v>
      </c>
      <c r="H32" s="37">
        <f t="shared" si="14"/>
        <v>0</v>
      </c>
      <c r="I32" s="37">
        <f t="shared" si="14"/>
        <v>1</v>
      </c>
      <c r="J32" s="37">
        <f t="shared" si="14"/>
        <v>0</v>
      </c>
      <c r="K32" s="37">
        <f t="shared" si="14"/>
        <v>0</v>
      </c>
      <c r="L32" s="37">
        <f t="shared" si="14"/>
        <v>0</v>
      </c>
      <c r="M32" s="37">
        <f t="shared" si="14"/>
        <v>0</v>
      </c>
      <c r="N32" s="37">
        <f t="shared" si="14"/>
        <v>0</v>
      </c>
      <c r="O32" s="37">
        <f t="shared" si="14"/>
        <v>0</v>
      </c>
    </row>
    <row r="33" spans="1:15" ht="12" customHeight="1">
      <c r="A33" s="172"/>
      <c r="B33" s="172"/>
      <c r="C33" s="43"/>
      <c r="D33" s="219" t="s">
        <v>35</v>
      </c>
      <c r="E33" s="42"/>
      <c r="F33" s="98">
        <v>5</v>
      </c>
      <c r="G33" s="68">
        <v>0</v>
      </c>
      <c r="H33" s="41">
        <v>0</v>
      </c>
      <c r="I33" s="41">
        <v>2</v>
      </c>
      <c r="J33" s="41">
        <v>3</v>
      </c>
      <c r="K33" s="41">
        <v>1</v>
      </c>
      <c r="L33" s="41">
        <v>0</v>
      </c>
      <c r="M33" s="41">
        <v>0</v>
      </c>
      <c r="N33" s="41">
        <v>0</v>
      </c>
      <c r="O33" s="41">
        <v>0</v>
      </c>
    </row>
    <row r="34" spans="1:15" ht="12" customHeight="1">
      <c r="A34" s="172"/>
      <c r="B34" s="172"/>
      <c r="C34" s="40"/>
      <c r="D34" s="220"/>
      <c r="E34" s="39"/>
      <c r="F34" s="99"/>
      <c r="G34" s="66">
        <f t="shared" ref="G34:O34" si="15">IF(G33=0,0,G33/$F33)</f>
        <v>0</v>
      </c>
      <c r="H34" s="37">
        <f t="shared" si="15"/>
        <v>0</v>
      </c>
      <c r="I34" s="37">
        <f t="shared" si="15"/>
        <v>0.4</v>
      </c>
      <c r="J34" s="37">
        <f t="shared" si="15"/>
        <v>0.6</v>
      </c>
      <c r="K34" s="37">
        <f t="shared" si="15"/>
        <v>0.2</v>
      </c>
      <c r="L34" s="37">
        <f t="shared" si="15"/>
        <v>0</v>
      </c>
      <c r="M34" s="37">
        <f t="shared" si="15"/>
        <v>0</v>
      </c>
      <c r="N34" s="37">
        <f t="shared" si="15"/>
        <v>0</v>
      </c>
      <c r="O34" s="37">
        <f t="shared" si="15"/>
        <v>0</v>
      </c>
    </row>
    <row r="35" spans="1:15" ht="12" customHeight="1">
      <c r="A35" s="172"/>
      <c r="B35" s="172"/>
      <c r="C35" s="43"/>
      <c r="D35" s="219" t="s">
        <v>34</v>
      </c>
      <c r="E35" s="42"/>
      <c r="F35" s="98">
        <v>11</v>
      </c>
      <c r="G35" s="68">
        <v>5</v>
      </c>
      <c r="H35" s="41">
        <v>3</v>
      </c>
      <c r="I35" s="41">
        <v>1</v>
      </c>
      <c r="J35" s="41">
        <v>1</v>
      </c>
      <c r="K35" s="41">
        <v>1</v>
      </c>
      <c r="L35" s="41">
        <v>5</v>
      </c>
      <c r="M35" s="41">
        <v>0</v>
      </c>
      <c r="N35" s="41">
        <v>0</v>
      </c>
      <c r="O35" s="41">
        <v>0</v>
      </c>
    </row>
    <row r="36" spans="1:15" ht="12" customHeight="1">
      <c r="A36" s="172"/>
      <c r="B36" s="172"/>
      <c r="C36" s="40"/>
      <c r="D36" s="220"/>
      <c r="E36" s="39"/>
      <c r="F36" s="99"/>
      <c r="G36" s="66">
        <f t="shared" ref="G36:O36" si="16">IF(G35=0,0,G35/$F35)</f>
        <v>0.45454545454545453</v>
      </c>
      <c r="H36" s="37">
        <f t="shared" si="16"/>
        <v>0.27272727272727271</v>
      </c>
      <c r="I36" s="37">
        <f t="shared" si="16"/>
        <v>9.0909090909090912E-2</v>
      </c>
      <c r="J36" s="37">
        <f t="shared" si="16"/>
        <v>9.0909090909090912E-2</v>
      </c>
      <c r="K36" s="37">
        <f t="shared" si="16"/>
        <v>9.0909090909090912E-2</v>
      </c>
      <c r="L36" s="37">
        <f t="shared" si="16"/>
        <v>0.45454545454545453</v>
      </c>
      <c r="M36" s="37">
        <f t="shared" si="16"/>
        <v>0</v>
      </c>
      <c r="N36" s="37">
        <f t="shared" si="16"/>
        <v>0</v>
      </c>
      <c r="O36" s="37">
        <f t="shared" si="16"/>
        <v>0</v>
      </c>
    </row>
    <row r="37" spans="1:15" ht="12" customHeight="1">
      <c r="A37" s="172"/>
      <c r="B37" s="172"/>
      <c r="C37" s="43"/>
      <c r="D37" s="219" t="s">
        <v>33</v>
      </c>
      <c r="E37" s="42"/>
      <c r="F37" s="98">
        <v>1</v>
      </c>
      <c r="G37" s="68">
        <v>1</v>
      </c>
      <c r="H37" s="41">
        <v>0</v>
      </c>
      <c r="I37" s="41">
        <v>0</v>
      </c>
      <c r="J37" s="41">
        <v>1</v>
      </c>
      <c r="K37" s="41">
        <v>0</v>
      </c>
      <c r="L37" s="41">
        <v>0</v>
      </c>
      <c r="M37" s="41">
        <v>0</v>
      </c>
      <c r="N37" s="41">
        <v>0</v>
      </c>
      <c r="O37" s="41">
        <v>0</v>
      </c>
    </row>
    <row r="38" spans="1:15" ht="12" customHeight="1">
      <c r="A38" s="172"/>
      <c r="B38" s="172"/>
      <c r="C38" s="40"/>
      <c r="D38" s="220"/>
      <c r="E38" s="39"/>
      <c r="F38" s="99"/>
      <c r="G38" s="66">
        <f t="shared" ref="G38:O38" si="17">IF(G37=0,0,G37/$F37)</f>
        <v>1</v>
      </c>
      <c r="H38" s="37">
        <f t="shared" si="17"/>
        <v>0</v>
      </c>
      <c r="I38" s="37">
        <f t="shared" si="17"/>
        <v>0</v>
      </c>
      <c r="J38" s="37">
        <f t="shared" si="17"/>
        <v>1</v>
      </c>
      <c r="K38" s="37">
        <f t="shared" si="17"/>
        <v>0</v>
      </c>
      <c r="L38" s="37">
        <f t="shared" si="17"/>
        <v>0</v>
      </c>
      <c r="M38" s="37">
        <f t="shared" si="17"/>
        <v>0</v>
      </c>
      <c r="N38" s="37">
        <f t="shared" si="17"/>
        <v>0</v>
      </c>
      <c r="O38" s="37">
        <f t="shared" si="17"/>
        <v>0</v>
      </c>
    </row>
    <row r="39" spans="1:15" ht="12" customHeight="1">
      <c r="A39" s="172"/>
      <c r="B39" s="172"/>
      <c r="C39" s="43"/>
      <c r="D39" s="219" t="s">
        <v>32</v>
      </c>
      <c r="E39" s="42"/>
      <c r="F39" s="98">
        <v>8</v>
      </c>
      <c r="G39" s="68">
        <v>4</v>
      </c>
      <c r="H39" s="41">
        <v>4</v>
      </c>
      <c r="I39" s="41">
        <v>2</v>
      </c>
      <c r="J39" s="41">
        <v>1</v>
      </c>
      <c r="K39" s="41">
        <v>0</v>
      </c>
      <c r="L39" s="41">
        <v>1</v>
      </c>
      <c r="M39" s="41">
        <v>0</v>
      </c>
      <c r="N39" s="41">
        <v>1</v>
      </c>
      <c r="O39" s="41">
        <v>1</v>
      </c>
    </row>
    <row r="40" spans="1:15" ht="12" customHeight="1">
      <c r="A40" s="172"/>
      <c r="B40" s="172"/>
      <c r="C40" s="40"/>
      <c r="D40" s="220"/>
      <c r="E40" s="39"/>
      <c r="F40" s="99"/>
      <c r="G40" s="66">
        <f t="shared" ref="G40:O40" si="18">IF(G39=0,0,G39/$F39)</f>
        <v>0.5</v>
      </c>
      <c r="H40" s="37">
        <f t="shared" si="18"/>
        <v>0.5</v>
      </c>
      <c r="I40" s="37">
        <f t="shared" si="18"/>
        <v>0.25</v>
      </c>
      <c r="J40" s="37">
        <f t="shared" si="18"/>
        <v>0.125</v>
      </c>
      <c r="K40" s="37">
        <f t="shared" si="18"/>
        <v>0</v>
      </c>
      <c r="L40" s="37">
        <f t="shared" si="18"/>
        <v>0.125</v>
      </c>
      <c r="M40" s="37">
        <f t="shared" si="18"/>
        <v>0</v>
      </c>
      <c r="N40" s="37">
        <f t="shared" si="18"/>
        <v>0.125</v>
      </c>
      <c r="O40" s="37">
        <f t="shared" si="18"/>
        <v>0.125</v>
      </c>
    </row>
    <row r="41" spans="1:15" ht="12" customHeight="1">
      <c r="A41" s="172"/>
      <c r="B41" s="172"/>
      <c r="C41" s="43"/>
      <c r="D41" s="219" t="s">
        <v>31</v>
      </c>
      <c r="E41" s="42"/>
      <c r="F41" s="98">
        <v>1</v>
      </c>
      <c r="G41" s="68">
        <v>1</v>
      </c>
      <c r="H41" s="41">
        <v>1</v>
      </c>
      <c r="I41" s="41">
        <v>1</v>
      </c>
      <c r="J41" s="41">
        <v>0</v>
      </c>
      <c r="K41" s="41">
        <v>0</v>
      </c>
      <c r="L41" s="41">
        <v>0</v>
      </c>
      <c r="M41" s="41">
        <v>0</v>
      </c>
      <c r="N41" s="41">
        <v>0</v>
      </c>
      <c r="O41" s="41">
        <v>0</v>
      </c>
    </row>
    <row r="42" spans="1:15" ht="12" customHeight="1">
      <c r="A42" s="172"/>
      <c r="B42" s="172"/>
      <c r="C42" s="40"/>
      <c r="D42" s="220"/>
      <c r="E42" s="39"/>
      <c r="F42" s="99"/>
      <c r="G42" s="66">
        <f t="shared" ref="G42:O42" si="19">IF(G41=0,0,G41/$F41)</f>
        <v>1</v>
      </c>
      <c r="H42" s="37">
        <f t="shared" si="19"/>
        <v>1</v>
      </c>
      <c r="I42" s="37">
        <f t="shared" si="19"/>
        <v>1</v>
      </c>
      <c r="J42" s="37">
        <f t="shared" si="19"/>
        <v>0</v>
      </c>
      <c r="K42" s="37">
        <f t="shared" si="19"/>
        <v>0</v>
      </c>
      <c r="L42" s="37">
        <f t="shared" si="19"/>
        <v>0</v>
      </c>
      <c r="M42" s="37">
        <f t="shared" si="19"/>
        <v>0</v>
      </c>
      <c r="N42" s="37">
        <f t="shared" si="19"/>
        <v>0</v>
      </c>
      <c r="O42" s="37">
        <f t="shared" si="19"/>
        <v>0</v>
      </c>
    </row>
    <row r="43" spans="1:15" ht="12" customHeight="1">
      <c r="A43" s="172"/>
      <c r="B43" s="172"/>
      <c r="C43" s="43"/>
      <c r="D43" s="219" t="s">
        <v>30</v>
      </c>
      <c r="E43" s="42"/>
      <c r="F43" s="98">
        <v>2</v>
      </c>
      <c r="G43" s="68">
        <v>0</v>
      </c>
      <c r="H43" s="41">
        <v>0</v>
      </c>
      <c r="I43" s="41">
        <v>0</v>
      </c>
      <c r="J43" s="41">
        <v>0</v>
      </c>
      <c r="K43" s="41">
        <v>0</v>
      </c>
      <c r="L43" s="41">
        <v>0</v>
      </c>
      <c r="M43" s="41">
        <v>0</v>
      </c>
      <c r="N43" s="41">
        <v>0</v>
      </c>
      <c r="O43" s="41">
        <v>2</v>
      </c>
    </row>
    <row r="44" spans="1:15" ht="12" customHeight="1">
      <c r="A44" s="172"/>
      <c r="B44" s="172"/>
      <c r="C44" s="40"/>
      <c r="D44" s="220"/>
      <c r="E44" s="39"/>
      <c r="F44" s="99"/>
      <c r="G44" s="66">
        <f t="shared" ref="G44:O44" si="20">IF(G43=0,0,G43/$F43)</f>
        <v>0</v>
      </c>
      <c r="H44" s="37">
        <f t="shared" si="20"/>
        <v>0</v>
      </c>
      <c r="I44" s="37">
        <f t="shared" si="20"/>
        <v>0</v>
      </c>
      <c r="J44" s="37">
        <f t="shared" si="20"/>
        <v>0</v>
      </c>
      <c r="K44" s="37">
        <f t="shared" si="20"/>
        <v>0</v>
      </c>
      <c r="L44" s="37">
        <f t="shared" si="20"/>
        <v>0</v>
      </c>
      <c r="M44" s="37">
        <f t="shared" si="20"/>
        <v>0</v>
      </c>
      <c r="N44" s="37">
        <f t="shared" si="20"/>
        <v>0</v>
      </c>
      <c r="O44" s="37">
        <f t="shared" si="20"/>
        <v>1</v>
      </c>
    </row>
    <row r="45" spans="1:15" ht="12" customHeight="1">
      <c r="A45" s="172"/>
      <c r="B45" s="172"/>
      <c r="C45" s="43"/>
      <c r="D45" s="219" t="s">
        <v>29</v>
      </c>
      <c r="E45" s="42"/>
      <c r="F45" s="98">
        <v>6</v>
      </c>
      <c r="G45" s="68">
        <v>3</v>
      </c>
      <c r="H45" s="41">
        <v>3</v>
      </c>
      <c r="I45" s="41">
        <v>0</v>
      </c>
      <c r="J45" s="41">
        <v>0</v>
      </c>
      <c r="K45" s="41">
        <v>1</v>
      </c>
      <c r="L45" s="41">
        <v>2</v>
      </c>
      <c r="M45" s="41">
        <v>1</v>
      </c>
      <c r="N45" s="41">
        <v>1</v>
      </c>
      <c r="O45" s="41">
        <v>0</v>
      </c>
    </row>
    <row r="46" spans="1:15" ht="12" customHeight="1">
      <c r="A46" s="172"/>
      <c r="B46" s="172"/>
      <c r="C46" s="40"/>
      <c r="D46" s="220"/>
      <c r="E46" s="39"/>
      <c r="F46" s="99"/>
      <c r="G46" s="66">
        <f t="shared" ref="G46:O46" si="21">IF(G45=0,0,G45/$F45)</f>
        <v>0.5</v>
      </c>
      <c r="H46" s="37">
        <f t="shared" si="21"/>
        <v>0.5</v>
      </c>
      <c r="I46" s="37">
        <f t="shared" si="21"/>
        <v>0</v>
      </c>
      <c r="J46" s="37">
        <f t="shared" si="21"/>
        <v>0</v>
      </c>
      <c r="K46" s="37">
        <f t="shared" si="21"/>
        <v>0.16666666666666666</v>
      </c>
      <c r="L46" s="37">
        <f t="shared" si="21"/>
        <v>0.33333333333333331</v>
      </c>
      <c r="M46" s="37">
        <f t="shared" si="21"/>
        <v>0.16666666666666666</v>
      </c>
      <c r="N46" s="37">
        <f t="shared" si="21"/>
        <v>0.16666666666666666</v>
      </c>
      <c r="O46" s="37">
        <f t="shared" si="21"/>
        <v>0</v>
      </c>
    </row>
    <row r="47" spans="1:15" ht="12" customHeight="1">
      <c r="A47" s="172"/>
      <c r="B47" s="172"/>
      <c r="C47" s="43"/>
      <c r="D47" s="219" t="s">
        <v>28</v>
      </c>
      <c r="E47" s="42"/>
      <c r="F47" s="98">
        <v>3</v>
      </c>
      <c r="G47" s="68">
        <v>3</v>
      </c>
      <c r="H47" s="41">
        <v>1</v>
      </c>
      <c r="I47" s="41">
        <v>0</v>
      </c>
      <c r="J47" s="41">
        <v>0</v>
      </c>
      <c r="K47" s="41">
        <v>0</v>
      </c>
      <c r="L47" s="41">
        <v>0</v>
      </c>
      <c r="M47" s="41">
        <v>0</v>
      </c>
      <c r="N47" s="41">
        <v>1</v>
      </c>
      <c r="O47" s="41">
        <v>0</v>
      </c>
    </row>
    <row r="48" spans="1:15" ht="12" customHeight="1">
      <c r="A48" s="172"/>
      <c r="B48" s="172"/>
      <c r="C48" s="40"/>
      <c r="D48" s="220"/>
      <c r="E48" s="39"/>
      <c r="F48" s="99"/>
      <c r="G48" s="66">
        <f t="shared" ref="G48:O48" si="22">IF(G47=0,0,G47/$F47)</f>
        <v>1</v>
      </c>
      <c r="H48" s="37">
        <f t="shared" si="22"/>
        <v>0.33333333333333331</v>
      </c>
      <c r="I48" s="37">
        <f t="shared" si="22"/>
        <v>0</v>
      </c>
      <c r="J48" s="37">
        <f t="shared" si="22"/>
        <v>0</v>
      </c>
      <c r="K48" s="37">
        <f t="shared" si="22"/>
        <v>0</v>
      </c>
      <c r="L48" s="37">
        <f t="shared" si="22"/>
        <v>0</v>
      </c>
      <c r="M48" s="37">
        <f t="shared" si="22"/>
        <v>0</v>
      </c>
      <c r="N48" s="37">
        <f t="shared" si="22"/>
        <v>0.33333333333333331</v>
      </c>
      <c r="O48" s="37">
        <f t="shared" si="22"/>
        <v>0</v>
      </c>
    </row>
    <row r="49" spans="1:15" ht="12" customHeight="1">
      <c r="A49" s="172"/>
      <c r="B49" s="172"/>
      <c r="C49" s="43"/>
      <c r="D49" s="219" t="s">
        <v>27</v>
      </c>
      <c r="E49" s="42"/>
      <c r="F49" s="98">
        <v>5</v>
      </c>
      <c r="G49" s="68">
        <v>3</v>
      </c>
      <c r="H49" s="41">
        <v>2</v>
      </c>
      <c r="I49" s="41">
        <v>3</v>
      </c>
      <c r="J49" s="41">
        <v>0</v>
      </c>
      <c r="K49" s="41">
        <v>0</v>
      </c>
      <c r="L49" s="41">
        <v>1</v>
      </c>
      <c r="M49" s="41">
        <v>0</v>
      </c>
      <c r="N49" s="41">
        <v>1</v>
      </c>
      <c r="O49" s="41">
        <v>0</v>
      </c>
    </row>
    <row r="50" spans="1:15" ht="12" customHeight="1">
      <c r="A50" s="172"/>
      <c r="B50" s="172"/>
      <c r="C50" s="40"/>
      <c r="D50" s="220"/>
      <c r="E50" s="39"/>
      <c r="F50" s="99"/>
      <c r="G50" s="66">
        <f t="shared" ref="G50:O50" si="23">IF(G49=0,0,G49/$F49)</f>
        <v>0.6</v>
      </c>
      <c r="H50" s="37">
        <f t="shared" si="23"/>
        <v>0.4</v>
      </c>
      <c r="I50" s="37">
        <f t="shared" si="23"/>
        <v>0.6</v>
      </c>
      <c r="J50" s="37">
        <f t="shared" si="23"/>
        <v>0</v>
      </c>
      <c r="K50" s="37">
        <f t="shared" si="23"/>
        <v>0</v>
      </c>
      <c r="L50" s="37">
        <f t="shared" si="23"/>
        <v>0.2</v>
      </c>
      <c r="M50" s="37">
        <f t="shared" si="23"/>
        <v>0</v>
      </c>
      <c r="N50" s="37">
        <f t="shared" si="23"/>
        <v>0.2</v>
      </c>
      <c r="O50" s="37">
        <f t="shared" si="23"/>
        <v>0</v>
      </c>
    </row>
    <row r="51" spans="1:15" ht="12" customHeight="1">
      <c r="A51" s="172"/>
      <c r="B51" s="172"/>
      <c r="C51" s="43"/>
      <c r="D51" s="219" t="s">
        <v>26</v>
      </c>
      <c r="E51" s="42"/>
      <c r="F51" s="98">
        <v>15</v>
      </c>
      <c r="G51" s="68">
        <v>9</v>
      </c>
      <c r="H51" s="41">
        <v>6</v>
      </c>
      <c r="I51" s="41">
        <v>1</v>
      </c>
      <c r="J51" s="41">
        <v>8</v>
      </c>
      <c r="K51" s="41">
        <v>4</v>
      </c>
      <c r="L51" s="41">
        <v>2</v>
      </c>
      <c r="M51" s="41">
        <v>0</v>
      </c>
      <c r="N51" s="41">
        <v>0</v>
      </c>
      <c r="O51" s="41">
        <v>1</v>
      </c>
    </row>
    <row r="52" spans="1:15" ht="12" customHeight="1">
      <c r="A52" s="172"/>
      <c r="B52" s="172"/>
      <c r="C52" s="40"/>
      <c r="D52" s="220"/>
      <c r="E52" s="39"/>
      <c r="F52" s="99"/>
      <c r="G52" s="66">
        <f t="shared" ref="G52:O52" si="24">IF(G51=0,0,G51/$F51)</f>
        <v>0.6</v>
      </c>
      <c r="H52" s="37">
        <f t="shared" si="24"/>
        <v>0.4</v>
      </c>
      <c r="I52" s="37">
        <f t="shared" si="24"/>
        <v>6.6666666666666666E-2</v>
      </c>
      <c r="J52" s="37">
        <f t="shared" si="24"/>
        <v>0.53333333333333333</v>
      </c>
      <c r="K52" s="37">
        <f t="shared" si="24"/>
        <v>0.26666666666666666</v>
      </c>
      <c r="L52" s="37">
        <f t="shared" si="24"/>
        <v>0.13333333333333333</v>
      </c>
      <c r="M52" s="37">
        <f t="shared" si="24"/>
        <v>0</v>
      </c>
      <c r="N52" s="37">
        <f t="shared" si="24"/>
        <v>0</v>
      </c>
      <c r="O52" s="37">
        <f t="shared" si="24"/>
        <v>6.6666666666666666E-2</v>
      </c>
    </row>
    <row r="53" spans="1:15" ht="12" customHeight="1">
      <c r="A53" s="172"/>
      <c r="B53" s="172"/>
      <c r="C53" s="43"/>
      <c r="D53" s="219" t="s">
        <v>25</v>
      </c>
      <c r="E53" s="42"/>
      <c r="F53" s="98">
        <v>5</v>
      </c>
      <c r="G53" s="68">
        <v>2</v>
      </c>
      <c r="H53" s="41">
        <v>2</v>
      </c>
      <c r="I53" s="41">
        <v>1</v>
      </c>
      <c r="J53" s="41">
        <v>0</v>
      </c>
      <c r="K53" s="41">
        <v>1</v>
      </c>
      <c r="L53" s="41">
        <v>0</v>
      </c>
      <c r="M53" s="41">
        <v>1</v>
      </c>
      <c r="N53" s="41">
        <v>0</v>
      </c>
      <c r="O53" s="41">
        <v>1</v>
      </c>
    </row>
    <row r="54" spans="1:15" ht="12" customHeight="1">
      <c r="A54" s="172"/>
      <c r="B54" s="172"/>
      <c r="C54" s="40"/>
      <c r="D54" s="220"/>
      <c r="E54" s="39"/>
      <c r="F54" s="99"/>
      <c r="G54" s="66">
        <f t="shared" ref="G54:O54" si="25">IF(G53=0,0,G53/$F53)</f>
        <v>0.4</v>
      </c>
      <c r="H54" s="37">
        <f t="shared" si="25"/>
        <v>0.4</v>
      </c>
      <c r="I54" s="37">
        <f t="shared" si="25"/>
        <v>0.2</v>
      </c>
      <c r="J54" s="37">
        <f t="shared" si="25"/>
        <v>0</v>
      </c>
      <c r="K54" s="37">
        <f t="shared" si="25"/>
        <v>0.2</v>
      </c>
      <c r="L54" s="37">
        <f t="shared" si="25"/>
        <v>0</v>
      </c>
      <c r="M54" s="37">
        <f t="shared" si="25"/>
        <v>0.2</v>
      </c>
      <c r="N54" s="37">
        <f t="shared" si="25"/>
        <v>0</v>
      </c>
      <c r="O54" s="37">
        <f t="shared" si="25"/>
        <v>0.2</v>
      </c>
    </row>
    <row r="55" spans="1:15" ht="12" customHeight="1">
      <c r="A55" s="172"/>
      <c r="B55" s="172"/>
      <c r="C55" s="43"/>
      <c r="D55" s="219" t="s">
        <v>24</v>
      </c>
      <c r="E55" s="42"/>
      <c r="F55" s="98">
        <v>31</v>
      </c>
      <c r="G55" s="68">
        <v>17</v>
      </c>
      <c r="H55" s="41">
        <v>9</v>
      </c>
      <c r="I55" s="41">
        <v>5</v>
      </c>
      <c r="J55" s="41">
        <v>11</v>
      </c>
      <c r="K55" s="41">
        <v>6</v>
      </c>
      <c r="L55" s="41">
        <v>3</v>
      </c>
      <c r="M55" s="41">
        <v>2</v>
      </c>
      <c r="N55" s="41">
        <v>1</v>
      </c>
      <c r="O55" s="41">
        <v>4</v>
      </c>
    </row>
    <row r="56" spans="1:15" ht="12" customHeight="1">
      <c r="A56" s="172"/>
      <c r="B56" s="172"/>
      <c r="C56" s="40"/>
      <c r="D56" s="220"/>
      <c r="E56" s="39"/>
      <c r="F56" s="99"/>
      <c r="G56" s="66">
        <f t="shared" ref="G56:O56" si="26">IF(G55=0,0,G55/$F55)</f>
        <v>0.54838709677419351</v>
      </c>
      <c r="H56" s="37">
        <f t="shared" si="26"/>
        <v>0.29032258064516131</v>
      </c>
      <c r="I56" s="37">
        <f t="shared" si="26"/>
        <v>0.16129032258064516</v>
      </c>
      <c r="J56" s="37">
        <f t="shared" si="26"/>
        <v>0.35483870967741937</v>
      </c>
      <c r="K56" s="37">
        <f t="shared" si="26"/>
        <v>0.19354838709677419</v>
      </c>
      <c r="L56" s="37">
        <f t="shared" si="26"/>
        <v>9.6774193548387094E-2</v>
      </c>
      <c r="M56" s="37">
        <f t="shared" si="26"/>
        <v>6.4516129032258063E-2</v>
      </c>
      <c r="N56" s="37">
        <f t="shared" si="26"/>
        <v>3.2258064516129031E-2</v>
      </c>
      <c r="O56" s="37">
        <f t="shared" si="26"/>
        <v>0.12903225806451613</v>
      </c>
    </row>
    <row r="57" spans="1:15" ht="12" customHeight="1">
      <c r="A57" s="172"/>
      <c r="B57" s="172"/>
      <c r="C57" s="43"/>
      <c r="D57" s="219" t="s">
        <v>23</v>
      </c>
      <c r="E57" s="42"/>
      <c r="F57" s="98">
        <v>10</v>
      </c>
      <c r="G57" s="68">
        <v>4</v>
      </c>
      <c r="H57" s="41">
        <v>2</v>
      </c>
      <c r="I57" s="41">
        <v>3</v>
      </c>
      <c r="J57" s="41">
        <v>4</v>
      </c>
      <c r="K57" s="41">
        <v>0</v>
      </c>
      <c r="L57" s="41">
        <v>0</v>
      </c>
      <c r="M57" s="41">
        <v>0</v>
      </c>
      <c r="N57" s="41">
        <v>2</v>
      </c>
      <c r="O57" s="41">
        <v>1</v>
      </c>
    </row>
    <row r="58" spans="1:15" ht="12" customHeight="1">
      <c r="A58" s="172"/>
      <c r="B58" s="172"/>
      <c r="C58" s="40"/>
      <c r="D58" s="220"/>
      <c r="E58" s="39"/>
      <c r="F58" s="99"/>
      <c r="G58" s="66">
        <f t="shared" ref="G58:O58" si="27">IF(G57=0,0,G57/$F57)</f>
        <v>0.4</v>
      </c>
      <c r="H58" s="37">
        <f t="shared" si="27"/>
        <v>0.2</v>
      </c>
      <c r="I58" s="37">
        <f t="shared" si="27"/>
        <v>0.3</v>
      </c>
      <c r="J58" s="37">
        <f t="shared" si="27"/>
        <v>0.4</v>
      </c>
      <c r="K58" s="37">
        <f t="shared" si="27"/>
        <v>0</v>
      </c>
      <c r="L58" s="37">
        <f t="shared" si="27"/>
        <v>0</v>
      </c>
      <c r="M58" s="37">
        <f t="shared" si="27"/>
        <v>0</v>
      </c>
      <c r="N58" s="37">
        <f t="shared" si="27"/>
        <v>0.2</v>
      </c>
      <c r="O58" s="37">
        <f t="shared" si="27"/>
        <v>0.1</v>
      </c>
    </row>
    <row r="59" spans="1:15" ht="12.75" customHeight="1">
      <c r="A59" s="172"/>
      <c r="B59" s="172"/>
      <c r="C59" s="43"/>
      <c r="D59" s="219" t="s">
        <v>22</v>
      </c>
      <c r="E59" s="42"/>
      <c r="F59" s="98">
        <v>28</v>
      </c>
      <c r="G59" s="68">
        <v>17</v>
      </c>
      <c r="H59" s="41">
        <v>12</v>
      </c>
      <c r="I59" s="41">
        <v>4</v>
      </c>
      <c r="J59" s="41">
        <v>2</v>
      </c>
      <c r="K59" s="41">
        <v>1</v>
      </c>
      <c r="L59" s="41">
        <v>2</v>
      </c>
      <c r="M59" s="41">
        <v>0</v>
      </c>
      <c r="N59" s="41">
        <v>2</v>
      </c>
      <c r="O59" s="41">
        <v>2</v>
      </c>
    </row>
    <row r="60" spans="1:15" ht="12.75" customHeight="1">
      <c r="A60" s="172"/>
      <c r="B60" s="172"/>
      <c r="C60" s="40"/>
      <c r="D60" s="220"/>
      <c r="E60" s="39"/>
      <c r="F60" s="99"/>
      <c r="G60" s="66">
        <f t="shared" ref="G60:O60" si="28">IF(G59=0,0,G59/$F59)</f>
        <v>0.6071428571428571</v>
      </c>
      <c r="H60" s="37">
        <f t="shared" si="28"/>
        <v>0.42857142857142855</v>
      </c>
      <c r="I60" s="37">
        <f t="shared" si="28"/>
        <v>0.14285714285714285</v>
      </c>
      <c r="J60" s="37">
        <f t="shared" si="28"/>
        <v>7.1428571428571425E-2</v>
      </c>
      <c r="K60" s="37">
        <f t="shared" si="28"/>
        <v>3.5714285714285712E-2</v>
      </c>
      <c r="L60" s="37">
        <f t="shared" si="28"/>
        <v>7.1428571428571425E-2</v>
      </c>
      <c r="M60" s="37">
        <f t="shared" si="28"/>
        <v>0</v>
      </c>
      <c r="N60" s="37">
        <f t="shared" si="28"/>
        <v>7.1428571428571425E-2</v>
      </c>
      <c r="O60" s="37">
        <f t="shared" si="28"/>
        <v>7.1428571428571425E-2</v>
      </c>
    </row>
    <row r="61" spans="1:15" ht="12" customHeight="1">
      <c r="A61" s="172"/>
      <c r="B61" s="172"/>
      <c r="C61" s="43"/>
      <c r="D61" s="219" t="s">
        <v>21</v>
      </c>
      <c r="E61" s="42"/>
      <c r="F61" s="98">
        <v>13</v>
      </c>
      <c r="G61" s="68">
        <v>4</v>
      </c>
      <c r="H61" s="41">
        <v>5</v>
      </c>
      <c r="I61" s="41">
        <v>4</v>
      </c>
      <c r="J61" s="41">
        <v>1</v>
      </c>
      <c r="K61" s="41">
        <v>0</v>
      </c>
      <c r="L61" s="41">
        <v>2</v>
      </c>
      <c r="M61" s="41">
        <v>1</v>
      </c>
      <c r="N61" s="41">
        <v>2</v>
      </c>
      <c r="O61" s="41">
        <v>1</v>
      </c>
    </row>
    <row r="62" spans="1:15" ht="12" customHeight="1">
      <c r="A62" s="172"/>
      <c r="B62" s="172"/>
      <c r="C62" s="40"/>
      <c r="D62" s="220"/>
      <c r="E62" s="39"/>
      <c r="F62" s="99"/>
      <c r="G62" s="66">
        <f t="shared" ref="G62:O62" si="29">IF(G61=0,0,G61/$F61)</f>
        <v>0.30769230769230771</v>
      </c>
      <c r="H62" s="37">
        <f t="shared" si="29"/>
        <v>0.38461538461538464</v>
      </c>
      <c r="I62" s="37">
        <f t="shared" si="29"/>
        <v>0.30769230769230771</v>
      </c>
      <c r="J62" s="37">
        <f t="shared" si="29"/>
        <v>7.6923076923076927E-2</v>
      </c>
      <c r="K62" s="37">
        <f t="shared" si="29"/>
        <v>0</v>
      </c>
      <c r="L62" s="37">
        <f t="shared" si="29"/>
        <v>0.15384615384615385</v>
      </c>
      <c r="M62" s="37">
        <f t="shared" si="29"/>
        <v>7.6923076923076927E-2</v>
      </c>
      <c r="N62" s="37">
        <f t="shared" si="29"/>
        <v>0.15384615384615385</v>
      </c>
      <c r="O62" s="37">
        <f t="shared" si="29"/>
        <v>7.6923076923076927E-2</v>
      </c>
    </row>
    <row r="63" spans="1:15" ht="12" customHeight="1">
      <c r="A63" s="172"/>
      <c r="B63" s="172"/>
      <c r="C63" s="43"/>
      <c r="D63" s="219" t="s">
        <v>20</v>
      </c>
      <c r="E63" s="42"/>
      <c r="F63" s="98">
        <v>8</v>
      </c>
      <c r="G63" s="68">
        <v>4</v>
      </c>
      <c r="H63" s="41">
        <v>4</v>
      </c>
      <c r="I63" s="41">
        <v>1</v>
      </c>
      <c r="J63" s="41">
        <v>4</v>
      </c>
      <c r="K63" s="41">
        <v>1</v>
      </c>
      <c r="L63" s="41">
        <v>1</v>
      </c>
      <c r="M63" s="41">
        <v>0</v>
      </c>
      <c r="N63" s="41">
        <v>1</v>
      </c>
      <c r="O63" s="41">
        <v>0</v>
      </c>
    </row>
    <row r="64" spans="1:15" ht="12" customHeight="1">
      <c r="A64" s="172"/>
      <c r="B64" s="172"/>
      <c r="C64" s="40"/>
      <c r="D64" s="220"/>
      <c r="E64" s="39"/>
      <c r="F64" s="99"/>
      <c r="G64" s="66">
        <f t="shared" ref="G64:O64" si="30">IF(G63=0,0,G63/$F63)</f>
        <v>0.5</v>
      </c>
      <c r="H64" s="37">
        <f t="shared" si="30"/>
        <v>0.5</v>
      </c>
      <c r="I64" s="37">
        <f t="shared" si="30"/>
        <v>0.125</v>
      </c>
      <c r="J64" s="37">
        <f t="shared" si="30"/>
        <v>0.5</v>
      </c>
      <c r="K64" s="37">
        <f t="shared" si="30"/>
        <v>0.125</v>
      </c>
      <c r="L64" s="37">
        <f t="shared" si="30"/>
        <v>0.125</v>
      </c>
      <c r="M64" s="37">
        <f t="shared" si="30"/>
        <v>0</v>
      </c>
      <c r="N64" s="37">
        <f t="shared" si="30"/>
        <v>0.125</v>
      </c>
      <c r="O64" s="37">
        <f t="shared" si="30"/>
        <v>0</v>
      </c>
    </row>
    <row r="65" spans="1:15" ht="12" customHeight="1">
      <c r="A65" s="172"/>
      <c r="B65" s="172"/>
      <c r="C65" s="43"/>
      <c r="D65" s="219" t="s">
        <v>19</v>
      </c>
      <c r="E65" s="42"/>
      <c r="F65" s="98">
        <v>15</v>
      </c>
      <c r="G65" s="68">
        <v>6</v>
      </c>
      <c r="H65" s="41">
        <v>6</v>
      </c>
      <c r="I65" s="41">
        <v>4</v>
      </c>
      <c r="J65" s="41">
        <v>5</v>
      </c>
      <c r="K65" s="41">
        <v>4</v>
      </c>
      <c r="L65" s="41">
        <v>1</v>
      </c>
      <c r="M65" s="41">
        <v>0</v>
      </c>
      <c r="N65" s="41">
        <v>2</v>
      </c>
      <c r="O65" s="41">
        <v>0</v>
      </c>
    </row>
    <row r="66" spans="1:15" ht="12" customHeight="1">
      <c r="A66" s="172"/>
      <c r="B66" s="172"/>
      <c r="C66" s="40"/>
      <c r="D66" s="220"/>
      <c r="E66" s="39"/>
      <c r="F66" s="99"/>
      <c r="G66" s="66">
        <f t="shared" ref="G66:O66" si="31">IF(G65=0,0,G65/$F65)</f>
        <v>0.4</v>
      </c>
      <c r="H66" s="37">
        <f t="shared" si="31"/>
        <v>0.4</v>
      </c>
      <c r="I66" s="37">
        <f t="shared" si="31"/>
        <v>0.26666666666666666</v>
      </c>
      <c r="J66" s="37">
        <f t="shared" si="31"/>
        <v>0.33333333333333331</v>
      </c>
      <c r="K66" s="37">
        <f t="shared" si="31"/>
        <v>0.26666666666666666</v>
      </c>
      <c r="L66" s="37">
        <f t="shared" si="31"/>
        <v>6.6666666666666666E-2</v>
      </c>
      <c r="M66" s="37">
        <f t="shared" si="31"/>
        <v>0</v>
      </c>
      <c r="N66" s="37">
        <f t="shared" si="31"/>
        <v>0.13333333333333333</v>
      </c>
      <c r="O66" s="37">
        <f t="shared" si="31"/>
        <v>0</v>
      </c>
    </row>
    <row r="67" spans="1:15" ht="12" customHeight="1">
      <c r="A67" s="172"/>
      <c r="B67" s="172"/>
      <c r="C67" s="43"/>
      <c r="D67" s="219" t="s">
        <v>18</v>
      </c>
      <c r="E67" s="42"/>
      <c r="F67" s="98">
        <v>5</v>
      </c>
      <c r="G67" s="68">
        <v>1</v>
      </c>
      <c r="H67" s="41">
        <v>0</v>
      </c>
      <c r="I67" s="41">
        <v>1</v>
      </c>
      <c r="J67" s="41">
        <v>2</v>
      </c>
      <c r="K67" s="41">
        <v>0</v>
      </c>
      <c r="L67" s="41">
        <v>1</v>
      </c>
      <c r="M67" s="41">
        <v>1</v>
      </c>
      <c r="N67" s="41">
        <v>1</v>
      </c>
      <c r="O67" s="41">
        <v>0</v>
      </c>
    </row>
    <row r="68" spans="1:15" ht="12" customHeight="1">
      <c r="A68" s="172"/>
      <c r="B68" s="173"/>
      <c r="C68" s="40"/>
      <c r="D68" s="220"/>
      <c r="E68" s="39"/>
      <c r="F68" s="99"/>
      <c r="G68" s="66">
        <f t="shared" ref="G68:O68" si="32">IF(G67=0,0,G67/$F67)</f>
        <v>0.2</v>
      </c>
      <c r="H68" s="37">
        <f t="shared" si="32"/>
        <v>0</v>
      </c>
      <c r="I68" s="37">
        <f t="shared" si="32"/>
        <v>0.2</v>
      </c>
      <c r="J68" s="37">
        <f t="shared" si="32"/>
        <v>0.4</v>
      </c>
      <c r="K68" s="37">
        <f t="shared" si="32"/>
        <v>0</v>
      </c>
      <c r="L68" s="37">
        <f t="shared" si="32"/>
        <v>0.2</v>
      </c>
      <c r="M68" s="37">
        <f t="shared" si="32"/>
        <v>0.2</v>
      </c>
      <c r="N68" s="37">
        <f t="shared" si="32"/>
        <v>0.2</v>
      </c>
      <c r="O68" s="37">
        <f t="shared" si="32"/>
        <v>0</v>
      </c>
    </row>
    <row r="69" spans="1:15" ht="12" customHeight="1">
      <c r="A69" s="172"/>
      <c r="B69" s="171" t="s">
        <v>17</v>
      </c>
      <c r="C69" s="43"/>
      <c r="D69" s="219" t="s">
        <v>16</v>
      </c>
      <c r="E69" s="42"/>
      <c r="F69" s="98">
        <v>681</v>
      </c>
      <c r="G69" s="68">
        <f>SUM(G71,G73,G75,G77,G79,G81,G83,G85,G87,G89,G91,G93,G95,G97,G99)</f>
        <v>448</v>
      </c>
      <c r="H69" s="41">
        <f t="shared" ref="H69:O69" si="33">SUM(H71,H73,H75,H77,H79,H81,H83,H85,H87,H89,H91,H93,H95,H97,H99)</f>
        <v>218</v>
      </c>
      <c r="I69" s="41">
        <f t="shared" si="33"/>
        <v>168</v>
      </c>
      <c r="J69" s="41">
        <f t="shared" si="33"/>
        <v>124</v>
      </c>
      <c r="K69" s="41">
        <f t="shared" si="33"/>
        <v>42</v>
      </c>
      <c r="L69" s="41">
        <f t="shared" si="33"/>
        <v>98</v>
      </c>
      <c r="M69" s="41">
        <f t="shared" si="33"/>
        <v>24</v>
      </c>
      <c r="N69" s="41">
        <f t="shared" si="33"/>
        <v>37</v>
      </c>
      <c r="O69" s="41">
        <f t="shared" si="33"/>
        <v>50</v>
      </c>
    </row>
    <row r="70" spans="1:15" ht="12" customHeight="1">
      <c r="A70" s="172"/>
      <c r="B70" s="172"/>
      <c r="C70" s="40"/>
      <c r="D70" s="220"/>
      <c r="E70" s="39"/>
      <c r="F70" s="99"/>
      <c r="G70" s="66">
        <f t="shared" ref="G70:O70" si="34">IF(G69=0,0,G69/$F69)</f>
        <v>0.657856093979442</v>
      </c>
      <c r="H70" s="37">
        <f t="shared" si="34"/>
        <v>0.32011747430249632</v>
      </c>
      <c r="I70" s="37">
        <f t="shared" si="34"/>
        <v>0.24669603524229075</v>
      </c>
      <c r="J70" s="37">
        <f t="shared" si="34"/>
        <v>0.18208516886930984</v>
      </c>
      <c r="K70" s="37">
        <f t="shared" si="34"/>
        <v>6.1674008810572688E-2</v>
      </c>
      <c r="L70" s="37">
        <f t="shared" si="34"/>
        <v>0.14390602055800295</v>
      </c>
      <c r="M70" s="37">
        <f t="shared" si="34"/>
        <v>3.5242290748898682E-2</v>
      </c>
      <c r="N70" s="37">
        <f t="shared" si="34"/>
        <v>5.4331864904552128E-2</v>
      </c>
      <c r="O70" s="37">
        <f t="shared" si="34"/>
        <v>7.3421439060205582E-2</v>
      </c>
    </row>
    <row r="71" spans="1:15" ht="12" customHeight="1">
      <c r="A71" s="172"/>
      <c r="B71" s="172"/>
      <c r="C71" s="43"/>
      <c r="D71" s="219" t="s">
        <v>233</v>
      </c>
      <c r="E71" s="42"/>
      <c r="F71" s="98">
        <v>6</v>
      </c>
      <c r="G71" s="68">
        <v>4</v>
      </c>
      <c r="H71" s="41">
        <v>0</v>
      </c>
      <c r="I71" s="41">
        <v>1</v>
      </c>
      <c r="J71" s="41">
        <v>3</v>
      </c>
      <c r="K71" s="41">
        <v>0</v>
      </c>
      <c r="L71" s="41">
        <v>1</v>
      </c>
      <c r="M71" s="41">
        <v>0</v>
      </c>
      <c r="N71" s="41">
        <v>0</v>
      </c>
      <c r="O71" s="41">
        <v>0</v>
      </c>
    </row>
    <row r="72" spans="1:15" ht="12" customHeight="1">
      <c r="A72" s="172"/>
      <c r="B72" s="172"/>
      <c r="C72" s="40"/>
      <c r="D72" s="220"/>
      <c r="E72" s="39"/>
      <c r="F72" s="99"/>
      <c r="G72" s="66">
        <f t="shared" ref="G72:O72" si="35">IF(G71=0,0,G71/$F71)</f>
        <v>0.66666666666666663</v>
      </c>
      <c r="H72" s="37">
        <f t="shared" si="35"/>
        <v>0</v>
      </c>
      <c r="I72" s="37">
        <f t="shared" si="35"/>
        <v>0.16666666666666666</v>
      </c>
      <c r="J72" s="37">
        <f t="shared" si="35"/>
        <v>0.5</v>
      </c>
      <c r="K72" s="37">
        <f t="shared" si="35"/>
        <v>0</v>
      </c>
      <c r="L72" s="37">
        <f t="shared" si="35"/>
        <v>0.16666666666666666</v>
      </c>
      <c r="M72" s="37">
        <f t="shared" si="35"/>
        <v>0</v>
      </c>
      <c r="N72" s="37">
        <f t="shared" si="35"/>
        <v>0</v>
      </c>
      <c r="O72" s="37">
        <f t="shared" si="35"/>
        <v>0</v>
      </c>
    </row>
    <row r="73" spans="1:15" ht="12" customHeight="1">
      <c r="A73" s="172"/>
      <c r="B73" s="172"/>
      <c r="C73" s="43"/>
      <c r="D73" s="219" t="s">
        <v>14</v>
      </c>
      <c r="E73" s="42"/>
      <c r="F73" s="98">
        <v>84</v>
      </c>
      <c r="G73" s="68">
        <v>46</v>
      </c>
      <c r="H73" s="41">
        <v>18</v>
      </c>
      <c r="I73" s="41">
        <v>23</v>
      </c>
      <c r="J73" s="41">
        <v>34</v>
      </c>
      <c r="K73" s="41">
        <v>4</v>
      </c>
      <c r="L73" s="41">
        <v>10</v>
      </c>
      <c r="M73" s="41">
        <v>5</v>
      </c>
      <c r="N73" s="41">
        <v>5</v>
      </c>
      <c r="O73" s="41">
        <v>8</v>
      </c>
    </row>
    <row r="74" spans="1:15" ht="12" customHeight="1">
      <c r="A74" s="172"/>
      <c r="B74" s="172"/>
      <c r="C74" s="40"/>
      <c r="D74" s="220"/>
      <c r="E74" s="39"/>
      <c r="F74" s="99"/>
      <c r="G74" s="66">
        <f t="shared" ref="G74:O74" si="36">IF(G73=0,0,G73/$F73)</f>
        <v>0.54761904761904767</v>
      </c>
      <c r="H74" s="37">
        <f t="shared" si="36"/>
        <v>0.21428571428571427</v>
      </c>
      <c r="I74" s="37">
        <f t="shared" si="36"/>
        <v>0.27380952380952384</v>
      </c>
      <c r="J74" s="37">
        <f t="shared" si="36"/>
        <v>0.40476190476190477</v>
      </c>
      <c r="K74" s="37">
        <f t="shared" si="36"/>
        <v>4.7619047619047616E-2</v>
      </c>
      <c r="L74" s="37">
        <f t="shared" si="36"/>
        <v>0.11904761904761904</v>
      </c>
      <c r="M74" s="37">
        <f t="shared" si="36"/>
        <v>5.9523809523809521E-2</v>
      </c>
      <c r="N74" s="37">
        <f t="shared" si="36"/>
        <v>5.9523809523809521E-2</v>
      </c>
      <c r="O74" s="37">
        <f t="shared" si="36"/>
        <v>9.5238095238095233E-2</v>
      </c>
    </row>
    <row r="75" spans="1:15" ht="12" customHeight="1">
      <c r="A75" s="172"/>
      <c r="B75" s="172"/>
      <c r="C75" s="43"/>
      <c r="D75" s="219" t="s">
        <v>13</v>
      </c>
      <c r="E75" s="42"/>
      <c r="F75" s="98">
        <v>24</v>
      </c>
      <c r="G75" s="68">
        <v>9</v>
      </c>
      <c r="H75" s="41">
        <v>3</v>
      </c>
      <c r="I75" s="41">
        <v>1</v>
      </c>
      <c r="J75" s="41">
        <v>2</v>
      </c>
      <c r="K75" s="41">
        <v>2</v>
      </c>
      <c r="L75" s="41">
        <v>3</v>
      </c>
      <c r="M75" s="41">
        <v>0</v>
      </c>
      <c r="N75" s="41">
        <v>5</v>
      </c>
      <c r="O75" s="41">
        <v>5</v>
      </c>
    </row>
    <row r="76" spans="1:15" ht="12" customHeight="1">
      <c r="A76" s="172"/>
      <c r="B76" s="172"/>
      <c r="C76" s="40"/>
      <c r="D76" s="220"/>
      <c r="E76" s="39"/>
      <c r="F76" s="99"/>
      <c r="G76" s="66">
        <f t="shared" ref="G76:O76" si="37">IF(G75=0,0,G75/$F75)</f>
        <v>0.375</v>
      </c>
      <c r="H76" s="37">
        <f t="shared" si="37"/>
        <v>0.125</v>
      </c>
      <c r="I76" s="37">
        <f t="shared" si="37"/>
        <v>4.1666666666666664E-2</v>
      </c>
      <c r="J76" s="37">
        <f t="shared" si="37"/>
        <v>8.3333333333333329E-2</v>
      </c>
      <c r="K76" s="37">
        <f t="shared" si="37"/>
        <v>8.3333333333333329E-2</v>
      </c>
      <c r="L76" s="37">
        <f t="shared" si="37"/>
        <v>0.125</v>
      </c>
      <c r="M76" s="37">
        <f t="shared" si="37"/>
        <v>0</v>
      </c>
      <c r="N76" s="37">
        <f t="shared" si="37"/>
        <v>0.20833333333333334</v>
      </c>
      <c r="O76" s="37">
        <f t="shared" si="37"/>
        <v>0.20833333333333334</v>
      </c>
    </row>
    <row r="77" spans="1:15" ht="12" customHeight="1">
      <c r="A77" s="172"/>
      <c r="B77" s="172"/>
      <c r="C77" s="43"/>
      <c r="D77" s="219" t="s">
        <v>12</v>
      </c>
      <c r="E77" s="42"/>
      <c r="F77" s="98">
        <v>8</v>
      </c>
      <c r="G77" s="68">
        <v>4</v>
      </c>
      <c r="H77" s="41">
        <v>2</v>
      </c>
      <c r="I77" s="41">
        <v>0</v>
      </c>
      <c r="J77" s="41">
        <v>5</v>
      </c>
      <c r="K77" s="41">
        <v>0</v>
      </c>
      <c r="L77" s="41">
        <v>2</v>
      </c>
      <c r="M77" s="41">
        <v>1</v>
      </c>
      <c r="N77" s="41">
        <v>0</v>
      </c>
      <c r="O77" s="41">
        <v>0</v>
      </c>
    </row>
    <row r="78" spans="1:15" ht="12" customHeight="1">
      <c r="A78" s="172"/>
      <c r="B78" s="172"/>
      <c r="C78" s="40"/>
      <c r="D78" s="220"/>
      <c r="E78" s="39"/>
      <c r="F78" s="99"/>
      <c r="G78" s="66">
        <f t="shared" ref="G78:O78" si="38">IF(G77=0,0,G77/$F77)</f>
        <v>0.5</v>
      </c>
      <c r="H78" s="37">
        <f t="shared" si="38"/>
        <v>0.25</v>
      </c>
      <c r="I78" s="37">
        <f t="shared" si="38"/>
        <v>0</v>
      </c>
      <c r="J78" s="37">
        <f t="shared" si="38"/>
        <v>0.625</v>
      </c>
      <c r="K78" s="37">
        <f t="shared" si="38"/>
        <v>0</v>
      </c>
      <c r="L78" s="37">
        <f t="shared" si="38"/>
        <v>0.25</v>
      </c>
      <c r="M78" s="37">
        <f t="shared" si="38"/>
        <v>0.125</v>
      </c>
      <c r="N78" s="37">
        <f t="shared" si="38"/>
        <v>0</v>
      </c>
      <c r="O78" s="37">
        <f t="shared" si="38"/>
        <v>0</v>
      </c>
    </row>
    <row r="79" spans="1:15" ht="12" customHeight="1">
      <c r="A79" s="172"/>
      <c r="B79" s="172"/>
      <c r="C79" s="43"/>
      <c r="D79" s="219" t="s">
        <v>11</v>
      </c>
      <c r="E79" s="42"/>
      <c r="F79" s="98">
        <v>33</v>
      </c>
      <c r="G79" s="68">
        <v>20</v>
      </c>
      <c r="H79" s="41">
        <v>11</v>
      </c>
      <c r="I79" s="41">
        <v>16</v>
      </c>
      <c r="J79" s="41">
        <v>9</v>
      </c>
      <c r="K79" s="41">
        <v>2</v>
      </c>
      <c r="L79" s="41">
        <v>3</v>
      </c>
      <c r="M79" s="41">
        <v>0</v>
      </c>
      <c r="N79" s="41">
        <v>1</v>
      </c>
      <c r="O79" s="41">
        <v>3</v>
      </c>
    </row>
    <row r="80" spans="1:15" ht="12" customHeight="1">
      <c r="A80" s="172"/>
      <c r="B80" s="172"/>
      <c r="C80" s="40"/>
      <c r="D80" s="220"/>
      <c r="E80" s="39"/>
      <c r="F80" s="99"/>
      <c r="G80" s="66">
        <f t="shared" ref="G80:O80" si="39">IF(G79=0,0,G79/$F79)</f>
        <v>0.60606060606060608</v>
      </c>
      <c r="H80" s="37">
        <f t="shared" si="39"/>
        <v>0.33333333333333331</v>
      </c>
      <c r="I80" s="37">
        <f t="shared" si="39"/>
        <v>0.48484848484848486</v>
      </c>
      <c r="J80" s="37">
        <f t="shared" si="39"/>
        <v>0.27272727272727271</v>
      </c>
      <c r="K80" s="37">
        <f t="shared" si="39"/>
        <v>6.0606060606060608E-2</v>
      </c>
      <c r="L80" s="37">
        <f t="shared" si="39"/>
        <v>9.0909090909090912E-2</v>
      </c>
      <c r="M80" s="37">
        <f t="shared" si="39"/>
        <v>0</v>
      </c>
      <c r="N80" s="37">
        <f t="shared" si="39"/>
        <v>3.0303030303030304E-2</v>
      </c>
      <c r="O80" s="37">
        <f t="shared" si="39"/>
        <v>9.0909090909090912E-2</v>
      </c>
    </row>
    <row r="81" spans="1:15" ht="12" customHeight="1">
      <c r="A81" s="172"/>
      <c r="B81" s="172"/>
      <c r="C81" s="43"/>
      <c r="D81" s="219" t="s">
        <v>10</v>
      </c>
      <c r="E81" s="42"/>
      <c r="F81" s="98">
        <v>184</v>
      </c>
      <c r="G81" s="68">
        <v>125</v>
      </c>
      <c r="H81" s="41">
        <v>61</v>
      </c>
      <c r="I81" s="41">
        <v>39</v>
      </c>
      <c r="J81" s="41">
        <v>38</v>
      </c>
      <c r="K81" s="41">
        <v>16</v>
      </c>
      <c r="L81" s="41">
        <v>23</v>
      </c>
      <c r="M81" s="41">
        <v>7</v>
      </c>
      <c r="N81" s="41">
        <v>5</v>
      </c>
      <c r="O81" s="41">
        <v>13</v>
      </c>
    </row>
    <row r="82" spans="1:15" ht="12" customHeight="1">
      <c r="A82" s="172"/>
      <c r="B82" s="172"/>
      <c r="C82" s="40"/>
      <c r="D82" s="220"/>
      <c r="E82" s="39"/>
      <c r="F82" s="99"/>
      <c r="G82" s="66">
        <f t="shared" ref="G82:O82" si="40">IF(G81=0,0,G81/$F81)</f>
        <v>0.67934782608695654</v>
      </c>
      <c r="H82" s="37">
        <f t="shared" si="40"/>
        <v>0.33152173913043476</v>
      </c>
      <c r="I82" s="37">
        <f t="shared" si="40"/>
        <v>0.21195652173913043</v>
      </c>
      <c r="J82" s="37">
        <f t="shared" si="40"/>
        <v>0.20652173913043478</v>
      </c>
      <c r="K82" s="37">
        <f t="shared" si="40"/>
        <v>8.6956521739130432E-2</v>
      </c>
      <c r="L82" s="37">
        <f t="shared" si="40"/>
        <v>0.125</v>
      </c>
      <c r="M82" s="37">
        <f t="shared" si="40"/>
        <v>3.8043478260869568E-2</v>
      </c>
      <c r="N82" s="37">
        <f t="shared" si="40"/>
        <v>2.717391304347826E-2</v>
      </c>
      <c r="O82" s="37">
        <f t="shared" si="40"/>
        <v>7.0652173913043473E-2</v>
      </c>
    </row>
    <row r="83" spans="1:15" ht="12" customHeight="1">
      <c r="A83" s="172"/>
      <c r="B83" s="172"/>
      <c r="C83" s="43"/>
      <c r="D83" s="219" t="s">
        <v>9</v>
      </c>
      <c r="E83" s="42"/>
      <c r="F83" s="98">
        <v>21</v>
      </c>
      <c r="G83" s="68">
        <v>19</v>
      </c>
      <c r="H83" s="41">
        <v>4</v>
      </c>
      <c r="I83" s="41">
        <v>0</v>
      </c>
      <c r="J83" s="41">
        <v>4</v>
      </c>
      <c r="K83" s="41">
        <v>3</v>
      </c>
      <c r="L83" s="41">
        <v>0</v>
      </c>
      <c r="M83" s="41">
        <v>1</v>
      </c>
      <c r="N83" s="41">
        <v>1</v>
      </c>
      <c r="O83" s="41">
        <v>0</v>
      </c>
    </row>
    <row r="84" spans="1:15" ht="12" customHeight="1">
      <c r="A84" s="172"/>
      <c r="B84" s="172"/>
      <c r="C84" s="40"/>
      <c r="D84" s="220"/>
      <c r="E84" s="39"/>
      <c r="F84" s="99"/>
      <c r="G84" s="66">
        <f t="shared" ref="G84:O84" si="41">IF(G83=0,0,G83/$F83)</f>
        <v>0.90476190476190477</v>
      </c>
      <c r="H84" s="37">
        <f t="shared" si="41"/>
        <v>0.19047619047619047</v>
      </c>
      <c r="I84" s="37">
        <f t="shared" si="41"/>
        <v>0</v>
      </c>
      <c r="J84" s="37">
        <f t="shared" si="41"/>
        <v>0.19047619047619047</v>
      </c>
      <c r="K84" s="37">
        <f t="shared" si="41"/>
        <v>0.14285714285714285</v>
      </c>
      <c r="L84" s="37">
        <f t="shared" si="41"/>
        <v>0</v>
      </c>
      <c r="M84" s="37">
        <f t="shared" si="41"/>
        <v>4.7619047619047616E-2</v>
      </c>
      <c r="N84" s="37">
        <f t="shared" si="41"/>
        <v>4.7619047619047616E-2</v>
      </c>
      <c r="O84" s="37">
        <f t="shared" si="41"/>
        <v>0</v>
      </c>
    </row>
    <row r="85" spans="1:15" ht="12" customHeight="1">
      <c r="A85" s="172"/>
      <c r="B85" s="172"/>
      <c r="C85" s="43"/>
      <c r="D85" s="219" t="s">
        <v>8</v>
      </c>
      <c r="E85" s="42"/>
      <c r="F85" s="98">
        <v>8</v>
      </c>
      <c r="G85" s="68">
        <v>3</v>
      </c>
      <c r="H85" s="41">
        <v>2</v>
      </c>
      <c r="I85" s="41">
        <v>3</v>
      </c>
      <c r="J85" s="41">
        <v>5</v>
      </c>
      <c r="K85" s="41">
        <v>0</v>
      </c>
      <c r="L85" s="41">
        <v>2</v>
      </c>
      <c r="M85" s="41">
        <v>0</v>
      </c>
      <c r="N85" s="41">
        <v>1</v>
      </c>
      <c r="O85" s="41">
        <v>1</v>
      </c>
    </row>
    <row r="86" spans="1:15" ht="12" customHeight="1">
      <c r="A86" s="172"/>
      <c r="B86" s="172"/>
      <c r="C86" s="40"/>
      <c r="D86" s="220"/>
      <c r="E86" s="39"/>
      <c r="F86" s="99"/>
      <c r="G86" s="66">
        <f t="shared" ref="G86:O86" si="42">IF(G85=0,0,G85/$F85)</f>
        <v>0.375</v>
      </c>
      <c r="H86" s="37">
        <f t="shared" si="42"/>
        <v>0.25</v>
      </c>
      <c r="I86" s="37">
        <f t="shared" si="42"/>
        <v>0.375</v>
      </c>
      <c r="J86" s="37">
        <f t="shared" si="42"/>
        <v>0.625</v>
      </c>
      <c r="K86" s="37">
        <f t="shared" si="42"/>
        <v>0</v>
      </c>
      <c r="L86" s="37">
        <f t="shared" si="42"/>
        <v>0.25</v>
      </c>
      <c r="M86" s="37">
        <f t="shared" si="42"/>
        <v>0</v>
      </c>
      <c r="N86" s="37">
        <f t="shared" si="42"/>
        <v>0.125</v>
      </c>
      <c r="O86" s="37">
        <f t="shared" si="42"/>
        <v>0.125</v>
      </c>
    </row>
    <row r="87" spans="1:15" ht="13.5" customHeight="1">
      <c r="A87" s="172"/>
      <c r="B87" s="172"/>
      <c r="C87" s="43"/>
      <c r="D87" s="224" t="s">
        <v>119</v>
      </c>
      <c r="E87" s="42"/>
      <c r="F87" s="98">
        <v>19</v>
      </c>
      <c r="G87" s="68">
        <v>11</v>
      </c>
      <c r="H87" s="41">
        <v>7</v>
      </c>
      <c r="I87" s="41">
        <v>3</v>
      </c>
      <c r="J87" s="41">
        <v>3</v>
      </c>
      <c r="K87" s="41">
        <v>1</v>
      </c>
      <c r="L87" s="41">
        <v>3</v>
      </c>
      <c r="M87" s="41">
        <v>1</v>
      </c>
      <c r="N87" s="41">
        <v>0</v>
      </c>
      <c r="O87" s="41">
        <v>1</v>
      </c>
    </row>
    <row r="88" spans="1:15" ht="13.5" customHeight="1">
      <c r="A88" s="172"/>
      <c r="B88" s="172"/>
      <c r="C88" s="40"/>
      <c r="D88" s="220"/>
      <c r="E88" s="39"/>
      <c r="F88" s="99"/>
      <c r="G88" s="66">
        <f t="shared" ref="G88:O88" si="43">IF(G87=0,0,G87/$F87)</f>
        <v>0.57894736842105265</v>
      </c>
      <c r="H88" s="37">
        <f t="shared" si="43"/>
        <v>0.36842105263157893</v>
      </c>
      <c r="I88" s="37">
        <f t="shared" si="43"/>
        <v>0.15789473684210525</v>
      </c>
      <c r="J88" s="37">
        <f t="shared" si="43"/>
        <v>0.15789473684210525</v>
      </c>
      <c r="K88" s="37">
        <f t="shared" si="43"/>
        <v>5.2631578947368418E-2</v>
      </c>
      <c r="L88" s="37">
        <f t="shared" si="43"/>
        <v>0.15789473684210525</v>
      </c>
      <c r="M88" s="37">
        <f t="shared" si="43"/>
        <v>5.2631578947368418E-2</v>
      </c>
      <c r="N88" s="37">
        <f t="shared" si="43"/>
        <v>0</v>
      </c>
      <c r="O88" s="37">
        <f t="shared" si="43"/>
        <v>5.2631578947368418E-2</v>
      </c>
    </row>
    <row r="89" spans="1:15" ht="12" customHeight="1">
      <c r="A89" s="172"/>
      <c r="B89" s="172"/>
      <c r="C89" s="43"/>
      <c r="D89" s="219" t="s">
        <v>6</v>
      </c>
      <c r="E89" s="42"/>
      <c r="F89" s="98">
        <v>45</v>
      </c>
      <c r="G89" s="68">
        <v>29</v>
      </c>
      <c r="H89" s="41">
        <v>17</v>
      </c>
      <c r="I89" s="41">
        <v>11</v>
      </c>
      <c r="J89" s="41">
        <v>2</v>
      </c>
      <c r="K89" s="41">
        <v>5</v>
      </c>
      <c r="L89" s="41">
        <v>8</v>
      </c>
      <c r="M89" s="41">
        <v>3</v>
      </c>
      <c r="N89" s="41">
        <v>2</v>
      </c>
      <c r="O89" s="41">
        <v>5</v>
      </c>
    </row>
    <row r="90" spans="1:15" ht="12" customHeight="1">
      <c r="A90" s="172"/>
      <c r="B90" s="172"/>
      <c r="C90" s="40"/>
      <c r="D90" s="220"/>
      <c r="E90" s="39"/>
      <c r="F90" s="99"/>
      <c r="G90" s="66">
        <f t="shared" ref="G90:O90" si="44">IF(G89=0,0,G89/$F89)</f>
        <v>0.64444444444444449</v>
      </c>
      <c r="H90" s="37">
        <f t="shared" si="44"/>
        <v>0.37777777777777777</v>
      </c>
      <c r="I90" s="37">
        <f t="shared" si="44"/>
        <v>0.24444444444444444</v>
      </c>
      <c r="J90" s="37">
        <f t="shared" si="44"/>
        <v>4.4444444444444446E-2</v>
      </c>
      <c r="K90" s="37">
        <f t="shared" si="44"/>
        <v>0.1111111111111111</v>
      </c>
      <c r="L90" s="37">
        <f t="shared" si="44"/>
        <v>0.17777777777777778</v>
      </c>
      <c r="M90" s="37">
        <f t="shared" si="44"/>
        <v>6.6666666666666666E-2</v>
      </c>
      <c r="N90" s="37">
        <f t="shared" si="44"/>
        <v>4.4444444444444446E-2</v>
      </c>
      <c r="O90" s="37">
        <f t="shared" si="44"/>
        <v>0.1111111111111111</v>
      </c>
    </row>
    <row r="91" spans="1:15" ht="12" customHeight="1">
      <c r="A91" s="172"/>
      <c r="B91" s="172"/>
      <c r="C91" s="43"/>
      <c r="D91" s="219" t="s">
        <v>5</v>
      </c>
      <c r="E91" s="42"/>
      <c r="F91" s="98">
        <v>16</v>
      </c>
      <c r="G91" s="68">
        <v>11</v>
      </c>
      <c r="H91" s="41">
        <v>2</v>
      </c>
      <c r="I91" s="41">
        <v>3</v>
      </c>
      <c r="J91" s="41">
        <v>1</v>
      </c>
      <c r="K91" s="41">
        <v>2</v>
      </c>
      <c r="L91" s="41">
        <v>5</v>
      </c>
      <c r="M91" s="41">
        <v>0</v>
      </c>
      <c r="N91" s="41">
        <v>2</v>
      </c>
      <c r="O91" s="41">
        <v>2</v>
      </c>
    </row>
    <row r="92" spans="1:15" ht="12" customHeight="1">
      <c r="A92" s="172"/>
      <c r="B92" s="172"/>
      <c r="C92" s="40"/>
      <c r="D92" s="220"/>
      <c r="E92" s="39"/>
      <c r="F92" s="99"/>
      <c r="G92" s="66">
        <f t="shared" ref="G92:O92" si="45">IF(G91=0,0,G91/$F91)</f>
        <v>0.6875</v>
      </c>
      <c r="H92" s="37">
        <f t="shared" si="45"/>
        <v>0.125</v>
      </c>
      <c r="I92" s="37">
        <f t="shared" si="45"/>
        <v>0.1875</v>
      </c>
      <c r="J92" s="37">
        <f t="shared" si="45"/>
        <v>6.25E-2</v>
      </c>
      <c r="K92" s="37">
        <f t="shared" si="45"/>
        <v>0.125</v>
      </c>
      <c r="L92" s="37">
        <f t="shared" si="45"/>
        <v>0.3125</v>
      </c>
      <c r="M92" s="37">
        <f t="shared" si="45"/>
        <v>0</v>
      </c>
      <c r="N92" s="37">
        <f t="shared" si="45"/>
        <v>0.125</v>
      </c>
      <c r="O92" s="37">
        <f t="shared" si="45"/>
        <v>0.125</v>
      </c>
    </row>
    <row r="93" spans="1:15" ht="12" customHeight="1">
      <c r="A93" s="172"/>
      <c r="B93" s="172"/>
      <c r="C93" s="43"/>
      <c r="D93" s="219" t="s">
        <v>4</v>
      </c>
      <c r="E93" s="42"/>
      <c r="F93" s="98">
        <v>19</v>
      </c>
      <c r="G93" s="68">
        <v>13</v>
      </c>
      <c r="H93" s="41">
        <v>13</v>
      </c>
      <c r="I93" s="41">
        <v>5</v>
      </c>
      <c r="J93" s="41">
        <v>1</v>
      </c>
      <c r="K93" s="41">
        <v>1</v>
      </c>
      <c r="L93" s="41">
        <v>3</v>
      </c>
      <c r="M93" s="41">
        <v>1</v>
      </c>
      <c r="N93" s="41">
        <v>0</v>
      </c>
      <c r="O93" s="41">
        <v>0</v>
      </c>
    </row>
    <row r="94" spans="1:15" ht="12" customHeight="1">
      <c r="A94" s="172"/>
      <c r="B94" s="172"/>
      <c r="C94" s="40"/>
      <c r="D94" s="220"/>
      <c r="E94" s="39"/>
      <c r="F94" s="99"/>
      <c r="G94" s="66">
        <f t="shared" ref="G94:O94" si="46">IF(G93=0,0,G93/$F93)</f>
        <v>0.68421052631578949</v>
      </c>
      <c r="H94" s="37">
        <f t="shared" si="46"/>
        <v>0.68421052631578949</v>
      </c>
      <c r="I94" s="37">
        <f t="shared" si="46"/>
        <v>0.26315789473684209</v>
      </c>
      <c r="J94" s="37">
        <f t="shared" si="46"/>
        <v>5.2631578947368418E-2</v>
      </c>
      <c r="K94" s="37">
        <f t="shared" si="46"/>
        <v>5.2631578947368418E-2</v>
      </c>
      <c r="L94" s="37">
        <f t="shared" si="46"/>
        <v>0.15789473684210525</v>
      </c>
      <c r="M94" s="37">
        <f t="shared" si="46"/>
        <v>5.2631578947368418E-2</v>
      </c>
      <c r="N94" s="37">
        <f t="shared" si="46"/>
        <v>0</v>
      </c>
      <c r="O94" s="37">
        <f t="shared" si="46"/>
        <v>0</v>
      </c>
    </row>
    <row r="95" spans="1:15" ht="12" customHeight="1">
      <c r="A95" s="172"/>
      <c r="B95" s="172"/>
      <c r="C95" s="43"/>
      <c r="D95" s="219" t="s">
        <v>3</v>
      </c>
      <c r="E95" s="42"/>
      <c r="F95" s="98">
        <v>146</v>
      </c>
      <c r="G95" s="68">
        <v>107</v>
      </c>
      <c r="H95" s="41">
        <v>47</v>
      </c>
      <c r="I95" s="41">
        <v>46</v>
      </c>
      <c r="J95" s="41">
        <v>4</v>
      </c>
      <c r="K95" s="41">
        <v>4</v>
      </c>
      <c r="L95" s="41">
        <v>26</v>
      </c>
      <c r="M95" s="41">
        <v>4</v>
      </c>
      <c r="N95" s="41">
        <v>13</v>
      </c>
      <c r="O95" s="41">
        <v>7</v>
      </c>
    </row>
    <row r="96" spans="1:15" ht="12" customHeight="1">
      <c r="A96" s="172"/>
      <c r="B96" s="172"/>
      <c r="C96" s="40"/>
      <c r="D96" s="220"/>
      <c r="E96" s="39"/>
      <c r="F96" s="99"/>
      <c r="G96" s="66">
        <f t="shared" ref="G96:O96" si="47">IF(G95=0,0,G95/$F95)</f>
        <v>0.73287671232876717</v>
      </c>
      <c r="H96" s="37">
        <f t="shared" si="47"/>
        <v>0.32191780821917809</v>
      </c>
      <c r="I96" s="37">
        <f t="shared" si="47"/>
        <v>0.31506849315068491</v>
      </c>
      <c r="J96" s="37">
        <f t="shared" si="47"/>
        <v>2.7397260273972601E-2</v>
      </c>
      <c r="K96" s="37">
        <f t="shared" si="47"/>
        <v>2.7397260273972601E-2</v>
      </c>
      <c r="L96" s="37">
        <f t="shared" si="47"/>
        <v>0.17808219178082191</v>
      </c>
      <c r="M96" s="37">
        <f t="shared" si="47"/>
        <v>2.7397260273972601E-2</v>
      </c>
      <c r="N96" s="37">
        <f t="shared" si="47"/>
        <v>8.9041095890410954E-2</v>
      </c>
      <c r="O96" s="37">
        <f t="shared" si="47"/>
        <v>4.7945205479452052E-2</v>
      </c>
    </row>
    <row r="97" spans="1:15" ht="12" customHeight="1">
      <c r="A97" s="172"/>
      <c r="B97" s="172"/>
      <c r="C97" s="43"/>
      <c r="D97" s="219" t="s">
        <v>2</v>
      </c>
      <c r="E97" s="42"/>
      <c r="F97" s="98">
        <v>22</v>
      </c>
      <c r="G97" s="68">
        <v>19</v>
      </c>
      <c r="H97" s="41">
        <v>12</v>
      </c>
      <c r="I97" s="41">
        <v>1</v>
      </c>
      <c r="J97" s="41">
        <v>3</v>
      </c>
      <c r="K97" s="41">
        <v>0</v>
      </c>
      <c r="L97" s="41">
        <v>5</v>
      </c>
      <c r="M97" s="41">
        <v>0</v>
      </c>
      <c r="N97" s="41">
        <v>1</v>
      </c>
      <c r="O97" s="41">
        <v>2</v>
      </c>
    </row>
    <row r="98" spans="1:15" ht="12" customHeight="1">
      <c r="A98" s="172"/>
      <c r="B98" s="172"/>
      <c r="C98" s="40"/>
      <c r="D98" s="220"/>
      <c r="E98" s="39"/>
      <c r="F98" s="99"/>
      <c r="G98" s="66">
        <f t="shared" ref="G98:O98" si="48">IF(G97=0,0,G97/$F97)</f>
        <v>0.86363636363636365</v>
      </c>
      <c r="H98" s="37">
        <f t="shared" si="48"/>
        <v>0.54545454545454541</v>
      </c>
      <c r="I98" s="37">
        <f t="shared" si="48"/>
        <v>4.5454545454545456E-2</v>
      </c>
      <c r="J98" s="37">
        <f t="shared" si="48"/>
        <v>0.13636363636363635</v>
      </c>
      <c r="K98" s="37">
        <f t="shared" si="48"/>
        <v>0</v>
      </c>
      <c r="L98" s="37">
        <f t="shared" si="48"/>
        <v>0.22727272727272727</v>
      </c>
      <c r="M98" s="37">
        <f t="shared" si="48"/>
        <v>0</v>
      </c>
      <c r="N98" s="37">
        <f t="shared" si="48"/>
        <v>4.5454545454545456E-2</v>
      </c>
      <c r="O98" s="37">
        <f t="shared" si="48"/>
        <v>9.0909090909090912E-2</v>
      </c>
    </row>
    <row r="99" spans="1:15" ht="12.75" customHeight="1">
      <c r="A99" s="172"/>
      <c r="B99" s="172"/>
      <c r="C99" s="43"/>
      <c r="D99" s="219" t="s">
        <v>1</v>
      </c>
      <c r="E99" s="42"/>
      <c r="F99" s="98">
        <v>46</v>
      </c>
      <c r="G99" s="68">
        <v>28</v>
      </c>
      <c r="H99" s="41">
        <v>19</v>
      </c>
      <c r="I99" s="41">
        <v>16</v>
      </c>
      <c r="J99" s="41">
        <v>10</v>
      </c>
      <c r="K99" s="41">
        <v>2</v>
      </c>
      <c r="L99" s="41">
        <v>4</v>
      </c>
      <c r="M99" s="41">
        <v>1</v>
      </c>
      <c r="N99" s="41">
        <v>1</v>
      </c>
      <c r="O99" s="41">
        <v>3</v>
      </c>
    </row>
    <row r="100" spans="1:15" ht="12.75" customHeight="1">
      <c r="A100" s="173"/>
      <c r="B100" s="173"/>
      <c r="C100" s="40"/>
      <c r="D100" s="220"/>
      <c r="E100" s="39"/>
      <c r="F100" s="127"/>
      <c r="G100" s="66">
        <f t="shared" ref="G100:O100" si="49">IF(G99=0,0,G99/$F99)</f>
        <v>0.60869565217391308</v>
      </c>
      <c r="H100" s="37">
        <f t="shared" si="49"/>
        <v>0.41304347826086957</v>
      </c>
      <c r="I100" s="37">
        <f t="shared" si="49"/>
        <v>0.34782608695652173</v>
      </c>
      <c r="J100" s="37">
        <f t="shared" si="49"/>
        <v>0.21739130434782608</v>
      </c>
      <c r="K100" s="37">
        <f t="shared" si="49"/>
        <v>4.3478260869565216E-2</v>
      </c>
      <c r="L100" s="37">
        <f t="shared" si="49"/>
        <v>8.6956521739130432E-2</v>
      </c>
      <c r="M100" s="37">
        <f t="shared" si="49"/>
        <v>2.1739130434782608E-2</v>
      </c>
      <c r="N100" s="37">
        <f t="shared" si="49"/>
        <v>2.1739130434782608E-2</v>
      </c>
      <c r="O100" s="37">
        <f t="shared" si="49"/>
        <v>6.5217391304347824E-2</v>
      </c>
    </row>
  </sheetData>
  <mergeCells count="62">
    <mergeCell ref="D95:D96"/>
    <mergeCell ref="D97:D98"/>
    <mergeCell ref="D85:D86"/>
    <mergeCell ref="D87:D88"/>
    <mergeCell ref="D89:D90"/>
    <mergeCell ref="D91:D92"/>
    <mergeCell ref="D93:D9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45:D46"/>
    <mergeCell ref="D47:D48"/>
    <mergeCell ref="D49:D50"/>
    <mergeCell ref="D51:D52"/>
    <mergeCell ref="D53:D54"/>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A7:E8"/>
    <mergeCell ref="A9:A18"/>
    <mergeCell ref="B9:E10"/>
    <mergeCell ref="B11:E12"/>
    <mergeCell ref="B13:E14"/>
    <mergeCell ref="B15:E16"/>
    <mergeCell ref="B17:E18"/>
    <mergeCell ref="K3:K6"/>
    <mergeCell ref="L3:L6"/>
    <mergeCell ref="M3:M6"/>
    <mergeCell ref="N3:N6"/>
    <mergeCell ref="O3:O6"/>
    <mergeCell ref="J3:J6"/>
    <mergeCell ref="A3:E6"/>
    <mergeCell ref="F3:F6"/>
    <mergeCell ref="G3:G6"/>
    <mergeCell ref="H3:H6"/>
    <mergeCell ref="I3:I6"/>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10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87"/>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18" width="7.625" style="3" customWidth="1"/>
    <col min="19" max="16384" width="9" style="3"/>
  </cols>
  <sheetData>
    <row r="1" spans="1:19" ht="14.25">
      <c r="A1" s="18" t="s">
        <v>86</v>
      </c>
    </row>
    <row r="3" spans="1:19">
      <c r="A3" s="158" t="s">
        <v>64</v>
      </c>
      <c r="B3" s="159"/>
      <c r="C3" s="159"/>
      <c r="D3" s="159"/>
      <c r="E3" s="160"/>
      <c r="F3" s="167" t="s">
        <v>63</v>
      </c>
      <c r="G3" s="188" t="s">
        <v>85</v>
      </c>
      <c r="H3" s="196"/>
      <c r="I3" s="184" t="s">
        <v>84</v>
      </c>
      <c r="J3" s="199"/>
      <c r="K3" s="201" t="s">
        <v>83</v>
      </c>
      <c r="L3" s="202"/>
      <c r="M3" s="199" t="s">
        <v>82</v>
      </c>
      <c r="N3" s="185"/>
      <c r="O3" s="184" t="s">
        <v>81</v>
      </c>
      <c r="P3" s="185"/>
      <c r="Q3" s="188" t="s">
        <v>80</v>
      </c>
      <c r="R3" s="189"/>
    </row>
    <row r="4" spans="1:19" ht="42" customHeight="1">
      <c r="A4" s="161"/>
      <c r="B4" s="162"/>
      <c r="C4" s="162"/>
      <c r="D4" s="162"/>
      <c r="E4" s="163"/>
      <c r="F4" s="150"/>
      <c r="G4" s="197"/>
      <c r="H4" s="198"/>
      <c r="I4" s="186"/>
      <c r="J4" s="200"/>
      <c r="K4" s="203"/>
      <c r="L4" s="204"/>
      <c r="M4" s="200"/>
      <c r="N4" s="187"/>
      <c r="O4" s="186"/>
      <c r="P4" s="187"/>
      <c r="Q4" s="190"/>
      <c r="R4" s="191"/>
    </row>
    <row r="5" spans="1:19" ht="15" customHeight="1">
      <c r="A5" s="161"/>
      <c r="B5" s="162"/>
      <c r="C5" s="162"/>
      <c r="D5" s="162"/>
      <c r="E5" s="163"/>
      <c r="F5" s="150"/>
      <c r="G5" s="151" t="s">
        <v>52</v>
      </c>
      <c r="H5" s="153" t="s">
        <v>51</v>
      </c>
      <c r="I5" s="151" t="s">
        <v>52</v>
      </c>
      <c r="J5" s="192" t="s">
        <v>51</v>
      </c>
      <c r="K5" s="194" t="s">
        <v>52</v>
      </c>
      <c r="L5" s="205" t="s">
        <v>51</v>
      </c>
      <c r="M5" s="207" t="s">
        <v>52</v>
      </c>
      <c r="N5" s="153" t="s">
        <v>51</v>
      </c>
      <c r="O5" s="151" t="s">
        <v>52</v>
      </c>
      <c r="P5" s="153" t="s">
        <v>51</v>
      </c>
      <c r="Q5" s="151" t="s">
        <v>52</v>
      </c>
      <c r="R5" s="153" t="s">
        <v>51</v>
      </c>
    </row>
    <row r="6" spans="1:19" ht="15" customHeight="1">
      <c r="A6" s="164"/>
      <c r="B6" s="165"/>
      <c r="C6" s="165"/>
      <c r="D6" s="165"/>
      <c r="E6" s="166"/>
      <c r="F6" s="150"/>
      <c r="G6" s="152"/>
      <c r="H6" s="154"/>
      <c r="I6" s="152"/>
      <c r="J6" s="193"/>
      <c r="K6" s="195"/>
      <c r="L6" s="206"/>
      <c r="M6" s="208"/>
      <c r="N6" s="154"/>
      <c r="O6" s="152"/>
      <c r="P6" s="154"/>
      <c r="Q6" s="152"/>
      <c r="R6" s="154"/>
    </row>
    <row r="7" spans="1:19" ht="23.1" customHeight="1">
      <c r="A7" s="155" t="s">
        <v>50</v>
      </c>
      <c r="B7" s="156"/>
      <c r="C7" s="156"/>
      <c r="D7" s="156"/>
      <c r="E7" s="157"/>
      <c r="F7" s="10">
        <f>SUM(G7,I7,M7,O7,Q7)</f>
        <v>897</v>
      </c>
      <c r="G7" s="9">
        <f>SUM(G8:G12)</f>
        <v>175</v>
      </c>
      <c r="H7" s="8">
        <f t="shared" ref="H7:H53" si="0">IF(G7=0,0,G7/$F7*100)</f>
        <v>19.509476031215161</v>
      </c>
      <c r="I7" s="9">
        <f>SUM(I8:I12)</f>
        <v>658</v>
      </c>
      <c r="J7" s="22">
        <f t="shared" ref="J7:J53" si="1">IF(I7=0,0,I7/$F7*100)</f>
        <v>73.355629877369012</v>
      </c>
      <c r="K7" s="23">
        <f>SUM(G7,I7)</f>
        <v>833</v>
      </c>
      <c r="L7" s="20">
        <f t="shared" ref="L7:L53" si="2">IF(K7=0,0,K7/$F7*100)</f>
        <v>92.865105908584169</v>
      </c>
      <c r="M7" s="9">
        <f>SUM(M8:M12)</f>
        <v>12</v>
      </c>
      <c r="N7" s="8">
        <f t="shared" ref="N7:N53" si="3">IF(M7=0,0,M7/$F7*100)</f>
        <v>1.3377926421404682</v>
      </c>
      <c r="O7" s="9">
        <f>SUM(O8:O12)</f>
        <v>16</v>
      </c>
      <c r="P7" s="8">
        <f t="shared" ref="P7:P53" si="4">IF(O7=0,0,O7/$F7*100)</f>
        <v>1.7837235228539576</v>
      </c>
      <c r="Q7" s="9">
        <f>SUM(Q8:Q12)</f>
        <v>36</v>
      </c>
      <c r="R7" s="8">
        <f t="shared" ref="R7:R53" si="5">IF(Q7=0,0,Q7/$F7*100)</f>
        <v>4.0133779264214047</v>
      </c>
    </row>
    <row r="8" spans="1:19" ht="23.1" customHeight="1">
      <c r="A8" s="174" t="s">
        <v>49</v>
      </c>
      <c r="B8" s="177" t="s">
        <v>48</v>
      </c>
      <c r="C8" s="178"/>
      <c r="D8" s="178"/>
      <c r="E8" s="179"/>
      <c r="F8" s="10">
        <f t="shared" ref="F8:F53" si="6">SUM(G8,I8,M8,O8,Q8)</f>
        <v>269</v>
      </c>
      <c r="G8" s="9">
        <v>39</v>
      </c>
      <c r="H8" s="8">
        <f t="shared" si="0"/>
        <v>14.49814126394052</v>
      </c>
      <c r="I8" s="15">
        <v>180</v>
      </c>
      <c r="J8" s="22">
        <f t="shared" si="1"/>
        <v>66.914498141263948</v>
      </c>
      <c r="K8" s="23">
        <f>SUM(G8,I8)</f>
        <v>219</v>
      </c>
      <c r="L8" s="20">
        <f t="shared" si="2"/>
        <v>81.412639405204459</v>
      </c>
      <c r="M8" s="19">
        <v>8</v>
      </c>
      <c r="N8" s="8">
        <f t="shared" si="3"/>
        <v>2.9739776951672861</v>
      </c>
      <c r="O8" s="15">
        <v>13</v>
      </c>
      <c r="P8" s="8">
        <f t="shared" si="4"/>
        <v>4.8327137546468402</v>
      </c>
      <c r="Q8" s="15">
        <v>29</v>
      </c>
      <c r="R8" s="8">
        <f t="shared" si="5"/>
        <v>10.780669144981413</v>
      </c>
      <c r="S8" s="54"/>
    </row>
    <row r="9" spans="1:19" ht="23.1" customHeight="1">
      <c r="A9" s="175"/>
      <c r="B9" s="177" t="s">
        <v>47</v>
      </c>
      <c r="C9" s="178"/>
      <c r="D9" s="178"/>
      <c r="E9" s="179"/>
      <c r="F9" s="10">
        <f t="shared" si="6"/>
        <v>145</v>
      </c>
      <c r="G9" s="9">
        <v>21</v>
      </c>
      <c r="H9" s="8">
        <f t="shared" si="0"/>
        <v>14.482758620689657</v>
      </c>
      <c r="I9" s="15">
        <v>116</v>
      </c>
      <c r="J9" s="22">
        <f t="shared" si="1"/>
        <v>80</v>
      </c>
      <c r="K9" s="21">
        <f t="shared" ref="K9:K53" si="7">SUM(G9,I9)</f>
        <v>137</v>
      </c>
      <c r="L9" s="20">
        <f t="shared" si="2"/>
        <v>94.482758620689651</v>
      </c>
      <c r="M9" s="19">
        <v>0</v>
      </c>
      <c r="N9" s="8">
        <f t="shared" si="3"/>
        <v>0</v>
      </c>
      <c r="O9" s="15">
        <v>3</v>
      </c>
      <c r="P9" s="8">
        <f t="shared" si="4"/>
        <v>2.0689655172413794</v>
      </c>
      <c r="Q9" s="15">
        <v>5</v>
      </c>
      <c r="R9" s="8">
        <f t="shared" si="5"/>
        <v>3.4482758620689653</v>
      </c>
    </row>
    <row r="10" spans="1:19" ht="23.1" customHeight="1">
      <c r="A10" s="175"/>
      <c r="B10" s="177" t="s">
        <v>46</v>
      </c>
      <c r="C10" s="178"/>
      <c r="D10" s="178"/>
      <c r="E10" s="179"/>
      <c r="F10" s="10">
        <f t="shared" si="6"/>
        <v>220</v>
      </c>
      <c r="G10" s="9">
        <v>40</v>
      </c>
      <c r="H10" s="8">
        <f t="shared" si="0"/>
        <v>18.181818181818183</v>
      </c>
      <c r="I10" s="15">
        <v>179</v>
      </c>
      <c r="J10" s="22">
        <f t="shared" si="1"/>
        <v>81.36363636363636</v>
      </c>
      <c r="K10" s="21">
        <f t="shared" si="7"/>
        <v>219</v>
      </c>
      <c r="L10" s="20">
        <f t="shared" si="2"/>
        <v>99.545454545454547</v>
      </c>
      <c r="M10" s="19">
        <v>0</v>
      </c>
      <c r="N10" s="8">
        <f t="shared" si="3"/>
        <v>0</v>
      </c>
      <c r="O10" s="15">
        <v>0</v>
      </c>
      <c r="P10" s="8">
        <f t="shared" si="4"/>
        <v>0</v>
      </c>
      <c r="Q10" s="15">
        <v>1</v>
      </c>
      <c r="R10" s="8">
        <f t="shared" si="5"/>
        <v>0.45454545454545453</v>
      </c>
    </row>
    <row r="11" spans="1:19" ht="23.1" customHeight="1">
      <c r="A11" s="175"/>
      <c r="B11" s="177" t="s">
        <v>45</v>
      </c>
      <c r="C11" s="178"/>
      <c r="D11" s="178"/>
      <c r="E11" s="179"/>
      <c r="F11" s="10">
        <f t="shared" si="6"/>
        <v>75</v>
      </c>
      <c r="G11" s="9">
        <v>26</v>
      </c>
      <c r="H11" s="8">
        <f t="shared" si="0"/>
        <v>34.666666666666671</v>
      </c>
      <c r="I11" s="15">
        <v>48</v>
      </c>
      <c r="J11" s="22">
        <f t="shared" si="1"/>
        <v>64</v>
      </c>
      <c r="K11" s="21">
        <f t="shared" si="7"/>
        <v>74</v>
      </c>
      <c r="L11" s="20">
        <f t="shared" si="2"/>
        <v>98.666666666666671</v>
      </c>
      <c r="M11" s="19">
        <v>1</v>
      </c>
      <c r="N11" s="8">
        <f t="shared" si="3"/>
        <v>1.3333333333333335</v>
      </c>
      <c r="O11" s="15">
        <v>0</v>
      </c>
      <c r="P11" s="8">
        <f t="shared" si="4"/>
        <v>0</v>
      </c>
      <c r="Q11" s="15">
        <v>0</v>
      </c>
      <c r="R11" s="8">
        <f t="shared" si="5"/>
        <v>0</v>
      </c>
    </row>
    <row r="12" spans="1:19" ht="23.1" customHeight="1">
      <c r="A12" s="176"/>
      <c r="B12" s="177" t="s">
        <v>44</v>
      </c>
      <c r="C12" s="178"/>
      <c r="D12" s="178"/>
      <c r="E12" s="179"/>
      <c r="F12" s="10">
        <f t="shared" si="6"/>
        <v>188</v>
      </c>
      <c r="G12" s="9">
        <v>49</v>
      </c>
      <c r="H12" s="8">
        <f t="shared" si="0"/>
        <v>26.063829787234045</v>
      </c>
      <c r="I12" s="15">
        <v>135</v>
      </c>
      <c r="J12" s="22">
        <f t="shared" si="1"/>
        <v>71.808510638297875</v>
      </c>
      <c r="K12" s="21">
        <f t="shared" si="7"/>
        <v>184</v>
      </c>
      <c r="L12" s="20">
        <f t="shared" si="2"/>
        <v>97.872340425531917</v>
      </c>
      <c r="M12" s="19">
        <v>3</v>
      </c>
      <c r="N12" s="8">
        <f t="shared" si="3"/>
        <v>1.5957446808510638</v>
      </c>
      <c r="O12" s="15">
        <v>0</v>
      </c>
      <c r="P12" s="8">
        <f t="shared" si="4"/>
        <v>0</v>
      </c>
      <c r="Q12" s="15">
        <v>1</v>
      </c>
      <c r="R12" s="8">
        <f t="shared" si="5"/>
        <v>0.53191489361702127</v>
      </c>
    </row>
    <row r="13" spans="1:19" ht="23.1" customHeight="1">
      <c r="A13" s="171" t="s">
        <v>43</v>
      </c>
      <c r="B13" s="171" t="s">
        <v>42</v>
      </c>
      <c r="C13" s="13"/>
      <c r="D13" s="14" t="s">
        <v>16</v>
      </c>
      <c r="E13" s="11"/>
      <c r="F13" s="10">
        <f t="shared" si="6"/>
        <v>228</v>
      </c>
      <c r="G13" s="9">
        <f>SUM(G14:G37)</f>
        <v>42</v>
      </c>
      <c r="H13" s="8">
        <f t="shared" si="0"/>
        <v>18.421052631578945</v>
      </c>
      <c r="I13" s="9">
        <f>SUM(I14:I37)</f>
        <v>176</v>
      </c>
      <c r="J13" s="22">
        <f t="shared" si="1"/>
        <v>77.192982456140342</v>
      </c>
      <c r="K13" s="23">
        <f t="shared" si="7"/>
        <v>218</v>
      </c>
      <c r="L13" s="20">
        <f t="shared" si="2"/>
        <v>95.614035087719301</v>
      </c>
      <c r="M13" s="9">
        <f>SUM(M14:M37)</f>
        <v>0</v>
      </c>
      <c r="N13" s="8">
        <f t="shared" si="3"/>
        <v>0</v>
      </c>
      <c r="O13" s="9">
        <f>SUM(O14:O37)</f>
        <v>4</v>
      </c>
      <c r="P13" s="8">
        <f t="shared" si="4"/>
        <v>1.7543859649122806</v>
      </c>
      <c r="Q13" s="9">
        <f>SUM(Q14:Q37)</f>
        <v>6</v>
      </c>
      <c r="R13" s="8">
        <f t="shared" si="5"/>
        <v>2.6315789473684208</v>
      </c>
    </row>
    <row r="14" spans="1:19" ht="23.1" customHeight="1">
      <c r="A14" s="172"/>
      <c r="B14" s="172"/>
      <c r="C14" s="13"/>
      <c r="D14" s="14" t="s">
        <v>41</v>
      </c>
      <c r="E14" s="11"/>
      <c r="F14" s="10">
        <f t="shared" si="6"/>
        <v>27</v>
      </c>
      <c r="G14" s="9">
        <v>3</v>
      </c>
      <c r="H14" s="8">
        <f t="shared" si="0"/>
        <v>11.111111111111111</v>
      </c>
      <c r="I14" s="15">
        <v>21</v>
      </c>
      <c r="J14" s="22">
        <f t="shared" si="1"/>
        <v>77.777777777777786</v>
      </c>
      <c r="K14" s="21">
        <f t="shared" si="7"/>
        <v>24</v>
      </c>
      <c r="L14" s="20">
        <f t="shared" si="2"/>
        <v>88.888888888888886</v>
      </c>
      <c r="M14" s="19">
        <v>0</v>
      </c>
      <c r="N14" s="8">
        <f t="shared" si="3"/>
        <v>0</v>
      </c>
      <c r="O14" s="15">
        <v>2</v>
      </c>
      <c r="P14" s="8">
        <f t="shared" si="4"/>
        <v>7.4074074074074066</v>
      </c>
      <c r="Q14" s="15">
        <v>1</v>
      </c>
      <c r="R14" s="8">
        <f t="shared" si="5"/>
        <v>3.7037037037037033</v>
      </c>
    </row>
    <row r="15" spans="1:19" ht="23.1" customHeight="1">
      <c r="A15" s="172"/>
      <c r="B15" s="172"/>
      <c r="C15" s="13"/>
      <c r="D15" s="14" t="s">
        <v>40</v>
      </c>
      <c r="E15" s="11"/>
      <c r="F15" s="10">
        <f t="shared" si="6"/>
        <v>4</v>
      </c>
      <c r="G15" s="9">
        <v>1</v>
      </c>
      <c r="H15" s="8">
        <f t="shared" si="0"/>
        <v>25</v>
      </c>
      <c r="I15" s="15">
        <v>3</v>
      </c>
      <c r="J15" s="22">
        <f t="shared" si="1"/>
        <v>75</v>
      </c>
      <c r="K15" s="21">
        <f t="shared" si="7"/>
        <v>4</v>
      </c>
      <c r="L15" s="20">
        <f t="shared" si="2"/>
        <v>100</v>
      </c>
      <c r="M15" s="19">
        <v>0</v>
      </c>
      <c r="N15" s="8">
        <f t="shared" si="3"/>
        <v>0</v>
      </c>
      <c r="O15" s="15">
        <v>0</v>
      </c>
      <c r="P15" s="8">
        <f t="shared" si="4"/>
        <v>0</v>
      </c>
      <c r="Q15" s="15">
        <v>0</v>
      </c>
      <c r="R15" s="8">
        <f t="shared" si="5"/>
        <v>0</v>
      </c>
    </row>
    <row r="16" spans="1:19" ht="23.1" customHeight="1">
      <c r="A16" s="172"/>
      <c r="B16" s="172"/>
      <c r="C16" s="13"/>
      <c r="D16" s="14" t="s">
        <v>39</v>
      </c>
      <c r="E16" s="11"/>
      <c r="F16" s="10">
        <f t="shared" si="6"/>
        <v>19</v>
      </c>
      <c r="G16" s="9">
        <v>3</v>
      </c>
      <c r="H16" s="8">
        <f t="shared" si="0"/>
        <v>15.789473684210526</v>
      </c>
      <c r="I16" s="15">
        <v>14</v>
      </c>
      <c r="J16" s="22">
        <f t="shared" si="1"/>
        <v>73.68421052631578</v>
      </c>
      <c r="K16" s="21">
        <f t="shared" si="7"/>
        <v>17</v>
      </c>
      <c r="L16" s="20">
        <f t="shared" si="2"/>
        <v>89.473684210526315</v>
      </c>
      <c r="M16" s="19">
        <v>0</v>
      </c>
      <c r="N16" s="8">
        <f t="shared" si="3"/>
        <v>0</v>
      </c>
      <c r="O16" s="15">
        <v>0</v>
      </c>
      <c r="P16" s="8">
        <f t="shared" si="4"/>
        <v>0</v>
      </c>
      <c r="Q16" s="15">
        <v>2</v>
      </c>
      <c r="R16" s="8">
        <f t="shared" si="5"/>
        <v>10.526315789473683</v>
      </c>
    </row>
    <row r="17" spans="1:18" ht="23.1" customHeight="1">
      <c r="A17" s="172"/>
      <c r="B17" s="172"/>
      <c r="C17" s="13"/>
      <c r="D17" s="14" t="s">
        <v>38</v>
      </c>
      <c r="E17" s="11"/>
      <c r="F17" s="10">
        <f t="shared" si="6"/>
        <v>2</v>
      </c>
      <c r="G17" s="9">
        <v>0</v>
      </c>
      <c r="H17" s="8">
        <f t="shared" si="0"/>
        <v>0</v>
      </c>
      <c r="I17" s="15">
        <v>1</v>
      </c>
      <c r="J17" s="22">
        <f t="shared" si="1"/>
        <v>50</v>
      </c>
      <c r="K17" s="23">
        <f t="shared" si="7"/>
        <v>1</v>
      </c>
      <c r="L17" s="20">
        <f t="shared" si="2"/>
        <v>50</v>
      </c>
      <c r="M17" s="19">
        <v>0</v>
      </c>
      <c r="N17" s="8">
        <f t="shared" si="3"/>
        <v>0</v>
      </c>
      <c r="O17" s="15">
        <v>1</v>
      </c>
      <c r="P17" s="8">
        <f t="shared" si="4"/>
        <v>50</v>
      </c>
      <c r="Q17" s="15">
        <v>0</v>
      </c>
      <c r="R17" s="8">
        <f t="shared" si="5"/>
        <v>0</v>
      </c>
    </row>
    <row r="18" spans="1:18" ht="23.1" customHeight="1">
      <c r="A18" s="172"/>
      <c r="B18" s="172"/>
      <c r="C18" s="13"/>
      <c r="D18" s="14" t="s">
        <v>37</v>
      </c>
      <c r="E18" s="11"/>
      <c r="F18" s="10">
        <f t="shared" si="6"/>
        <v>5</v>
      </c>
      <c r="G18" s="9">
        <v>1</v>
      </c>
      <c r="H18" s="8">
        <f t="shared" si="0"/>
        <v>20</v>
      </c>
      <c r="I18" s="15">
        <v>4</v>
      </c>
      <c r="J18" s="22">
        <f t="shared" si="1"/>
        <v>80</v>
      </c>
      <c r="K18" s="21">
        <f t="shared" si="7"/>
        <v>5</v>
      </c>
      <c r="L18" s="20">
        <f t="shared" si="2"/>
        <v>100</v>
      </c>
      <c r="M18" s="19">
        <v>0</v>
      </c>
      <c r="N18" s="8">
        <f t="shared" si="3"/>
        <v>0</v>
      </c>
      <c r="O18" s="15">
        <v>0</v>
      </c>
      <c r="P18" s="8">
        <f t="shared" si="4"/>
        <v>0</v>
      </c>
      <c r="Q18" s="15">
        <v>0</v>
      </c>
      <c r="R18" s="8">
        <f t="shared" si="5"/>
        <v>0</v>
      </c>
    </row>
    <row r="19" spans="1:18" ht="23.1" customHeight="1">
      <c r="A19" s="172"/>
      <c r="B19" s="172"/>
      <c r="C19" s="13"/>
      <c r="D19" s="14" t="s">
        <v>36</v>
      </c>
      <c r="E19" s="11"/>
      <c r="F19" s="10">
        <f t="shared" si="6"/>
        <v>1</v>
      </c>
      <c r="G19" s="9">
        <v>0</v>
      </c>
      <c r="H19" s="8">
        <f t="shared" si="0"/>
        <v>0</v>
      </c>
      <c r="I19" s="15">
        <v>1</v>
      </c>
      <c r="J19" s="22">
        <f t="shared" si="1"/>
        <v>100</v>
      </c>
      <c r="K19" s="21">
        <f t="shared" si="7"/>
        <v>1</v>
      </c>
      <c r="L19" s="20">
        <f t="shared" si="2"/>
        <v>100</v>
      </c>
      <c r="M19" s="19">
        <v>0</v>
      </c>
      <c r="N19" s="8">
        <f t="shared" si="3"/>
        <v>0</v>
      </c>
      <c r="O19" s="15">
        <v>0</v>
      </c>
      <c r="P19" s="8">
        <f t="shared" si="4"/>
        <v>0</v>
      </c>
      <c r="Q19" s="15">
        <v>0</v>
      </c>
      <c r="R19" s="8">
        <f t="shared" si="5"/>
        <v>0</v>
      </c>
    </row>
    <row r="20" spans="1:18" ht="23.1" customHeight="1">
      <c r="A20" s="172"/>
      <c r="B20" s="172"/>
      <c r="C20" s="13"/>
      <c r="D20" s="14" t="s">
        <v>35</v>
      </c>
      <c r="E20" s="11"/>
      <c r="F20" s="10">
        <f t="shared" si="6"/>
        <v>5</v>
      </c>
      <c r="G20" s="9">
        <v>2</v>
      </c>
      <c r="H20" s="8">
        <f t="shared" si="0"/>
        <v>40</v>
      </c>
      <c r="I20" s="15">
        <v>2</v>
      </c>
      <c r="J20" s="22">
        <f t="shared" si="1"/>
        <v>40</v>
      </c>
      <c r="K20" s="21">
        <f t="shared" si="7"/>
        <v>4</v>
      </c>
      <c r="L20" s="20">
        <f t="shared" si="2"/>
        <v>80</v>
      </c>
      <c r="M20" s="19">
        <v>0</v>
      </c>
      <c r="N20" s="8">
        <f t="shared" si="3"/>
        <v>0</v>
      </c>
      <c r="O20" s="15">
        <v>0</v>
      </c>
      <c r="P20" s="8">
        <f t="shared" si="4"/>
        <v>0</v>
      </c>
      <c r="Q20" s="15">
        <v>1</v>
      </c>
      <c r="R20" s="8">
        <f t="shared" si="5"/>
        <v>20</v>
      </c>
    </row>
    <row r="21" spans="1:18" ht="23.1" customHeight="1">
      <c r="A21" s="172"/>
      <c r="B21" s="172"/>
      <c r="C21" s="13"/>
      <c r="D21" s="14" t="s">
        <v>34</v>
      </c>
      <c r="E21" s="11"/>
      <c r="F21" s="10">
        <f t="shared" si="6"/>
        <v>11</v>
      </c>
      <c r="G21" s="9">
        <v>3</v>
      </c>
      <c r="H21" s="8">
        <f t="shared" si="0"/>
        <v>27.27272727272727</v>
      </c>
      <c r="I21" s="15">
        <v>8</v>
      </c>
      <c r="J21" s="22">
        <f t="shared" si="1"/>
        <v>72.727272727272734</v>
      </c>
      <c r="K21" s="21">
        <f t="shared" si="7"/>
        <v>11</v>
      </c>
      <c r="L21" s="20">
        <f t="shared" si="2"/>
        <v>100</v>
      </c>
      <c r="M21" s="19">
        <v>0</v>
      </c>
      <c r="N21" s="8">
        <f t="shared" si="3"/>
        <v>0</v>
      </c>
      <c r="O21" s="15">
        <v>0</v>
      </c>
      <c r="P21" s="8">
        <f t="shared" si="4"/>
        <v>0</v>
      </c>
      <c r="Q21" s="15">
        <v>0</v>
      </c>
      <c r="R21" s="8">
        <f t="shared" si="5"/>
        <v>0</v>
      </c>
    </row>
    <row r="22" spans="1:18" ht="23.1" customHeight="1">
      <c r="A22" s="172"/>
      <c r="B22" s="172"/>
      <c r="C22" s="13"/>
      <c r="D22" s="14" t="s">
        <v>33</v>
      </c>
      <c r="E22" s="11"/>
      <c r="F22" s="10">
        <f t="shared" si="6"/>
        <v>1</v>
      </c>
      <c r="G22" s="9">
        <v>0</v>
      </c>
      <c r="H22" s="8">
        <f t="shared" si="0"/>
        <v>0</v>
      </c>
      <c r="I22" s="15">
        <v>1</v>
      </c>
      <c r="J22" s="22">
        <f t="shared" si="1"/>
        <v>100</v>
      </c>
      <c r="K22" s="21">
        <f t="shared" si="7"/>
        <v>1</v>
      </c>
      <c r="L22" s="20">
        <f t="shared" si="2"/>
        <v>100</v>
      </c>
      <c r="M22" s="19">
        <v>0</v>
      </c>
      <c r="N22" s="8">
        <f t="shared" si="3"/>
        <v>0</v>
      </c>
      <c r="O22" s="15">
        <v>0</v>
      </c>
      <c r="P22" s="8">
        <f t="shared" si="4"/>
        <v>0</v>
      </c>
      <c r="Q22" s="15">
        <v>0</v>
      </c>
      <c r="R22" s="8">
        <f t="shared" si="5"/>
        <v>0</v>
      </c>
    </row>
    <row r="23" spans="1:18" ht="23.1" customHeight="1">
      <c r="A23" s="172"/>
      <c r="B23" s="172"/>
      <c r="C23" s="13"/>
      <c r="D23" s="14" t="s">
        <v>32</v>
      </c>
      <c r="E23" s="11"/>
      <c r="F23" s="10">
        <f t="shared" si="6"/>
        <v>8</v>
      </c>
      <c r="G23" s="9">
        <v>1</v>
      </c>
      <c r="H23" s="8">
        <f t="shared" si="0"/>
        <v>12.5</v>
      </c>
      <c r="I23" s="15">
        <v>7</v>
      </c>
      <c r="J23" s="22">
        <f t="shared" si="1"/>
        <v>87.5</v>
      </c>
      <c r="K23" s="21">
        <f t="shared" si="7"/>
        <v>8</v>
      </c>
      <c r="L23" s="20">
        <f t="shared" si="2"/>
        <v>100</v>
      </c>
      <c r="M23" s="19">
        <v>0</v>
      </c>
      <c r="N23" s="8">
        <f t="shared" si="3"/>
        <v>0</v>
      </c>
      <c r="O23" s="15">
        <v>0</v>
      </c>
      <c r="P23" s="8">
        <f t="shared" si="4"/>
        <v>0</v>
      </c>
      <c r="Q23" s="15">
        <v>0</v>
      </c>
      <c r="R23" s="8">
        <f t="shared" si="5"/>
        <v>0</v>
      </c>
    </row>
    <row r="24" spans="1:18" ht="23.1" customHeight="1">
      <c r="A24" s="172"/>
      <c r="B24" s="172"/>
      <c r="C24" s="13"/>
      <c r="D24" s="14" t="s">
        <v>31</v>
      </c>
      <c r="E24" s="11"/>
      <c r="F24" s="10">
        <f t="shared" si="6"/>
        <v>1</v>
      </c>
      <c r="G24" s="33">
        <v>0</v>
      </c>
      <c r="H24" s="8">
        <f t="shared" si="0"/>
        <v>0</v>
      </c>
      <c r="I24" s="34">
        <v>1</v>
      </c>
      <c r="J24" s="22">
        <f t="shared" si="1"/>
        <v>100</v>
      </c>
      <c r="K24" s="21">
        <f t="shared" si="7"/>
        <v>1</v>
      </c>
      <c r="L24" s="20">
        <f t="shared" si="2"/>
        <v>100</v>
      </c>
      <c r="M24" s="87">
        <v>0</v>
      </c>
      <c r="N24" s="8">
        <f t="shared" si="3"/>
        <v>0</v>
      </c>
      <c r="O24" s="34">
        <v>0</v>
      </c>
      <c r="P24" s="8">
        <f t="shared" si="4"/>
        <v>0</v>
      </c>
      <c r="Q24" s="34">
        <v>0</v>
      </c>
      <c r="R24" s="8">
        <f t="shared" si="5"/>
        <v>0</v>
      </c>
    </row>
    <row r="25" spans="1:18" ht="23.1" customHeight="1">
      <c r="A25" s="172"/>
      <c r="B25" s="172"/>
      <c r="C25" s="13"/>
      <c r="D25" s="12" t="s">
        <v>30</v>
      </c>
      <c r="E25" s="11"/>
      <c r="F25" s="10">
        <f t="shared" si="6"/>
        <v>2</v>
      </c>
      <c r="G25" s="9">
        <v>0</v>
      </c>
      <c r="H25" s="8">
        <f t="shared" si="0"/>
        <v>0</v>
      </c>
      <c r="I25" s="15">
        <v>2</v>
      </c>
      <c r="J25" s="22">
        <f t="shared" si="1"/>
        <v>100</v>
      </c>
      <c r="K25" s="21">
        <f t="shared" si="7"/>
        <v>2</v>
      </c>
      <c r="L25" s="20">
        <f t="shared" si="2"/>
        <v>100</v>
      </c>
      <c r="M25" s="19">
        <v>0</v>
      </c>
      <c r="N25" s="8">
        <f t="shared" si="3"/>
        <v>0</v>
      </c>
      <c r="O25" s="15">
        <v>0</v>
      </c>
      <c r="P25" s="8">
        <f t="shared" si="4"/>
        <v>0</v>
      </c>
      <c r="Q25" s="15">
        <v>0</v>
      </c>
      <c r="R25" s="8">
        <f t="shared" si="5"/>
        <v>0</v>
      </c>
    </row>
    <row r="26" spans="1:18" ht="23.1" customHeight="1">
      <c r="A26" s="172"/>
      <c r="B26" s="172"/>
      <c r="C26" s="13"/>
      <c r="D26" s="111" t="s">
        <v>29</v>
      </c>
      <c r="E26" s="112"/>
      <c r="F26" s="31">
        <f t="shared" si="6"/>
        <v>6</v>
      </c>
      <c r="G26" s="30">
        <v>1</v>
      </c>
      <c r="H26" s="113">
        <f t="shared" si="0"/>
        <v>16.666666666666664</v>
      </c>
      <c r="I26" s="29">
        <v>5</v>
      </c>
      <c r="J26" s="22">
        <f t="shared" si="1"/>
        <v>83.333333333333343</v>
      </c>
      <c r="K26" s="21">
        <f t="shared" si="7"/>
        <v>6</v>
      </c>
      <c r="L26" s="20">
        <f t="shared" si="2"/>
        <v>100</v>
      </c>
      <c r="M26" s="19">
        <v>0</v>
      </c>
      <c r="N26" s="8">
        <f t="shared" si="3"/>
        <v>0</v>
      </c>
      <c r="O26" s="15">
        <v>0</v>
      </c>
      <c r="P26" s="8">
        <f t="shared" si="4"/>
        <v>0</v>
      </c>
      <c r="Q26" s="15">
        <v>0</v>
      </c>
      <c r="R26" s="8">
        <f t="shared" si="5"/>
        <v>0</v>
      </c>
    </row>
    <row r="27" spans="1:18" ht="23.1" customHeight="1">
      <c r="A27" s="172"/>
      <c r="B27" s="172"/>
      <c r="C27" s="13"/>
      <c r="D27" s="111" t="s">
        <v>28</v>
      </c>
      <c r="E27" s="112"/>
      <c r="F27" s="31">
        <f t="shared" si="6"/>
        <v>3</v>
      </c>
      <c r="G27" s="30">
        <v>1</v>
      </c>
      <c r="H27" s="113">
        <f t="shared" si="0"/>
        <v>33.333333333333329</v>
      </c>
      <c r="I27" s="29">
        <v>2</v>
      </c>
      <c r="J27" s="22">
        <f t="shared" si="1"/>
        <v>66.666666666666657</v>
      </c>
      <c r="K27" s="21">
        <f t="shared" si="7"/>
        <v>3</v>
      </c>
      <c r="L27" s="20">
        <f t="shared" si="2"/>
        <v>100</v>
      </c>
      <c r="M27" s="19">
        <v>0</v>
      </c>
      <c r="N27" s="8">
        <f t="shared" si="3"/>
        <v>0</v>
      </c>
      <c r="O27" s="15">
        <v>0</v>
      </c>
      <c r="P27" s="8">
        <f t="shared" si="4"/>
        <v>0</v>
      </c>
      <c r="Q27" s="15">
        <v>0</v>
      </c>
      <c r="R27" s="8">
        <f t="shared" si="5"/>
        <v>0</v>
      </c>
    </row>
    <row r="28" spans="1:18" ht="23.1" customHeight="1">
      <c r="A28" s="172"/>
      <c r="B28" s="172"/>
      <c r="C28" s="13"/>
      <c r="D28" s="14" t="s">
        <v>27</v>
      </c>
      <c r="E28" s="11"/>
      <c r="F28" s="10">
        <f t="shared" si="6"/>
        <v>4</v>
      </c>
      <c r="G28" s="9">
        <v>1</v>
      </c>
      <c r="H28" s="8">
        <f t="shared" si="0"/>
        <v>25</v>
      </c>
      <c r="I28" s="15">
        <v>3</v>
      </c>
      <c r="J28" s="22">
        <f t="shared" si="1"/>
        <v>75</v>
      </c>
      <c r="K28" s="21">
        <f t="shared" si="7"/>
        <v>4</v>
      </c>
      <c r="L28" s="20">
        <f t="shared" si="2"/>
        <v>100</v>
      </c>
      <c r="M28" s="19">
        <v>0</v>
      </c>
      <c r="N28" s="8">
        <f t="shared" si="3"/>
        <v>0</v>
      </c>
      <c r="O28" s="15">
        <v>0</v>
      </c>
      <c r="P28" s="8">
        <f t="shared" si="4"/>
        <v>0</v>
      </c>
      <c r="Q28" s="15">
        <v>0</v>
      </c>
      <c r="R28" s="8">
        <f t="shared" si="5"/>
        <v>0</v>
      </c>
    </row>
    <row r="29" spans="1:18" ht="23.1" customHeight="1">
      <c r="A29" s="172"/>
      <c r="B29" s="172"/>
      <c r="C29" s="13"/>
      <c r="D29" s="14" t="s">
        <v>26</v>
      </c>
      <c r="E29" s="11"/>
      <c r="F29" s="10">
        <f t="shared" si="6"/>
        <v>15</v>
      </c>
      <c r="G29" s="9">
        <v>3</v>
      </c>
      <c r="H29" s="8">
        <f t="shared" si="0"/>
        <v>20</v>
      </c>
      <c r="I29" s="15">
        <v>11</v>
      </c>
      <c r="J29" s="22">
        <f t="shared" si="1"/>
        <v>73.333333333333329</v>
      </c>
      <c r="K29" s="21">
        <f t="shared" si="7"/>
        <v>14</v>
      </c>
      <c r="L29" s="20">
        <f t="shared" si="2"/>
        <v>93.333333333333329</v>
      </c>
      <c r="M29" s="19">
        <v>0</v>
      </c>
      <c r="N29" s="8">
        <f t="shared" si="3"/>
        <v>0</v>
      </c>
      <c r="O29" s="15">
        <v>0</v>
      </c>
      <c r="P29" s="8">
        <f t="shared" si="4"/>
        <v>0</v>
      </c>
      <c r="Q29" s="15">
        <v>1</v>
      </c>
      <c r="R29" s="8">
        <f t="shared" si="5"/>
        <v>6.666666666666667</v>
      </c>
    </row>
    <row r="30" spans="1:18" ht="23.1" customHeight="1">
      <c r="A30" s="172"/>
      <c r="B30" s="172"/>
      <c r="C30" s="13"/>
      <c r="D30" s="14" t="s">
        <v>25</v>
      </c>
      <c r="E30" s="11"/>
      <c r="F30" s="10">
        <f t="shared" si="6"/>
        <v>5</v>
      </c>
      <c r="G30" s="9">
        <v>0</v>
      </c>
      <c r="H30" s="8">
        <f t="shared" si="0"/>
        <v>0</v>
      </c>
      <c r="I30" s="15">
        <v>5</v>
      </c>
      <c r="J30" s="22">
        <f t="shared" si="1"/>
        <v>100</v>
      </c>
      <c r="K30" s="21">
        <f t="shared" si="7"/>
        <v>5</v>
      </c>
      <c r="L30" s="20">
        <f t="shared" si="2"/>
        <v>100</v>
      </c>
      <c r="M30" s="19">
        <v>0</v>
      </c>
      <c r="N30" s="8">
        <f t="shared" si="3"/>
        <v>0</v>
      </c>
      <c r="O30" s="15">
        <v>0</v>
      </c>
      <c r="P30" s="8">
        <f t="shared" si="4"/>
        <v>0</v>
      </c>
      <c r="Q30" s="15">
        <v>0</v>
      </c>
      <c r="R30" s="8">
        <f t="shared" si="5"/>
        <v>0</v>
      </c>
    </row>
    <row r="31" spans="1:18" ht="23.1" customHeight="1">
      <c r="A31" s="172"/>
      <c r="B31" s="172"/>
      <c r="C31" s="13"/>
      <c r="D31" s="14" t="s">
        <v>24</v>
      </c>
      <c r="E31" s="11"/>
      <c r="F31" s="10">
        <f t="shared" si="6"/>
        <v>30</v>
      </c>
      <c r="G31" s="9">
        <v>5</v>
      </c>
      <c r="H31" s="8">
        <f t="shared" si="0"/>
        <v>16.666666666666664</v>
      </c>
      <c r="I31" s="15">
        <v>24</v>
      </c>
      <c r="J31" s="22">
        <f t="shared" si="1"/>
        <v>80</v>
      </c>
      <c r="K31" s="21">
        <f t="shared" si="7"/>
        <v>29</v>
      </c>
      <c r="L31" s="20">
        <f t="shared" si="2"/>
        <v>96.666666666666671</v>
      </c>
      <c r="M31" s="19">
        <v>0</v>
      </c>
      <c r="N31" s="8">
        <f t="shared" si="3"/>
        <v>0</v>
      </c>
      <c r="O31" s="15">
        <v>0</v>
      </c>
      <c r="P31" s="8">
        <f t="shared" si="4"/>
        <v>0</v>
      </c>
      <c r="Q31" s="15">
        <v>1</v>
      </c>
      <c r="R31" s="8">
        <f t="shared" si="5"/>
        <v>3.3333333333333335</v>
      </c>
    </row>
    <row r="32" spans="1:18" ht="23.1" customHeight="1">
      <c r="A32" s="172"/>
      <c r="B32" s="172"/>
      <c r="C32" s="13"/>
      <c r="D32" s="14" t="s">
        <v>23</v>
      </c>
      <c r="E32" s="11"/>
      <c r="F32" s="10">
        <f t="shared" si="6"/>
        <v>10</v>
      </c>
      <c r="G32" s="9">
        <v>1</v>
      </c>
      <c r="H32" s="8">
        <f t="shared" si="0"/>
        <v>10</v>
      </c>
      <c r="I32" s="15">
        <v>8</v>
      </c>
      <c r="J32" s="22">
        <f t="shared" si="1"/>
        <v>80</v>
      </c>
      <c r="K32" s="21">
        <f t="shared" si="7"/>
        <v>9</v>
      </c>
      <c r="L32" s="20">
        <f t="shared" si="2"/>
        <v>90</v>
      </c>
      <c r="M32" s="19">
        <v>0</v>
      </c>
      <c r="N32" s="8">
        <f t="shared" si="3"/>
        <v>0</v>
      </c>
      <c r="O32" s="15">
        <v>1</v>
      </c>
      <c r="P32" s="8">
        <f t="shared" si="4"/>
        <v>10</v>
      </c>
      <c r="Q32" s="15">
        <v>0</v>
      </c>
      <c r="R32" s="8">
        <f t="shared" si="5"/>
        <v>0</v>
      </c>
    </row>
    <row r="33" spans="1:18" ht="24" customHeight="1">
      <c r="A33" s="172"/>
      <c r="B33" s="172"/>
      <c r="C33" s="13"/>
      <c r="D33" s="14" t="s">
        <v>22</v>
      </c>
      <c r="E33" s="11"/>
      <c r="F33" s="10">
        <f t="shared" si="6"/>
        <v>28</v>
      </c>
      <c r="G33" s="9">
        <v>8</v>
      </c>
      <c r="H33" s="8">
        <f t="shared" si="0"/>
        <v>28.571428571428569</v>
      </c>
      <c r="I33" s="15">
        <v>20</v>
      </c>
      <c r="J33" s="22">
        <f t="shared" si="1"/>
        <v>71.428571428571431</v>
      </c>
      <c r="K33" s="21">
        <f t="shared" si="7"/>
        <v>28</v>
      </c>
      <c r="L33" s="20">
        <f t="shared" si="2"/>
        <v>100</v>
      </c>
      <c r="M33" s="19">
        <v>0</v>
      </c>
      <c r="N33" s="8">
        <f t="shared" si="3"/>
        <v>0</v>
      </c>
      <c r="O33" s="15">
        <v>0</v>
      </c>
      <c r="P33" s="8">
        <f t="shared" si="4"/>
        <v>0</v>
      </c>
      <c r="Q33" s="15">
        <v>0</v>
      </c>
      <c r="R33" s="8">
        <f t="shared" si="5"/>
        <v>0</v>
      </c>
    </row>
    <row r="34" spans="1:18" ht="23.1" customHeight="1">
      <c r="A34" s="172"/>
      <c r="B34" s="172"/>
      <c r="C34" s="13"/>
      <c r="D34" s="14" t="s">
        <v>21</v>
      </c>
      <c r="E34" s="11"/>
      <c r="F34" s="10">
        <f t="shared" si="6"/>
        <v>13</v>
      </c>
      <c r="G34" s="9">
        <v>5</v>
      </c>
      <c r="H34" s="8">
        <f t="shared" si="0"/>
        <v>38.461538461538467</v>
      </c>
      <c r="I34" s="15">
        <v>8</v>
      </c>
      <c r="J34" s="22">
        <f t="shared" si="1"/>
        <v>61.53846153846154</v>
      </c>
      <c r="K34" s="21">
        <f t="shared" si="7"/>
        <v>13</v>
      </c>
      <c r="L34" s="20">
        <f t="shared" si="2"/>
        <v>100</v>
      </c>
      <c r="M34" s="19">
        <v>0</v>
      </c>
      <c r="N34" s="8">
        <f t="shared" si="3"/>
        <v>0</v>
      </c>
      <c r="O34" s="15">
        <v>0</v>
      </c>
      <c r="P34" s="8">
        <f t="shared" si="4"/>
        <v>0</v>
      </c>
      <c r="Q34" s="15">
        <v>0</v>
      </c>
      <c r="R34" s="8">
        <f t="shared" si="5"/>
        <v>0</v>
      </c>
    </row>
    <row r="35" spans="1:18" ht="23.1" customHeight="1">
      <c r="A35" s="172"/>
      <c r="B35" s="172"/>
      <c r="C35" s="13"/>
      <c r="D35" s="14" t="s">
        <v>20</v>
      </c>
      <c r="E35" s="11"/>
      <c r="F35" s="10">
        <f t="shared" si="6"/>
        <v>8</v>
      </c>
      <c r="G35" s="9">
        <v>1</v>
      </c>
      <c r="H35" s="8">
        <f t="shared" si="0"/>
        <v>12.5</v>
      </c>
      <c r="I35" s="15">
        <v>7</v>
      </c>
      <c r="J35" s="22">
        <f t="shared" si="1"/>
        <v>87.5</v>
      </c>
      <c r="K35" s="21">
        <f t="shared" si="7"/>
        <v>8</v>
      </c>
      <c r="L35" s="20">
        <f t="shared" si="2"/>
        <v>100</v>
      </c>
      <c r="M35" s="19">
        <v>0</v>
      </c>
      <c r="N35" s="8">
        <f t="shared" si="3"/>
        <v>0</v>
      </c>
      <c r="O35" s="15">
        <v>0</v>
      </c>
      <c r="P35" s="8">
        <f t="shared" si="4"/>
        <v>0</v>
      </c>
      <c r="Q35" s="15">
        <v>0</v>
      </c>
      <c r="R35" s="8">
        <f t="shared" si="5"/>
        <v>0</v>
      </c>
    </row>
    <row r="36" spans="1:18" ht="23.1" customHeight="1">
      <c r="A36" s="172"/>
      <c r="B36" s="172"/>
      <c r="C36" s="13"/>
      <c r="D36" s="14" t="s">
        <v>19</v>
      </c>
      <c r="E36" s="11"/>
      <c r="F36" s="10">
        <f t="shared" si="6"/>
        <v>15</v>
      </c>
      <c r="G36" s="9">
        <v>1</v>
      </c>
      <c r="H36" s="8">
        <f t="shared" si="0"/>
        <v>6.666666666666667</v>
      </c>
      <c r="I36" s="15">
        <v>14</v>
      </c>
      <c r="J36" s="22">
        <f t="shared" si="1"/>
        <v>93.333333333333329</v>
      </c>
      <c r="K36" s="21">
        <f t="shared" si="7"/>
        <v>15</v>
      </c>
      <c r="L36" s="20">
        <f t="shared" si="2"/>
        <v>100</v>
      </c>
      <c r="M36" s="19">
        <v>0</v>
      </c>
      <c r="N36" s="8">
        <f t="shared" si="3"/>
        <v>0</v>
      </c>
      <c r="O36" s="15">
        <v>0</v>
      </c>
      <c r="P36" s="8">
        <f t="shared" si="4"/>
        <v>0</v>
      </c>
      <c r="Q36" s="15">
        <v>0</v>
      </c>
      <c r="R36" s="8">
        <f t="shared" si="5"/>
        <v>0</v>
      </c>
    </row>
    <row r="37" spans="1:18" ht="23.1" customHeight="1">
      <c r="A37" s="172"/>
      <c r="B37" s="173"/>
      <c r="C37" s="13"/>
      <c r="D37" s="14" t="s">
        <v>18</v>
      </c>
      <c r="E37" s="11"/>
      <c r="F37" s="10">
        <f t="shared" si="6"/>
        <v>5</v>
      </c>
      <c r="G37" s="9">
        <v>1</v>
      </c>
      <c r="H37" s="8">
        <f t="shared" si="0"/>
        <v>20</v>
      </c>
      <c r="I37" s="15">
        <v>4</v>
      </c>
      <c r="J37" s="22">
        <f t="shared" si="1"/>
        <v>80</v>
      </c>
      <c r="K37" s="21">
        <f t="shared" si="7"/>
        <v>5</v>
      </c>
      <c r="L37" s="20">
        <f t="shared" si="2"/>
        <v>100</v>
      </c>
      <c r="M37" s="19">
        <v>0</v>
      </c>
      <c r="N37" s="8">
        <f t="shared" si="3"/>
        <v>0</v>
      </c>
      <c r="O37" s="15">
        <v>0</v>
      </c>
      <c r="P37" s="8">
        <f t="shared" si="4"/>
        <v>0</v>
      </c>
      <c r="Q37" s="15">
        <v>0</v>
      </c>
      <c r="R37" s="8">
        <f t="shared" si="5"/>
        <v>0</v>
      </c>
    </row>
    <row r="38" spans="1:18" ht="23.1" customHeight="1">
      <c r="A38" s="172"/>
      <c r="B38" s="171" t="s">
        <v>17</v>
      </c>
      <c r="C38" s="13"/>
      <c r="D38" s="14" t="s">
        <v>16</v>
      </c>
      <c r="E38" s="11"/>
      <c r="F38" s="10">
        <f t="shared" si="6"/>
        <v>669</v>
      </c>
      <c r="G38" s="9">
        <f>SUM(G39:G53)</f>
        <v>133</v>
      </c>
      <c r="H38" s="8">
        <f t="shared" si="0"/>
        <v>19.880418535127056</v>
      </c>
      <c r="I38" s="9">
        <f>SUM(I39:I53)</f>
        <v>482</v>
      </c>
      <c r="J38" s="22">
        <f t="shared" si="1"/>
        <v>72.04783258594918</v>
      </c>
      <c r="K38" s="21">
        <f t="shared" si="7"/>
        <v>615</v>
      </c>
      <c r="L38" s="20">
        <f t="shared" si="2"/>
        <v>91.928251121076229</v>
      </c>
      <c r="M38" s="9">
        <f>SUM(M39:M53)</f>
        <v>12</v>
      </c>
      <c r="N38" s="8">
        <f t="shared" si="3"/>
        <v>1.7937219730941705</v>
      </c>
      <c r="O38" s="9">
        <f>SUM(O39:O53)</f>
        <v>12</v>
      </c>
      <c r="P38" s="8">
        <f t="shared" si="4"/>
        <v>1.7937219730941705</v>
      </c>
      <c r="Q38" s="9">
        <f>SUM(Q39:Q53)</f>
        <v>30</v>
      </c>
      <c r="R38" s="8">
        <f t="shared" si="5"/>
        <v>4.4843049327354256</v>
      </c>
    </row>
    <row r="39" spans="1:18" ht="23.1" customHeight="1">
      <c r="A39" s="172"/>
      <c r="B39" s="172"/>
      <c r="C39" s="13"/>
      <c r="D39" s="14" t="s">
        <v>15</v>
      </c>
      <c r="E39" s="11"/>
      <c r="F39" s="10">
        <f t="shared" si="6"/>
        <v>6</v>
      </c>
      <c r="G39" s="9">
        <v>1</v>
      </c>
      <c r="H39" s="8">
        <f t="shared" si="0"/>
        <v>16.666666666666664</v>
      </c>
      <c r="I39" s="15">
        <v>4</v>
      </c>
      <c r="J39" s="22">
        <f t="shared" si="1"/>
        <v>66.666666666666657</v>
      </c>
      <c r="K39" s="21">
        <f t="shared" si="7"/>
        <v>5</v>
      </c>
      <c r="L39" s="20">
        <f t="shared" si="2"/>
        <v>83.333333333333343</v>
      </c>
      <c r="M39" s="19">
        <v>0</v>
      </c>
      <c r="N39" s="8">
        <f t="shared" si="3"/>
        <v>0</v>
      </c>
      <c r="O39" s="15">
        <v>0</v>
      </c>
      <c r="P39" s="8">
        <f t="shared" si="4"/>
        <v>0</v>
      </c>
      <c r="Q39" s="15">
        <v>1</v>
      </c>
      <c r="R39" s="8">
        <f t="shared" si="5"/>
        <v>16.666666666666664</v>
      </c>
    </row>
    <row r="40" spans="1:18" ht="23.1" customHeight="1">
      <c r="A40" s="172"/>
      <c r="B40" s="172"/>
      <c r="C40" s="13"/>
      <c r="D40" s="14" t="s">
        <v>14</v>
      </c>
      <c r="E40" s="11"/>
      <c r="F40" s="10">
        <f t="shared" si="6"/>
        <v>82</v>
      </c>
      <c r="G40" s="9">
        <v>15</v>
      </c>
      <c r="H40" s="8">
        <f t="shared" si="0"/>
        <v>18.292682926829269</v>
      </c>
      <c r="I40" s="15">
        <v>51</v>
      </c>
      <c r="J40" s="22">
        <f t="shared" si="1"/>
        <v>62.195121951219512</v>
      </c>
      <c r="K40" s="21">
        <f t="shared" si="7"/>
        <v>66</v>
      </c>
      <c r="L40" s="20">
        <f t="shared" si="2"/>
        <v>80.487804878048792</v>
      </c>
      <c r="M40" s="19">
        <v>4</v>
      </c>
      <c r="N40" s="8">
        <f t="shared" si="3"/>
        <v>4.8780487804878048</v>
      </c>
      <c r="O40" s="15">
        <v>1</v>
      </c>
      <c r="P40" s="8">
        <f t="shared" si="4"/>
        <v>1.2195121951219512</v>
      </c>
      <c r="Q40" s="15">
        <v>11</v>
      </c>
      <c r="R40" s="8">
        <f t="shared" si="5"/>
        <v>13.414634146341465</v>
      </c>
    </row>
    <row r="41" spans="1:18" ht="23.1" customHeight="1">
      <c r="A41" s="172"/>
      <c r="B41" s="172"/>
      <c r="C41" s="13"/>
      <c r="D41" s="14" t="s">
        <v>13</v>
      </c>
      <c r="E41" s="11"/>
      <c r="F41" s="10">
        <f t="shared" si="6"/>
        <v>23</v>
      </c>
      <c r="G41" s="9">
        <v>4</v>
      </c>
      <c r="H41" s="8">
        <f t="shared" si="0"/>
        <v>17.391304347826086</v>
      </c>
      <c r="I41" s="15">
        <v>19</v>
      </c>
      <c r="J41" s="22">
        <f t="shared" si="1"/>
        <v>82.608695652173907</v>
      </c>
      <c r="K41" s="21">
        <f t="shared" si="7"/>
        <v>23</v>
      </c>
      <c r="L41" s="20">
        <f t="shared" si="2"/>
        <v>100</v>
      </c>
      <c r="M41" s="19">
        <v>0</v>
      </c>
      <c r="N41" s="8">
        <f t="shared" si="3"/>
        <v>0</v>
      </c>
      <c r="O41" s="15">
        <v>0</v>
      </c>
      <c r="P41" s="8">
        <f t="shared" si="4"/>
        <v>0</v>
      </c>
      <c r="Q41" s="15">
        <v>0</v>
      </c>
      <c r="R41" s="8">
        <f t="shared" si="5"/>
        <v>0</v>
      </c>
    </row>
    <row r="42" spans="1:18" ht="23.1" customHeight="1">
      <c r="A42" s="172"/>
      <c r="B42" s="172"/>
      <c r="C42" s="13"/>
      <c r="D42" s="14" t="s">
        <v>12</v>
      </c>
      <c r="E42" s="11"/>
      <c r="F42" s="10">
        <f t="shared" si="6"/>
        <v>8</v>
      </c>
      <c r="G42" s="9">
        <v>1</v>
      </c>
      <c r="H42" s="8">
        <f t="shared" si="0"/>
        <v>12.5</v>
      </c>
      <c r="I42" s="15">
        <v>7</v>
      </c>
      <c r="J42" s="22">
        <f t="shared" si="1"/>
        <v>87.5</v>
      </c>
      <c r="K42" s="21">
        <f t="shared" si="7"/>
        <v>8</v>
      </c>
      <c r="L42" s="20">
        <f t="shared" si="2"/>
        <v>100</v>
      </c>
      <c r="M42" s="19">
        <v>0</v>
      </c>
      <c r="N42" s="8">
        <f t="shared" si="3"/>
        <v>0</v>
      </c>
      <c r="O42" s="15">
        <v>0</v>
      </c>
      <c r="P42" s="8">
        <f t="shared" si="4"/>
        <v>0</v>
      </c>
      <c r="Q42" s="15">
        <v>0</v>
      </c>
      <c r="R42" s="8">
        <f t="shared" si="5"/>
        <v>0</v>
      </c>
    </row>
    <row r="43" spans="1:18" ht="23.1" customHeight="1">
      <c r="A43" s="172"/>
      <c r="B43" s="172"/>
      <c r="C43" s="13"/>
      <c r="D43" s="14" t="s">
        <v>11</v>
      </c>
      <c r="E43" s="11"/>
      <c r="F43" s="10">
        <f t="shared" si="6"/>
        <v>33</v>
      </c>
      <c r="G43" s="9">
        <v>4</v>
      </c>
      <c r="H43" s="8">
        <f t="shared" si="0"/>
        <v>12.121212121212121</v>
      </c>
      <c r="I43" s="15">
        <v>25</v>
      </c>
      <c r="J43" s="22">
        <f t="shared" si="1"/>
        <v>75.757575757575751</v>
      </c>
      <c r="K43" s="21">
        <f t="shared" si="7"/>
        <v>29</v>
      </c>
      <c r="L43" s="20">
        <f t="shared" si="2"/>
        <v>87.878787878787875</v>
      </c>
      <c r="M43" s="19">
        <v>1</v>
      </c>
      <c r="N43" s="8">
        <f t="shared" si="3"/>
        <v>3.0303030303030303</v>
      </c>
      <c r="O43" s="15">
        <v>0</v>
      </c>
      <c r="P43" s="8">
        <f t="shared" si="4"/>
        <v>0</v>
      </c>
      <c r="Q43" s="15">
        <v>3</v>
      </c>
      <c r="R43" s="8">
        <f t="shared" si="5"/>
        <v>9.0909090909090917</v>
      </c>
    </row>
    <row r="44" spans="1:18" ht="23.1" customHeight="1">
      <c r="A44" s="172"/>
      <c r="B44" s="172"/>
      <c r="C44" s="13"/>
      <c r="D44" s="14" t="s">
        <v>10</v>
      </c>
      <c r="E44" s="11"/>
      <c r="F44" s="10">
        <f t="shared" si="6"/>
        <v>178</v>
      </c>
      <c r="G44" s="9">
        <v>36</v>
      </c>
      <c r="H44" s="8">
        <f t="shared" si="0"/>
        <v>20.224719101123593</v>
      </c>
      <c r="I44" s="15">
        <v>128</v>
      </c>
      <c r="J44" s="22">
        <f t="shared" si="1"/>
        <v>71.910112359550567</v>
      </c>
      <c r="K44" s="21">
        <f t="shared" si="7"/>
        <v>164</v>
      </c>
      <c r="L44" s="20">
        <f t="shared" si="2"/>
        <v>92.134831460674164</v>
      </c>
      <c r="M44" s="19">
        <v>3</v>
      </c>
      <c r="N44" s="8">
        <f t="shared" si="3"/>
        <v>1.6853932584269662</v>
      </c>
      <c r="O44" s="15">
        <v>6</v>
      </c>
      <c r="P44" s="8">
        <f t="shared" si="4"/>
        <v>3.3707865168539324</v>
      </c>
      <c r="Q44" s="15">
        <v>5</v>
      </c>
      <c r="R44" s="8">
        <f t="shared" si="5"/>
        <v>2.8089887640449436</v>
      </c>
    </row>
    <row r="45" spans="1:18" ht="23.1" customHeight="1">
      <c r="A45" s="172"/>
      <c r="B45" s="172"/>
      <c r="C45" s="13"/>
      <c r="D45" s="14" t="s">
        <v>9</v>
      </c>
      <c r="E45" s="11"/>
      <c r="F45" s="10">
        <f t="shared" si="6"/>
        <v>21</v>
      </c>
      <c r="G45" s="9">
        <v>13</v>
      </c>
      <c r="H45" s="8">
        <f t="shared" si="0"/>
        <v>61.904761904761905</v>
      </c>
      <c r="I45" s="15">
        <v>8</v>
      </c>
      <c r="J45" s="22">
        <f t="shared" si="1"/>
        <v>38.095238095238095</v>
      </c>
      <c r="K45" s="21">
        <f t="shared" si="7"/>
        <v>21</v>
      </c>
      <c r="L45" s="20">
        <f t="shared" si="2"/>
        <v>100</v>
      </c>
      <c r="M45" s="19">
        <v>0</v>
      </c>
      <c r="N45" s="8">
        <f t="shared" si="3"/>
        <v>0</v>
      </c>
      <c r="O45" s="15">
        <v>0</v>
      </c>
      <c r="P45" s="8">
        <f t="shared" si="4"/>
        <v>0</v>
      </c>
      <c r="Q45" s="15">
        <v>0</v>
      </c>
      <c r="R45" s="8">
        <f t="shared" si="5"/>
        <v>0</v>
      </c>
    </row>
    <row r="46" spans="1:18" ht="23.1" customHeight="1">
      <c r="A46" s="172"/>
      <c r="B46" s="172"/>
      <c r="C46" s="13"/>
      <c r="D46" s="14" t="s">
        <v>8</v>
      </c>
      <c r="E46" s="11"/>
      <c r="F46" s="10">
        <f t="shared" si="6"/>
        <v>8</v>
      </c>
      <c r="G46" s="9">
        <v>3</v>
      </c>
      <c r="H46" s="8">
        <f t="shared" si="0"/>
        <v>37.5</v>
      </c>
      <c r="I46" s="15">
        <v>5</v>
      </c>
      <c r="J46" s="22">
        <f t="shared" si="1"/>
        <v>62.5</v>
      </c>
      <c r="K46" s="21">
        <f t="shared" si="7"/>
        <v>8</v>
      </c>
      <c r="L46" s="20">
        <f t="shared" si="2"/>
        <v>100</v>
      </c>
      <c r="M46" s="19">
        <v>0</v>
      </c>
      <c r="N46" s="8">
        <f t="shared" si="3"/>
        <v>0</v>
      </c>
      <c r="O46" s="15">
        <v>0</v>
      </c>
      <c r="P46" s="8">
        <f t="shared" si="4"/>
        <v>0</v>
      </c>
      <c r="Q46" s="15">
        <v>0</v>
      </c>
      <c r="R46" s="8">
        <f t="shared" si="5"/>
        <v>0</v>
      </c>
    </row>
    <row r="47" spans="1:18" ht="24" customHeight="1">
      <c r="A47" s="172"/>
      <c r="B47" s="172"/>
      <c r="C47" s="13"/>
      <c r="D47" s="12" t="s">
        <v>7</v>
      </c>
      <c r="E47" s="11"/>
      <c r="F47" s="10">
        <f t="shared" si="6"/>
        <v>19</v>
      </c>
      <c r="G47" s="9">
        <v>3</v>
      </c>
      <c r="H47" s="8">
        <f t="shared" si="0"/>
        <v>15.789473684210526</v>
      </c>
      <c r="I47" s="15">
        <v>15</v>
      </c>
      <c r="J47" s="22">
        <f t="shared" si="1"/>
        <v>78.94736842105263</v>
      </c>
      <c r="K47" s="21">
        <f t="shared" si="7"/>
        <v>18</v>
      </c>
      <c r="L47" s="20">
        <f t="shared" si="2"/>
        <v>94.73684210526315</v>
      </c>
      <c r="M47" s="19">
        <v>0</v>
      </c>
      <c r="N47" s="8">
        <f t="shared" si="3"/>
        <v>0</v>
      </c>
      <c r="O47" s="15">
        <v>0</v>
      </c>
      <c r="P47" s="8">
        <f t="shared" si="4"/>
        <v>0</v>
      </c>
      <c r="Q47" s="15">
        <v>1</v>
      </c>
      <c r="R47" s="8">
        <f t="shared" si="5"/>
        <v>5.2631578947368416</v>
      </c>
    </row>
    <row r="48" spans="1:18" ht="23.1" customHeight="1">
      <c r="A48" s="172"/>
      <c r="B48" s="172"/>
      <c r="C48" s="13"/>
      <c r="D48" s="14" t="s">
        <v>6</v>
      </c>
      <c r="E48" s="11"/>
      <c r="F48" s="10">
        <f t="shared" si="6"/>
        <v>45</v>
      </c>
      <c r="G48" s="9">
        <v>6</v>
      </c>
      <c r="H48" s="8">
        <f t="shared" si="0"/>
        <v>13.333333333333334</v>
      </c>
      <c r="I48" s="15">
        <v>30</v>
      </c>
      <c r="J48" s="22">
        <f t="shared" si="1"/>
        <v>66.666666666666657</v>
      </c>
      <c r="K48" s="21">
        <f t="shared" si="7"/>
        <v>36</v>
      </c>
      <c r="L48" s="20">
        <f t="shared" si="2"/>
        <v>80</v>
      </c>
      <c r="M48" s="19">
        <v>0</v>
      </c>
      <c r="N48" s="8">
        <f t="shared" si="3"/>
        <v>0</v>
      </c>
      <c r="O48" s="15">
        <v>3</v>
      </c>
      <c r="P48" s="8">
        <f t="shared" si="4"/>
        <v>6.666666666666667</v>
      </c>
      <c r="Q48" s="15">
        <v>6</v>
      </c>
      <c r="R48" s="8">
        <f t="shared" si="5"/>
        <v>13.333333333333334</v>
      </c>
    </row>
    <row r="49" spans="1:18" ht="23.1" customHeight="1">
      <c r="A49" s="172"/>
      <c r="B49" s="172"/>
      <c r="C49" s="13"/>
      <c r="D49" s="14" t="s">
        <v>5</v>
      </c>
      <c r="E49" s="11"/>
      <c r="F49" s="10">
        <f t="shared" si="6"/>
        <v>15</v>
      </c>
      <c r="G49" s="9">
        <v>3</v>
      </c>
      <c r="H49" s="8">
        <f t="shared" si="0"/>
        <v>20</v>
      </c>
      <c r="I49" s="15">
        <v>10</v>
      </c>
      <c r="J49" s="22">
        <f t="shared" si="1"/>
        <v>66.666666666666657</v>
      </c>
      <c r="K49" s="21">
        <f t="shared" si="7"/>
        <v>13</v>
      </c>
      <c r="L49" s="20">
        <f t="shared" si="2"/>
        <v>86.666666666666671</v>
      </c>
      <c r="M49" s="19">
        <v>0</v>
      </c>
      <c r="N49" s="8">
        <f t="shared" si="3"/>
        <v>0</v>
      </c>
      <c r="O49" s="15">
        <v>1</v>
      </c>
      <c r="P49" s="8">
        <f t="shared" si="4"/>
        <v>6.666666666666667</v>
      </c>
      <c r="Q49" s="15">
        <v>1</v>
      </c>
      <c r="R49" s="8">
        <f t="shared" si="5"/>
        <v>6.666666666666667</v>
      </c>
    </row>
    <row r="50" spans="1:18" ht="23.1" customHeight="1">
      <c r="A50" s="172"/>
      <c r="B50" s="172"/>
      <c r="C50" s="13"/>
      <c r="D50" s="14" t="s">
        <v>4</v>
      </c>
      <c r="E50" s="11"/>
      <c r="F50" s="10">
        <f t="shared" si="6"/>
        <v>19</v>
      </c>
      <c r="G50" s="9">
        <v>2</v>
      </c>
      <c r="H50" s="8">
        <f t="shared" si="0"/>
        <v>10.526315789473683</v>
      </c>
      <c r="I50" s="15">
        <v>17</v>
      </c>
      <c r="J50" s="22">
        <f t="shared" si="1"/>
        <v>89.473684210526315</v>
      </c>
      <c r="K50" s="21">
        <f t="shared" si="7"/>
        <v>19</v>
      </c>
      <c r="L50" s="20">
        <f t="shared" si="2"/>
        <v>100</v>
      </c>
      <c r="M50" s="19">
        <v>0</v>
      </c>
      <c r="N50" s="8">
        <f t="shared" si="3"/>
        <v>0</v>
      </c>
      <c r="O50" s="15">
        <v>0</v>
      </c>
      <c r="P50" s="8">
        <f t="shared" si="4"/>
        <v>0</v>
      </c>
      <c r="Q50" s="15">
        <v>0</v>
      </c>
      <c r="R50" s="8">
        <f t="shared" si="5"/>
        <v>0</v>
      </c>
    </row>
    <row r="51" spans="1:18" ht="23.1" customHeight="1">
      <c r="A51" s="172"/>
      <c r="B51" s="172"/>
      <c r="C51" s="13"/>
      <c r="D51" s="14" t="s">
        <v>3</v>
      </c>
      <c r="E51" s="11"/>
      <c r="F51" s="10">
        <f t="shared" si="6"/>
        <v>145</v>
      </c>
      <c r="G51" s="9">
        <v>32</v>
      </c>
      <c r="H51" s="8">
        <f t="shared" si="0"/>
        <v>22.068965517241381</v>
      </c>
      <c r="I51" s="15">
        <v>110</v>
      </c>
      <c r="J51" s="22">
        <f t="shared" si="1"/>
        <v>75.862068965517238</v>
      </c>
      <c r="K51" s="21">
        <f t="shared" si="7"/>
        <v>142</v>
      </c>
      <c r="L51" s="20">
        <f t="shared" si="2"/>
        <v>97.931034482758619</v>
      </c>
      <c r="M51" s="19">
        <v>2</v>
      </c>
      <c r="N51" s="8">
        <f t="shared" si="3"/>
        <v>1.3793103448275863</v>
      </c>
      <c r="O51" s="15">
        <v>1</v>
      </c>
      <c r="P51" s="8">
        <f t="shared" si="4"/>
        <v>0.68965517241379315</v>
      </c>
      <c r="Q51" s="15">
        <v>0</v>
      </c>
      <c r="R51" s="8">
        <f t="shared" si="5"/>
        <v>0</v>
      </c>
    </row>
    <row r="52" spans="1:18" ht="23.1" customHeight="1">
      <c r="A52" s="172"/>
      <c r="B52" s="172"/>
      <c r="C52" s="13"/>
      <c r="D52" s="14" t="s">
        <v>2</v>
      </c>
      <c r="E52" s="11"/>
      <c r="F52" s="10">
        <f t="shared" si="6"/>
        <v>22</v>
      </c>
      <c r="G52" s="9">
        <v>5</v>
      </c>
      <c r="H52" s="8">
        <f t="shared" si="0"/>
        <v>22.727272727272727</v>
      </c>
      <c r="I52" s="15">
        <v>16</v>
      </c>
      <c r="J52" s="22">
        <f t="shared" si="1"/>
        <v>72.727272727272734</v>
      </c>
      <c r="K52" s="21">
        <f t="shared" si="7"/>
        <v>21</v>
      </c>
      <c r="L52" s="20">
        <f t="shared" si="2"/>
        <v>95.454545454545453</v>
      </c>
      <c r="M52" s="19">
        <v>1</v>
      </c>
      <c r="N52" s="8">
        <f t="shared" si="3"/>
        <v>4.5454545454545459</v>
      </c>
      <c r="O52" s="15">
        <v>0</v>
      </c>
      <c r="P52" s="8">
        <f t="shared" si="4"/>
        <v>0</v>
      </c>
      <c r="Q52" s="15">
        <v>0</v>
      </c>
      <c r="R52" s="8">
        <f t="shared" si="5"/>
        <v>0</v>
      </c>
    </row>
    <row r="53" spans="1:18" ht="24" customHeight="1">
      <c r="A53" s="173"/>
      <c r="B53" s="173"/>
      <c r="C53" s="13"/>
      <c r="D53" s="12" t="s">
        <v>1</v>
      </c>
      <c r="E53" s="11"/>
      <c r="F53" s="10">
        <f t="shared" si="6"/>
        <v>45</v>
      </c>
      <c r="G53" s="9">
        <v>5</v>
      </c>
      <c r="H53" s="8">
        <f t="shared" si="0"/>
        <v>11.111111111111111</v>
      </c>
      <c r="I53" s="15">
        <v>37</v>
      </c>
      <c r="J53" s="22">
        <f t="shared" si="1"/>
        <v>82.222222222222214</v>
      </c>
      <c r="K53" s="21">
        <f t="shared" si="7"/>
        <v>42</v>
      </c>
      <c r="L53" s="20">
        <f t="shared" si="2"/>
        <v>93.333333333333329</v>
      </c>
      <c r="M53" s="19">
        <v>1</v>
      </c>
      <c r="N53" s="8">
        <f t="shared" si="3"/>
        <v>2.2222222222222223</v>
      </c>
      <c r="O53" s="15">
        <v>0</v>
      </c>
      <c r="P53" s="8">
        <f t="shared" si="4"/>
        <v>0</v>
      </c>
      <c r="Q53" s="15">
        <v>2</v>
      </c>
      <c r="R53" s="8">
        <f t="shared" si="5"/>
        <v>4.4444444444444446</v>
      </c>
    </row>
    <row r="62" spans="1:18">
      <c r="D62" s="5"/>
    </row>
    <row r="66" spans="4:4">
      <c r="D66" s="5"/>
    </row>
    <row r="68" spans="4:4">
      <c r="D68" s="5"/>
    </row>
    <row r="70" spans="4:4">
      <c r="D70" s="5"/>
    </row>
    <row r="72" spans="4:4">
      <c r="D72" s="5"/>
    </row>
    <row r="74" spans="4:4" ht="13.5" customHeight="1">
      <c r="D74" s="6"/>
    </row>
    <row r="75" spans="4:4" ht="13.5" customHeight="1"/>
    <row r="76" spans="4:4">
      <c r="D76" s="5"/>
    </row>
    <row r="78" spans="4:4">
      <c r="D78" s="5"/>
    </row>
    <row r="80" spans="4:4">
      <c r="D80" s="5"/>
    </row>
    <row r="82" spans="4:4">
      <c r="D82" s="5"/>
    </row>
    <row r="86" spans="4:4" ht="12.75" customHeight="1"/>
    <row r="87" spans="4:4" ht="12.75" customHeight="1"/>
  </sheetData>
  <mergeCells count="30">
    <mergeCell ref="A13:A53"/>
    <mergeCell ref="B13:B37"/>
    <mergeCell ref="B38:B53"/>
    <mergeCell ref="B12:E12"/>
    <mergeCell ref="P5:P6"/>
    <mergeCell ref="L5:L6"/>
    <mergeCell ref="M5:M6"/>
    <mergeCell ref="N5:N6"/>
    <mergeCell ref="G5:G6"/>
    <mergeCell ref="A8:A12"/>
    <mergeCell ref="B8:E8"/>
    <mergeCell ref="B9:E9"/>
    <mergeCell ref="B10:E10"/>
    <mergeCell ref="B11:E11"/>
    <mergeCell ref="O3:P4"/>
    <mergeCell ref="Q3:R4"/>
    <mergeCell ref="O5:O6"/>
    <mergeCell ref="R5:R6"/>
    <mergeCell ref="A7:E7"/>
    <mergeCell ref="A3:E6"/>
    <mergeCell ref="F3:F6"/>
    <mergeCell ref="H5:H6"/>
    <mergeCell ref="I5:I6"/>
    <mergeCell ref="J5:J6"/>
    <mergeCell ref="K5:K6"/>
    <mergeCell ref="Q5:Q6"/>
    <mergeCell ref="G3:H4"/>
    <mergeCell ref="I3:J4"/>
    <mergeCell ref="K3:L4"/>
    <mergeCell ref="M3:N4"/>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R5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10"/>
  <sheetViews>
    <sheetView showGridLines="0" view="pageBreakPreview" zoomScaleNormal="100" zoomScaleSheetLayoutView="100" workbookViewId="0">
      <selection activeCell="D1" sqref="D1"/>
    </sheetView>
  </sheetViews>
  <sheetFormatPr defaultRowHeight="13.5"/>
  <cols>
    <col min="1" max="2" width="2.625" style="4" customWidth="1"/>
    <col min="3" max="3" width="1.375" style="4" customWidth="1"/>
    <col min="4" max="4" width="27.625" style="4" customWidth="1"/>
    <col min="5" max="5" width="1.375" style="4" customWidth="1"/>
    <col min="6" max="7" width="7.75" style="3" customWidth="1"/>
    <col min="8" max="8" width="6.625" style="3" customWidth="1"/>
    <col min="9" max="9" width="5.625" style="3" customWidth="1"/>
    <col min="10" max="11" width="7.75" style="3" customWidth="1"/>
    <col min="12" max="12" width="6.625" style="3" customWidth="1"/>
    <col min="13" max="13" width="5.625" style="3" customWidth="1"/>
    <col min="14" max="14" width="7.75" style="3" customWidth="1"/>
    <col min="15" max="15" width="9" style="3"/>
    <col min="16" max="20" width="9" style="71"/>
    <col min="21" max="21" width="10.5" style="71" bestFit="1" customWidth="1"/>
    <col min="22" max="26" width="9" style="71"/>
    <col min="27" max="16384" width="9" style="3"/>
  </cols>
  <sheetData>
    <row r="1" spans="1:28" ht="14.25">
      <c r="A1" s="18" t="s">
        <v>108</v>
      </c>
    </row>
    <row r="3" spans="1:28">
      <c r="A3" s="158" t="s">
        <v>64</v>
      </c>
      <c r="B3" s="159"/>
      <c r="C3" s="159"/>
      <c r="D3" s="159"/>
      <c r="E3" s="160"/>
      <c r="F3" s="167" t="s">
        <v>63</v>
      </c>
      <c r="G3" s="209" t="s">
        <v>583</v>
      </c>
      <c r="H3" s="159"/>
      <c r="I3" s="159"/>
      <c r="J3" s="159"/>
      <c r="K3" s="209" t="s">
        <v>584</v>
      </c>
      <c r="L3" s="159"/>
      <c r="M3" s="159"/>
      <c r="N3" s="160"/>
    </row>
    <row r="4" spans="1:28" ht="42" customHeight="1">
      <c r="A4" s="161"/>
      <c r="B4" s="162"/>
      <c r="C4" s="162"/>
      <c r="D4" s="162"/>
      <c r="E4" s="163"/>
      <c r="F4" s="150"/>
      <c r="G4" s="161"/>
      <c r="H4" s="162"/>
      <c r="I4" s="162"/>
      <c r="J4" s="162"/>
      <c r="K4" s="161"/>
      <c r="L4" s="162"/>
      <c r="M4" s="162"/>
      <c r="N4" s="163"/>
    </row>
    <row r="5" spans="1:28" ht="15" customHeight="1" thickBot="1">
      <c r="A5" s="161"/>
      <c r="B5" s="162"/>
      <c r="C5" s="162"/>
      <c r="D5" s="162"/>
      <c r="E5" s="163"/>
      <c r="F5" s="150"/>
      <c r="G5" s="161"/>
      <c r="H5" s="162"/>
      <c r="I5" s="162"/>
      <c r="J5" s="162"/>
      <c r="K5" s="161"/>
      <c r="L5" s="162"/>
      <c r="M5" s="162"/>
      <c r="N5" s="163"/>
    </row>
    <row r="6" spans="1:28" ht="15" customHeight="1" thickBot="1">
      <c r="A6" s="164"/>
      <c r="B6" s="165"/>
      <c r="C6" s="165"/>
      <c r="D6" s="165"/>
      <c r="E6" s="166"/>
      <c r="F6" s="150"/>
      <c r="G6" s="164"/>
      <c r="H6" s="165"/>
      <c r="I6" s="165"/>
      <c r="J6" s="165"/>
      <c r="K6" s="164"/>
      <c r="L6" s="165"/>
      <c r="M6" s="165"/>
      <c r="N6" s="166"/>
      <c r="AA6" s="144">
        <f>SUM(AB7:AB53,F61:V62)</f>
        <v>19</v>
      </c>
    </row>
    <row r="7" spans="1:28" ht="23.1" customHeight="1">
      <c r="A7" s="155" t="s">
        <v>50</v>
      </c>
      <c r="B7" s="156"/>
      <c r="C7" s="156"/>
      <c r="D7" s="156"/>
      <c r="E7" s="157"/>
      <c r="F7" s="31">
        <v>897</v>
      </c>
      <c r="G7" s="30">
        <v>39</v>
      </c>
      <c r="H7" s="28" t="s">
        <v>88</v>
      </c>
      <c r="I7" s="27">
        <v>22</v>
      </c>
      <c r="J7" s="28" t="s">
        <v>87</v>
      </c>
      <c r="K7" s="29">
        <v>38</v>
      </c>
      <c r="L7" s="28" t="s">
        <v>88</v>
      </c>
      <c r="M7" s="27">
        <v>55</v>
      </c>
      <c r="N7" s="26" t="s">
        <v>87</v>
      </c>
      <c r="P7" s="75"/>
      <c r="Q7" s="75"/>
      <c r="R7" s="75"/>
      <c r="T7" s="75"/>
      <c r="U7" s="75"/>
      <c r="V7" s="75"/>
      <c r="AA7" s="145">
        <v>868</v>
      </c>
      <c r="AB7" s="146">
        <f>IF(F7=AA7,"",1)</f>
        <v>1</v>
      </c>
    </row>
    <row r="8" spans="1:28" ht="23.1" customHeight="1">
      <c r="A8" s="174" t="s">
        <v>49</v>
      </c>
      <c r="B8" s="177" t="s">
        <v>48</v>
      </c>
      <c r="C8" s="178"/>
      <c r="D8" s="178"/>
      <c r="E8" s="179"/>
      <c r="F8" s="31">
        <v>269</v>
      </c>
      <c r="G8" s="9">
        <v>39</v>
      </c>
      <c r="H8" s="19" t="s">
        <v>88</v>
      </c>
      <c r="I8" s="25">
        <v>56</v>
      </c>
      <c r="J8" s="19" t="s">
        <v>87</v>
      </c>
      <c r="K8" s="15">
        <v>39</v>
      </c>
      <c r="L8" s="19" t="s">
        <v>88</v>
      </c>
      <c r="M8" s="25">
        <v>50</v>
      </c>
      <c r="N8" s="24" t="s">
        <v>87</v>
      </c>
      <c r="P8" s="76"/>
      <c r="Q8" s="76"/>
      <c r="R8" s="76"/>
      <c r="T8" s="76"/>
      <c r="U8" s="76"/>
      <c r="V8" s="76"/>
      <c r="AA8" s="9">
        <v>244</v>
      </c>
      <c r="AB8" s="147">
        <f t="shared" ref="AB8:AB53" si="0">IF(F8=AA8,"",1)</f>
        <v>1</v>
      </c>
    </row>
    <row r="9" spans="1:28" ht="23.1" customHeight="1">
      <c r="A9" s="175"/>
      <c r="B9" s="177" t="s">
        <v>47</v>
      </c>
      <c r="C9" s="178"/>
      <c r="D9" s="178"/>
      <c r="E9" s="179"/>
      <c r="F9" s="31">
        <v>145</v>
      </c>
      <c r="G9" s="9">
        <v>39</v>
      </c>
      <c r="H9" s="19" t="s">
        <v>88</v>
      </c>
      <c r="I9" s="25">
        <v>29</v>
      </c>
      <c r="J9" s="19" t="s">
        <v>87</v>
      </c>
      <c r="K9" s="15">
        <v>39</v>
      </c>
      <c r="L9" s="19" t="s">
        <v>88</v>
      </c>
      <c r="M9" s="25">
        <v>39</v>
      </c>
      <c r="N9" s="24" t="s">
        <v>87</v>
      </c>
      <c r="P9" s="76"/>
      <c r="Q9" s="76"/>
      <c r="R9" s="76"/>
      <c r="T9" s="76"/>
      <c r="U9" s="76"/>
      <c r="V9" s="76"/>
      <c r="AA9" s="9">
        <v>143</v>
      </c>
      <c r="AB9" s="147">
        <f t="shared" si="0"/>
        <v>1</v>
      </c>
    </row>
    <row r="10" spans="1:28" ht="23.1" customHeight="1">
      <c r="A10" s="175"/>
      <c r="B10" s="177" t="s">
        <v>46</v>
      </c>
      <c r="C10" s="178"/>
      <c r="D10" s="178"/>
      <c r="E10" s="179"/>
      <c r="F10" s="31">
        <v>220</v>
      </c>
      <c r="G10" s="9">
        <v>39</v>
      </c>
      <c r="H10" s="19" t="s">
        <v>88</v>
      </c>
      <c r="I10" s="25">
        <v>17</v>
      </c>
      <c r="J10" s="19" t="s">
        <v>87</v>
      </c>
      <c r="K10" s="15">
        <v>39</v>
      </c>
      <c r="L10" s="19" t="s">
        <v>88</v>
      </c>
      <c r="M10" s="25">
        <v>12</v>
      </c>
      <c r="N10" s="24" t="s">
        <v>87</v>
      </c>
      <c r="P10" s="76"/>
      <c r="Q10" s="76"/>
      <c r="R10" s="76"/>
      <c r="T10" s="76"/>
      <c r="U10" s="76"/>
      <c r="V10" s="76"/>
      <c r="AA10" s="9">
        <v>219</v>
      </c>
      <c r="AB10" s="147">
        <f t="shared" si="0"/>
        <v>1</v>
      </c>
    </row>
    <row r="11" spans="1:28" ht="23.1" customHeight="1">
      <c r="A11" s="175"/>
      <c r="B11" s="177" t="s">
        <v>45</v>
      </c>
      <c r="C11" s="178"/>
      <c r="D11" s="178"/>
      <c r="E11" s="179"/>
      <c r="F11" s="31">
        <v>75</v>
      </c>
      <c r="G11" s="9">
        <v>38</v>
      </c>
      <c r="H11" s="19" t="s">
        <v>88</v>
      </c>
      <c r="I11" s="25">
        <v>33</v>
      </c>
      <c r="J11" s="19" t="s">
        <v>87</v>
      </c>
      <c r="K11" s="15">
        <v>38</v>
      </c>
      <c r="L11" s="19" t="s">
        <v>88</v>
      </c>
      <c r="M11" s="25">
        <v>25</v>
      </c>
      <c r="N11" s="24" t="s">
        <v>87</v>
      </c>
      <c r="P11" s="76"/>
      <c r="Q11" s="76"/>
      <c r="R11" s="76"/>
      <c r="T11" s="76"/>
      <c r="U11" s="76"/>
      <c r="V11" s="76"/>
      <c r="AA11" s="9">
        <v>75</v>
      </c>
      <c r="AB11" s="147" t="str">
        <f t="shared" si="0"/>
        <v/>
      </c>
    </row>
    <row r="12" spans="1:28" ht="23.1" customHeight="1">
      <c r="A12" s="176"/>
      <c r="B12" s="177" t="s">
        <v>44</v>
      </c>
      <c r="C12" s="178"/>
      <c r="D12" s="178"/>
      <c r="E12" s="179"/>
      <c r="F12" s="31">
        <v>188</v>
      </c>
      <c r="G12" s="9">
        <v>38</v>
      </c>
      <c r="H12" s="19" t="s">
        <v>88</v>
      </c>
      <c r="I12" s="25">
        <v>56</v>
      </c>
      <c r="J12" s="19" t="s">
        <v>87</v>
      </c>
      <c r="K12" s="15">
        <v>38</v>
      </c>
      <c r="L12" s="19" t="s">
        <v>88</v>
      </c>
      <c r="M12" s="25">
        <v>44</v>
      </c>
      <c r="N12" s="24" t="s">
        <v>87</v>
      </c>
      <c r="P12" s="76"/>
      <c r="Q12" s="76"/>
      <c r="R12" s="76"/>
      <c r="T12" s="76"/>
      <c r="U12" s="76"/>
      <c r="V12" s="76"/>
      <c r="AA12" s="9">
        <v>187</v>
      </c>
      <c r="AB12" s="147">
        <f t="shared" si="0"/>
        <v>1</v>
      </c>
    </row>
    <row r="13" spans="1:28" ht="23.1" customHeight="1">
      <c r="A13" s="171" t="s">
        <v>43</v>
      </c>
      <c r="B13" s="171" t="s">
        <v>42</v>
      </c>
      <c r="C13" s="13"/>
      <c r="D13" s="14" t="s">
        <v>16</v>
      </c>
      <c r="E13" s="11"/>
      <c r="F13" s="31">
        <v>228</v>
      </c>
      <c r="G13" s="30">
        <v>39</v>
      </c>
      <c r="H13" s="28" t="s">
        <v>88</v>
      </c>
      <c r="I13" s="27">
        <v>18</v>
      </c>
      <c r="J13" s="28" t="s">
        <v>87</v>
      </c>
      <c r="K13" s="29">
        <v>38</v>
      </c>
      <c r="L13" s="28" t="s">
        <v>88</v>
      </c>
      <c r="M13" s="27">
        <v>55</v>
      </c>
      <c r="N13" s="26" t="s">
        <v>87</v>
      </c>
      <c r="O13" s="54"/>
      <c r="Q13" s="75"/>
      <c r="R13" s="75"/>
      <c r="T13" s="75"/>
      <c r="U13" s="75"/>
      <c r="V13" s="75"/>
      <c r="AA13" s="9">
        <v>223</v>
      </c>
      <c r="AB13" s="147">
        <f t="shared" si="0"/>
        <v>1</v>
      </c>
    </row>
    <row r="14" spans="1:28" ht="23.1" customHeight="1">
      <c r="A14" s="172"/>
      <c r="B14" s="172"/>
      <c r="C14" s="13"/>
      <c r="D14" s="14" t="s">
        <v>585</v>
      </c>
      <c r="E14" s="11"/>
      <c r="F14" s="31">
        <v>27</v>
      </c>
      <c r="G14" s="9">
        <v>40</v>
      </c>
      <c r="H14" s="19" t="s">
        <v>88</v>
      </c>
      <c r="I14" s="25">
        <v>2</v>
      </c>
      <c r="J14" s="19" t="s">
        <v>87</v>
      </c>
      <c r="K14" s="15">
        <v>39</v>
      </c>
      <c r="L14" s="19" t="s">
        <v>88</v>
      </c>
      <c r="M14" s="25">
        <v>42</v>
      </c>
      <c r="N14" s="24" t="s">
        <v>87</v>
      </c>
      <c r="Q14" s="76"/>
      <c r="R14" s="76"/>
      <c r="T14" s="76"/>
      <c r="U14" s="76"/>
      <c r="V14" s="76"/>
      <c r="AA14" s="9">
        <v>26</v>
      </c>
      <c r="AB14" s="147">
        <f t="shared" si="0"/>
        <v>1</v>
      </c>
    </row>
    <row r="15" spans="1:28" ht="23.1" customHeight="1">
      <c r="A15" s="172"/>
      <c r="B15" s="172"/>
      <c r="C15" s="13"/>
      <c r="D15" s="14" t="s">
        <v>586</v>
      </c>
      <c r="E15" s="11"/>
      <c r="F15" s="31">
        <v>4</v>
      </c>
      <c r="G15" s="9">
        <v>38</v>
      </c>
      <c r="H15" s="19" t="s">
        <v>88</v>
      </c>
      <c r="I15" s="25">
        <v>27</v>
      </c>
      <c r="J15" s="19" t="s">
        <v>87</v>
      </c>
      <c r="K15" s="15">
        <v>39</v>
      </c>
      <c r="L15" s="19" t="s">
        <v>88</v>
      </c>
      <c r="M15" s="25">
        <v>45</v>
      </c>
      <c r="N15" s="24" t="s">
        <v>87</v>
      </c>
      <c r="Q15" s="76"/>
      <c r="R15" s="76"/>
      <c r="T15" s="76"/>
      <c r="U15" s="76"/>
      <c r="V15" s="76"/>
      <c r="AA15" s="9">
        <v>4</v>
      </c>
      <c r="AB15" s="147" t="str">
        <f t="shared" si="0"/>
        <v/>
      </c>
    </row>
    <row r="16" spans="1:28" ht="23.1" customHeight="1">
      <c r="A16" s="172"/>
      <c r="B16" s="172"/>
      <c r="C16" s="13"/>
      <c r="D16" s="14" t="s">
        <v>587</v>
      </c>
      <c r="E16" s="11"/>
      <c r="F16" s="31">
        <v>19</v>
      </c>
      <c r="G16" s="9">
        <v>39</v>
      </c>
      <c r="H16" s="19" t="s">
        <v>88</v>
      </c>
      <c r="I16" s="25">
        <v>28</v>
      </c>
      <c r="J16" s="19" t="s">
        <v>87</v>
      </c>
      <c r="K16" s="15">
        <v>39</v>
      </c>
      <c r="L16" s="19" t="s">
        <v>88</v>
      </c>
      <c r="M16" s="25">
        <v>27</v>
      </c>
      <c r="N16" s="24" t="s">
        <v>87</v>
      </c>
      <c r="Q16" s="76"/>
      <c r="R16" s="76"/>
      <c r="T16" s="76"/>
      <c r="U16" s="76"/>
      <c r="V16" s="76"/>
      <c r="AA16" s="9">
        <v>17</v>
      </c>
      <c r="AB16" s="147">
        <f t="shared" si="0"/>
        <v>1</v>
      </c>
    </row>
    <row r="17" spans="1:28" ht="23.1" customHeight="1">
      <c r="A17" s="172"/>
      <c r="B17" s="172"/>
      <c r="C17" s="13"/>
      <c r="D17" s="14" t="s">
        <v>588</v>
      </c>
      <c r="E17" s="11"/>
      <c r="F17" s="31">
        <v>2</v>
      </c>
      <c r="G17" s="9">
        <v>41</v>
      </c>
      <c r="H17" s="19" t="s">
        <v>88</v>
      </c>
      <c r="I17" s="25">
        <v>6</v>
      </c>
      <c r="J17" s="19" t="s">
        <v>87</v>
      </c>
      <c r="K17" s="15">
        <v>41</v>
      </c>
      <c r="L17" s="19" t="s">
        <v>88</v>
      </c>
      <c r="M17" s="25">
        <v>40</v>
      </c>
      <c r="N17" s="24" t="s">
        <v>87</v>
      </c>
      <c r="Q17" s="76"/>
      <c r="R17" s="76"/>
      <c r="T17" s="76"/>
      <c r="U17" s="76"/>
      <c r="V17" s="76"/>
      <c r="AA17" s="9">
        <v>2</v>
      </c>
      <c r="AB17" s="147" t="str">
        <f t="shared" si="0"/>
        <v/>
      </c>
    </row>
    <row r="18" spans="1:28" ht="23.1" customHeight="1">
      <c r="A18" s="172"/>
      <c r="B18" s="172"/>
      <c r="C18" s="13"/>
      <c r="D18" s="14" t="s">
        <v>589</v>
      </c>
      <c r="E18" s="11"/>
      <c r="F18" s="31">
        <v>5</v>
      </c>
      <c r="G18" s="9">
        <v>39</v>
      </c>
      <c r="H18" s="19" t="s">
        <v>88</v>
      </c>
      <c r="I18" s="25">
        <v>10</v>
      </c>
      <c r="J18" s="19" t="s">
        <v>87</v>
      </c>
      <c r="K18" s="15">
        <v>38</v>
      </c>
      <c r="L18" s="19" t="s">
        <v>88</v>
      </c>
      <c r="M18" s="25">
        <v>32</v>
      </c>
      <c r="N18" s="24" t="s">
        <v>87</v>
      </c>
      <c r="Q18" s="76"/>
      <c r="R18" s="76"/>
      <c r="T18" s="76"/>
      <c r="U18" s="76"/>
      <c r="V18" s="76"/>
      <c r="AA18" s="9">
        <v>5</v>
      </c>
      <c r="AB18" s="147" t="str">
        <f t="shared" si="0"/>
        <v/>
      </c>
    </row>
    <row r="19" spans="1:28" ht="23.1" customHeight="1">
      <c r="A19" s="172"/>
      <c r="B19" s="172"/>
      <c r="C19" s="13"/>
      <c r="D19" s="14" t="s">
        <v>590</v>
      </c>
      <c r="E19" s="11"/>
      <c r="F19" s="31">
        <v>1</v>
      </c>
      <c r="G19" s="33">
        <v>38</v>
      </c>
      <c r="H19" s="19" t="s">
        <v>88</v>
      </c>
      <c r="I19" s="32">
        <v>45</v>
      </c>
      <c r="J19" s="19" t="s">
        <v>87</v>
      </c>
      <c r="K19" s="33">
        <v>38</v>
      </c>
      <c r="L19" s="19" t="s">
        <v>88</v>
      </c>
      <c r="M19" s="32">
        <v>45</v>
      </c>
      <c r="N19" s="24" t="s">
        <v>87</v>
      </c>
      <c r="Q19" s="76"/>
      <c r="R19" s="76"/>
      <c r="T19" s="76"/>
      <c r="U19" s="76"/>
      <c r="V19" s="76"/>
      <c r="AA19" s="9">
        <v>1</v>
      </c>
      <c r="AB19" s="147" t="str">
        <f t="shared" si="0"/>
        <v/>
      </c>
    </row>
    <row r="20" spans="1:28" ht="23.1" customHeight="1">
      <c r="A20" s="172"/>
      <c r="B20" s="172"/>
      <c r="C20" s="13"/>
      <c r="D20" s="14" t="s">
        <v>591</v>
      </c>
      <c r="E20" s="11"/>
      <c r="F20" s="31">
        <v>5</v>
      </c>
      <c r="G20" s="9">
        <v>40</v>
      </c>
      <c r="H20" s="19" t="s">
        <v>88</v>
      </c>
      <c r="I20" s="25">
        <v>27</v>
      </c>
      <c r="J20" s="19" t="s">
        <v>87</v>
      </c>
      <c r="K20" s="15">
        <v>38</v>
      </c>
      <c r="L20" s="19" t="s">
        <v>88</v>
      </c>
      <c r="M20" s="25">
        <v>53</v>
      </c>
      <c r="N20" s="24" t="s">
        <v>87</v>
      </c>
      <c r="Q20" s="76"/>
      <c r="R20" s="76"/>
      <c r="T20" s="76"/>
      <c r="U20" s="76"/>
      <c r="V20" s="76"/>
      <c r="AA20" s="9">
        <v>4</v>
      </c>
      <c r="AB20" s="147">
        <f t="shared" si="0"/>
        <v>1</v>
      </c>
    </row>
    <row r="21" spans="1:28" ht="23.1" customHeight="1">
      <c r="A21" s="172"/>
      <c r="B21" s="172"/>
      <c r="C21" s="13"/>
      <c r="D21" s="14" t="s">
        <v>592</v>
      </c>
      <c r="E21" s="11"/>
      <c r="F21" s="31">
        <v>11</v>
      </c>
      <c r="G21" s="9">
        <v>39</v>
      </c>
      <c r="H21" s="19" t="s">
        <v>88</v>
      </c>
      <c r="I21" s="25">
        <v>3</v>
      </c>
      <c r="J21" s="19" t="s">
        <v>87</v>
      </c>
      <c r="K21" s="15">
        <v>39</v>
      </c>
      <c r="L21" s="19" t="s">
        <v>88</v>
      </c>
      <c r="M21" s="25">
        <v>15</v>
      </c>
      <c r="N21" s="24" t="s">
        <v>87</v>
      </c>
      <c r="Q21" s="76"/>
      <c r="R21" s="76"/>
      <c r="T21" s="76"/>
      <c r="U21" s="76"/>
      <c r="V21" s="76"/>
      <c r="AA21" s="9">
        <v>11</v>
      </c>
      <c r="AB21" s="147" t="str">
        <f t="shared" si="0"/>
        <v/>
      </c>
    </row>
    <row r="22" spans="1:28" ht="23.1" customHeight="1">
      <c r="A22" s="172"/>
      <c r="B22" s="172"/>
      <c r="C22" s="13"/>
      <c r="D22" s="14" t="s">
        <v>593</v>
      </c>
      <c r="E22" s="11"/>
      <c r="F22" s="31">
        <v>1</v>
      </c>
      <c r="G22" s="33">
        <v>39</v>
      </c>
      <c r="H22" s="19" t="s">
        <v>88</v>
      </c>
      <c r="I22" s="32">
        <v>30</v>
      </c>
      <c r="J22" s="19" t="s">
        <v>87</v>
      </c>
      <c r="K22" s="34">
        <v>39</v>
      </c>
      <c r="L22" s="19" t="s">
        <v>88</v>
      </c>
      <c r="M22" s="32">
        <v>30</v>
      </c>
      <c r="N22" s="24" t="s">
        <v>87</v>
      </c>
      <c r="Q22" s="76"/>
      <c r="R22" s="76"/>
      <c r="T22" s="76"/>
      <c r="U22" s="76"/>
      <c r="V22" s="76"/>
      <c r="AA22" s="9">
        <v>1</v>
      </c>
      <c r="AB22" s="147" t="str">
        <f t="shared" si="0"/>
        <v/>
      </c>
    </row>
    <row r="23" spans="1:28" ht="23.1" customHeight="1">
      <c r="A23" s="172"/>
      <c r="B23" s="172"/>
      <c r="C23" s="13"/>
      <c r="D23" s="14" t="s">
        <v>594</v>
      </c>
      <c r="E23" s="11"/>
      <c r="F23" s="31">
        <v>8</v>
      </c>
      <c r="G23" s="9">
        <v>39</v>
      </c>
      <c r="H23" s="19" t="s">
        <v>88</v>
      </c>
      <c r="I23" s="25">
        <v>39</v>
      </c>
      <c r="J23" s="19" t="s">
        <v>87</v>
      </c>
      <c r="K23" s="15">
        <v>39</v>
      </c>
      <c r="L23" s="19" t="s">
        <v>88</v>
      </c>
      <c r="M23" s="25">
        <v>28</v>
      </c>
      <c r="N23" s="24" t="s">
        <v>87</v>
      </c>
      <c r="Q23" s="76"/>
      <c r="R23" s="76"/>
      <c r="T23" s="76"/>
      <c r="U23" s="76"/>
      <c r="V23" s="76"/>
      <c r="AA23" s="9">
        <v>8</v>
      </c>
      <c r="AB23" s="147" t="str">
        <f t="shared" si="0"/>
        <v/>
      </c>
    </row>
    <row r="24" spans="1:28" ht="23.1" customHeight="1">
      <c r="A24" s="172"/>
      <c r="B24" s="172"/>
      <c r="C24" s="13"/>
      <c r="D24" s="14" t="s">
        <v>595</v>
      </c>
      <c r="E24" s="11"/>
      <c r="F24" s="31">
        <v>1</v>
      </c>
      <c r="G24" s="33">
        <v>40</v>
      </c>
      <c r="H24" s="19" t="s">
        <v>88</v>
      </c>
      <c r="I24" s="32">
        <v>0</v>
      </c>
      <c r="J24" s="19" t="s">
        <v>87</v>
      </c>
      <c r="K24" s="33">
        <v>40</v>
      </c>
      <c r="L24" s="19" t="s">
        <v>88</v>
      </c>
      <c r="M24" s="32">
        <v>0</v>
      </c>
      <c r="N24" s="24" t="s">
        <v>87</v>
      </c>
      <c r="Q24" s="76"/>
      <c r="R24" s="76"/>
      <c r="T24" s="76"/>
      <c r="U24" s="76"/>
      <c r="V24" s="76"/>
      <c r="AA24" s="9">
        <v>1</v>
      </c>
      <c r="AB24" s="147" t="str">
        <f t="shared" si="0"/>
        <v/>
      </c>
    </row>
    <row r="25" spans="1:28" ht="23.1" customHeight="1">
      <c r="A25" s="172"/>
      <c r="B25" s="172"/>
      <c r="C25" s="13"/>
      <c r="D25" s="12" t="s">
        <v>596</v>
      </c>
      <c r="E25" s="11"/>
      <c r="F25" s="31">
        <v>2</v>
      </c>
      <c r="G25" s="9">
        <v>40</v>
      </c>
      <c r="H25" s="19" t="s">
        <v>88</v>
      </c>
      <c r="I25" s="25">
        <v>0</v>
      </c>
      <c r="J25" s="19" t="s">
        <v>87</v>
      </c>
      <c r="K25" s="15">
        <v>40</v>
      </c>
      <c r="L25" s="19" t="s">
        <v>88</v>
      </c>
      <c r="M25" s="25">
        <v>0</v>
      </c>
      <c r="N25" s="24" t="s">
        <v>87</v>
      </c>
      <c r="Q25" s="76"/>
      <c r="R25" s="76"/>
      <c r="T25" s="76"/>
      <c r="U25" s="76"/>
      <c r="V25" s="76"/>
      <c r="AA25" s="9">
        <v>2</v>
      </c>
      <c r="AB25" s="147" t="str">
        <f t="shared" si="0"/>
        <v/>
      </c>
    </row>
    <row r="26" spans="1:28" ht="23.1" customHeight="1">
      <c r="A26" s="172"/>
      <c r="B26" s="172"/>
      <c r="C26" s="13"/>
      <c r="D26" s="14" t="s">
        <v>597</v>
      </c>
      <c r="E26" s="11"/>
      <c r="F26" s="31">
        <v>6</v>
      </c>
      <c r="G26" s="9">
        <v>38</v>
      </c>
      <c r="H26" s="28" t="s">
        <v>88</v>
      </c>
      <c r="I26" s="25">
        <v>60</v>
      </c>
      <c r="J26" s="19" t="s">
        <v>87</v>
      </c>
      <c r="K26" s="15">
        <v>38</v>
      </c>
      <c r="L26" s="19" t="s">
        <v>88</v>
      </c>
      <c r="M26" s="25">
        <v>20</v>
      </c>
      <c r="N26" s="24" t="s">
        <v>87</v>
      </c>
      <c r="Q26" s="76"/>
      <c r="R26" s="76"/>
      <c r="T26" s="76"/>
      <c r="U26" s="76"/>
      <c r="V26" s="76"/>
      <c r="AA26" s="30">
        <v>6</v>
      </c>
      <c r="AB26" s="147" t="str">
        <f t="shared" si="0"/>
        <v/>
      </c>
    </row>
    <row r="27" spans="1:28" ht="23.1" customHeight="1">
      <c r="A27" s="172"/>
      <c r="B27" s="172"/>
      <c r="C27" s="13"/>
      <c r="D27" s="14" t="s">
        <v>598</v>
      </c>
      <c r="E27" s="11"/>
      <c r="F27" s="31">
        <v>3</v>
      </c>
      <c r="G27" s="9">
        <v>38</v>
      </c>
      <c r="H27" s="19" t="s">
        <v>88</v>
      </c>
      <c r="I27" s="25">
        <v>40</v>
      </c>
      <c r="J27" s="19" t="s">
        <v>87</v>
      </c>
      <c r="K27" s="15">
        <v>39</v>
      </c>
      <c r="L27" s="19" t="s">
        <v>88</v>
      </c>
      <c r="M27" s="25">
        <v>3</v>
      </c>
      <c r="N27" s="24" t="s">
        <v>87</v>
      </c>
      <c r="Q27" s="76"/>
      <c r="R27" s="76"/>
      <c r="T27" s="76"/>
      <c r="U27" s="76"/>
      <c r="V27" s="76"/>
      <c r="AA27" s="9">
        <v>3</v>
      </c>
      <c r="AB27" s="147" t="str">
        <f t="shared" si="0"/>
        <v/>
      </c>
    </row>
    <row r="28" spans="1:28" ht="23.1" customHeight="1">
      <c r="A28" s="172"/>
      <c r="B28" s="172"/>
      <c r="C28" s="13"/>
      <c r="D28" s="14" t="s">
        <v>599</v>
      </c>
      <c r="E28" s="11"/>
      <c r="F28" s="31">
        <v>4</v>
      </c>
      <c r="G28" s="9">
        <v>39</v>
      </c>
      <c r="H28" s="19" t="s">
        <v>88</v>
      </c>
      <c r="I28" s="25">
        <v>26</v>
      </c>
      <c r="J28" s="19" t="s">
        <v>87</v>
      </c>
      <c r="K28" s="15">
        <v>39</v>
      </c>
      <c r="L28" s="19" t="s">
        <v>88</v>
      </c>
      <c r="M28" s="25">
        <v>8</v>
      </c>
      <c r="N28" s="24" t="s">
        <v>87</v>
      </c>
      <c r="Q28" s="76"/>
      <c r="R28" s="76"/>
      <c r="T28" s="76"/>
      <c r="U28" s="76"/>
      <c r="V28" s="76"/>
      <c r="AA28" s="9">
        <v>4</v>
      </c>
      <c r="AB28" s="147" t="str">
        <f t="shared" si="0"/>
        <v/>
      </c>
    </row>
    <row r="29" spans="1:28" ht="23.1" customHeight="1">
      <c r="A29" s="172"/>
      <c r="B29" s="172"/>
      <c r="C29" s="13"/>
      <c r="D29" s="14" t="s">
        <v>600</v>
      </c>
      <c r="E29" s="11"/>
      <c r="F29" s="31">
        <v>15</v>
      </c>
      <c r="G29" s="9">
        <v>39</v>
      </c>
      <c r="H29" s="19" t="s">
        <v>88</v>
      </c>
      <c r="I29" s="25">
        <v>34</v>
      </c>
      <c r="J29" s="19" t="s">
        <v>87</v>
      </c>
      <c r="K29" s="15">
        <v>39</v>
      </c>
      <c r="L29" s="19" t="s">
        <v>88</v>
      </c>
      <c r="M29" s="25">
        <v>10</v>
      </c>
      <c r="N29" s="24" t="s">
        <v>87</v>
      </c>
      <c r="Q29" s="76"/>
      <c r="R29" s="76"/>
      <c r="T29" s="76"/>
      <c r="U29" s="76"/>
      <c r="V29" s="76"/>
      <c r="AA29" s="9">
        <v>15</v>
      </c>
      <c r="AB29" s="147" t="str">
        <f t="shared" si="0"/>
        <v/>
      </c>
    </row>
    <row r="30" spans="1:28" ht="23.1" customHeight="1">
      <c r="A30" s="172"/>
      <c r="B30" s="172"/>
      <c r="C30" s="13"/>
      <c r="D30" s="14" t="s">
        <v>601</v>
      </c>
      <c r="E30" s="11"/>
      <c r="F30" s="31">
        <v>5</v>
      </c>
      <c r="G30" s="9">
        <v>39</v>
      </c>
      <c r="H30" s="19" t="s">
        <v>88</v>
      </c>
      <c r="I30" s="25">
        <v>50</v>
      </c>
      <c r="J30" s="19" t="s">
        <v>87</v>
      </c>
      <c r="K30" s="15">
        <v>39</v>
      </c>
      <c r="L30" s="19" t="s">
        <v>88</v>
      </c>
      <c r="M30" s="25">
        <v>57</v>
      </c>
      <c r="N30" s="24" t="s">
        <v>87</v>
      </c>
      <c r="Q30" s="76"/>
      <c r="R30" s="76"/>
      <c r="T30" s="76"/>
      <c r="U30" s="76"/>
      <c r="V30" s="76"/>
      <c r="AA30" s="9">
        <v>5</v>
      </c>
      <c r="AB30" s="147" t="str">
        <f t="shared" si="0"/>
        <v/>
      </c>
    </row>
    <row r="31" spans="1:28" ht="23.1" customHeight="1">
      <c r="A31" s="172"/>
      <c r="B31" s="172"/>
      <c r="C31" s="13"/>
      <c r="D31" s="14" t="s">
        <v>602</v>
      </c>
      <c r="E31" s="11"/>
      <c r="F31" s="31">
        <v>30</v>
      </c>
      <c r="G31" s="9">
        <v>39</v>
      </c>
      <c r="H31" s="19" t="s">
        <v>88</v>
      </c>
      <c r="I31" s="25">
        <v>25</v>
      </c>
      <c r="J31" s="19" t="s">
        <v>87</v>
      </c>
      <c r="K31" s="15">
        <v>38</v>
      </c>
      <c r="L31" s="19" t="s">
        <v>88</v>
      </c>
      <c r="M31" s="25">
        <v>42</v>
      </c>
      <c r="N31" s="24" t="s">
        <v>87</v>
      </c>
      <c r="Q31" s="76"/>
      <c r="R31" s="76"/>
      <c r="T31" s="76"/>
      <c r="U31" s="76"/>
      <c r="V31" s="76"/>
      <c r="AA31" s="9">
        <v>29</v>
      </c>
      <c r="AB31" s="147">
        <f t="shared" si="0"/>
        <v>1</v>
      </c>
    </row>
    <row r="32" spans="1:28" ht="23.1" customHeight="1">
      <c r="A32" s="172"/>
      <c r="B32" s="172"/>
      <c r="C32" s="13"/>
      <c r="D32" s="14" t="s">
        <v>603</v>
      </c>
      <c r="E32" s="11"/>
      <c r="F32" s="31">
        <v>10</v>
      </c>
      <c r="G32" s="9">
        <v>39</v>
      </c>
      <c r="H32" s="19" t="s">
        <v>88</v>
      </c>
      <c r="I32" s="25">
        <v>41</v>
      </c>
      <c r="J32" s="19" t="s">
        <v>87</v>
      </c>
      <c r="K32" s="15">
        <v>39</v>
      </c>
      <c r="L32" s="19" t="s">
        <v>88</v>
      </c>
      <c r="M32" s="25">
        <v>18</v>
      </c>
      <c r="N32" s="24" t="s">
        <v>87</v>
      </c>
      <c r="Q32" s="76"/>
      <c r="R32" s="76"/>
      <c r="T32" s="76"/>
      <c r="U32" s="76"/>
      <c r="V32" s="76"/>
      <c r="AA32" s="9">
        <v>10</v>
      </c>
      <c r="AB32" s="147" t="str">
        <f t="shared" si="0"/>
        <v/>
      </c>
    </row>
    <row r="33" spans="1:28" ht="24" customHeight="1">
      <c r="A33" s="172"/>
      <c r="B33" s="172"/>
      <c r="C33" s="13"/>
      <c r="D33" s="14" t="s">
        <v>604</v>
      </c>
      <c r="E33" s="11"/>
      <c r="F33" s="31">
        <v>28</v>
      </c>
      <c r="G33" s="9">
        <v>38</v>
      </c>
      <c r="H33" s="19" t="s">
        <v>88</v>
      </c>
      <c r="I33" s="25">
        <v>22</v>
      </c>
      <c r="J33" s="19" t="s">
        <v>87</v>
      </c>
      <c r="K33" s="15">
        <v>38</v>
      </c>
      <c r="L33" s="19" t="s">
        <v>88</v>
      </c>
      <c r="M33" s="25">
        <v>4</v>
      </c>
      <c r="N33" s="24" t="s">
        <v>87</v>
      </c>
      <c r="Q33" s="76"/>
      <c r="R33" s="76"/>
      <c r="T33" s="76"/>
      <c r="U33" s="76"/>
      <c r="V33" s="76"/>
      <c r="AA33" s="9">
        <v>28</v>
      </c>
      <c r="AB33" s="147" t="str">
        <f t="shared" si="0"/>
        <v/>
      </c>
    </row>
    <row r="34" spans="1:28" ht="23.1" customHeight="1">
      <c r="A34" s="172"/>
      <c r="B34" s="172"/>
      <c r="C34" s="13"/>
      <c r="D34" s="14" t="s">
        <v>21</v>
      </c>
      <c r="E34" s="11"/>
      <c r="F34" s="31">
        <v>13</v>
      </c>
      <c r="G34" s="9">
        <v>38</v>
      </c>
      <c r="H34" s="19" t="s">
        <v>88</v>
      </c>
      <c r="I34" s="25">
        <v>41</v>
      </c>
      <c r="J34" s="19" t="s">
        <v>87</v>
      </c>
      <c r="K34" s="15">
        <v>38</v>
      </c>
      <c r="L34" s="19" t="s">
        <v>88</v>
      </c>
      <c r="M34" s="25">
        <v>57</v>
      </c>
      <c r="N34" s="24" t="s">
        <v>87</v>
      </c>
      <c r="Q34" s="76"/>
      <c r="R34" s="76"/>
      <c r="T34" s="76"/>
      <c r="U34" s="76"/>
      <c r="V34" s="76"/>
      <c r="AA34" s="9">
        <v>13</v>
      </c>
      <c r="AB34" s="147" t="str">
        <f t="shared" si="0"/>
        <v/>
      </c>
    </row>
    <row r="35" spans="1:28" ht="23.1" customHeight="1">
      <c r="A35" s="172"/>
      <c r="B35" s="172"/>
      <c r="C35" s="13"/>
      <c r="D35" s="14" t="s">
        <v>605</v>
      </c>
      <c r="E35" s="11"/>
      <c r="F35" s="31">
        <v>8</v>
      </c>
      <c r="G35" s="9">
        <v>39</v>
      </c>
      <c r="H35" s="19" t="s">
        <v>88</v>
      </c>
      <c r="I35" s="25">
        <v>11</v>
      </c>
      <c r="J35" s="19" t="s">
        <v>87</v>
      </c>
      <c r="K35" s="15">
        <v>39</v>
      </c>
      <c r="L35" s="19" t="s">
        <v>88</v>
      </c>
      <c r="M35" s="25">
        <v>4</v>
      </c>
      <c r="N35" s="24" t="s">
        <v>87</v>
      </c>
      <c r="Q35" s="76"/>
      <c r="R35" s="76"/>
      <c r="T35" s="76"/>
      <c r="U35" s="76"/>
      <c r="V35" s="76"/>
      <c r="AA35" s="9">
        <v>8</v>
      </c>
      <c r="AB35" s="147" t="str">
        <f t="shared" si="0"/>
        <v/>
      </c>
    </row>
    <row r="36" spans="1:28" ht="23.1" customHeight="1">
      <c r="A36" s="172"/>
      <c r="B36" s="172"/>
      <c r="C36" s="13"/>
      <c r="D36" s="14" t="s">
        <v>606</v>
      </c>
      <c r="E36" s="11"/>
      <c r="F36" s="31">
        <v>15</v>
      </c>
      <c r="G36" s="9">
        <v>39</v>
      </c>
      <c r="H36" s="19" t="s">
        <v>88</v>
      </c>
      <c r="I36" s="25">
        <v>19</v>
      </c>
      <c r="J36" s="19" t="s">
        <v>87</v>
      </c>
      <c r="K36" s="15">
        <v>39</v>
      </c>
      <c r="L36" s="19" t="s">
        <v>88</v>
      </c>
      <c r="M36" s="25">
        <v>13</v>
      </c>
      <c r="N36" s="24" t="s">
        <v>87</v>
      </c>
      <c r="Q36" s="76"/>
      <c r="R36" s="76"/>
      <c r="T36" s="76"/>
      <c r="U36" s="76"/>
      <c r="V36" s="76"/>
      <c r="AA36" s="9">
        <v>15</v>
      </c>
      <c r="AB36" s="147" t="str">
        <f t="shared" si="0"/>
        <v/>
      </c>
    </row>
    <row r="37" spans="1:28" ht="23.1" customHeight="1">
      <c r="A37" s="172"/>
      <c r="B37" s="173"/>
      <c r="C37" s="13"/>
      <c r="D37" s="14" t="s">
        <v>607</v>
      </c>
      <c r="E37" s="11"/>
      <c r="F37" s="31">
        <v>5</v>
      </c>
      <c r="G37" s="9">
        <v>38</v>
      </c>
      <c r="H37" s="19" t="s">
        <v>88</v>
      </c>
      <c r="I37" s="25">
        <v>8</v>
      </c>
      <c r="J37" s="19" t="s">
        <v>87</v>
      </c>
      <c r="K37" s="15">
        <v>37</v>
      </c>
      <c r="L37" s="19" t="s">
        <v>88</v>
      </c>
      <c r="M37" s="25">
        <v>42</v>
      </c>
      <c r="N37" s="24" t="s">
        <v>87</v>
      </c>
      <c r="Q37" s="76"/>
      <c r="R37" s="76"/>
      <c r="T37" s="76"/>
      <c r="U37" s="76"/>
      <c r="V37" s="76"/>
      <c r="AA37" s="9">
        <v>5</v>
      </c>
      <c r="AB37" s="147" t="str">
        <f t="shared" si="0"/>
        <v/>
      </c>
    </row>
    <row r="38" spans="1:28" ht="23.1" customHeight="1">
      <c r="A38" s="172"/>
      <c r="B38" s="171" t="s">
        <v>17</v>
      </c>
      <c r="C38" s="13"/>
      <c r="D38" s="14" t="s">
        <v>16</v>
      </c>
      <c r="E38" s="11"/>
      <c r="F38" s="31">
        <v>669</v>
      </c>
      <c r="G38" s="30">
        <v>39</v>
      </c>
      <c r="H38" s="28" t="s">
        <v>88</v>
      </c>
      <c r="I38" s="27">
        <v>24</v>
      </c>
      <c r="J38" s="28" t="s">
        <v>87</v>
      </c>
      <c r="K38" s="29">
        <v>38</v>
      </c>
      <c r="L38" s="28" t="s">
        <v>88</v>
      </c>
      <c r="M38" s="27">
        <v>55</v>
      </c>
      <c r="N38" s="26" t="s">
        <v>87</v>
      </c>
      <c r="Q38" s="76"/>
      <c r="R38" s="76"/>
      <c r="T38" s="76"/>
      <c r="U38" s="76"/>
      <c r="V38" s="76"/>
      <c r="AA38" s="9">
        <v>645</v>
      </c>
      <c r="AB38" s="147">
        <f t="shared" si="0"/>
        <v>1</v>
      </c>
    </row>
    <row r="39" spans="1:28" ht="23.1" customHeight="1">
      <c r="A39" s="172"/>
      <c r="B39" s="172"/>
      <c r="C39" s="13"/>
      <c r="D39" s="14" t="s">
        <v>15</v>
      </c>
      <c r="E39" s="11"/>
      <c r="F39" s="31">
        <v>6</v>
      </c>
      <c r="G39" s="9">
        <v>40</v>
      </c>
      <c r="H39" s="19" t="s">
        <v>88</v>
      </c>
      <c r="I39" s="25">
        <v>42</v>
      </c>
      <c r="J39" s="19" t="s">
        <v>87</v>
      </c>
      <c r="K39" s="15">
        <v>39</v>
      </c>
      <c r="L39" s="19" t="s">
        <v>88</v>
      </c>
      <c r="M39" s="25">
        <v>52</v>
      </c>
      <c r="N39" s="24" t="s">
        <v>87</v>
      </c>
      <c r="Q39" s="76"/>
      <c r="R39" s="76"/>
      <c r="T39" s="76"/>
      <c r="U39" s="76"/>
      <c r="V39" s="76"/>
      <c r="AA39" s="9">
        <v>5</v>
      </c>
      <c r="AB39" s="147">
        <f t="shared" si="0"/>
        <v>1</v>
      </c>
    </row>
    <row r="40" spans="1:28" ht="23.1" customHeight="1">
      <c r="A40" s="172"/>
      <c r="B40" s="172"/>
      <c r="C40" s="13"/>
      <c r="D40" s="14" t="s">
        <v>608</v>
      </c>
      <c r="E40" s="11"/>
      <c r="F40" s="31">
        <v>82</v>
      </c>
      <c r="G40" s="9">
        <v>40</v>
      </c>
      <c r="H40" s="19" t="s">
        <v>88</v>
      </c>
      <c r="I40" s="25">
        <v>14</v>
      </c>
      <c r="J40" s="19" t="s">
        <v>87</v>
      </c>
      <c r="K40" s="15">
        <v>39</v>
      </c>
      <c r="L40" s="19" t="s">
        <v>88</v>
      </c>
      <c r="M40" s="25">
        <v>28</v>
      </c>
      <c r="N40" s="24" t="s">
        <v>87</v>
      </c>
      <c r="Q40" s="76"/>
      <c r="R40" s="76"/>
      <c r="T40" s="76"/>
      <c r="U40" s="76"/>
      <c r="V40" s="76"/>
      <c r="AA40" s="9">
        <v>77</v>
      </c>
      <c r="AB40" s="147">
        <f t="shared" si="0"/>
        <v>1</v>
      </c>
    </row>
    <row r="41" spans="1:28" ht="23.1" customHeight="1">
      <c r="A41" s="172"/>
      <c r="B41" s="172"/>
      <c r="C41" s="13"/>
      <c r="D41" s="14" t="s">
        <v>13</v>
      </c>
      <c r="E41" s="11"/>
      <c r="F41" s="31">
        <v>23</v>
      </c>
      <c r="G41" s="9">
        <v>38</v>
      </c>
      <c r="H41" s="19" t="s">
        <v>88</v>
      </c>
      <c r="I41" s="25">
        <v>36</v>
      </c>
      <c r="J41" s="19" t="s">
        <v>87</v>
      </c>
      <c r="K41" s="15">
        <v>38</v>
      </c>
      <c r="L41" s="19" t="s">
        <v>88</v>
      </c>
      <c r="M41" s="25">
        <v>8</v>
      </c>
      <c r="N41" s="24" t="s">
        <v>87</v>
      </c>
      <c r="Q41" s="76"/>
      <c r="R41" s="76"/>
      <c r="T41" s="76"/>
      <c r="U41" s="76"/>
      <c r="V41" s="76"/>
      <c r="AA41" s="9">
        <v>23</v>
      </c>
      <c r="AB41" s="147" t="str">
        <f t="shared" si="0"/>
        <v/>
      </c>
    </row>
    <row r="42" spans="1:28" ht="23.1" customHeight="1">
      <c r="A42" s="172"/>
      <c r="B42" s="172"/>
      <c r="C42" s="13"/>
      <c r="D42" s="14" t="s">
        <v>609</v>
      </c>
      <c r="E42" s="11"/>
      <c r="F42" s="31">
        <v>8</v>
      </c>
      <c r="G42" s="9">
        <v>39</v>
      </c>
      <c r="H42" s="19" t="s">
        <v>88</v>
      </c>
      <c r="I42" s="25">
        <v>23</v>
      </c>
      <c r="J42" s="19" t="s">
        <v>87</v>
      </c>
      <c r="K42" s="15">
        <v>39</v>
      </c>
      <c r="L42" s="19" t="s">
        <v>88</v>
      </c>
      <c r="M42" s="25">
        <v>6</v>
      </c>
      <c r="N42" s="24" t="s">
        <v>87</v>
      </c>
      <c r="Q42" s="76"/>
      <c r="R42" s="76"/>
      <c r="T42" s="76"/>
      <c r="U42" s="76"/>
      <c r="V42" s="76"/>
      <c r="AA42" s="9">
        <v>8</v>
      </c>
      <c r="AB42" s="147" t="str">
        <f t="shared" si="0"/>
        <v/>
      </c>
    </row>
    <row r="43" spans="1:28" ht="23.1" customHeight="1">
      <c r="A43" s="172"/>
      <c r="B43" s="172"/>
      <c r="C43" s="13"/>
      <c r="D43" s="14" t="s">
        <v>610</v>
      </c>
      <c r="E43" s="11"/>
      <c r="F43" s="31">
        <v>33</v>
      </c>
      <c r="G43" s="9">
        <v>39</v>
      </c>
      <c r="H43" s="19" t="s">
        <v>88</v>
      </c>
      <c r="I43" s="25">
        <v>2</v>
      </c>
      <c r="J43" s="19" t="s">
        <v>87</v>
      </c>
      <c r="K43" s="15">
        <v>40</v>
      </c>
      <c r="L43" s="19" t="s">
        <v>88</v>
      </c>
      <c r="M43" s="25">
        <v>32</v>
      </c>
      <c r="N43" s="24" t="s">
        <v>87</v>
      </c>
      <c r="Q43" s="76"/>
      <c r="R43" s="76"/>
      <c r="T43" s="76"/>
      <c r="U43" s="76"/>
      <c r="V43" s="76"/>
      <c r="AA43" s="9">
        <v>30</v>
      </c>
      <c r="AB43" s="147">
        <f t="shared" si="0"/>
        <v>1</v>
      </c>
    </row>
    <row r="44" spans="1:28" ht="23.1" customHeight="1">
      <c r="A44" s="172"/>
      <c r="B44" s="172"/>
      <c r="C44" s="13"/>
      <c r="D44" s="14" t="s">
        <v>10</v>
      </c>
      <c r="E44" s="11"/>
      <c r="F44" s="31">
        <v>178</v>
      </c>
      <c r="G44" s="9">
        <v>39</v>
      </c>
      <c r="H44" s="19" t="s">
        <v>88</v>
      </c>
      <c r="I44" s="25">
        <v>17</v>
      </c>
      <c r="J44" s="19" t="s">
        <v>87</v>
      </c>
      <c r="K44" s="15">
        <v>38</v>
      </c>
      <c r="L44" s="19" t="s">
        <v>88</v>
      </c>
      <c r="M44" s="25">
        <v>22</v>
      </c>
      <c r="N44" s="24" t="s">
        <v>87</v>
      </c>
      <c r="Q44" s="76"/>
      <c r="R44" s="76"/>
      <c r="T44" s="76"/>
      <c r="U44" s="76"/>
      <c r="V44" s="76"/>
      <c r="AA44" s="9">
        <v>173</v>
      </c>
      <c r="AB44" s="147">
        <f t="shared" si="0"/>
        <v>1</v>
      </c>
    </row>
    <row r="45" spans="1:28" ht="23.1" customHeight="1">
      <c r="A45" s="172"/>
      <c r="B45" s="172"/>
      <c r="C45" s="13"/>
      <c r="D45" s="14" t="s">
        <v>9</v>
      </c>
      <c r="E45" s="11"/>
      <c r="F45" s="31">
        <v>21</v>
      </c>
      <c r="G45" s="9">
        <v>38</v>
      </c>
      <c r="H45" s="19" t="s">
        <v>88</v>
      </c>
      <c r="I45" s="25">
        <v>9</v>
      </c>
      <c r="J45" s="19" t="s">
        <v>87</v>
      </c>
      <c r="K45" s="15">
        <v>37</v>
      </c>
      <c r="L45" s="19" t="s">
        <v>88</v>
      </c>
      <c r="M45" s="25">
        <v>34</v>
      </c>
      <c r="N45" s="24" t="s">
        <v>87</v>
      </c>
      <c r="Q45" s="76"/>
      <c r="R45" s="76"/>
      <c r="T45" s="76"/>
      <c r="U45" s="76"/>
      <c r="V45" s="76"/>
      <c r="AA45" s="9">
        <v>21</v>
      </c>
      <c r="AB45" s="147" t="str">
        <f t="shared" si="0"/>
        <v/>
      </c>
    </row>
    <row r="46" spans="1:28" ht="23.1" customHeight="1">
      <c r="A46" s="172"/>
      <c r="B46" s="172"/>
      <c r="C46" s="13"/>
      <c r="D46" s="14" t="s">
        <v>611</v>
      </c>
      <c r="E46" s="11"/>
      <c r="F46" s="31">
        <v>8</v>
      </c>
      <c r="G46" s="9">
        <v>38</v>
      </c>
      <c r="H46" s="19" t="s">
        <v>88</v>
      </c>
      <c r="I46" s="25">
        <v>53</v>
      </c>
      <c r="J46" s="19" t="s">
        <v>87</v>
      </c>
      <c r="K46" s="15">
        <v>38</v>
      </c>
      <c r="L46" s="19" t="s">
        <v>88</v>
      </c>
      <c r="M46" s="25">
        <v>26</v>
      </c>
      <c r="N46" s="24" t="s">
        <v>87</v>
      </c>
      <c r="Q46" s="76"/>
      <c r="R46" s="76"/>
      <c r="T46" s="76"/>
      <c r="U46" s="76"/>
      <c r="V46" s="76"/>
      <c r="AA46" s="9">
        <v>8</v>
      </c>
      <c r="AB46" s="147" t="str">
        <f t="shared" si="0"/>
        <v/>
      </c>
    </row>
    <row r="47" spans="1:28" ht="24" customHeight="1">
      <c r="A47" s="172"/>
      <c r="B47" s="172"/>
      <c r="C47" s="13"/>
      <c r="D47" s="12" t="s">
        <v>7</v>
      </c>
      <c r="E47" s="11"/>
      <c r="F47" s="31">
        <v>19</v>
      </c>
      <c r="G47" s="9">
        <v>39</v>
      </c>
      <c r="H47" s="19" t="s">
        <v>88</v>
      </c>
      <c r="I47" s="25">
        <v>22</v>
      </c>
      <c r="J47" s="19" t="s">
        <v>87</v>
      </c>
      <c r="K47" s="15">
        <v>39</v>
      </c>
      <c r="L47" s="19" t="s">
        <v>88</v>
      </c>
      <c r="M47" s="25">
        <v>39</v>
      </c>
      <c r="N47" s="24" t="s">
        <v>87</v>
      </c>
      <c r="Q47" s="76"/>
      <c r="R47" s="76"/>
      <c r="T47" s="76"/>
      <c r="U47" s="76"/>
      <c r="V47" s="76"/>
      <c r="AA47" s="9">
        <v>18</v>
      </c>
      <c r="AB47" s="147">
        <f t="shared" si="0"/>
        <v>1</v>
      </c>
    </row>
    <row r="48" spans="1:28" ht="23.1" customHeight="1">
      <c r="A48" s="172"/>
      <c r="B48" s="172"/>
      <c r="C48" s="13"/>
      <c r="D48" s="14" t="s">
        <v>612</v>
      </c>
      <c r="E48" s="11"/>
      <c r="F48" s="31">
        <v>45</v>
      </c>
      <c r="G48" s="9">
        <v>40</v>
      </c>
      <c r="H48" s="19" t="s">
        <v>88</v>
      </c>
      <c r="I48" s="25">
        <v>18</v>
      </c>
      <c r="J48" s="19" t="s">
        <v>87</v>
      </c>
      <c r="K48" s="15">
        <v>40</v>
      </c>
      <c r="L48" s="19" t="s">
        <v>88</v>
      </c>
      <c r="M48" s="25">
        <v>3</v>
      </c>
      <c r="N48" s="24" t="s">
        <v>87</v>
      </c>
      <c r="Q48" s="76"/>
      <c r="R48" s="76"/>
      <c r="T48" s="76"/>
      <c r="U48" s="76"/>
      <c r="V48" s="76"/>
      <c r="AA48" s="9">
        <v>39</v>
      </c>
      <c r="AB48" s="147">
        <f t="shared" si="0"/>
        <v>1</v>
      </c>
    </row>
    <row r="49" spans="1:28" ht="23.1" customHeight="1">
      <c r="A49" s="172"/>
      <c r="B49" s="172"/>
      <c r="C49" s="13"/>
      <c r="D49" s="14" t="s">
        <v>613</v>
      </c>
      <c r="E49" s="11"/>
      <c r="F49" s="31">
        <v>15</v>
      </c>
      <c r="G49" s="9">
        <v>39</v>
      </c>
      <c r="H49" s="19" t="s">
        <v>88</v>
      </c>
      <c r="I49" s="25">
        <v>17</v>
      </c>
      <c r="J49" s="19" t="s">
        <v>87</v>
      </c>
      <c r="K49" s="15">
        <v>39</v>
      </c>
      <c r="L49" s="19" t="s">
        <v>88</v>
      </c>
      <c r="M49" s="25">
        <v>52</v>
      </c>
      <c r="N49" s="24" t="s">
        <v>87</v>
      </c>
      <c r="Q49" s="76"/>
      <c r="R49" s="76"/>
      <c r="T49" s="76"/>
      <c r="U49" s="76"/>
      <c r="V49" s="76"/>
      <c r="AA49" s="9">
        <v>14</v>
      </c>
      <c r="AB49" s="147">
        <f t="shared" si="0"/>
        <v>1</v>
      </c>
    </row>
    <row r="50" spans="1:28" ht="23.1" customHeight="1">
      <c r="A50" s="172"/>
      <c r="B50" s="172"/>
      <c r="C50" s="13"/>
      <c r="D50" s="14" t="s">
        <v>614</v>
      </c>
      <c r="E50" s="11"/>
      <c r="F50" s="31">
        <v>19</v>
      </c>
      <c r="G50" s="9">
        <v>39</v>
      </c>
      <c r="H50" s="19" t="s">
        <v>88</v>
      </c>
      <c r="I50" s="25">
        <v>7</v>
      </c>
      <c r="J50" s="19" t="s">
        <v>87</v>
      </c>
      <c r="K50" s="15">
        <v>38</v>
      </c>
      <c r="L50" s="19" t="s">
        <v>88</v>
      </c>
      <c r="M50" s="25">
        <v>48</v>
      </c>
      <c r="N50" s="24" t="s">
        <v>87</v>
      </c>
      <c r="Q50" s="76"/>
      <c r="R50" s="76"/>
      <c r="T50" s="76"/>
      <c r="U50" s="76"/>
      <c r="V50" s="76"/>
      <c r="AA50" s="9">
        <v>19</v>
      </c>
      <c r="AB50" s="147" t="str">
        <f t="shared" si="0"/>
        <v/>
      </c>
    </row>
    <row r="51" spans="1:28" ht="23.1" customHeight="1">
      <c r="A51" s="172"/>
      <c r="B51" s="172"/>
      <c r="C51" s="13"/>
      <c r="D51" s="14" t="s">
        <v>615</v>
      </c>
      <c r="E51" s="11"/>
      <c r="F51" s="31">
        <v>145</v>
      </c>
      <c r="G51" s="9">
        <v>39</v>
      </c>
      <c r="H51" s="19" t="s">
        <v>88</v>
      </c>
      <c r="I51" s="25">
        <v>12</v>
      </c>
      <c r="J51" s="19" t="s">
        <v>87</v>
      </c>
      <c r="K51" s="15">
        <v>38</v>
      </c>
      <c r="L51" s="19" t="s">
        <v>88</v>
      </c>
      <c r="M51" s="25">
        <v>32</v>
      </c>
      <c r="N51" s="24" t="s">
        <v>87</v>
      </c>
      <c r="Q51" s="76"/>
      <c r="R51" s="76"/>
      <c r="T51" s="76"/>
      <c r="U51" s="76"/>
      <c r="V51" s="76"/>
      <c r="AA51" s="9">
        <v>145</v>
      </c>
      <c r="AB51" s="147" t="str">
        <f t="shared" si="0"/>
        <v/>
      </c>
    </row>
    <row r="52" spans="1:28" ht="23.1" customHeight="1">
      <c r="A52" s="172"/>
      <c r="B52" s="172"/>
      <c r="C52" s="13"/>
      <c r="D52" s="14" t="s">
        <v>616</v>
      </c>
      <c r="E52" s="11"/>
      <c r="F52" s="31">
        <v>22</v>
      </c>
      <c r="G52" s="9">
        <v>38</v>
      </c>
      <c r="H52" s="19" t="s">
        <v>88</v>
      </c>
      <c r="I52" s="25">
        <v>57</v>
      </c>
      <c r="J52" s="19" t="s">
        <v>87</v>
      </c>
      <c r="K52" s="15">
        <v>39</v>
      </c>
      <c r="L52" s="19" t="s">
        <v>88</v>
      </c>
      <c r="M52" s="25">
        <v>23</v>
      </c>
      <c r="N52" s="24" t="s">
        <v>87</v>
      </c>
      <c r="Q52" s="76"/>
      <c r="R52" s="76"/>
      <c r="T52" s="76"/>
      <c r="U52" s="76"/>
      <c r="V52" s="76"/>
      <c r="AA52" s="9">
        <v>22</v>
      </c>
      <c r="AB52" s="147" t="str">
        <f t="shared" si="0"/>
        <v/>
      </c>
    </row>
    <row r="53" spans="1:28" ht="24" customHeight="1" thickBot="1">
      <c r="A53" s="173"/>
      <c r="B53" s="173"/>
      <c r="C53" s="13"/>
      <c r="D53" s="12" t="s">
        <v>617</v>
      </c>
      <c r="E53" s="11"/>
      <c r="F53" s="31">
        <v>45</v>
      </c>
      <c r="G53" s="9">
        <v>39</v>
      </c>
      <c r="H53" s="19" t="s">
        <v>88</v>
      </c>
      <c r="I53" s="25">
        <v>42</v>
      </c>
      <c r="J53" s="19" t="s">
        <v>87</v>
      </c>
      <c r="K53" s="15">
        <v>39</v>
      </c>
      <c r="L53" s="19" t="s">
        <v>88</v>
      </c>
      <c r="M53" s="25">
        <v>38</v>
      </c>
      <c r="N53" s="24" t="s">
        <v>87</v>
      </c>
      <c r="Q53" s="76"/>
      <c r="R53" s="76"/>
      <c r="T53" s="76"/>
      <c r="U53" s="76"/>
      <c r="V53" s="76"/>
      <c r="AA53" s="9">
        <v>43</v>
      </c>
      <c r="AB53" s="148">
        <f t="shared" si="0"/>
        <v>1</v>
      </c>
    </row>
    <row r="54" spans="1:28">
      <c r="Q54" s="76"/>
      <c r="R54" s="76"/>
      <c r="T54" s="76"/>
      <c r="U54" s="76"/>
      <c r="V54" s="76"/>
    </row>
    <row r="55" spans="1:28">
      <c r="Q55" s="76"/>
      <c r="R55" s="76"/>
      <c r="T55" s="76"/>
      <c r="U55" s="76"/>
      <c r="V55" s="76"/>
    </row>
    <row r="59" spans="1:28" ht="12.75" customHeight="1"/>
    <row r="60" spans="1:28" ht="12.75" customHeight="1"/>
    <row r="61" spans="1:28">
      <c r="D61" s="5"/>
    </row>
    <row r="66" spans="4:16">
      <c r="N66" s="71"/>
      <c r="O66" s="71"/>
    </row>
    <row r="67" spans="4:16">
      <c r="N67" s="71"/>
      <c r="O67" s="71"/>
    </row>
    <row r="68" spans="4:16">
      <c r="N68" s="71"/>
      <c r="O68" s="75"/>
      <c r="P68" s="75"/>
    </row>
    <row r="69" spans="4:16">
      <c r="N69" s="71"/>
      <c r="O69" s="76"/>
      <c r="P69" s="76"/>
    </row>
    <row r="70" spans="4:16">
      <c r="N70" s="71"/>
      <c r="O70" s="76"/>
      <c r="P70" s="76"/>
    </row>
    <row r="71" spans="4:16">
      <c r="D71" s="5"/>
      <c r="N71" s="71"/>
      <c r="O71" s="76"/>
      <c r="P71" s="76"/>
    </row>
    <row r="72" spans="4:16">
      <c r="N72" s="71"/>
      <c r="O72" s="76"/>
      <c r="P72" s="76"/>
    </row>
    <row r="73" spans="4:16">
      <c r="N73" s="71"/>
      <c r="O73" s="76"/>
      <c r="P73" s="76"/>
    </row>
    <row r="74" spans="4:16">
      <c r="N74" s="71"/>
      <c r="O74" s="76"/>
      <c r="P74" s="76"/>
    </row>
    <row r="75" spans="4:16">
      <c r="D75" s="5"/>
      <c r="N75" s="71"/>
      <c r="O75" s="76"/>
      <c r="P75" s="76"/>
    </row>
    <row r="76" spans="4:16">
      <c r="N76" s="71"/>
      <c r="O76" s="76"/>
      <c r="P76" s="76"/>
    </row>
    <row r="77" spans="4:16">
      <c r="N77" s="71"/>
      <c r="O77" s="76"/>
      <c r="P77" s="76"/>
    </row>
    <row r="78" spans="4:16">
      <c r="N78" s="71"/>
      <c r="O78" s="76"/>
      <c r="P78" s="76"/>
    </row>
    <row r="79" spans="4:16">
      <c r="D79" s="5"/>
      <c r="N79" s="71"/>
      <c r="O79" s="76"/>
      <c r="P79" s="76"/>
    </row>
    <row r="80" spans="4:16">
      <c r="N80" s="71"/>
      <c r="O80" s="76"/>
      <c r="P80" s="76"/>
    </row>
    <row r="81" spans="4:16">
      <c r="D81" s="5"/>
      <c r="N81" s="71"/>
      <c r="O81" s="76"/>
      <c r="P81" s="76"/>
    </row>
    <row r="82" spans="4:16">
      <c r="N82" s="71"/>
      <c r="O82" s="76"/>
      <c r="P82" s="76"/>
    </row>
    <row r="83" spans="4:16">
      <c r="D83" s="5"/>
      <c r="N83" s="71"/>
      <c r="O83" s="76"/>
      <c r="P83" s="76"/>
    </row>
    <row r="84" spans="4:16">
      <c r="N84" s="71"/>
      <c r="O84" s="76"/>
      <c r="P84" s="76"/>
    </row>
    <row r="85" spans="4:16">
      <c r="D85" s="5"/>
      <c r="N85" s="71"/>
      <c r="O85" s="76"/>
      <c r="P85" s="76"/>
    </row>
    <row r="86" spans="4:16">
      <c r="N86" s="71"/>
      <c r="O86" s="76"/>
      <c r="P86" s="76"/>
    </row>
    <row r="87" spans="4:16" ht="13.5" customHeight="1">
      <c r="D87" s="6"/>
      <c r="N87" s="71"/>
      <c r="O87" s="76"/>
      <c r="P87" s="76"/>
    </row>
    <row r="88" spans="4:16" ht="13.5" customHeight="1">
      <c r="N88" s="71"/>
      <c r="O88" s="76"/>
      <c r="P88" s="76"/>
    </row>
    <row r="89" spans="4:16">
      <c r="D89" s="5"/>
      <c r="N89" s="71"/>
      <c r="O89" s="76"/>
      <c r="P89" s="76"/>
    </row>
    <row r="90" spans="4:16">
      <c r="N90" s="71"/>
      <c r="O90" s="76"/>
      <c r="P90" s="76"/>
    </row>
    <row r="91" spans="4:16">
      <c r="D91" s="5"/>
      <c r="N91" s="71"/>
      <c r="O91" s="76"/>
      <c r="P91" s="76"/>
    </row>
    <row r="92" spans="4:16">
      <c r="N92" s="71"/>
      <c r="O92" s="76"/>
      <c r="P92" s="76"/>
    </row>
    <row r="93" spans="4:16">
      <c r="D93" s="5"/>
      <c r="N93" s="71"/>
      <c r="O93" s="76"/>
      <c r="P93" s="76"/>
    </row>
    <row r="94" spans="4:16">
      <c r="N94" s="71"/>
      <c r="O94" s="76"/>
      <c r="P94" s="76"/>
    </row>
    <row r="95" spans="4:16">
      <c r="D95" s="5"/>
      <c r="N95" s="71"/>
      <c r="O95" s="76"/>
      <c r="P95" s="76"/>
    </row>
    <row r="96" spans="4:16">
      <c r="N96" s="71"/>
      <c r="O96" s="76"/>
      <c r="P96" s="76"/>
    </row>
    <row r="97" spans="14:16">
      <c r="N97" s="71"/>
      <c r="O97" s="76"/>
      <c r="P97" s="76"/>
    </row>
    <row r="98" spans="14:16">
      <c r="N98" s="71"/>
      <c r="O98" s="76"/>
      <c r="P98" s="76"/>
    </row>
    <row r="99" spans="14:16" ht="12.75" customHeight="1">
      <c r="N99" s="71"/>
      <c r="O99" s="76"/>
      <c r="P99" s="76"/>
    </row>
    <row r="100" spans="14:16" ht="12.75" customHeight="1">
      <c r="N100" s="71"/>
      <c r="O100" s="76"/>
      <c r="P100" s="76"/>
    </row>
    <row r="101" spans="14:16">
      <c r="N101" s="71"/>
      <c r="O101" s="76"/>
      <c r="P101" s="76"/>
    </row>
    <row r="102" spans="14:16">
      <c r="N102" s="71"/>
      <c r="O102" s="76"/>
      <c r="P102" s="76"/>
    </row>
    <row r="103" spans="14:16">
      <c r="N103" s="71"/>
      <c r="O103" s="76"/>
      <c r="P103" s="76"/>
    </row>
    <row r="104" spans="14:16">
      <c r="N104" s="71"/>
      <c r="O104" s="76"/>
      <c r="P104" s="76"/>
    </row>
    <row r="105" spans="14:16">
      <c r="N105" s="71"/>
      <c r="O105" s="76"/>
      <c r="P105" s="76"/>
    </row>
    <row r="106" spans="14:16">
      <c r="N106" s="71"/>
      <c r="O106" s="76"/>
      <c r="P106" s="76"/>
    </row>
    <row r="107" spans="14:16">
      <c r="N107" s="71"/>
      <c r="O107" s="76"/>
      <c r="P107" s="76"/>
    </row>
    <row r="108" spans="14:16">
      <c r="N108" s="71"/>
      <c r="O108" s="76"/>
      <c r="P108" s="76"/>
    </row>
    <row r="109" spans="14:16">
      <c r="N109" s="71"/>
      <c r="O109" s="71"/>
    </row>
    <row r="110" spans="14:16">
      <c r="N110" s="71"/>
      <c r="O110" s="71"/>
    </row>
  </sheetData>
  <mergeCells count="14">
    <mergeCell ref="G3:J6"/>
    <mergeCell ref="K3:N6"/>
    <mergeCell ref="A7:E7"/>
    <mergeCell ref="A8:A12"/>
    <mergeCell ref="B8:E8"/>
    <mergeCell ref="B9:E9"/>
    <mergeCell ref="B10:E10"/>
    <mergeCell ref="B11:E11"/>
    <mergeCell ref="B12:E12"/>
    <mergeCell ref="A13:A53"/>
    <mergeCell ref="B13:B37"/>
    <mergeCell ref="B38:B53"/>
    <mergeCell ref="A3:E6"/>
    <mergeCell ref="F3:F6"/>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9"/>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4" width="9.625" style="3" customWidth="1"/>
    <col min="15" max="16384" width="9" style="3"/>
  </cols>
  <sheetData>
    <row r="1" spans="1:14" ht="14.25">
      <c r="A1" s="18" t="s">
        <v>619</v>
      </c>
    </row>
    <row r="3" spans="1:14">
      <c r="A3" s="158" t="s">
        <v>64</v>
      </c>
      <c r="B3" s="159"/>
      <c r="C3" s="159"/>
      <c r="D3" s="159"/>
      <c r="E3" s="160"/>
      <c r="F3" s="167" t="s">
        <v>63</v>
      </c>
      <c r="G3" s="180" t="s">
        <v>112</v>
      </c>
      <c r="H3" s="180"/>
      <c r="I3" s="180" t="s">
        <v>111</v>
      </c>
      <c r="J3" s="180"/>
      <c r="K3" s="210" t="s">
        <v>110</v>
      </c>
      <c r="L3" s="210"/>
      <c r="M3" s="180" t="s">
        <v>109</v>
      </c>
      <c r="N3" s="180"/>
    </row>
    <row r="4" spans="1:14" ht="42" customHeight="1">
      <c r="A4" s="161"/>
      <c r="B4" s="162"/>
      <c r="C4" s="162"/>
      <c r="D4" s="162"/>
      <c r="E4" s="163"/>
      <c r="F4" s="150"/>
      <c r="G4" s="180"/>
      <c r="H4" s="180"/>
      <c r="I4" s="180"/>
      <c r="J4" s="180"/>
      <c r="K4" s="210"/>
      <c r="L4" s="210"/>
      <c r="M4" s="180"/>
      <c r="N4" s="180"/>
    </row>
    <row r="5" spans="1:14" ht="15" customHeight="1">
      <c r="A5" s="161"/>
      <c r="B5" s="162"/>
      <c r="C5" s="162"/>
      <c r="D5" s="162"/>
      <c r="E5" s="163"/>
      <c r="F5" s="150"/>
      <c r="G5" s="151" t="s">
        <v>52</v>
      </c>
      <c r="H5" s="153" t="s">
        <v>51</v>
      </c>
      <c r="I5" s="151" t="s">
        <v>52</v>
      </c>
      <c r="J5" s="153" t="s">
        <v>51</v>
      </c>
      <c r="K5" s="151" t="s">
        <v>52</v>
      </c>
      <c r="L5" s="153" t="s">
        <v>51</v>
      </c>
      <c r="M5" s="151" t="s">
        <v>52</v>
      </c>
      <c r="N5" s="153" t="s">
        <v>51</v>
      </c>
    </row>
    <row r="6" spans="1:14" ht="15" customHeight="1">
      <c r="A6" s="164"/>
      <c r="B6" s="165"/>
      <c r="C6" s="165"/>
      <c r="D6" s="165"/>
      <c r="E6" s="166"/>
      <c r="F6" s="150"/>
      <c r="G6" s="152"/>
      <c r="H6" s="154"/>
      <c r="I6" s="152"/>
      <c r="J6" s="154"/>
      <c r="K6" s="152"/>
      <c r="L6" s="154"/>
      <c r="M6" s="152"/>
      <c r="N6" s="154"/>
    </row>
    <row r="7" spans="1:14" ht="23.1" customHeight="1">
      <c r="A7" s="155" t="s">
        <v>50</v>
      </c>
      <c r="B7" s="156"/>
      <c r="C7" s="156"/>
      <c r="D7" s="156"/>
      <c r="E7" s="157"/>
      <c r="F7" s="10">
        <f>SUM(G7,I7,K7,M7)</f>
        <v>911</v>
      </c>
      <c r="G7" s="9">
        <f>SUM(G8:G12)</f>
        <v>22</v>
      </c>
      <c r="H7" s="8">
        <f t="shared" ref="H7:H53" si="0">IF(G7=0,0,G7/$F7*100)</f>
        <v>2.4149286498353457</v>
      </c>
      <c r="I7" s="15">
        <f>SUM(I8:I12)</f>
        <v>20</v>
      </c>
      <c r="J7" s="8">
        <f t="shared" ref="J7:J53" si="1">IF(I7=0,0,I7/$F7*100)</f>
        <v>2.1953896816684964</v>
      </c>
      <c r="K7" s="15">
        <f>SUM(K8:K12)</f>
        <v>774</v>
      </c>
      <c r="L7" s="8">
        <f t="shared" ref="L7:L53" si="2">IF(K7=0,0,K7/$F7*100)</f>
        <v>84.961580680570805</v>
      </c>
      <c r="M7" s="15">
        <f>SUM(M8:M12)</f>
        <v>95</v>
      </c>
      <c r="N7" s="8">
        <f t="shared" ref="N7:N53" si="3">IF(M7=0,0,M7/$F7*100)</f>
        <v>10.428100987925356</v>
      </c>
    </row>
    <row r="8" spans="1:14" ht="23.1" customHeight="1">
      <c r="A8" s="174" t="s">
        <v>49</v>
      </c>
      <c r="B8" s="177" t="s">
        <v>48</v>
      </c>
      <c r="C8" s="178"/>
      <c r="D8" s="178"/>
      <c r="E8" s="179"/>
      <c r="F8" s="10">
        <f t="shared" ref="F8:F53" si="4">SUM(G8,I8,K8,M8)</f>
        <v>277</v>
      </c>
      <c r="G8" s="9">
        <v>19</v>
      </c>
      <c r="H8" s="8">
        <f t="shared" si="0"/>
        <v>6.8592057761732859</v>
      </c>
      <c r="I8" s="15">
        <v>16</v>
      </c>
      <c r="J8" s="8">
        <f t="shared" si="1"/>
        <v>5.7761732851985563</v>
      </c>
      <c r="K8" s="15">
        <v>212</v>
      </c>
      <c r="L8" s="8">
        <f t="shared" si="2"/>
        <v>76.53429602888086</v>
      </c>
      <c r="M8" s="15">
        <v>30</v>
      </c>
      <c r="N8" s="8">
        <f t="shared" si="3"/>
        <v>10.830324909747292</v>
      </c>
    </row>
    <row r="9" spans="1:14" ht="23.1" customHeight="1">
      <c r="A9" s="175"/>
      <c r="B9" s="177" t="s">
        <v>47</v>
      </c>
      <c r="C9" s="178"/>
      <c r="D9" s="178"/>
      <c r="E9" s="179"/>
      <c r="F9" s="10">
        <f t="shared" si="4"/>
        <v>147</v>
      </c>
      <c r="G9" s="9">
        <v>3</v>
      </c>
      <c r="H9" s="8">
        <f t="shared" si="0"/>
        <v>2.0408163265306123</v>
      </c>
      <c r="I9" s="15">
        <v>1</v>
      </c>
      <c r="J9" s="8">
        <f t="shared" si="1"/>
        <v>0.68027210884353739</v>
      </c>
      <c r="K9" s="15">
        <v>127</v>
      </c>
      <c r="L9" s="8">
        <f t="shared" si="2"/>
        <v>86.394557823129247</v>
      </c>
      <c r="M9" s="15">
        <v>16</v>
      </c>
      <c r="N9" s="8">
        <f t="shared" si="3"/>
        <v>10.884353741496598</v>
      </c>
    </row>
    <row r="10" spans="1:14" ht="23.1" customHeight="1">
      <c r="A10" s="175"/>
      <c r="B10" s="177" t="s">
        <v>46</v>
      </c>
      <c r="C10" s="178"/>
      <c r="D10" s="178"/>
      <c r="E10" s="179"/>
      <c r="F10" s="10">
        <f t="shared" si="4"/>
        <v>222</v>
      </c>
      <c r="G10" s="9">
        <v>0</v>
      </c>
      <c r="H10" s="8">
        <f t="shared" si="0"/>
        <v>0</v>
      </c>
      <c r="I10" s="15">
        <v>1</v>
      </c>
      <c r="J10" s="8">
        <f t="shared" si="1"/>
        <v>0.45045045045045046</v>
      </c>
      <c r="K10" s="15">
        <v>199</v>
      </c>
      <c r="L10" s="8">
        <f t="shared" si="2"/>
        <v>89.63963963963964</v>
      </c>
      <c r="M10" s="15">
        <v>22</v>
      </c>
      <c r="N10" s="8">
        <f t="shared" si="3"/>
        <v>9.9099099099099099</v>
      </c>
    </row>
    <row r="11" spans="1:14" ht="23.1" customHeight="1">
      <c r="A11" s="175"/>
      <c r="B11" s="177" t="s">
        <v>45</v>
      </c>
      <c r="C11" s="178"/>
      <c r="D11" s="178"/>
      <c r="E11" s="179"/>
      <c r="F11" s="10">
        <f t="shared" si="4"/>
        <v>75</v>
      </c>
      <c r="G11" s="9">
        <v>0</v>
      </c>
      <c r="H11" s="8">
        <f t="shared" si="0"/>
        <v>0</v>
      </c>
      <c r="I11" s="15">
        <v>1</v>
      </c>
      <c r="J11" s="8">
        <f t="shared" si="1"/>
        <v>1.3333333333333335</v>
      </c>
      <c r="K11" s="15">
        <v>68</v>
      </c>
      <c r="L11" s="8">
        <f t="shared" si="2"/>
        <v>90.666666666666657</v>
      </c>
      <c r="M11" s="15">
        <v>6</v>
      </c>
      <c r="N11" s="8">
        <f t="shared" si="3"/>
        <v>8</v>
      </c>
    </row>
    <row r="12" spans="1:14" ht="23.1" customHeight="1">
      <c r="A12" s="176"/>
      <c r="B12" s="177" t="s">
        <v>44</v>
      </c>
      <c r="C12" s="178"/>
      <c r="D12" s="178"/>
      <c r="E12" s="179"/>
      <c r="F12" s="10">
        <f t="shared" si="4"/>
        <v>190</v>
      </c>
      <c r="G12" s="9">
        <v>0</v>
      </c>
      <c r="H12" s="8">
        <f t="shared" si="0"/>
        <v>0</v>
      </c>
      <c r="I12" s="15">
        <v>1</v>
      </c>
      <c r="J12" s="8">
        <f t="shared" si="1"/>
        <v>0.52631578947368418</v>
      </c>
      <c r="K12" s="15">
        <v>168</v>
      </c>
      <c r="L12" s="8">
        <f t="shared" si="2"/>
        <v>88.421052631578945</v>
      </c>
      <c r="M12" s="15">
        <v>21</v>
      </c>
      <c r="N12" s="8">
        <f t="shared" si="3"/>
        <v>11.052631578947368</v>
      </c>
    </row>
    <row r="13" spans="1:14" ht="23.1" customHeight="1">
      <c r="A13" s="171" t="s">
        <v>43</v>
      </c>
      <c r="B13" s="171" t="s">
        <v>42</v>
      </c>
      <c r="C13" s="13"/>
      <c r="D13" s="14" t="s">
        <v>16</v>
      </c>
      <c r="E13" s="11"/>
      <c r="F13" s="10">
        <f t="shared" si="4"/>
        <v>231</v>
      </c>
      <c r="G13" s="9">
        <f>SUM(G14:G37)</f>
        <v>0</v>
      </c>
      <c r="H13" s="8">
        <f t="shared" si="0"/>
        <v>0</v>
      </c>
      <c r="I13" s="15">
        <f>SUM(I14:I37)</f>
        <v>2</v>
      </c>
      <c r="J13" s="8">
        <f t="shared" si="1"/>
        <v>0.86580086580086579</v>
      </c>
      <c r="K13" s="15">
        <f>SUM(K14:K37)</f>
        <v>208</v>
      </c>
      <c r="L13" s="8">
        <f t="shared" si="2"/>
        <v>90.043290043290042</v>
      </c>
      <c r="M13" s="15">
        <f>SUM(M14:M37)</f>
        <v>21</v>
      </c>
      <c r="N13" s="8">
        <f t="shared" si="3"/>
        <v>9.0909090909090917</v>
      </c>
    </row>
    <row r="14" spans="1:14" ht="23.1" customHeight="1">
      <c r="A14" s="172"/>
      <c r="B14" s="172"/>
      <c r="C14" s="13"/>
      <c r="D14" s="14" t="s">
        <v>41</v>
      </c>
      <c r="E14" s="11"/>
      <c r="F14" s="10">
        <f t="shared" si="4"/>
        <v>27</v>
      </c>
      <c r="G14" s="9">
        <v>0</v>
      </c>
      <c r="H14" s="8">
        <f t="shared" si="0"/>
        <v>0</v>
      </c>
      <c r="I14" s="15">
        <v>0</v>
      </c>
      <c r="J14" s="8">
        <f t="shared" si="1"/>
        <v>0</v>
      </c>
      <c r="K14" s="15">
        <v>22</v>
      </c>
      <c r="L14" s="8">
        <f t="shared" si="2"/>
        <v>81.481481481481481</v>
      </c>
      <c r="M14" s="15">
        <v>5</v>
      </c>
      <c r="N14" s="8">
        <f t="shared" si="3"/>
        <v>18.518518518518519</v>
      </c>
    </row>
    <row r="15" spans="1:14" ht="23.1" customHeight="1">
      <c r="A15" s="172"/>
      <c r="B15" s="172"/>
      <c r="C15" s="13"/>
      <c r="D15" s="14" t="s">
        <v>40</v>
      </c>
      <c r="E15" s="11"/>
      <c r="F15" s="10">
        <f t="shared" si="4"/>
        <v>4</v>
      </c>
      <c r="G15" s="9">
        <v>0</v>
      </c>
      <c r="H15" s="8">
        <f t="shared" si="0"/>
        <v>0</v>
      </c>
      <c r="I15" s="15">
        <v>0</v>
      </c>
      <c r="J15" s="8">
        <f t="shared" si="1"/>
        <v>0</v>
      </c>
      <c r="K15" s="15">
        <v>4</v>
      </c>
      <c r="L15" s="8">
        <f t="shared" si="2"/>
        <v>100</v>
      </c>
      <c r="M15" s="15">
        <v>0</v>
      </c>
      <c r="N15" s="8">
        <f t="shared" si="3"/>
        <v>0</v>
      </c>
    </row>
    <row r="16" spans="1:14" ht="23.1" customHeight="1">
      <c r="A16" s="172"/>
      <c r="B16" s="172"/>
      <c r="C16" s="13"/>
      <c r="D16" s="14" t="s">
        <v>39</v>
      </c>
      <c r="E16" s="11"/>
      <c r="F16" s="10">
        <f t="shared" si="4"/>
        <v>20</v>
      </c>
      <c r="G16" s="9">
        <v>0</v>
      </c>
      <c r="H16" s="8">
        <f t="shared" si="0"/>
        <v>0</v>
      </c>
      <c r="I16" s="15">
        <v>0</v>
      </c>
      <c r="J16" s="8">
        <f t="shared" si="1"/>
        <v>0</v>
      </c>
      <c r="K16" s="15">
        <v>15</v>
      </c>
      <c r="L16" s="8">
        <f t="shared" si="2"/>
        <v>75</v>
      </c>
      <c r="M16" s="15">
        <v>5</v>
      </c>
      <c r="N16" s="8">
        <f t="shared" si="3"/>
        <v>25</v>
      </c>
    </row>
    <row r="17" spans="1:14" ht="23.1" customHeight="1">
      <c r="A17" s="172"/>
      <c r="B17" s="172"/>
      <c r="C17" s="13"/>
      <c r="D17" s="14" t="s">
        <v>38</v>
      </c>
      <c r="E17" s="11"/>
      <c r="F17" s="10">
        <f t="shared" si="4"/>
        <v>2</v>
      </c>
      <c r="G17" s="9">
        <v>0</v>
      </c>
      <c r="H17" s="8">
        <f t="shared" si="0"/>
        <v>0</v>
      </c>
      <c r="I17" s="15">
        <v>0</v>
      </c>
      <c r="J17" s="8">
        <f t="shared" si="1"/>
        <v>0</v>
      </c>
      <c r="K17" s="15">
        <v>2</v>
      </c>
      <c r="L17" s="8">
        <f t="shared" si="2"/>
        <v>100</v>
      </c>
      <c r="M17" s="15">
        <v>0</v>
      </c>
      <c r="N17" s="8">
        <f t="shared" si="3"/>
        <v>0</v>
      </c>
    </row>
    <row r="18" spans="1:14" ht="23.1" customHeight="1">
      <c r="A18" s="172"/>
      <c r="B18" s="172"/>
      <c r="C18" s="13"/>
      <c r="D18" s="14" t="s">
        <v>37</v>
      </c>
      <c r="E18" s="11"/>
      <c r="F18" s="10">
        <f t="shared" si="4"/>
        <v>5</v>
      </c>
      <c r="G18" s="9">
        <v>0</v>
      </c>
      <c r="H18" s="8">
        <f t="shared" si="0"/>
        <v>0</v>
      </c>
      <c r="I18" s="15">
        <v>0</v>
      </c>
      <c r="J18" s="8">
        <f t="shared" si="1"/>
        <v>0</v>
      </c>
      <c r="K18" s="15">
        <v>5</v>
      </c>
      <c r="L18" s="8">
        <f t="shared" si="2"/>
        <v>100</v>
      </c>
      <c r="M18" s="15">
        <v>0</v>
      </c>
      <c r="N18" s="8">
        <f t="shared" si="3"/>
        <v>0</v>
      </c>
    </row>
    <row r="19" spans="1:14" ht="23.1" customHeight="1">
      <c r="A19" s="172"/>
      <c r="B19" s="172"/>
      <c r="C19" s="13"/>
      <c r="D19" s="14" t="s">
        <v>36</v>
      </c>
      <c r="E19" s="11"/>
      <c r="F19" s="10">
        <f t="shared" si="4"/>
        <v>1</v>
      </c>
      <c r="G19" s="9">
        <v>0</v>
      </c>
      <c r="H19" s="8">
        <f t="shared" si="0"/>
        <v>0</v>
      </c>
      <c r="I19" s="15">
        <v>0</v>
      </c>
      <c r="J19" s="8">
        <f t="shared" si="1"/>
        <v>0</v>
      </c>
      <c r="K19" s="15">
        <v>1</v>
      </c>
      <c r="L19" s="8">
        <f t="shared" si="2"/>
        <v>100</v>
      </c>
      <c r="M19" s="15">
        <v>0</v>
      </c>
      <c r="N19" s="8">
        <f t="shared" si="3"/>
        <v>0</v>
      </c>
    </row>
    <row r="20" spans="1:14" ht="23.1" customHeight="1">
      <c r="A20" s="172"/>
      <c r="B20" s="172"/>
      <c r="C20" s="13"/>
      <c r="D20" s="14" t="s">
        <v>35</v>
      </c>
      <c r="E20" s="11"/>
      <c r="F20" s="10">
        <f t="shared" si="4"/>
        <v>5</v>
      </c>
      <c r="G20" s="9">
        <v>0</v>
      </c>
      <c r="H20" s="8">
        <f t="shared" si="0"/>
        <v>0</v>
      </c>
      <c r="I20" s="15">
        <v>0</v>
      </c>
      <c r="J20" s="8">
        <f t="shared" si="1"/>
        <v>0</v>
      </c>
      <c r="K20" s="15">
        <v>3</v>
      </c>
      <c r="L20" s="8">
        <f t="shared" si="2"/>
        <v>60</v>
      </c>
      <c r="M20" s="15">
        <v>2</v>
      </c>
      <c r="N20" s="8">
        <f t="shared" si="3"/>
        <v>40</v>
      </c>
    </row>
    <row r="21" spans="1:14" ht="23.1" customHeight="1">
      <c r="A21" s="172"/>
      <c r="B21" s="172"/>
      <c r="C21" s="13"/>
      <c r="D21" s="14" t="s">
        <v>34</v>
      </c>
      <c r="E21" s="11"/>
      <c r="F21" s="10">
        <f t="shared" si="4"/>
        <v>11</v>
      </c>
      <c r="G21" s="9">
        <v>0</v>
      </c>
      <c r="H21" s="8">
        <f t="shared" si="0"/>
        <v>0</v>
      </c>
      <c r="I21" s="15">
        <v>0</v>
      </c>
      <c r="J21" s="8">
        <f t="shared" si="1"/>
        <v>0</v>
      </c>
      <c r="K21" s="15">
        <v>11</v>
      </c>
      <c r="L21" s="8">
        <f t="shared" si="2"/>
        <v>100</v>
      </c>
      <c r="M21" s="15">
        <v>0</v>
      </c>
      <c r="N21" s="8">
        <f t="shared" si="3"/>
        <v>0</v>
      </c>
    </row>
    <row r="22" spans="1:14" ht="23.1" customHeight="1">
      <c r="A22" s="172"/>
      <c r="B22" s="172"/>
      <c r="C22" s="13"/>
      <c r="D22" s="14" t="s">
        <v>33</v>
      </c>
      <c r="E22" s="11"/>
      <c r="F22" s="10">
        <f t="shared" si="4"/>
        <v>1</v>
      </c>
      <c r="G22" s="9">
        <v>0</v>
      </c>
      <c r="H22" s="8">
        <f t="shared" si="0"/>
        <v>0</v>
      </c>
      <c r="I22" s="15">
        <v>0</v>
      </c>
      <c r="J22" s="8">
        <f t="shared" si="1"/>
        <v>0</v>
      </c>
      <c r="K22" s="15">
        <v>1</v>
      </c>
      <c r="L22" s="8">
        <f t="shared" si="2"/>
        <v>100</v>
      </c>
      <c r="M22" s="15">
        <v>0</v>
      </c>
      <c r="N22" s="8">
        <f t="shared" si="3"/>
        <v>0</v>
      </c>
    </row>
    <row r="23" spans="1:14" ht="23.1" customHeight="1">
      <c r="A23" s="172"/>
      <c r="B23" s="172"/>
      <c r="C23" s="13"/>
      <c r="D23" s="14" t="s">
        <v>32</v>
      </c>
      <c r="E23" s="11"/>
      <c r="F23" s="10">
        <f t="shared" si="4"/>
        <v>8</v>
      </c>
      <c r="G23" s="9">
        <v>0</v>
      </c>
      <c r="H23" s="8">
        <f t="shared" si="0"/>
        <v>0</v>
      </c>
      <c r="I23" s="15">
        <v>1</v>
      </c>
      <c r="J23" s="8">
        <f t="shared" si="1"/>
        <v>12.5</v>
      </c>
      <c r="K23" s="15">
        <v>7</v>
      </c>
      <c r="L23" s="8">
        <f t="shared" si="2"/>
        <v>87.5</v>
      </c>
      <c r="M23" s="15">
        <v>0</v>
      </c>
      <c r="N23" s="8">
        <f t="shared" si="3"/>
        <v>0</v>
      </c>
    </row>
    <row r="24" spans="1:14" ht="23.1" customHeight="1">
      <c r="A24" s="172"/>
      <c r="B24" s="172"/>
      <c r="C24" s="13"/>
      <c r="D24" s="14" t="s">
        <v>31</v>
      </c>
      <c r="E24" s="11"/>
      <c r="F24" s="10">
        <f t="shared" si="4"/>
        <v>1</v>
      </c>
      <c r="G24" s="33">
        <v>0</v>
      </c>
      <c r="H24" s="81">
        <f t="shared" si="0"/>
        <v>0</v>
      </c>
      <c r="I24" s="34">
        <v>0</v>
      </c>
      <c r="J24" s="81">
        <f t="shared" si="1"/>
        <v>0</v>
      </c>
      <c r="K24" s="34">
        <v>1</v>
      </c>
      <c r="L24" s="81">
        <f t="shared" si="2"/>
        <v>100</v>
      </c>
      <c r="M24" s="34">
        <v>0</v>
      </c>
      <c r="N24" s="81">
        <f t="shared" si="3"/>
        <v>0</v>
      </c>
    </row>
    <row r="25" spans="1:14" ht="23.1" customHeight="1">
      <c r="A25" s="172"/>
      <c r="B25" s="172"/>
      <c r="C25" s="13"/>
      <c r="D25" s="12" t="s">
        <v>30</v>
      </c>
      <c r="E25" s="11"/>
      <c r="F25" s="10">
        <f t="shared" si="4"/>
        <v>2</v>
      </c>
      <c r="G25" s="9">
        <v>0</v>
      </c>
      <c r="H25" s="8">
        <f t="shared" si="0"/>
        <v>0</v>
      </c>
      <c r="I25" s="15">
        <v>0</v>
      </c>
      <c r="J25" s="8">
        <f t="shared" si="1"/>
        <v>0</v>
      </c>
      <c r="K25" s="15">
        <v>2</v>
      </c>
      <c r="L25" s="8">
        <f t="shared" si="2"/>
        <v>100</v>
      </c>
      <c r="M25" s="15">
        <v>0</v>
      </c>
      <c r="N25" s="8">
        <f t="shared" si="3"/>
        <v>0</v>
      </c>
    </row>
    <row r="26" spans="1:14" ht="23.1" customHeight="1">
      <c r="A26" s="172"/>
      <c r="B26" s="172"/>
      <c r="C26" s="13"/>
      <c r="D26" s="111" t="s">
        <v>29</v>
      </c>
      <c r="E26" s="112"/>
      <c r="F26" s="31">
        <f t="shared" si="4"/>
        <v>6</v>
      </c>
      <c r="G26" s="30">
        <v>0</v>
      </c>
      <c r="H26" s="113">
        <f t="shared" si="0"/>
        <v>0</v>
      </c>
      <c r="I26" s="15">
        <v>0</v>
      </c>
      <c r="J26" s="8">
        <f t="shared" si="1"/>
        <v>0</v>
      </c>
      <c r="K26" s="15">
        <v>6</v>
      </c>
      <c r="L26" s="8">
        <f t="shared" si="2"/>
        <v>100</v>
      </c>
      <c r="M26" s="15">
        <v>0</v>
      </c>
      <c r="N26" s="8">
        <f t="shared" si="3"/>
        <v>0</v>
      </c>
    </row>
    <row r="27" spans="1:14" ht="23.1" customHeight="1">
      <c r="A27" s="172"/>
      <c r="B27" s="172"/>
      <c r="C27" s="13"/>
      <c r="D27" s="14" t="s">
        <v>28</v>
      </c>
      <c r="E27" s="11"/>
      <c r="F27" s="10">
        <f t="shared" si="4"/>
        <v>3</v>
      </c>
      <c r="G27" s="9">
        <v>0</v>
      </c>
      <c r="H27" s="8">
        <f t="shared" si="0"/>
        <v>0</v>
      </c>
      <c r="I27" s="15">
        <v>0</v>
      </c>
      <c r="J27" s="8">
        <f t="shared" si="1"/>
        <v>0</v>
      </c>
      <c r="K27" s="15">
        <v>3</v>
      </c>
      <c r="L27" s="8">
        <f t="shared" si="2"/>
        <v>100</v>
      </c>
      <c r="M27" s="15">
        <v>0</v>
      </c>
      <c r="N27" s="8">
        <f t="shared" si="3"/>
        <v>0</v>
      </c>
    </row>
    <row r="28" spans="1:14" ht="23.1" customHeight="1">
      <c r="A28" s="172"/>
      <c r="B28" s="172"/>
      <c r="C28" s="13"/>
      <c r="D28" s="14" t="s">
        <v>27</v>
      </c>
      <c r="E28" s="11"/>
      <c r="F28" s="10">
        <f t="shared" si="4"/>
        <v>5</v>
      </c>
      <c r="G28" s="9">
        <v>0</v>
      </c>
      <c r="H28" s="8">
        <f t="shared" si="0"/>
        <v>0</v>
      </c>
      <c r="I28" s="15">
        <v>0</v>
      </c>
      <c r="J28" s="8">
        <f t="shared" si="1"/>
        <v>0</v>
      </c>
      <c r="K28" s="15">
        <v>5</v>
      </c>
      <c r="L28" s="8">
        <f t="shared" si="2"/>
        <v>100</v>
      </c>
      <c r="M28" s="15">
        <v>0</v>
      </c>
      <c r="N28" s="8">
        <f t="shared" si="3"/>
        <v>0</v>
      </c>
    </row>
    <row r="29" spans="1:14" ht="23.1" customHeight="1">
      <c r="A29" s="172"/>
      <c r="B29" s="172"/>
      <c r="C29" s="13"/>
      <c r="D29" s="14" t="s">
        <v>26</v>
      </c>
      <c r="E29" s="11"/>
      <c r="F29" s="10">
        <f t="shared" si="4"/>
        <v>15</v>
      </c>
      <c r="G29" s="9">
        <v>0</v>
      </c>
      <c r="H29" s="8">
        <f t="shared" si="0"/>
        <v>0</v>
      </c>
      <c r="I29" s="15">
        <v>0</v>
      </c>
      <c r="J29" s="8">
        <f t="shared" si="1"/>
        <v>0</v>
      </c>
      <c r="K29" s="15">
        <v>12</v>
      </c>
      <c r="L29" s="8">
        <f t="shared" si="2"/>
        <v>80</v>
      </c>
      <c r="M29" s="15">
        <v>3</v>
      </c>
      <c r="N29" s="8">
        <f t="shared" si="3"/>
        <v>20</v>
      </c>
    </row>
    <row r="30" spans="1:14" ht="23.1" customHeight="1">
      <c r="A30" s="172"/>
      <c r="B30" s="172"/>
      <c r="C30" s="13"/>
      <c r="D30" s="14" t="s">
        <v>25</v>
      </c>
      <c r="E30" s="11"/>
      <c r="F30" s="10">
        <f t="shared" si="4"/>
        <v>5</v>
      </c>
      <c r="G30" s="9">
        <v>0</v>
      </c>
      <c r="H30" s="8">
        <f t="shared" si="0"/>
        <v>0</v>
      </c>
      <c r="I30" s="15">
        <v>0</v>
      </c>
      <c r="J30" s="8">
        <f t="shared" si="1"/>
        <v>0</v>
      </c>
      <c r="K30" s="15">
        <v>4</v>
      </c>
      <c r="L30" s="8">
        <f t="shared" si="2"/>
        <v>80</v>
      </c>
      <c r="M30" s="15">
        <v>1</v>
      </c>
      <c r="N30" s="8">
        <f t="shared" si="3"/>
        <v>20</v>
      </c>
    </row>
    <row r="31" spans="1:14" ht="23.1" customHeight="1">
      <c r="A31" s="172"/>
      <c r="B31" s="172"/>
      <c r="C31" s="13"/>
      <c r="D31" s="14" t="s">
        <v>24</v>
      </c>
      <c r="E31" s="11"/>
      <c r="F31" s="10">
        <f t="shared" si="4"/>
        <v>31</v>
      </c>
      <c r="G31" s="9">
        <v>0</v>
      </c>
      <c r="H31" s="8">
        <f t="shared" si="0"/>
        <v>0</v>
      </c>
      <c r="I31" s="15">
        <v>1</v>
      </c>
      <c r="J31" s="8">
        <f t="shared" si="1"/>
        <v>3.225806451612903</v>
      </c>
      <c r="K31" s="15">
        <v>30</v>
      </c>
      <c r="L31" s="8">
        <f t="shared" si="2"/>
        <v>96.774193548387103</v>
      </c>
      <c r="M31" s="15">
        <v>0</v>
      </c>
      <c r="N31" s="8">
        <f t="shared" si="3"/>
        <v>0</v>
      </c>
    </row>
    <row r="32" spans="1:14" ht="23.1" customHeight="1">
      <c r="A32" s="172"/>
      <c r="B32" s="172"/>
      <c r="C32" s="13"/>
      <c r="D32" s="14" t="s">
        <v>23</v>
      </c>
      <c r="E32" s="11"/>
      <c r="F32" s="10">
        <f t="shared" si="4"/>
        <v>10</v>
      </c>
      <c r="G32" s="9">
        <v>0</v>
      </c>
      <c r="H32" s="8">
        <f t="shared" si="0"/>
        <v>0</v>
      </c>
      <c r="I32" s="15">
        <v>0</v>
      </c>
      <c r="J32" s="8">
        <f t="shared" si="1"/>
        <v>0</v>
      </c>
      <c r="K32" s="15">
        <v>9</v>
      </c>
      <c r="L32" s="8">
        <f t="shared" si="2"/>
        <v>90</v>
      </c>
      <c r="M32" s="15">
        <v>1</v>
      </c>
      <c r="N32" s="8">
        <f t="shared" si="3"/>
        <v>10</v>
      </c>
    </row>
    <row r="33" spans="1:14" ht="24" customHeight="1">
      <c r="A33" s="172"/>
      <c r="B33" s="172"/>
      <c r="C33" s="13"/>
      <c r="D33" s="14" t="s">
        <v>22</v>
      </c>
      <c r="E33" s="11"/>
      <c r="F33" s="10">
        <f t="shared" si="4"/>
        <v>28</v>
      </c>
      <c r="G33" s="9">
        <v>0</v>
      </c>
      <c r="H33" s="8">
        <f t="shared" si="0"/>
        <v>0</v>
      </c>
      <c r="I33" s="15">
        <v>0</v>
      </c>
      <c r="J33" s="8">
        <f t="shared" si="1"/>
        <v>0</v>
      </c>
      <c r="K33" s="15">
        <v>28</v>
      </c>
      <c r="L33" s="8">
        <f t="shared" si="2"/>
        <v>100</v>
      </c>
      <c r="M33" s="15">
        <v>0</v>
      </c>
      <c r="N33" s="8">
        <f t="shared" si="3"/>
        <v>0</v>
      </c>
    </row>
    <row r="34" spans="1:14" ht="23.1" customHeight="1">
      <c r="A34" s="172"/>
      <c r="B34" s="172"/>
      <c r="C34" s="13"/>
      <c r="D34" s="14" t="s">
        <v>21</v>
      </c>
      <c r="E34" s="11"/>
      <c r="F34" s="10">
        <f t="shared" si="4"/>
        <v>13</v>
      </c>
      <c r="G34" s="9">
        <v>0</v>
      </c>
      <c r="H34" s="8">
        <f t="shared" si="0"/>
        <v>0</v>
      </c>
      <c r="I34" s="15">
        <v>0</v>
      </c>
      <c r="J34" s="8">
        <f t="shared" si="1"/>
        <v>0</v>
      </c>
      <c r="K34" s="15">
        <v>12</v>
      </c>
      <c r="L34" s="8">
        <f t="shared" si="2"/>
        <v>92.307692307692307</v>
      </c>
      <c r="M34" s="15">
        <v>1</v>
      </c>
      <c r="N34" s="8">
        <f t="shared" si="3"/>
        <v>7.6923076923076925</v>
      </c>
    </row>
    <row r="35" spans="1:14" ht="23.1" customHeight="1">
      <c r="A35" s="172"/>
      <c r="B35" s="172"/>
      <c r="C35" s="13"/>
      <c r="D35" s="14" t="s">
        <v>20</v>
      </c>
      <c r="E35" s="11"/>
      <c r="F35" s="10">
        <f t="shared" si="4"/>
        <v>8</v>
      </c>
      <c r="G35" s="9">
        <v>0</v>
      </c>
      <c r="H35" s="8">
        <f t="shared" si="0"/>
        <v>0</v>
      </c>
      <c r="I35" s="15">
        <v>0</v>
      </c>
      <c r="J35" s="8">
        <f t="shared" si="1"/>
        <v>0</v>
      </c>
      <c r="K35" s="15">
        <v>8</v>
      </c>
      <c r="L35" s="8">
        <f t="shared" si="2"/>
        <v>100</v>
      </c>
      <c r="M35" s="15">
        <v>0</v>
      </c>
      <c r="N35" s="8">
        <f t="shared" si="3"/>
        <v>0</v>
      </c>
    </row>
    <row r="36" spans="1:14" ht="23.1" customHeight="1">
      <c r="A36" s="172"/>
      <c r="B36" s="172"/>
      <c r="C36" s="13"/>
      <c r="D36" s="14" t="s">
        <v>19</v>
      </c>
      <c r="E36" s="11"/>
      <c r="F36" s="10">
        <f t="shared" si="4"/>
        <v>15</v>
      </c>
      <c r="G36" s="9">
        <v>0</v>
      </c>
      <c r="H36" s="8">
        <f t="shared" si="0"/>
        <v>0</v>
      </c>
      <c r="I36" s="15">
        <v>0</v>
      </c>
      <c r="J36" s="8">
        <f t="shared" si="1"/>
        <v>0</v>
      </c>
      <c r="K36" s="15">
        <v>14</v>
      </c>
      <c r="L36" s="8">
        <f t="shared" si="2"/>
        <v>93.333333333333329</v>
      </c>
      <c r="M36" s="15">
        <v>1</v>
      </c>
      <c r="N36" s="8">
        <f t="shared" si="3"/>
        <v>6.666666666666667</v>
      </c>
    </row>
    <row r="37" spans="1:14" ht="23.1" customHeight="1">
      <c r="A37" s="172"/>
      <c r="B37" s="173"/>
      <c r="C37" s="13"/>
      <c r="D37" s="14" t="s">
        <v>18</v>
      </c>
      <c r="E37" s="11"/>
      <c r="F37" s="10">
        <f t="shared" si="4"/>
        <v>5</v>
      </c>
      <c r="G37" s="9">
        <v>0</v>
      </c>
      <c r="H37" s="8">
        <f t="shared" si="0"/>
        <v>0</v>
      </c>
      <c r="I37" s="15">
        <v>0</v>
      </c>
      <c r="J37" s="8">
        <f t="shared" si="1"/>
        <v>0</v>
      </c>
      <c r="K37" s="15">
        <v>3</v>
      </c>
      <c r="L37" s="8">
        <f t="shared" si="2"/>
        <v>60</v>
      </c>
      <c r="M37" s="15">
        <v>2</v>
      </c>
      <c r="N37" s="8">
        <f t="shared" si="3"/>
        <v>40</v>
      </c>
    </row>
    <row r="38" spans="1:14" ht="23.1" customHeight="1">
      <c r="A38" s="172"/>
      <c r="B38" s="171" t="s">
        <v>17</v>
      </c>
      <c r="C38" s="13"/>
      <c r="D38" s="14" t="s">
        <v>16</v>
      </c>
      <c r="E38" s="11"/>
      <c r="F38" s="10">
        <f t="shared" si="4"/>
        <v>680</v>
      </c>
      <c r="G38" s="9">
        <f>SUM(G39:G53)</f>
        <v>22</v>
      </c>
      <c r="H38" s="8">
        <f t="shared" si="0"/>
        <v>3.2352941176470593</v>
      </c>
      <c r="I38" s="15">
        <f>SUM(I39:I53)</f>
        <v>18</v>
      </c>
      <c r="J38" s="8">
        <f t="shared" si="1"/>
        <v>2.6470588235294117</v>
      </c>
      <c r="K38" s="15">
        <f>SUM(K39:K53)</f>
        <v>566</v>
      </c>
      <c r="L38" s="8">
        <f t="shared" si="2"/>
        <v>83.235294117647058</v>
      </c>
      <c r="M38" s="15">
        <f>SUM(M39:M53)</f>
        <v>74</v>
      </c>
      <c r="N38" s="8">
        <f t="shared" si="3"/>
        <v>10.882352941176471</v>
      </c>
    </row>
    <row r="39" spans="1:14" ht="23.1" customHeight="1">
      <c r="A39" s="172"/>
      <c r="B39" s="172"/>
      <c r="C39" s="13"/>
      <c r="D39" s="14" t="s">
        <v>15</v>
      </c>
      <c r="E39" s="11"/>
      <c r="F39" s="10">
        <f t="shared" si="4"/>
        <v>6</v>
      </c>
      <c r="G39" s="9">
        <v>1</v>
      </c>
      <c r="H39" s="8">
        <f t="shared" si="0"/>
        <v>16.666666666666664</v>
      </c>
      <c r="I39" s="15">
        <v>0</v>
      </c>
      <c r="J39" s="8">
        <f t="shared" si="1"/>
        <v>0</v>
      </c>
      <c r="K39" s="15">
        <v>3</v>
      </c>
      <c r="L39" s="8">
        <f t="shared" si="2"/>
        <v>50</v>
      </c>
      <c r="M39" s="15">
        <v>2</v>
      </c>
      <c r="N39" s="8">
        <f t="shared" si="3"/>
        <v>33.333333333333329</v>
      </c>
    </row>
    <row r="40" spans="1:14" ht="23.1" customHeight="1">
      <c r="A40" s="172"/>
      <c r="B40" s="172"/>
      <c r="C40" s="13"/>
      <c r="D40" s="14" t="s">
        <v>14</v>
      </c>
      <c r="E40" s="11"/>
      <c r="F40" s="10">
        <f t="shared" si="4"/>
        <v>84</v>
      </c>
      <c r="G40" s="9">
        <v>7</v>
      </c>
      <c r="H40" s="8">
        <f t="shared" si="0"/>
        <v>8.3333333333333321</v>
      </c>
      <c r="I40" s="15">
        <v>2</v>
      </c>
      <c r="J40" s="8">
        <f t="shared" si="1"/>
        <v>2.3809523809523809</v>
      </c>
      <c r="K40" s="15">
        <v>65</v>
      </c>
      <c r="L40" s="8">
        <f t="shared" si="2"/>
        <v>77.38095238095238</v>
      </c>
      <c r="M40" s="15">
        <v>10</v>
      </c>
      <c r="N40" s="8">
        <f t="shared" si="3"/>
        <v>11.904761904761903</v>
      </c>
    </row>
    <row r="41" spans="1:14" ht="23.1" customHeight="1">
      <c r="A41" s="172"/>
      <c r="B41" s="172"/>
      <c r="C41" s="13"/>
      <c r="D41" s="14" t="s">
        <v>13</v>
      </c>
      <c r="E41" s="11"/>
      <c r="F41" s="10">
        <f t="shared" si="4"/>
        <v>24</v>
      </c>
      <c r="G41" s="9">
        <v>0</v>
      </c>
      <c r="H41" s="8">
        <f t="shared" si="0"/>
        <v>0</v>
      </c>
      <c r="I41" s="15">
        <v>0</v>
      </c>
      <c r="J41" s="8">
        <f t="shared" si="1"/>
        <v>0</v>
      </c>
      <c r="K41" s="15">
        <v>24</v>
      </c>
      <c r="L41" s="8">
        <f t="shared" si="2"/>
        <v>100</v>
      </c>
      <c r="M41" s="15">
        <v>0</v>
      </c>
      <c r="N41" s="8">
        <f t="shared" si="3"/>
        <v>0</v>
      </c>
    </row>
    <row r="42" spans="1:14" ht="23.1" customHeight="1">
      <c r="A42" s="172"/>
      <c r="B42" s="172"/>
      <c r="C42" s="13"/>
      <c r="D42" s="14" t="s">
        <v>12</v>
      </c>
      <c r="E42" s="11"/>
      <c r="F42" s="10">
        <f t="shared" si="4"/>
        <v>8</v>
      </c>
      <c r="G42" s="9">
        <v>0</v>
      </c>
      <c r="H42" s="8">
        <f t="shared" si="0"/>
        <v>0</v>
      </c>
      <c r="I42" s="15">
        <v>0</v>
      </c>
      <c r="J42" s="8">
        <f t="shared" si="1"/>
        <v>0</v>
      </c>
      <c r="K42" s="15">
        <v>7</v>
      </c>
      <c r="L42" s="8">
        <f t="shared" si="2"/>
        <v>87.5</v>
      </c>
      <c r="M42" s="15">
        <v>1</v>
      </c>
      <c r="N42" s="8">
        <f t="shared" si="3"/>
        <v>12.5</v>
      </c>
    </row>
    <row r="43" spans="1:14" ht="23.1" customHeight="1">
      <c r="A43" s="172"/>
      <c r="B43" s="172"/>
      <c r="C43" s="13"/>
      <c r="D43" s="14" t="s">
        <v>11</v>
      </c>
      <c r="E43" s="11"/>
      <c r="F43" s="10">
        <f t="shared" si="4"/>
        <v>33</v>
      </c>
      <c r="G43" s="9">
        <v>2</v>
      </c>
      <c r="H43" s="8">
        <f t="shared" si="0"/>
        <v>6.0606060606060606</v>
      </c>
      <c r="I43" s="15">
        <v>0</v>
      </c>
      <c r="J43" s="8">
        <f t="shared" si="1"/>
        <v>0</v>
      </c>
      <c r="K43" s="15">
        <v>24</v>
      </c>
      <c r="L43" s="8">
        <f t="shared" si="2"/>
        <v>72.727272727272734</v>
      </c>
      <c r="M43" s="15">
        <v>7</v>
      </c>
      <c r="N43" s="8">
        <f t="shared" si="3"/>
        <v>21.212121212121211</v>
      </c>
    </row>
    <row r="44" spans="1:14" ht="23.1" customHeight="1">
      <c r="A44" s="172"/>
      <c r="B44" s="172"/>
      <c r="C44" s="13"/>
      <c r="D44" s="14" t="s">
        <v>10</v>
      </c>
      <c r="E44" s="11"/>
      <c r="F44" s="10">
        <f t="shared" si="4"/>
        <v>184</v>
      </c>
      <c r="G44" s="9">
        <v>2</v>
      </c>
      <c r="H44" s="8">
        <f t="shared" si="0"/>
        <v>1.0869565217391304</v>
      </c>
      <c r="I44" s="15">
        <v>10</v>
      </c>
      <c r="J44" s="8">
        <f t="shared" si="1"/>
        <v>5.4347826086956523</v>
      </c>
      <c r="K44" s="15">
        <v>149</v>
      </c>
      <c r="L44" s="8">
        <f t="shared" si="2"/>
        <v>80.978260869565219</v>
      </c>
      <c r="M44" s="15">
        <v>23</v>
      </c>
      <c r="N44" s="8">
        <f t="shared" si="3"/>
        <v>12.5</v>
      </c>
    </row>
    <row r="45" spans="1:14" ht="23.1" customHeight="1">
      <c r="A45" s="172"/>
      <c r="B45" s="172"/>
      <c r="C45" s="13"/>
      <c r="D45" s="14" t="s">
        <v>9</v>
      </c>
      <c r="E45" s="11"/>
      <c r="F45" s="10">
        <f t="shared" si="4"/>
        <v>21</v>
      </c>
      <c r="G45" s="9">
        <v>0</v>
      </c>
      <c r="H45" s="8">
        <f t="shared" si="0"/>
        <v>0</v>
      </c>
      <c r="I45" s="15">
        <v>0</v>
      </c>
      <c r="J45" s="8">
        <f t="shared" si="1"/>
        <v>0</v>
      </c>
      <c r="K45" s="15">
        <v>21</v>
      </c>
      <c r="L45" s="8">
        <f t="shared" si="2"/>
        <v>100</v>
      </c>
      <c r="M45" s="15">
        <v>0</v>
      </c>
      <c r="N45" s="8">
        <f t="shared" si="3"/>
        <v>0</v>
      </c>
    </row>
    <row r="46" spans="1:14" ht="23.1" customHeight="1">
      <c r="A46" s="172"/>
      <c r="B46" s="172"/>
      <c r="C46" s="13"/>
      <c r="D46" s="14" t="s">
        <v>8</v>
      </c>
      <c r="E46" s="11"/>
      <c r="F46" s="10">
        <f t="shared" si="4"/>
        <v>8</v>
      </c>
      <c r="G46" s="9">
        <v>0</v>
      </c>
      <c r="H46" s="8">
        <f t="shared" si="0"/>
        <v>0</v>
      </c>
      <c r="I46" s="15">
        <v>0</v>
      </c>
      <c r="J46" s="8">
        <f t="shared" si="1"/>
        <v>0</v>
      </c>
      <c r="K46" s="15">
        <v>8</v>
      </c>
      <c r="L46" s="8">
        <f t="shared" si="2"/>
        <v>100</v>
      </c>
      <c r="M46" s="15">
        <v>0</v>
      </c>
      <c r="N46" s="8">
        <f t="shared" si="3"/>
        <v>0</v>
      </c>
    </row>
    <row r="47" spans="1:14" ht="24" customHeight="1">
      <c r="A47" s="172"/>
      <c r="B47" s="172"/>
      <c r="C47" s="13"/>
      <c r="D47" s="12" t="s">
        <v>7</v>
      </c>
      <c r="E47" s="11"/>
      <c r="F47" s="10">
        <f t="shared" si="4"/>
        <v>19</v>
      </c>
      <c r="G47" s="9">
        <v>0</v>
      </c>
      <c r="H47" s="8">
        <f t="shared" si="0"/>
        <v>0</v>
      </c>
      <c r="I47" s="15">
        <v>0</v>
      </c>
      <c r="J47" s="8">
        <f t="shared" si="1"/>
        <v>0</v>
      </c>
      <c r="K47" s="15">
        <v>18</v>
      </c>
      <c r="L47" s="8">
        <f t="shared" si="2"/>
        <v>94.73684210526315</v>
      </c>
      <c r="M47" s="15">
        <v>1</v>
      </c>
      <c r="N47" s="8">
        <f t="shared" si="3"/>
        <v>5.2631578947368416</v>
      </c>
    </row>
    <row r="48" spans="1:14" ht="23.1" customHeight="1">
      <c r="A48" s="172"/>
      <c r="B48" s="172"/>
      <c r="C48" s="13"/>
      <c r="D48" s="14" t="s">
        <v>6</v>
      </c>
      <c r="E48" s="11"/>
      <c r="F48" s="10">
        <f t="shared" si="4"/>
        <v>45</v>
      </c>
      <c r="G48" s="9">
        <v>5</v>
      </c>
      <c r="H48" s="8">
        <f t="shared" si="0"/>
        <v>11.111111111111111</v>
      </c>
      <c r="I48" s="15">
        <v>2</v>
      </c>
      <c r="J48" s="8">
        <f t="shared" si="1"/>
        <v>4.4444444444444446</v>
      </c>
      <c r="K48" s="15">
        <v>30</v>
      </c>
      <c r="L48" s="8">
        <f t="shared" si="2"/>
        <v>66.666666666666657</v>
      </c>
      <c r="M48" s="15">
        <v>8</v>
      </c>
      <c r="N48" s="8">
        <f t="shared" si="3"/>
        <v>17.777777777777779</v>
      </c>
    </row>
    <row r="49" spans="1:14" ht="23.1" customHeight="1">
      <c r="A49" s="172"/>
      <c r="B49" s="172"/>
      <c r="C49" s="13"/>
      <c r="D49" s="14" t="s">
        <v>5</v>
      </c>
      <c r="E49" s="11"/>
      <c r="F49" s="10">
        <f t="shared" si="4"/>
        <v>16</v>
      </c>
      <c r="G49" s="9">
        <v>2</v>
      </c>
      <c r="H49" s="8">
        <f t="shared" si="0"/>
        <v>12.5</v>
      </c>
      <c r="I49" s="15">
        <v>0</v>
      </c>
      <c r="J49" s="8">
        <f t="shared" si="1"/>
        <v>0</v>
      </c>
      <c r="K49" s="15">
        <v>10</v>
      </c>
      <c r="L49" s="8">
        <f t="shared" si="2"/>
        <v>62.5</v>
      </c>
      <c r="M49" s="15">
        <v>4</v>
      </c>
      <c r="N49" s="8">
        <f t="shared" si="3"/>
        <v>25</v>
      </c>
    </row>
    <row r="50" spans="1:14" ht="23.1" customHeight="1">
      <c r="A50" s="172"/>
      <c r="B50" s="172"/>
      <c r="C50" s="13"/>
      <c r="D50" s="14" t="s">
        <v>4</v>
      </c>
      <c r="E50" s="11"/>
      <c r="F50" s="10">
        <f t="shared" si="4"/>
        <v>19</v>
      </c>
      <c r="G50" s="9">
        <v>0</v>
      </c>
      <c r="H50" s="8">
        <f t="shared" si="0"/>
        <v>0</v>
      </c>
      <c r="I50" s="15">
        <v>0</v>
      </c>
      <c r="J50" s="8">
        <f t="shared" si="1"/>
        <v>0</v>
      </c>
      <c r="K50" s="15">
        <v>17</v>
      </c>
      <c r="L50" s="8">
        <f t="shared" si="2"/>
        <v>89.473684210526315</v>
      </c>
      <c r="M50" s="15">
        <v>2</v>
      </c>
      <c r="N50" s="8">
        <f t="shared" si="3"/>
        <v>10.526315789473683</v>
      </c>
    </row>
    <row r="51" spans="1:14" ht="23.1" customHeight="1">
      <c r="A51" s="172"/>
      <c r="B51" s="172"/>
      <c r="C51" s="13"/>
      <c r="D51" s="14" t="s">
        <v>3</v>
      </c>
      <c r="E51" s="11"/>
      <c r="F51" s="10">
        <f t="shared" si="4"/>
        <v>146</v>
      </c>
      <c r="G51" s="9">
        <v>2</v>
      </c>
      <c r="H51" s="8">
        <f t="shared" si="0"/>
        <v>1.3698630136986301</v>
      </c>
      <c r="I51" s="15">
        <v>3</v>
      </c>
      <c r="J51" s="8">
        <f t="shared" si="1"/>
        <v>2.054794520547945</v>
      </c>
      <c r="K51" s="15">
        <v>130</v>
      </c>
      <c r="L51" s="8">
        <f t="shared" si="2"/>
        <v>89.041095890410958</v>
      </c>
      <c r="M51" s="15">
        <v>11</v>
      </c>
      <c r="N51" s="8">
        <f t="shared" si="3"/>
        <v>7.5342465753424657</v>
      </c>
    </row>
    <row r="52" spans="1:14" ht="23.1" customHeight="1">
      <c r="A52" s="172"/>
      <c r="B52" s="172"/>
      <c r="C52" s="13"/>
      <c r="D52" s="14" t="s">
        <v>2</v>
      </c>
      <c r="E52" s="11"/>
      <c r="F52" s="10">
        <f t="shared" si="4"/>
        <v>22</v>
      </c>
      <c r="G52" s="9">
        <v>0</v>
      </c>
      <c r="H52" s="8">
        <f t="shared" si="0"/>
        <v>0</v>
      </c>
      <c r="I52" s="15">
        <v>0</v>
      </c>
      <c r="J52" s="8">
        <f t="shared" si="1"/>
        <v>0</v>
      </c>
      <c r="K52" s="15">
        <v>22</v>
      </c>
      <c r="L52" s="8">
        <f t="shared" si="2"/>
        <v>100</v>
      </c>
      <c r="M52" s="15">
        <v>0</v>
      </c>
      <c r="N52" s="8">
        <f t="shared" si="3"/>
        <v>0</v>
      </c>
    </row>
    <row r="53" spans="1:14" ht="24" customHeight="1">
      <c r="A53" s="173"/>
      <c r="B53" s="173"/>
      <c r="C53" s="13"/>
      <c r="D53" s="12" t="s">
        <v>1</v>
      </c>
      <c r="E53" s="11"/>
      <c r="F53" s="10">
        <f t="shared" si="4"/>
        <v>45</v>
      </c>
      <c r="G53" s="9">
        <v>1</v>
      </c>
      <c r="H53" s="8">
        <f t="shared" si="0"/>
        <v>2.2222222222222223</v>
      </c>
      <c r="I53" s="15">
        <v>1</v>
      </c>
      <c r="J53" s="8">
        <f t="shared" si="1"/>
        <v>2.2222222222222223</v>
      </c>
      <c r="K53" s="15">
        <v>38</v>
      </c>
      <c r="L53" s="8">
        <f t="shared" si="2"/>
        <v>84.444444444444443</v>
      </c>
      <c r="M53" s="15">
        <v>5</v>
      </c>
      <c r="N53" s="8">
        <f t="shared" si="3"/>
        <v>11.111111111111111</v>
      </c>
    </row>
    <row r="55" spans="1:14" ht="12.75" customHeight="1"/>
    <row r="56" spans="1:14">
      <c r="D56" s="5"/>
    </row>
    <row r="60" spans="1:14">
      <c r="D60" s="5"/>
    </row>
    <row r="64" spans="1:14">
      <c r="D64" s="5"/>
    </row>
    <row r="68" spans="4:4">
      <c r="D68" s="5"/>
    </row>
    <row r="70" spans="4:4">
      <c r="D70" s="5"/>
    </row>
    <row r="72" spans="4:4">
      <c r="D72" s="5"/>
    </row>
    <row r="74" spans="4:4">
      <c r="D74" s="5"/>
    </row>
    <row r="76" spans="4:4" ht="13.5" customHeight="1">
      <c r="D76" s="6"/>
    </row>
    <row r="77" spans="4:4" ht="13.5" customHeight="1"/>
    <row r="78" spans="4:4">
      <c r="D78" s="5"/>
    </row>
    <row r="80" spans="4:4">
      <c r="D80" s="5"/>
    </row>
    <row r="82" spans="4:4">
      <c r="D82" s="5"/>
    </row>
    <row r="84" spans="4:4">
      <c r="D84" s="5"/>
    </row>
    <row r="88" spans="4:4" ht="12.75" customHeight="1"/>
    <row r="89" spans="4:4" ht="12.75" customHeight="1"/>
  </sheetData>
  <mergeCells count="24">
    <mergeCell ref="A13:A53"/>
    <mergeCell ref="B13:B37"/>
    <mergeCell ref="B38:B53"/>
    <mergeCell ref="G3:H4"/>
    <mergeCell ref="H5:H6"/>
    <mergeCell ref="A3:E6"/>
    <mergeCell ref="F3:F6"/>
    <mergeCell ref="A7:E7"/>
    <mergeCell ref="A8:A12"/>
    <mergeCell ref="B8:E8"/>
    <mergeCell ref="B9:E9"/>
    <mergeCell ref="B10:E10"/>
    <mergeCell ref="B11:E11"/>
    <mergeCell ref="B12:E12"/>
    <mergeCell ref="I5:I6"/>
    <mergeCell ref="G5:G6"/>
    <mergeCell ref="N5:N6"/>
    <mergeCell ref="M3:N4"/>
    <mergeCell ref="J5:J6"/>
    <mergeCell ref="K5:K6"/>
    <mergeCell ref="L5:L6"/>
    <mergeCell ref="M5:M6"/>
    <mergeCell ref="I3:J4"/>
    <mergeCell ref="K3:L4"/>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59</vt:i4>
      </vt:variant>
    </vt:vector>
  </HeadingPairs>
  <TitlesOfParts>
    <vt:vector size="119" baseType="lpstr">
      <vt:lpstr>表紙</vt:lpstr>
      <vt:lpstr>付表1</vt:lpstr>
      <vt:lpstr>付表2-1</vt:lpstr>
      <vt:lpstr>付表2-2</vt:lpstr>
      <vt:lpstr>付表2-3</vt:lpstr>
      <vt:lpstr>付表2-4</vt:lpstr>
      <vt:lpstr>付表3-1</vt:lpstr>
      <vt:lpstr>付表3-2</vt:lpstr>
      <vt:lpstr>付表4-1</vt:lpstr>
      <vt:lpstr>付表5</vt:lpstr>
      <vt:lpstr>付表6</vt:lpstr>
      <vt:lpstr>付表7-1</vt:lpstr>
      <vt:lpstr>付表7-2</vt:lpstr>
      <vt:lpstr>付表8-1</vt:lpstr>
      <vt:lpstr>付表8-2</vt:lpstr>
      <vt:lpstr>付表8-3</vt:lpstr>
      <vt:lpstr>付表9-1</vt:lpstr>
      <vt:lpstr>付表9-2</vt:lpstr>
      <vt:lpstr>付表10</vt:lpstr>
      <vt:lpstr>付表11</vt:lpstr>
      <vt:lpstr>付表12</vt:lpstr>
      <vt:lpstr>付表13</vt:lpstr>
      <vt:lpstr>付表14</vt:lpstr>
      <vt:lpstr>付表15</vt:lpstr>
      <vt:lpstr>付表16</vt:lpstr>
      <vt:lpstr>付表17</vt:lpstr>
      <vt:lpstr>付表18</vt:lpstr>
      <vt:lpstr>付表19</vt:lpstr>
      <vt:lpstr>付表20</vt:lpstr>
      <vt:lpstr>付表21</vt:lpstr>
      <vt:lpstr>付表22</vt:lpstr>
      <vt:lpstr>付表23-1</vt:lpstr>
      <vt:lpstr>付表23-2</vt:lpstr>
      <vt:lpstr>付表23-3</vt:lpstr>
      <vt:lpstr>付表23-4</vt:lpstr>
      <vt:lpstr>付表23-5</vt:lpstr>
      <vt:lpstr>付表23-6</vt:lpstr>
      <vt:lpstr>付表23-7</vt:lpstr>
      <vt:lpstr>付表24</vt:lpstr>
      <vt:lpstr>付表25</vt:lpstr>
      <vt:lpstr>付表26</vt:lpstr>
      <vt:lpstr>付表27</vt:lpstr>
      <vt:lpstr>付表28</vt:lpstr>
      <vt:lpstr>付表29</vt:lpstr>
      <vt:lpstr>付表30</vt:lpstr>
      <vt:lpstr>付表31</vt:lpstr>
      <vt:lpstr>付表32</vt:lpstr>
      <vt:lpstr>付表33</vt:lpstr>
      <vt:lpstr>付表34</vt:lpstr>
      <vt:lpstr>付表35</vt:lpstr>
      <vt:lpstr>付表36</vt:lpstr>
      <vt:lpstr>付表37-1</vt:lpstr>
      <vt:lpstr>付表37-2</vt:lpstr>
      <vt:lpstr>付表38</vt:lpstr>
      <vt:lpstr>付表39</vt:lpstr>
      <vt:lpstr>付表40</vt:lpstr>
      <vt:lpstr>付表41</vt:lpstr>
      <vt:lpstr>付表42</vt:lpstr>
      <vt:lpstr>付表43</vt:lpstr>
      <vt:lpstr>付表44</vt:lpstr>
      <vt:lpstr>付表1!Print_Area</vt:lpstr>
      <vt:lpstr>付表10!Print_Area</vt:lpstr>
      <vt:lpstr>付表11!Print_Area</vt:lpstr>
      <vt:lpstr>付表12!Print_Area</vt:lpstr>
      <vt:lpstr>付表13!Print_Area</vt:lpstr>
      <vt:lpstr>付表14!Print_Area</vt:lpstr>
      <vt:lpstr>付表15!Print_Area</vt:lpstr>
      <vt:lpstr>付表16!Print_Area</vt:lpstr>
      <vt:lpstr>付表17!Print_Area</vt:lpstr>
      <vt:lpstr>付表18!Print_Area</vt:lpstr>
      <vt:lpstr>付表19!Print_Area</vt:lpstr>
      <vt:lpstr>付表20!Print_Area</vt:lpstr>
      <vt:lpstr>付表21!Print_Area</vt:lpstr>
      <vt:lpstr>'付表2-1'!Print_Area</vt:lpstr>
      <vt:lpstr>付表22!Print_Area</vt:lpstr>
      <vt:lpstr>'付表2-2'!Print_Area</vt:lpstr>
      <vt:lpstr>'付表2-3'!Print_Area</vt:lpstr>
      <vt:lpstr>'付表23-1'!Print_Area</vt:lpstr>
      <vt:lpstr>'付表23-2'!Print_Area</vt:lpstr>
      <vt:lpstr>'付表23-3'!Print_Area</vt:lpstr>
      <vt:lpstr>'付表23-4'!Print_Area</vt:lpstr>
      <vt:lpstr>'付表23-5'!Print_Area</vt:lpstr>
      <vt:lpstr>'付表23-6'!Print_Area</vt:lpstr>
      <vt:lpstr>'付表23-7'!Print_Area</vt:lpstr>
      <vt:lpstr>付表24!Print_Area</vt:lpstr>
      <vt:lpstr>'付表2-4'!Print_Area</vt:lpstr>
      <vt:lpstr>付表25!Print_Area</vt:lpstr>
      <vt:lpstr>付表26!Print_Area</vt:lpstr>
      <vt:lpstr>付表27!Print_Area</vt:lpstr>
      <vt:lpstr>付表28!Print_Area</vt:lpstr>
      <vt:lpstr>付表29!Print_Area</vt:lpstr>
      <vt:lpstr>付表30!Print_Area</vt:lpstr>
      <vt:lpstr>付表31!Print_Area</vt:lpstr>
      <vt:lpstr>'付表3-1'!Print_Area</vt:lpstr>
      <vt:lpstr>付表32!Print_Area</vt:lpstr>
      <vt:lpstr>'付表3-2'!Print_Area</vt:lpstr>
      <vt:lpstr>付表33!Print_Area</vt:lpstr>
      <vt:lpstr>付表34!Print_Area</vt:lpstr>
      <vt:lpstr>付表35!Print_Area</vt:lpstr>
      <vt:lpstr>付表36!Print_Area</vt:lpstr>
      <vt:lpstr>'付表37-1'!Print_Area</vt:lpstr>
      <vt:lpstr>'付表37-2'!Print_Area</vt:lpstr>
      <vt:lpstr>付表38!Print_Area</vt:lpstr>
      <vt:lpstr>付表39!Print_Area</vt:lpstr>
      <vt:lpstr>付表40!Print_Area</vt:lpstr>
      <vt:lpstr>付表41!Print_Area</vt:lpstr>
      <vt:lpstr>'付表4-1'!Print_Area</vt:lpstr>
      <vt:lpstr>付表42!Print_Area</vt:lpstr>
      <vt:lpstr>付表43!Print_Area</vt:lpstr>
      <vt:lpstr>付表44!Print_Area</vt:lpstr>
      <vt:lpstr>付表5!Print_Area</vt:lpstr>
      <vt:lpstr>付表6!Print_Area</vt:lpstr>
      <vt:lpstr>'付表7-1'!Print_Area</vt:lpstr>
      <vt:lpstr>'付表7-2'!Print_Area</vt:lpstr>
      <vt:lpstr>'付表8-1'!Print_Area</vt:lpstr>
      <vt:lpstr>'付表8-2'!Print_Area</vt:lpstr>
      <vt:lpstr>'付表8-3'!Print_Area</vt:lpstr>
      <vt:lpstr>'付表9-1'!Print_Area</vt:lpstr>
      <vt:lpstr>'付表9-2'!Print_Area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2020-01-24T01:55:18Z</cp:lastPrinted>
  <dcterms:created xsi:type="dcterms:W3CDTF">2020-01-06T06:17:21Z</dcterms:created>
  <dcterms:modified xsi:type="dcterms:W3CDTF">2020-03-02T05:41:33Z</dcterms:modified>
</cp:coreProperties>
</file>